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indst\BNRbI\"/>
    </mc:Choice>
  </mc:AlternateContent>
  <xr:revisionPtr revIDLastSave="0" documentId="13_ncr:1_{7B3C3F94-73EC-4FE1-AE9A-6541D8B21154}" xr6:coauthVersionLast="45" xr6:coauthVersionMax="45" xr10:uidLastSave="{00000000-0000-0000-0000-000000000000}"/>
  <bookViews>
    <workbookView xWindow="39495" yWindow="4800" windowWidth="20625" windowHeight="14865" xr2:uid="{00000000-000D-0000-FFFF-FFFF00000000}"/>
  </bookViews>
  <sheets>
    <sheet name="About" sheetId="35" r:id="rId1"/>
    <sheet name="EU Raw Data In_Output_EU28_2017" sheetId="34" r:id="rId2"/>
    <sheet name="POTEnCIA Ind. Value added" sheetId="30" r:id="rId3"/>
    <sheet name="POTEnCIA Agr. Value Added" sheetId="32" r:id="rId4"/>
    <sheet name="POTEnCIA Macro" sheetId="37" r:id="rId5"/>
    <sheet name="Calculations" sheetId="29" r:id="rId6"/>
    <sheet name="BNRbI" sheetId="33" r:id="rId7"/>
  </sheets>
  <externalReferences>
    <externalReference r:id="rId8"/>
  </externalReferences>
  <definedNames>
    <definedName name="currency_conv">[1]About!$A$49</definedName>
    <definedName name="EURtoUSD">About!$A$59</definedName>
    <definedName name="GDP_deflator">About!$A$56</definedName>
    <definedName name="_xlnm.Print_Titles" localSheetId="3">'POTEnCIA Agr. Value Added'!$1:$1</definedName>
    <definedName name="_xlnm.Print_Titles" localSheetId="2">'POTEnCIA Ind. Value added'!$1:$1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33" l="1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D110" i="29" l="1"/>
  <c r="D107" i="29"/>
  <c r="D103" i="29" l="1"/>
  <c r="D114" i="29" s="1"/>
  <c r="F103" i="29"/>
  <c r="F114" i="29" s="1"/>
  <c r="G103" i="29"/>
  <c r="G114" i="29" s="1"/>
  <c r="J103" i="29"/>
  <c r="J114" i="29" s="1"/>
  <c r="K103" i="29"/>
  <c r="K114" i="29" s="1"/>
  <c r="N103" i="29"/>
  <c r="N114" i="29" s="1"/>
  <c r="O103" i="29"/>
  <c r="O114" i="29" s="1"/>
  <c r="R103" i="29"/>
  <c r="R114" i="29" s="1"/>
  <c r="S103" i="29"/>
  <c r="S114" i="29" s="1"/>
  <c r="V103" i="29"/>
  <c r="V114" i="29" s="1"/>
  <c r="W103" i="29"/>
  <c r="W114" i="29" s="1"/>
  <c r="Z103" i="29"/>
  <c r="Z114" i="29" s="1"/>
  <c r="AA103" i="29"/>
  <c r="AA114" i="29" s="1"/>
  <c r="AD103" i="29"/>
  <c r="AD114" i="29" s="1"/>
  <c r="AE103" i="29"/>
  <c r="AE114" i="29" s="1"/>
  <c r="AH103" i="29"/>
  <c r="AH114" i="29" s="1"/>
  <c r="AI103" i="29"/>
  <c r="AI114" i="29" s="1"/>
  <c r="C101" i="29"/>
  <c r="D101" i="29"/>
  <c r="E101" i="29"/>
  <c r="E103" i="29" s="1"/>
  <c r="E114" i="29" s="1"/>
  <c r="F101" i="29"/>
  <c r="G101" i="29"/>
  <c r="H101" i="29"/>
  <c r="H103" i="29" s="1"/>
  <c r="H114" i="29" s="1"/>
  <c r="I101" i="29"/>
  <c r="I103" i="29" s="1"/>
  <c r="I114" i="29" s="1"/>
  <c r="J101" i="29"/>
  <c r="K101" i="29"/>
  <c r="L101" i="29"/>
  <c r="L103" i="29" s="1"/>
  <c r="L114" i="29" s="1"/>
  <c r="M101" i="29"/>
  <c r="M103" i="29" s="1"/>
  <c r="M114" i="29" s="1"/>
  <c r="N101" i="29"/>
  <c r="O101" i="29"/>
  <c r="P101" i="29"/>
  <c r="P103" i="29" s="1"/>
  <c r="P114" i="29" s="1"/>
  <c r="Q101" i="29"/>
  <c r="Q103" i="29" s="1"/>
  <c r="Q114" i="29" s="1"/>
  <c r="R101" i="29"/>
  <c r="S101" i="29"/>
  <c r="T101" i="29"/>
  <c r="T103" i="29" s="1"/>
  <c r="T114" i="29" s="1"/>
  <c r="U101" i="29"/>
  <c r="U103" i="29" s="1"/>
  <c r="U114" i="29" s="1"/>
  <c r="V101" i="29"/>
  <c r="W101" i="29"/>
  <c r="X101" i="29"/>
  <c r="X103" i="29" s="1"/>
  <c r="X114" i="29" s="1"/>
  <c r="Y101" i="29"/>
  <c r="Y103" i="29" s="1"/>
  <c r="Y114" i="29" s="1"/>
  <c r="Z101" i="29"/>
  <c r="AA101" i="29"/>
  <c r="AB101" i="29"/>
  <c r="AB103" i="29" s="1"/>
  <c r="AB114" i="29" s="1"/>
  <c r="AC101" i="29"/>
  <c r="AC103" i="29" s="1"/>
  <c r="AC114" i="29" s="1"/>
  <c r="AD101" i="29"/>
  <c r="AE101" i="29"/>
  <c r="AF101" i="29"/>
  <c r="AF103" i="29" s="1"/>
  <c r="AF114" i="29" s="1"/>
  <c r="AG101" i="29"/>
  <c r="AG103" i="29" s="1"/>
  <c r="AG114" i="29" s="1"/>
  <c r="AH101" i="29"/>
  <c r="AI101" i="29"/>
  <c r="AJ101" i="29"/>
  <c r="AJ103" i="29" s="1"/>
  <c r="AJ114" i="29" s="1"/>
  <c r="AK101" i="29"/>
  <c r="AK103" i="29" s="1"/>
  <c r="AK114" i="29" s="1"/>
  <c r="B101" i="29"/>
  <c r="AZ115" i="37"/>
  <c r="AY115" i="37"/>
  <c r="AX115" i="37"/>
  <c r="AW115" i="37"/>
  <c r="AV115" i="37"/>
  <c r="AU115" i="37"/>
  <c r="AT115" i="37"/>
  <c r="AS115" i="37"/>
  <c r="AR115" i="37"/>
  <c r="AQ115" i="37"/>
  <c r="AP115" i="37"/>
  <c r="AO115" i="37"/>
  <c r="AN115" i="37"/>
  <c r="AM115" i="37"/>
  <c r="AL115" i="37"/>
  <c r="AK115" i="37"/>
  <c r="AJ115" i="37"/>
  <c r="AI115" i="37"/>
  <c r="AH115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Z114" i="37"/>
  <c r="AY114" i="37"/>
  <c r="AX114" i="37"/>
  <c r="AW114" i="37"/>
  <c r="AV114" i="37"/>
  <c r="AU114" i="37"/>
  <c r="AT114" i="37"/>
  <c r="AS114" i="37"/>
  <c r="AR114" i="37"/>
  <c r="AQ114" i="37"/>
  <c r="AP114" i="37"/>
  <c r="AO114" i="37"/>
  <c r="AN114" i="37"/>
  <c r="AM114" i="37"/>
  <c r="AL114" i="37"/>
  <c r="AK114" i="37"/>
  <c r="AJ114" i="37"/>
  <c r="AI114" i="37"/>
  <c r="AH114" i="37"/>
  <c r="AG114" i="37"/>
  <c r="AF114" i="37"/>
  <c r="AE114" i="37"/>
  <c r="AD114" i="37"/>
  <c r="AC114" i="37"/>
  <c r="AB114" i="37"/>
  <c r="AA114" i="37"/>
  <c r="Z114" i="37"/>
  <c r="Y114" i="37"/>
  <c r="X114" i="37"/>
  <c r="W114" i="37"/>
  <c r="V114" i="37"/>
  <c r="U114" i="37"/>
  <c r="T114" i="37"/>
  <c r="S114" i="37"/>
  <c r="R114" i="37"/>
  <c r="Q114" i="37"/>
  <c r="P114" i="37"/>
  <c r="O114" i="37"/>
  <c r="N114" i="37"/>
  <c r="M114" i="37"/>
  <c r="L114" i="37"/>
  <c r="K114" i="37"/>
  <c r="J114" i="37"/>
  <c r="I114" i="37"/>
  <c r="H114" i="37"/>
  <c r="G114" i="37"/>
  <c r="F114" i="37"/>
  <c r="E114" i="37"/>
  <c r="D114" i="37"/>
  <c r="C114" i="37"/>
  <c r="AZ113" i="37"/>
  <c r="AY113" i="37"/>
  <c r="AX113" i="37"/>
  <c r="AW113" i="37"/>
  <c r="AV113" i="37"/>
  <c r="AU113" i="37"/>
  <c r="AT113" i="37"/>
  <c r="AS113" i="37"/>
  <c r="AR113" i="37"/>
  <c r="AQ113" i="37"/>
  <c r="AP113" i="37"/>
  <c r="AO113" i="37"/>
  <c r="AN113" i="37"/>
  <c r="AM113" i="37"/>
  <c r="AL113" i="37"/>
  <c r="AK113" i="37"/>
  <c r="AJ113" i="37"/>
  <c r="AI113" i="37"/>
  <c r="AH113" i="37"/>
  <c r="AG113" i="37"/>
  <c r="AF113" i="37"/>
  <c r="AE113" i="37"/>
  <c r="AD113" i="37"/>
  <c r="AC113" i="37"/>
  <c r="AB113" i="37"/>
  <c r="AA113" i="37"/>
  <c r="Z113" i="37"/>
  <c r="Y113" i="37"/>
  <c r="X113" i="37"/>
  <c r="W113" i="37"/>
  <c r="V113" i="37"/>
  <c r="U113" i="37"/>
  <c r="T113" i="37"/>
  <c r="S113" i="37"/>
  <c r="R113" i="37"/>
  <c r="Q113" i="37"/>
  <c r="P113" i="37"/>
  <c r="O113" i="37"/>
  <c r="N113" i="37"/>
  <c r="M113" i="37"/>
  <c r="L113" i="37"/>
  <c r="K113" i="37"/>
  <c r="J113" i="37"/>
  <c r="I113" i="37"/>
  <c r="H113" i="37"/>
  <c r="G113" i="37"/>
  <c r="F113" i="37"/>
  <c r="E113" i="37"/>
  <c r="D113" i="37"/>
  <c r="C113" i="37"/>
  <c r="AZ112" i="37"/>
  <c r="AY112" i="37"/>
  <c r="AX112" i="37"/>
  <c r="AW112" i="37"/>
  <c r="AV112" i="37"/>
  <c r="AU112" i="37"/>
  <c r="AT112" i="37"/>
  <c r="AS112" i="37"/>
  <c r="AR112" i="37"/>
  <c r="AQ112" i="37"/>
  <c r="AP112" i="37"/>
  <c r="AO112" i="37"/>
  <c r="AN112" i="37"/>
  <c r="AM112" i="37"/>
  <c r="AL112" i="37"/>
  <c r="AK112" i="37"/>
  <c r="AJ112" i="37"/>
  <c r="AI112" i="37"/>
  <c r="AH112" i="37"/>
  <c r="AG112" i="37"/>
  <c r="AF112" i="37"/>
  <c r="AE112" i="37"/>
  <c r="AD112" i="37"/>
  <c r="AC112" i="37"/>
  <c r="AB112" i="37"/>
  <c r="AA112" i="37"/>
  <c r="Z112" i="37"/>
  <c r="Y112" i="37"/>
  <c r="X112" i="37"/>
  <c r="W112" i="37"/>
  <c r="V112" i="37"/>
  <c r="U112" i="37"/>
  <c r="T112" i="37"/>
  <c r="S112" i="37"/>
  <c r="R112" i="37"/>
  <c r="Q112" i="37"/>
  <c r="P112" i="37"/>
  <c r="O112" i="37"/>
  <c r="N112" i="37"/>
  <c r="M112" i="37"/>
  <c r="L112" i="37"/>
  <c r="K112" i="37"/>
  <c r="J112" i="37"/>
  <c r="I112" i="37"/>
  <c r="H112" i="37"/>
  <c r="G112" i="37"/>
  <c r="F112" i="37"/>
  <c r="E112" i="37"/>
  <c r="D112" i="37"/>
  <c r="C112" i="37"/>
  <c r="AZ111" i="37"/>
  <c r="AY111" i="37"/>
  <c r="AX111" i="37"/>
  <c r="AW111" i="37"/>
  <c r="AV111" i="37"/>
  <c r="AU111" i="37"/>
  <c r="AT111" i="37"/>
  <c r="AS111" i="37"/>
  <c r="AR111" i="37"/>
  <c r="AQ111" i="37"/>
  <c r="AP111" i="37"/>
  <c r="AO111" i="37"/>
  <c r="AN111" i="37"/>
  <c r="AM111" i="37"/>
  <c r="AL111" i="37"/>
  <c r="AK111" i="37"/>
  <c r="AJ111" i="37"/>
  <c r="AI111" i="37"/>
  <c r="AH111" i="37"/>
  <c r="AG111" i="37"/>
  <c r="AF111" i="37"/>
  <c r="AE111" i="37"/>
  <c r="AD111" i="37"/>
  <c r="AC111" i="37"/>
  <c r="AB111" i="37"/>
  <c r="AA111" i="37"/>
  <c r="Z111" i="37"/>
  <c r="Y111" i="37"/>
  <c r="X111" i="37"/>
  <c r="W111" i="37"/>
  <c r="V111" i="37"/>
  <c r="U111" i="37"/>
  <c r="T111" i="37"/>
  <c r="S111" i="37"/>
  <c r="R111" i="37"/>
  <c r="Q111" i="37"/>
  <c r="P111" i="37"/>
  <c r="O111" i="37"/>
  <c r="N111" i="37"/>
  <c r="M111" i="37"/>
  <c r="L111" i="37"/>
  <c r="K111" i="37"/>
  <c r="J111" i="37"/>
  <c r="I111" i="37"/>
  <c r="H111" i="37"/>
  <c r="G111" i="37"/>
  <c r="F111" i="37"/>
  <c r="E111" i="37"/>
  <c r="D111" i="37"/>
  <c r="C111" i="37"/>
  <c r="AZ110" i="37"/>
  <c r="AY110" i="37"/>
  <c r="AX110" i="37"/>
  <c r="AW110" i="37"/>
  <c r="AV110" i="37"/>
  <c r="AU110" i="37"/>
  <c r="AT110" i="37"/>
  <c r="AS110" i="37"/>
  <c r="AR110" i="37"/>
  <c r="AQ110" i="37"/>
  <c r="AP110" i="37"/>
  <c r="AO110" i="37"/>
  <c r="AN110" i="37"/>
  <c r="AM110" i="37"/>
  <c r="AL110" i="37"/>
  <c r="AK110" i="37"/>
  <c r="AJ110" i="37"/>
  <c r="AI110" i="37"/>
  <c r="AH110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Z109" i="37"/>
  <c r="AY109" i="37"/>
  <c r="AX109" i="37"/>
  <c r="AW109" i="37"/>
  <c r="AV109" i="37"/>
  <c r="AU109" i="37"/>
  <c r="AT109" i="37"/>
  <c r="AS109" i="37"/>
  <c r="AR109" i="37"/>
  <c r="AQ109" i="37"/>
  <c r="AP109" i="37"/>
  <c r="AO109" i="37"/>
  <c r="AN109" i="37"/>
  <c r="AM109" i="37"/>
  <c r="AL109" i="37"/>
  <c r="AK109" i="37"/>
  <c r="AJ109" i="37"/>
  <c r="AI109" i="37"/>
  <c r="AH109" i="37"/>
  <c r="AG109" i="37"/>
  <c r="AF109" i="37"/>
  <c r="AE109" i="37"/>
  <c r="AD109" i="37"/>
  <c r="AC109" i="37"/>
  <c r="AB109" i="37"/>
  <c r="AA109" i="37"/>
  <c r="Z109" i="37"/>
  <c r="Y109" i="37"/>
  <c r="X109" i="37"/>
  <c r="W109" i="37"/>
  <c r="V109" i="37"/>
  <c r="U109" i="37"/>
  <c r="T109" i="37"/>
  <c r="S109" i="37"/>
  <c r="R109" i="37"/>
  <c r="Q109" i="37"/>
  <c r="P109" i="37"/>
  <c r="O109" i="37"/>
  <c r="N109" i="37"/>
  <c r="M109" i="37"/>
  <c r="L109" i="37"/>
  <c r="K109" i="37"/>
  <c r="J109" i="37"/>
  <c r="I109" i="37"/>
  <c r="H109" i="37"/>
  <c r="G109" i="37"/>
  <c r="F109" i="37"/>
  <c r="E109" i="37"/>
  <c r="D109" i="37"/>
  <c r="C109" i="37"/>
  <c r="AZ108" i="37"/>
  <c r="AY108" i="37"/>
  <c r="AX108" i="37"/>
  <c r="AW108" i="37"/>
  <c r="AV108" i="37"/>
  <c r="AU108" i="37"/>
  <c r="AT108" i="37"/>
  <c r="AS108" i="37"/>
  <c r="AR108" i="37"/>
  <c r="AQ108" i="37"/>
  <c r="AP108" i="37"/>
  <c r="AO108" i="37"/>
  <c r="AN108" i="37"/>
  <c r="AM108" i="37"/>
  <c r="AL108" i="37"/>
  <c r="AK108" i="37"/>
  <c r="AJ108" i="37"/>
  <c r="AI108" i="37"/>
  <c r="AH108" i="37"/>
  <c r="AG108" i="37"/>
  <c r="AF108" i="37"/>
  <c r="AE108" i="37"/>
  <c r="AD108" i="37"/>
  <c r="AC108" i="37"/>
  <c r="AB108" i="37"/>
  <c r="AA108" i="37"/>
  <c r="Z108" i="37"/>
  <c r="Y108" i="37"/>
  <c r="X108" i="37"/>
  <c r="W108" i="37"/>
  <c r="V108" i="37"/>
  <c r="U108" i="37"/>
  <c r="T108" i="37"/>
  <c r="S108" i="37"/>
  <c r="R108" i="37"/>
  <c r="Q108" i="37"/>
  <c r="P108" i="37"/>
  <c r="O108" i="37"/>
  <c r="N108" i="37"/>
  <c r="M108" i="37"/>
  <c r="L108" i="37"/>
  <c r="K108" i="37"/>
  <c r="J108" i="37"/>
  <c r="I108" i="37"/>
  <c r="H108" i="37"/>
  <c r="G108" i="37"/>
  <c r="F108" i="37"/>
  <c r="E108" i="37"/>
  <c r="D108" i="37"/>
  <c r="C108" i="37"/>
  <c r="AZ107" i="37"/>
  <c r="AY107" i="37"/>
  <c r="AX107" i="37"/>
  <c r="AW107" i="37"/>
  <c r="AV107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K107" i="37"/>
  <c r="J107" i="37"/>
  <c r="I107" i="37"/>
  <c r="H107" i="37"/>
  <c r="G107" i="37"/>
  <c r="F107" i="37"/>
  <c r="E107" i="37"/>
  <c r="D107" i="37"/>
  <c r="C107" i="37"/>
  <c r="AZ106" i="37"/>
  <c r="AY106" i="37"/>
  <c r="AX106" i="37"/>
  <c r="AW106" i="37"/>
  <c r="AV106" i="37"/>
  <c r="AU106" i="37"/>
  <c r="AT106" i="37"/>
  <c r="AS106" i="37"/>
  <c r="AR106" i="37"/>
  <c r="AQ106" i="37"/>
  <c r="AP106" i="37"/>
  <c r="AO106" i="37"/>
  <c r="AN106" i="37"/>
  <c r="AM106" i="37"/>
  <c r="AL106" i="37"/>
  <c r="AK106" i="37"/>
  <c r="AJ106" i="37"/>
  <c r="AI106" i="37"/>
  <c r="AH106" i="37"/>
  <c r="AG106" i="37"/>
  <c r="AF106" i="37"/>
  <c r="AE106" i="37"/>
  <c r="AD106" i="37"/>
  <c r="AC106" i="37"/>
  <c r="AB106" i="37"/>
  <c r="AA106" i="37"/>
  <c r="Z106" i="37"/>
  <c r="Y106" i="37"/>
  <c r="X106" i="37"/>
  <c r="W106" i="37"/>
  <c r="V106" i="37"/>
  <c r="U106" i="37"/>
  <c r="T106" i="37"/>
  <c r="S106" i="37"/>
  <c r="R106" i="37"/>
  <c r="Q106" i="37"/>
  <c r="P106" i="37"/>
  <c r="O106" i="37"/>
  <c r="N106" i="37"/>
  <c r="M106" i="37"/>
  <c r="L106" i="37"/>
  <c r="K106" i="37"/>
  <c r="J106" i="37"/>
  <c r="I106" i="37"/>
  <c r="H106" i="37"/>
  <c r="G106" i="37"/>
  <c r="F106" i="37"/>
  <c r="E106" i="37"/>
  <c r="D106" i="37"/>
  <c r="C106" i="37"/>
  <c r="AZ105" i="37"/>
  <c r="AY105" i="37"/>
  <c r="AX105" i="37"/>
  <c r="AW105" i="37"/>
  <c r="AV105" i="37"/>
  <c r="AU105" i="37"/>
  <c r="AT105" i="37"/>
  <c r="AS105" i="37"/>
  <c r="AR105" i="37"/>
  <c r="AQ105" i="37"/>
  <c r="AP105" i="37"/>
  <c r="AO105" i="37"/>
  <c r="AN105" i="37"/>
  <c r="AM105" i="37"/>
  <c r="AL105" i="37"/>
  <c r="AK105" i="37"/>
  <c r="AJ105" i="37"/>
  <c r="AI105" i="37"/>
  <c r="AH105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O105" i="37"/>
  <c r="N105" i="37"/>
  <c r="M105" i="37"/>
  <c r="L105" i="37"/>
  <c r="K105" i="37"/>
  <c r="J105" i="37"/>
  <c r="I105" i="37"/>
  <c r="H105" i="37"/>
  <c r="G105" i="37"/>
  <c r="F105" i="37"/>
  <c r="E105" i="37"/>
  <c r="D105" i="37"/>
  <c r="C105" i="37"/>
  <c r="AZ104" i="37"/>
  <c r="AY104" i="37"/>
  <c r="AX104" i="37"/>
  <c r="AW104" i="37"/>
  <c r="AV104" i="37"/>
  <c r="AU104" i="37"/>
  <c r="AT104" i="37"/>
  <c r="AS104" i="37"/>
  <c r="AR104" i="37"/>
  <c r="AQ104" i="37"/>
  <c r="AP104" i="37"/>
  <c r="AO104" i="37"/>
  <c r="AN104" i="37"/>
  <c r="AM104" i="37"/>
  <c r="AL104" i="37"/>
  <c r="AK104" i="37"/>
  <c r="AJ104" i="37"/>
  <c r="AI104" i="37"/>
  <c r="AH104" i="37"/>
  <c r="AG104" i="37"/>
  <c r="AF104" i="37"/>
  <c r="AE104" i="37"/>
  <c r="AD104" i="37"/>
  <c r="AC104" i="37"/>
  <c r="AB104" i="37"/>
  <c r="AA104" i="37"/>
  <c r="Z104" i="37"/>
  <c r="Y104" i="37"/>
  <c r="X104" i="37"/>
  <c r="W104" i="37"/>
  <c r="V104" i="37"/>
  <c r="U104" i="37"/>
  <c r="T104" i="37"/>
  <c r="S104" i="37"/>
  <c r="R104" i="37"/>
  <c r="Q104" i="37"/>
  <c r="P104" i="37"/>
  <c r="O104" i="37"/>
  <c r="N104" i="37"/>
  <c r="M104" i="37"/>
  <c r="L104" i="37"/>
  <c r="K104" i="37"/>
  <c r="J104" i="37"/>
  <c r="I104" i="37"/>
  <c r="H104" i="37"/>
  <c r="G104" i="37"/>
  <c r="F104" i="37"/>
  <c r="E104" i="37"/>
  <c r="D104" i="37"/>
  <c r="C104" i="37"/>
  <c r="AZ103" i="37"/>
  <c r="AY103" i="37"/>
  <c r="AX103" i="37"/>
  <c r="AW103" i="37"/>
  <c r="AV103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Z102" i="37"/>
  <c r="AY102" i="37"/>
  <c r="AX102" i="37"/>
  <c r="AW102" i="37"/>
  <c r="AV102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C102" i="37"/>
  <c r="AZ101" i="37"/>
  <c r="AY101" i="37"/>
  <c r="AX101" i="37"/>
  <c r="AW101" i="37"/>
  <c r="AV101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C101" i="37"/>
  <c r="AZ100" i="37"/>
  <c r="AY100" i="37"/>
  <c r="AX100" i="37"/>
  <c r="AW100" i="37"/>
  <c r="AV100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C100" i="37"/>
  <c r="AZ99" i="37"/>
  <c r="AY99" i="37"/>
  <c r="AX99" i="37"/>
  <c r="AW99" i="37"/>
  <c r="AV99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C99" i="37"/>
  <c r="AZ98" i="37"/>
  <c r="AY98" i="37"/>
  <c r="AX98" i="37"/>
  <c r="AW98" i="37"/>
  <c r="AV98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C98" i="37"/>
  <c r="AZ97" i="37"/>
  <c r="AY97" i="37"/>
  <c r="AX97" i="37"/>
  <c r="AW97" i="37"/>
  <c r="AV97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C97" i="37"/>
  <c r="AZ96" i="37"/>
  <c r="AY96" i="37"/>
  <c r="AX96" i="37"/>
  <c r="AW96" i="37"/>
  <c r="AV96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Z95" i="37"/>
  <c r="AY95" i="37"/>
  <c r="AX95" i="37"/>
  <c r="AW95" i="37"/>
  <c r="AV95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C95" i="37"/>
  <c r="AZ94" i="37"/>
  <c r="AY94" i="37"/>
  <c r="AX94" i="37"/>
  <c r="AW94" i="37"/>
  <c r="AV94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C94" i="37"/>
  <c r="AZ93" i="37"/>
  <c r="AY93" i="37"/>
  <c r="AX93" i="37"/>
  <c r="AW93" i="37"/>
  <c r="AV93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C93" i="37"/>
  <c r="AZ92" i="37"/>
  <c r="AY92" i="37"/>
  <c r="AX92" i="37"/>
  <c r="AW92" i="37"/>
  <c r="AV92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C92" i="37"/>
  <c r="AZ91" i="37"/>
  <c r="AY91" i="37"/>
  <c r="AX91" i="37"/>
  <c r="AW91" i="37"/>
  <c r="AV91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C91" i="37"/>
  <c r="AZ90" i="37"/>
  <c r="AY90" i="37"/>
  <c r="AX90" i="37"/>
  <c r="AW90" i="37"/>
  <c r="AV90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C90" i="37"/>
  <c r="AZ87" i="37"/>
  <c r="AY87" i="37"/>
  <c r="AX87" i="37"/>
  <c r="AW87" i="37"/>
  <c r="AV87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AZ86" i="37"/>
  <c r="AY86" i="37"/>
  <c r="AX86" i="37"/>
  <c r="AW86" i="37"/>
  <c r="AV86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Z83" i="37"/>
  <c r="AY83" i="37"/>
  <c r="AX83" i="37"/>
  <c r="AW83" i="37"/>
  <c r="AV83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C83" i="37"/>
  <c r="B83" i="37"/>
  <c r="AZ82" i="37"/>
  <c r="AY82" i="37"/>
  <c r="AX82" i="37"/>
  <c r="AW82" i="37"/>
  <c r="AV82" i="37"/>
  <c r="AU82" i="37"/>
  <c r="AT82" i="37"/>
  <c r="AS82" i="37"/>
  <c r="AR82" i="37"/>
  <c r="AQ82" i="37"/>
  <c r="AP82" i="37"/>
  <c r="AO82" i="37"/>
  <c r="AN82" i="37"/>
  <c r="AM82" i="37"/>
  <c r="AL82" i="37"/>
  <c r="AK82" i="37"/>
  <c r="AJ82" i="37"/>
  <c r="AI82" i="37"/>
  <c r="AH82" i="37"/>
  <c r="AG82" i="37"/>
  <c r="AF82" i="37"/>
  <c r="AE82" i="37"/>
  <c r="AD82" i="37"/>
  <c r="AC82" i="37"/>
  <c r="AB82" i="37"/>
  <c r="AA82" i="37"/>
  <c r="Z82" i="37"/>
  <c r="Y82" i="37"/>
  <c r="X82" i="37"/>
  <c r="W82" i="37"/>
  <c r="V82" i="37"/>
  <c r="U82" i="37"/>
  <c r="T82" i="37"/>
  <c r="S82" i="37"/>
  <c r="R82" i="37"/>
  <c r="Q82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D82" i="37"/>
  <c r="C82" i="37"/>
  <c r="B82" i="37"/>
  <c r="AZ81" i="37"/>
  <c r="AY81" i="37"/>
  <c r="AX81" i="37"/>
  <c r="AW81" i="37"/>
  <c r="AV81" i="37"/>
  <c r="AU81" i="37"/>
  <c r="AT81" i="37"/>
  <c r="AS81" i="37"/>
  <c r="AR81" i="37"/>
  <c r="AQ81" i="37"/>
  <c r="AP81" i="37"/>
  <c r="AO81" i="37"/>
  <c r="AN81" i="37"/>
  <c r="AM81" i="37"/>
  <c r="AL81" i="37"/>
  <c r="AK81" i="37"/>
  <c r="AJ81" i="37"/>
  <c r="AI81" i="37"/>
  <c r="AH81" i="37"/>
  <c r="AG81" i="37"/>
  <c r="AF81" i="37"/>
  <c r="AE81" i="37"/>
  <c r="AD81" i="37"/>
  <c r="AC81" i="37"/>
  <c r="AB81" i="37"/>
  <c r="AA81" i="37"/>
  <c r="Z81" i="37"/>
  <c r="Y81" i="37"/>
  <c r="X81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81" i="37"/>
  <c r="AZ80" i="37"/>
  <c r="AY80" i="37"/>
  <c r="AX80" i="37"/>
  <c r="AW80" i="37"/>
  <c r="AV80" i="37"/>
  <c r="AU80" i="37"/>
  <c r="AT80" i="37"/>
  <c r="AS80" i="37"/>
  <c r="AR80" i="37"/>
  <c r="AQ80" i="37"/>
  <c r="AP80" i="37"/>
  <c r="AO80" i="37"/>
  <c r="AN80" i="37"/>
  <c r="AM80" i="37"/>
  <c r="AL80" i="37"/>
  <c r="AK80" i="37"/>
  <c r="AJ80" i="37"/>
  <c r="AI80" i="37"/>
  <c r="AH80" i="37"/>
  <c r="AG80" i="37"/>
  <c r="AF80" i="37"/>
  <c r="AE80" i="37"/>
  <c r="AD80" i="37"/>
  <c r="AC80" i="37"/>
  <c r="AB80" i="37"/>
  <c r="AA80" i="37"/>
  <c r="Z80" i="37"/>
  <c r="Y80" i="37"/>
  <c r="X80" i="37"/>
  <c r="W80" i="37"/>
  <c r="V80" i="37"/>
  <c r="U80" i="37"/>
  <c r="T80" i="37"/>
  <c r="S80" i="37"/>
  <c r="R80" i="37"/>
  <c r="Q80" i="37"/>
  <c r="P80" i="37"/>
  <c r="O80" i="37"/>
  <c r="N80" i="37"/>
  <c r="M80" i="37"/>
  <c r="L80" i="37"/>
  <c r="K80" i="37"/>
  <c r="J80" i="37"/>
  <c r="I80" i="37"/>
  <c r="H80" i="37"/>
  <c r="G80" i="37"/>
  <c r="F80" i="37"/>
  <c r="E80" i="37"/>
  <c r="D80" i="37"/>
  <c r="C80" i="37"/>
  <c r="B80" i="37"/>
  <c r="AZ79" i="37"/>
  <c r="AY79" i="37"/>
  <c r="AX79" i="37"/>
  <c r="AW79" i="37"/>
  <c r="AV79" i="37"/>
  <c r="AU79" i="37"/>
  <c r="AT79" i="37"/>
  <c r="AS79" i="37"/>
  <c r="AR79" i="37"/>
  <c r="AQ79" i="37"/>
  <c r="AP79" i="37"/>
  <c r="AO79" i="37"/>
  <c r="AN79" i="37"/>
  <c r="AM79" i="37"/>
  <c r="AL79" i="37"/>
  <c r="AK79" i="37"/>
  <c r="AJ79" i="37"/>
  <c r="AI79" i="37"/>
  <c r="AH79" i="37"/>
  <c r="AG79" i="37"/>
  <c r="AF79" i="37"/>
  <c r="AE79" i="37"/>
  <c r="AD79" i="37"/>
  <c r="AC79" i="37"/>
  <c r="AB79" i="37"/>
  <c r="AA79" i="37"/>
  <c r="Z79" i="37"/>
  <c r="Y79" i="37"/>
  <c r="X79" i="37"/>
  <c r="W79" i="37"/>
  <c r="V79" i="37"/>
  <c r="U79" i="37"/>
  <c r="T79" i="37"/>
  <c r="S79" i="37"/>
  <c r="R79" i="37"/>
  <c r="Q79" i="37"/>
  <c r="P79" i="37"/>
  <c r="O79" i="37"/>
  <c r="N79" i="37"/>
  <c r="M79" i="37"/>
  <c r="L79" i="37"/>
  <c r="K79" i="37"/>
  <c r="J79" i="37"/>
  <c r="I79" i="37"/>
  <c r="H79" i="37"/>
  <c r="G79" i="37"/>
  <c r="F79" i="37"/>
  <c r="E79" i="37"/>
  <c r="D79" i="37"/>
  <c r="C79" i="37"/>
  <c r="B79" i="37"/>
  <c r="AZ78" i="37"/>
  <c r="AY78" i="37"/>
  <c r="AX78" i="37"/>
  <c r="AW78" i="37"/>
  <c r="AV78" i="37"/>
  <c r="AU78" i="37"/>
  <c r="AT78" i="37"/>
  <c r="AS78" i="37"/>
  <c r="AR78" i="37"/>
  <c r="AQ78" i="37"/>
  <c r="AP78" i="37"/>
  <c r="AO78" i="37"/>
  <c r="AN78" i="37"/>
  <c r="AM78" i="37"/>
  <c r="AL78" i="37"/>
  <c r="AK78" i="37"/>
  <c r="AJ78" i="37"/>
  <c r="AI78" i="37"/>
  <c r="AH78" i="37"/>
  <c r="AG78" i="37"/>
  <c r="AF78" i="37"/>
  <c r="AE78" i="37"/>
  <c r="AD78" i="37"/>
  <c r="AC78" i="37"/>
  <c r="AB78" i="37"/>
  <c r="AA78" i="37"/>
  <c r="Z78" i="37"/>
  <c r="Y78" i="37"/>
  <c r="X78" i="37"/>
  <c r="W78" i="37"/>
  <c r="V78" i="37"/>
  <c r="U78" i="37"/>
  <c r="T78" i="37"/>
  <c r="S78" i="37"/>
  <c r="R78" i="37"/>
  <c r="Q78" i="37"/>
  <c r="P78" i="37"/>
  <c r="O78" i="37"/>
  <c r="N78" i="37"/>
  <c r="M78" i="37"/>
  <c r="L78" i="37"/>
  <c r="K78" i="37"/>
  <c r="J78" i="37"/>
  <c r="I78" i="37"/>
  <c r="H78" i="37"/>
  <c r="G78" i="37"/>
  <c r="F78" i="37"/>
  <c r="E78" i="37"/>
  <c r="D78" i="37"/>
  <c r="C78" i="37"/>
  <c r="B78" i="37"/>
  <c r="AZ77" i="37"/>
  <c r="AZ75" i="37" s="1"/>
  <c r="AY77" i="37"/>
  <c r="AX77" i="37"/>
  <c r="AW77" i="37"/>
  <c r="AV77" i="37"/>
  <c r="AU77" i="37"/>
  <c r="AT77" i="37"/>
  <c r="AS77" i="37"/>
  <c r="AR77" i="37"/>
  <c r="AR75" i="37" s="1"/>
  <c r="AQ77" i="37"/>
  <c r="AP77" i="37"/>
  <c r="AO77" i="37"/>
  <c r="AN77" i="37"/>
  <c r="AM77" i="37"/>
  <c r="AL77" i="37"/>
  <c r="AK77" i="37"/>
  <c r="AK75" i="37" s="1"/>
  <c r="AJ77" i="37"/>
  <c r="AJ75" i="37" s="1"/>
  <c r="AI77" i="37"/>
  <c r="AH77" i="37"/>
  <c r="AG77" i="37"/>
  <c r="AF77" i="37"/>
  <c r="AE77" i="37"/>
  <c r="AD77" i="37"/>
  <c r="AC77" i="37"/>
  <c r="AB77" i="37"/>
  <c r="AB75" i="37" s="1"/>
  <c r="AA77" i="37"/>
  <c r="Z77" i="37"/>
  <c r="Y77" i="37"/>
  <c r="X77" i="37"/>
  <c r="W77" i="37"/>
  <c r="V77" i="37"/>
  <c r="U77" i="37"/>
  <c r="U75" i="37" s="1"/>
  <c r="T77" i="37"/>
  <c r="T75" i="37" s="1"/>
  <c r="S77" i="37"/>
  <c r="R77" i="37"/>
  <c r="Q77" i="37"/>
  <c r="P77" i="37"/>
  <c r="O77" i="37"/>
  <c r="N77" i="37"/>
  <c r="M77" i="37"/>
  <c r="L77" i="37"/>
  <c r="L75" i="37" s="1"/>
  <c r="K77" i="37"/>
  <c r="J77" i="37"/>
  <c r="I77" i="37"/>
  <c r="H77" i="37"/>
  <c r="G77" i="37"/>
  <c r="F77" i="37"/>
  <c r="E77" i="37"/>
  <c r="E75" i="37" s="1"/>
  <c r="D77" i="37"/>
  <c r="D75" i="37" s="1"/>
  <c r="C77" i="37"/>
  <c r="B77" i="37"/>
  <c r="AZ76" i="37"/>
  <c r="AY76" i="37"/>
  <c r="AX76" i="37"/>
  <c r="AX75" i="37" s="1"/>
  <c r="AW76" i="37"/>
  <c r="AV76" i="37"/>
  <c r="AU76" i="37"/>
  <c r="AT76" i="37"/>
  <c r="AT75" i="37" s="1"/>
  <c r="AS76" i="37"/>
  <c r="AR76" i="37"/>
  <c r="AQ76" i="37"/>
  <c r="AP76" i="37"/>
  <c r="AP75" i="37" s="1"/>
  <c r="AO76" i="37"/>
  <c r="AN76" i="37"/>
  <c r="AM76" i="37"/>
  <c r="AL76" i="37"/>
  <c r="AL75" i="37" s="1"/>
  <c r="AK76" i="37"/>
  <c r="AJ76" i="37"/>
  <c r="AI76" i="37"/>
  <c r="AH76" i="37"/>
  <c r="AH75" i="37" s="1"/>
  <c r="AG76" i="37"/>
  <c r="AF76" i="37"/>
  <c r="AE76" i="37"/>
  <c r="AD76" i="37"/>
  <c r="AD75" i="37" s="1"/>
  <c r="AC76" i="37"/>
  <c r="AB76" i="37"/>
  <c r="AA76" i="37"/>
  <c r="Z76" i="37"/>
  <c r="Z75" i="37" s="1"/>
  <c r="Y76" i="37"/>
  <c r="X76" i="37"/>
  <c r="W76" i="37"/>
  <c r="V76" i="37"/>
  <c r="V75" i="37" s="1"/>
  <c r="U76" i="37"/>
  <c r="T76" i="37"/>
  <c r="S76" i="37"/>
  <c r="R76" i="37"/>
  <c r="R75" i="37" s="1"/>
  <c r="Q76" i="37"/>
  <c r="P76" i="37"/>
  <c r="O76" i="37"/>
  <c r="N76" i="37"/>
  <c r="N75" i="37" s="1"/>
  <c r="M76" i="37"/>
  <c r="L76" i="37"/>
  <c r="K76" i="37"/>
  <c r="J76" i="37"/>
  <c r="J75" i="37" s="1"/>
  <c r="I76" i="37"/>
  <c r="H76" i="37"/>
  <c r="G76" i="37"/>
  <c r="F76" i="37"/>
  <c r="F75" i="37" s="1"/>
  <c r="E76" i="37"/>
  <c r="D76" i="37"/>
  <c r="C76" i="37"/>
  <c r="B76" i="37"/>
  <c r="B75" i="37" s="1"/>
  <c r="AW75" i="37"/>
  <c r="AV75" i="37"/>
  <c r="AS75" i="37"/>
  <c r="AO75" i="37"/>
  <c r="AN75" i="37"/>
  <c r="AG75" i="37"/>
  <c r="AF75" i="37"/>
  <c r="AC75" i="37"/>
  <c r="Y75" i="37"/>
  <c r="X75" i="37"/>
  <c r="Q75" i="37"/>
  <c r="P75" i="37"/>
  <c r="M75" i="37"/>
  <c r="I75" i="37"/>
  <c r="H75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N74" i="37"/>
  <c r="AM74" i="37"/>
  <c r="AL74" i="37"/>
  <c r="AK74" i="37"/>
  <c r="AJ74" i="37"/>
  <c r="AI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74" i="37"/>
  <c r="AZ73" i="37"/>
  <c r="AY73" i="37"/>
  <c r="AX73" i="37"/>
  <c r="AW73" i="37"/>
  <c r="AV73" i="37"/>
  <c r="AU73" i="37"/>
  <c r="AU71" i="37" s="1"/>
  <c r="AT73" i="37"/>
  <c r="AS73" i="37"/>
  <c r="AR73" i="37"/>
  <c r="AQ73" i="37"/>
  <c r="AP73" i="37"/>
  <c r="AO73" i="37"/>
  <c r="AN73" i="37"/>
  <c r="AM73" i="37"/>
  <c r="AM71" i="37" s="1"/>
  <c r="AL73" i="37"/>
  <c r="AK73" i="37"/>
  <c r="AJ73" i="37"/>
  <c r="AI73" i="37"/>
  <c r="AH73" i="37"/>
  <c r="AG73" i="37"/>
  <c r="AF73" i="37"/>
  <c r="AE73" i="37"/>
  <c r="AE71" i="37" s="1"/>
  <c r="AD73" i="37"/>
  <c r="AC73" i="37"/>
  <c r="AB73" i="37"/>
  <c r="AA73" i="37"/>
  <c r="Z73" i="37"/>
  <c r="Y73" i="37"/>
  <c r="X73" i="37"/>
  <c r="W73" i="37"/>
  <c r="W71" i="37" s="1"/>
  <c r="V73" i="37"/>
  <c r="U73" i="37"/>
  <c r="T73" i="37"/>
  <c r="S73" i="37"/>
  <c r="R73" i="37"/>
  <c r="Q73" i="37"/>
  <c r="P73" i="37"/>
  <c r="O73" i="37"/>
  <c r="O71" i="37" s="1"/>
  <c r="N73" i="37"/>
  <c r="M73" i="37"/>
  <c r="L73" i="37"/>
  <c r="K73" i="37"/>
  <c r="J73" i="37"/>
  <c r="I73" i="37"/>
  <c r="H73" i="37"/>
  <c r="G73" i="37"/>
  <c r="G71" i="37" s="1"/>
  <c r="F73" i="37"/>
  <c r="E73" i="37"/>
  <c r="D73" i="37"/>
  <c r="C73" i="37"/>
  <c r="B73" i="37"/>
  <c r="AZ72" i="37"/>
  <c r="AY72" i="37"/>
  <c r="AX72" i="37"/>
  <c r="AW72" i="37"/>
  <c r="AW71" i="37" s="1"/>
  <c r="AV72" i="37"/>
  <c r="AV71" i="37" s="1"/>
  <c r="AU72" i="37"/>
  <c r="AT72" i="37"/>
  <c r="AS72" i="37"/>
  <c r="AS71" i="37" s="1"/>
  <c r="AR72" i="37"/>
  <c r="AQ72" i="37"/>
  <c r="AP72" i="37"/>
  <c r="AO72" i="37"/>
  <c r="AO71" i="37" s="1"/>
  <c r="AN72" i="37"/>
  <c r="AN71" i="37" s="1"/>
  <c r="AM72" i="37"/>
  <c r="AL72" i="37"/>
  <c r="AK72" i="37"/>
  <c r="AK71" i="37" s="1"/>
  <c r="AJ72" i="37"/>
  <c r="AI72" i="37"/>
  <c r="AH72" i="37"/>
  <c r="AG72" i="37"/>
  <c r="AG71" i="37" s="1"/>
  <c r="AF72" i="37"/>
  <c r="AF71" i="37" s="1"/>
  <c r="AE72" i="37"/>
  <c r="AD72" i="37"/>
  <c r="AC72" i="37"/>
  <c r="AC71" i="37" s="1"/>
  <c r="AB72" i="37"/>
  <c r="AA72" i="37"/>
  <c r="Z72" i="37"/>
  <c r="Y72" i="37"/>
  <c r="Y71" i="37" s="1"/>
  <c r="Y67" i="37" s="1"/>
  <c r="X72" i="37"/>
  <c r="X71" i="37" s="1"/>
  <c r="W72" i="37"/>
  <c r="V72" i="37"/>
  <c r="U72" i="37"/>
  <c r="U71" i="37" s="1"/>
  <c r="T72" i="37"/>
  <c r="S72" i="37"/>
  <c r="R72" i="37"/>
  <c r="Q72" i="37"/>
  <c r="Q71" i="37" s="1"/>
  <c r="P72" i="37"/>
  <c r="P71" i="37" s="1"/>
  <c r="O72" i="37"/>
  <c r="N72" i="37"/>
  <c r="M72" i="37"/>
  <c r="M71" i="37" s="1"/>
  <c r="L72" i="37"/>
  <c r="K72" i="37"/>
  <c r="J72" i="37"/>
  <c r="I72" i="37"/>
  <c r="I71" i="37" s="1"/>
  <c r="I67" i="37" s="1"/>
  <c r="H72" i="37"/>
  <c r="H71" i="37" s="1"/>
  <c r="G72" i="37"/>
  <c r="F72" i="37"/>
  <c r="E72" i="37"/>
  <c r="E71" i="37" s="1"/>
  <c r="D72" i="37"/>
  <c r="C72" i="37"/>
  <c r="B72" i="37"/>
  <c r="AZ71" i="37"/>
  <c r="AR71" i="37"/>
  <c r="AJ71" i="37"/>
  <c r="AB71" i="37"/>
  <c r="T71" i="37"/>
  <c r="L71" i="37"/>
  <c r="D71" i="37"/>
  <c r="AZ70" i="37"/>
  <c r="AY70" i="37"/>
  <c r="AX70" i="37"/>
  <c r="AW70" i="37"/>
  <c r="AV70" i="37"/>
  <c r="AU70" i="37"/>
  <c r="AT70" i="37"/>
  <c r="AS70" i="37"/>
  <c r="AS68" i="37" s="1"/>
  <c r="AR70" i="37"/>
  <c r="AQ70" i="37"/>
  <c r="AP70" i="37"/>
  <c r="AO70" i="37"/>
  <c r="AN70" i="37"/>
  <c r="AM70" i="37"/>
  <c r="AL70" i="37"/>
  <c r="AL68" i="37" s="1"/>
  <c r="AK70" i="37"/>
  <c r="AK68" i="37" s="1"/>
  <c r="AJ70" i="37"/>
  <c r="AI70" i="37"/>
  <c r="AH70" i="37"/>
  <c r="AG70" i="37"/>
  <c r="AF70" i="37"/>
  <c r="AE70" i="37"/>
  <c r="AD70" i="37"/>
  <c r="AC70" i="37"/>
  <c r="AC68" i="37" s="1"/>
  <c r="AB70" i="37"/>
  <c r="AA70" i="37"/>
  <c r="Z70" i="37"/>
  <c r="Y70" i="37"/>
  <c r="X70" i="37"/>
  <c r="W70" i="37"/>
  <c r="V70" i="37"/>
  <c r="V68" i="37" s="1"/>
  <c r="U70" i="37"/>
  <c r="T70" i="37"/>
  <c r="S70" i="37"/>
  <c r="R70" i="37"/>
  <c r="Q70" i="37"/>
  <c r="P70" i="37"/>
  <c r="O70" i="37"/>
  <c r="N70" i="37"/>
  <c r="M70" i="37"/>
  <c r="M68" i="37" s="1"/>
  <c r="M67" i="37" s="1"/>
  <c r="L70" i="37"/>
  <c r="K70" i="37"/>
  <c r="J70" i="37"/>
  <c r="I70" i="37"/>
  <c r="H70" i="37"/>
  <c r="G70" i="37"/>
  <c r="F70" i="37"/>
  <c r="F68" i="37" s="1"/>
  <c r="E70" i="37"/>
  <c r="E68" i="37" s="1"/>
  <c r="D70" i="37"/>
  <c r="C70" i="37"/>
  <c r="B70" i="37"/>
  <c r="AZ69" i="37"/>
  <c r="AY69" i="37"/>
  <c r="AY68" i="37" s="1"/>
  <c r="AX69" i="37"/>
  <c r="AW69" i="37"/>
  <c r="AV69" i="37"/>
  <c r="AU69" i="37"/>
  <c r="AU68" i="37" s="1"/>
  <c r="AT69" i="37"/>
  <c r="AS69" i="37"/>
  <c r="AR69" i="37"/>
  <c r="AQ69" i="37"/>
  <c r="AQ68" i="37" s="1"/>
  <c r="AP69" i="37"/>
  <c r="AO69" i="37"/>
  <c r="AN69" i="37"/>
  <c r="AM69" i="37"/>
  <c r="AM68" i="37" s="1"/>
  <c r="AL69" i="37"/>
  <c r="AK69" i="37"/>
  <c r="AJ69" i="37"/>
  <c r="AI69" i="37"/>
  <c r="AI68" i="37" s="1"/>
  <c r="AH69" i="37"/>
  <c r="AG69" i="37"/>
  <c r="AF69" i="37"/>
  <c r="AE69" i="37"/>
  <c r="AE68" i="37" s="1"/>
  <c r="AD69" i="37"/>
  <c r="AC69" i="37"/>
  <c r="AB69" i="37"/>
  <c r="AA69" i="37"/>
  <c r="AA68" i="37" s="1"/>
  <c r="Z69" i="37"/>
  <c r="Y69" i="37"/>
  <c r="X69" i="37"/>
  <c r="W69" i="37"/>
  <c r="W68" i="37" s="1"/>
  <c r="V69" i="37"/>
  <c r="U69" i="37"/>
  <c r="U68" i="37" s="1"/>
  <c r="T69" i="37"/>
  <c r="S69" i="37"/>
  <c r="S68" i="37" s="1"/>
  <c r="R69" i="37"/>
  <c r="Q69" i="37"/>
  <c r="P69" i="37"/>
  <c r="O69" i="37"/>
  <c r="O68" i="37" s="1"/>
  <c r="N69" i="37"/>
  <c r="M69" i="37"/>
  <c r="L69" i="37"/>
  <c r="K69" i="37"/>
  <c r="K68" i="37" s="1"/>
  <c r="J69" i="37"/>
  <c r="I69" i="37"/>
  <c r="H69" i="37"/>
  <c r="G69" i="37"/>
  <c r="G68" i="37" s="1"/>
  <c r="F69" i="37"/>
  <c r="E69" i="37"/>
  <c r="D69" i="37"/>
  <c r="C69" i="37"/>
  <c r="C68" i="37" s="1"/>
  <c r="B69" i="37"/>
  <c r="AX68" i="37"/>
  <c r="AW68" i="37"/>
  <c r="AT68" i="37"/>
  <c r="AP68" i="37"/>
  <c r="AO68" i="37"/>
  <c r="AH68" i="37"/>
  <c r="AG68" i="37"/>
  <c r="AD68" i="37"/>
  <c r="Z68" i="37"/>
  <c r="Y68" i="37"/>
  <c r="R68" i="37"/>
  <c r="Q68" i="37"/>
  <c r="Q67" i="37" s="1"/>
  <c r="N68" i="37"/>
  <c r="J68" i="37"/>
  <c r="I68" i="37"/>
  <c r="B68" i="37"/>
  <c r="AZ67" i="37"/>
  <c r="AY67" i="37"/>
  <c r="AX67" i="37"/>
  <c r="AW67" i="37"/>
  <c r="AV67" i="37"/>
  <c r="AU67" i="37"/>
  <c r="AT67" i="37"/>
  <c r="AS67" i="37"/>
  <c r="AR67" i="37"/>
  <c r="AQ67" i="37"/>
  <c r="AP67" i="37"/>
  <c r="AO67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AZ66" i="37"/>
  <c r="AY66" i="37"/>
  <c r="AX66" i="37"/>
  <c r="AW66" i="37"/>
  <c r="AV66" i="37"/>
  <c r="AU66" i="37"/>
  <c r="AT66" i="37"/>
  <c r="AS66" i="37"/>
  <c r="AR66" i="37"/>
  <c r="AR58" i="37" s="1"/>
  <c r="AQ66" i="37"/>
  <c r="AP66" i="37"/>
  <c r="AO66" i="37"/>
  <c r="AN66" i="37"/>
  <c r="AM66" i="37"/>
  <c r="AL66" i="37"/>
  <c r="AK66" i="37"/>
  <c r="AJ66" i="37"/>
  <c r="AI66" i="37"/>
  <c r="AH66" i="37"/>
  <c r="AG66" i="37"/>
  <c r="AF66" i="37"/>
  <c r="AE66" i="37"/>
  <c r="AD66" i="37"/>
  <c r="AC66" i="37"/>
  <c r="AB66" i="37"/>
  <c r="AB58" i="37" s="1"/>
  <c r="AA66" i="37"/>
  <c r="Z66" i="37"/>
  <c r="Y66" i="37"/>
  <c r="X66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66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65" i="37"/>
  <c r="AZ64" i="37"/>
  <c r="AY64" i="37"/>
  <c r="AX64" i="37"/>
  <c r="AW64" i="37"/>
  <c r="AV64" i="37"/>
  <c r="AU64" i="37"/>
  <c r="AT64" i="37"/>
  <c r="AS64" i="37"/>
  <c r="AR64" i="37"/>
  <c r="AQ64" i="37"/>
  <c r="AP64" i="37"/>
  <c r="AO64" i="37"/>
  <c r="AN64" i="37"/>
  <c r="AM64" i="37"/>
  <c r="AL64" i="37"/>
  <c r="AK64" i="37"/>
  <c r="AJ64" i="37"/>
  <c r="AI64" i="37"/>
  <c r="AH64" i="37"/>
  <c r="AG64" i="37"/>
  <c r="AF64" i="37"/>
  <c r="AE64" i="37"/>
  <c r="AD64" i="37"/>
  <c r="AC64" i="37"/>
  <c r="AB64" i="37"/>
  <c r="AA64" i="37"/>
  <c r="Z64" i="37"/>
  <c r="Z61" i="37" s="1"/>
  <c r="Y64" i="37"/>
  <c r="X64" i="37"/>
  <c r="W64" i="37"/>
  <c r="V64" i="37"/>
  <c r="V61" i="37" s="1"/>
  <c r="U64" i="37"/>
  <c r="T64" i="37"/>
  <c r="S64" i="37"/>
  <c r="R64" i="37"/>
  <c r="R61" i="37" s="1"/>
  <c r="Q64" i="37"/>
  <c r="P64" i="37"/>
  <c r="O64" i="37"/>
  <c r="N64" i="37"/>
  <c r="N61" i="37" s="1"/>
  <c r="M64" i="37"/>
  <c r="L64" i="37"/>
  <c r="K64" i="37"/>
  <c r="J64" i="37"/>
  <c r="J61" i="37" s="1"/>
  <c r="I64" i="37"/>
  <c r="H64" i="37"/>
  <c r="G64" i="37"/>
  <c r="F64" i="37"/>
  <c r="F61" i="37" s="1"/>
  <c r="E64" i="37"/>
  <c r="D64" i="37"/>
  <c r="C64" i="37"/>
  <c r="B64" i="37"/>
  <c r="B61" i="37" s="1"/>
  <c r="AZ63" i="37"/>
  <c r="AY63" i="37"/>
  <c r="AX63" i="37"/>
  <c r="AW63" i="37"/>
  <c r="AV63" i="37"/>
  <c r="AU63" i="37"/>
  <c r="AT63" i="37"/>
  <c r="AS63" i="37"/>
  <c r="AR63" i="37"/>
  <c r="AQ63" i="37"/>
  <c r="AP63" i="37"/>
  <c r="AO63" i="37"/>
  <c r="AN63" i="37"/>
  <c r="AM63" i="37"/>
  <c r="AL63" i="37"/>
  <c r="AK63" i="37"/>
  <c r="AJ63" i="37"/>
  <c r="AI63" i="37"/>
  <c r="AH63" i="37"/>
  <c r="AG63" i="37"/>
  <c r="AF63" i="37"/>
  <c r="AE63" i="37"/>
  <c r="AD63" i="37"/>
  <c r="AC63" i="37"/>
  <c r="AB63" i="37"/>
  <c r="AA63" i="37"/>
  <c r="Z63" i="37"/>
  <c r="Y63" i="37"/>
  <c r="Y61" i="37" s="1"/>
  <c r="X63" i="37"/>
  <c r="W63" i="37"/>
  <c r="V63" i="37"/>
  <c r="U63" i="37"/>
  <c r="U61" i="37" s="1"/>
  <c r="T63" i="37"/>
  <c r="S63" i="37"/>
  <c r="R63" i="37"/>
  <c r="Q63" i="37"/>
  <c r="Q61" i="37" s="1"/>
  <c r="P63" i="37"/>
  <c r="O63" i="37"/>
  <c r="N63" i="37"/>
  <c r="M63" i="37"/>
  <c r="M61" i="37" s="1"/>
  <c r="L63" i="37"/>
  <c r="K63" i="37"/>
  <c r="J63" i="37"/>
  <c r="I63" i="37"/>
  <c r="I61" i="37" s="1"/>
  <c r="H63" i="37"/>
  <c r="G63" i="37"/>
  <c r="F63" i="37"/>
  <c r="E63" i="37"/>
  <c r="E61" i="37" s="1"/>
  <c r="D63" i="37"/>
  <c r="C63" i="37"/>
  <c r="B63" i="37"/>
  <c r="AZ62" i="37"/>
  <c r="AY62" i="37"/>
  <c r="AX62" i="37"/>
  <c r="AW62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X61" i="37" s="1"/>
  <c r="W62" i="37"/>
  <c r="V62" i="37"/>
  <c r="U62" i="37"/>
  <c r="T62" i="37"/>
  <c r="T61" i="37" s="1"/>
  <c r="S62" i="37"/>
  <c r="S61" i="37" s="1"/>
  <c r="R62" i="37"/>
  <c r="Q62" i="37"/>
  <c r="P62" i="37"/>
  <c r="P61" i="37" s="1"/>
  <c r="O62" i="37"/>
  <c r="N62" i="37"/>
  <c r="M62" i="37"/>
  <c r="L62" i="37"/>
  <c r="L61" i="37" s="1"/>
  <c r="K62" i="37"/>
  <c r="J62" i="37"/>
  <c r="I62" i="37"/>
  <c r="H62" i="37"/>
  <c r="H61" i="37" s="1"/>
  <c r="G62" i="37"/>
  <c r="F62" i="37"/>
  <c r="E62" i="37"/>
  <c r="D62" i="37"/>
  <c r="D61" i="37" s="1"/>
  <c r="C62" i="37"/>
  <c r="C61" i="37" s="1"/>
  <c r="B62" i="37"/>
  <c r="AZ61" i="37"/>
  <c r="AY61" i="37"/>
  <c r="AX61" i="37"/>
  <c r="AW61" i="37"/>
  <c r="AV61" i="37"/>
  <c r="AU61" i="37"/>
  <c r="AT61" i="37"/>
  <c r="AS61" i="37"/>
  <c r="AR61" i="37"/>
  <c r="AQ61" i="37"/>
  <c r="AP61" i="37"/>
  <c r="AO61" i="37"/>
  <c r="AN61" i="37"/>
  <c r="AM61" i="37"/>
  <c r="AL61" i="37"/>
  <c r="AK61" i="37"/>
  <c r="AJ61" i="37"/>
  <c r="AI61" i="37"/>
  <c r="AH61" i="37"/>
  <c r="AG61" i="37"/>
  <c r="AF61" i="37"/>
  <c r="AE61" i="37"/>
  <c r="AD61" i="37"/>
  <c r="AC61" i="37"/>
  <c r="AB61" i="37"/>
  <c r="AA61" i="37"/>
  <c r="O61" i="37"/>
  <c r="K61" i="37"/>
  <c r="AZ60" i="37"/>
  <c r="AY60" i="37"/>
  <c r="AX60" i="37"/>
  <c r="AW60" i="37"/>
  <c r="AV60" i="37"/>
  <c r="AU60" i="37"/>
  <c r="AT60" i="37"/>
  <c r="AS60" i="37"/>
  <c r="AR60" i="37"/>
  <c r="AQ60" i="37"/>
  <c r="AP60" i="37"/>
  <c r="AO60" i="37"/>
  <c r="AN60" i="37"/>
  <c r="AM60" i="37"/>
  <c r="AM58" i="37" s="1"/>
  <c r="AL60" i="37"/>
  <c r="AL58" i="37" s="1"/>
  <c r="AK60" i="37"/>
  <c r="AJ60" i="37"/>
  <c r="AI60" i="37"/>
  <c r="AH60" i="37"/>
  <c r="AG60" i="37"/>
  <c r="AF60" i="37"/>
  <c r="AE60" i="37"/>
  <c r="AD60" i="37"/>
  <c r="AC60" i="37"/>
  <c r="AB60" i="37"/>
  <c r="AA60" i="37"/>
  <c r="Z60" i="37"/>
  <c r="Y60" i="37"/>
  <c r="X60" i="37"/>
  <c r="W60" i="37"/>
  <c r="V60" i="37"/>
  <c r="U60" i="37"/>
  <c r="T60" i="37"/>
  <c r="S60" i="37"/>
  <c r="R60" i="37"/>
  <c r="Q60" i="37"/>
  <c r="P60" i="37"/>
  <c r="O60" i="37"/>
  <c r="N60" i="37"/>
  <c r="M60" i="37"/>
  <c r="L60" i="37"/>
  <c r="K60" i="37"/>
  <c r="J60" i="37"/>
  <c r="I60" i="37"/>
  <c r="H60" i="37"/>
  <c r="G60" i="37"/>
  <c r="F60" i="37"/>
  <c r="E60" i="37"/>
  <c r="D60" i="37"/>
  <c r="C60" i="37"/>
  <c r="B60" i="37"/>
  <c r="AZ59" i="37"/>
  <c r="AY59" i="37"/>
  <c r="AX59" i="37"/>
  <c r="AW59" i="37"/>
  <c r="AV59" i="37"/>
  <c r="AU59" i="37"/>
  <c r="AT59" i="37"/>
  <c r="AS59" i="37"/>
  <c r="AR59" i="37"/>
  <c r="AQ59" i="37"/>
  <c r="AP59" i="37"/>
  <c r="AO59" i="37"/>
  <c r="AN59" i="37"/>
  <c r="AM59" i="37"/>
  <c r="AL59" i="37"/>
  <c r="AK59" i="37"/>
  <c r="AJ59" i="37"/>
  <c r="AI59" i="37"/>
  <c r="AH59" i="37"/>
  <c r="AG59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AX58" i="37"/>
  <c r="AH58" i="37"/>
  <c r="BK55" i="37"/>
  <c r="BJ55" i="37"/>
  <c r="BI55" i="37"/>
  <c r="BH55" i="37"/>
  <c r="BG55" i="37"/>
  <c r="BF55" i="37"/>
  <c r="BE55" i="37"/>
  <c r="BD55" i="37"/>
  <c r="BC55" i="37"/>
  <c r="BB55" i="37"/>
  <c r="BK54" i="37"/>
  <c r="BJ54" i="37"/>
  <c r="BI54" i="37"/>
  <c r="BH54" i="37"/>
  <c r="BG54" i="37"/>
  <c r="BF54" i="37"/>
  <c r="BE54" i="37"/>
  <c r="BD54" i="37"/>
  <c r="BC54" i="37"/>
  <c r="BB54" i="37"/>
  <c r="BK53" i="37"/>
  <c r="BJ53" i="37"/>
  <c r="BI53" i="37"/>
  <c r="BH53" i="37"/>
  <c r="BG53" i="37"/>
  <c r="BF53" i="37"/>
  <c r="BE53" i="37"/>
  <c r="BD53" i="37"/>
  <c r="BC53" i="37"/>
  <c r="BB53" i="37"/>
  <c r="BK52" i="37"/>
  <c r="BJ52" i="37"/>
  <c r="BI52" i="37"/>
  <c r="BH52" i="37"/>
  <c r="BG52" i="37"/>
  <c r="BF52" i="37"/>
  <c r="BE52" i="37"/>
  <c r="BD52" i="37"/>
  <c r="BC52" i="37"/>
  <c r="BB52" i="37"/>
  <c r="BK51" i="37"/>
  <c r="BJ51" i="37"/>
  <c r="BI51" i="37"/>
  <c r="BH51" i="37"/>
  <c r="BG51" i="37"/>
  <c r="BF51" i="37"/>
  <c r="BE51" i="37"/>
  <c r="BD51" i="37"/>
  <c r="BC51" i="37"/>
  <c r="BB51" i="37"/>
  <c r="BK50" i="37"/>
  <c r="BJ50" i="37"/>
  <c r="BI50" i="37"/>
  <c r="BH50" i="37"/>
  <c r="BG50" i="37"/>
  <c r="BF50" i="37"/>
  <c r="BE50" i="37"/>
  <c r="BD50" i="37"/>
  <c r="BC50" i="37"/>
  <c r="BB50" i="37"/>
  <c r="BK49" i="37"/>
  <c r="BJ49" i="37"/>
  <c r="BI49" i="37"/>
  <c r="BH49" i="37"/>
  <c r="BG49" i="37"/>
  <c r="BF49" i="37"/>
  <c r="BE49" i="37"/>
  <c r="BD49" i="37"/>
  <c r="BC49" i="37"/>
  <c r="BB49" i="37"/>
  <c r="BK48" i="37"/>
  <c r="BJ48" i="37"/>
  <c r="BI48" i="37"/>
  <c r="BH48" i="37"/>
  <c r="BG48" i="37"/>
  <c r="BF48" i="37"/>
  <c r="BE48" i="37"/>
  <c r="BD48" i="37"/>
  <c r="BC48" i="37"/>
  <c r="BB48" i="37"/>
  <c r="BK47" i="37"/>
  <c r="BJ47" i="37"/>
  <c r="BI47" i="37"/>
  <c r="BH47" i="37"/>
  <c r="BG47" i="37"/>
  <c r="BF47" i="37"/>
  <c r="BE47" i="37"/>
  <c r="BD47" i="37"/>
  <c r="BC47" i="37"/>
  <c r="BB47" i="37"/>
  <c r="BK46" i="37"/>
  <c r="BJ46" i="37"/>
  <c r="BI46" i="37"/>
  <c r="BH46" i="37"/>
  <c r="BG46" i="37"/>
  <c r="BF46" i="37"/>
  <c r="BE46" i="37"/>
  <c r="BD46" i="37"/>
  <c r="BC46" i="37"/>
  <c r="BB46" i="37"/>
  <c r="BK45" i="37"/>
  <c r="BJ45" i="37"/>
  <c r="BI45" i="37"/>
  <c r="BH45" i="37"/>
  <c r="BG45" i="37"/>
  <c r="BF45" i="37"/>
  <c r="BE45" i="37"/>
  <c r="BD45" i="37"/>
  <c r="BC45" i="37"/>
  <c r="BB45" i="37"/>
  <c r="BK44" i="37"/>
  <c r="BJ44" i="37"/>
  <c r="BI44" i="37"/>
  <c r="BH44" i="37"/>
  <c r="BG44" i="37"/>
  <c r="BF44" i="37"/>
  <c r="BE44" i="37"/>
  <c r="BD44" i="37"/>
  <c r="BC44" i="37"/>
  <c r="BB44" i="37"/>
  <c r="BK43" i="37"/>
  <c r="BJ43" i="37"/>
  <c r="BI43" i="37"/>
  <c r="BH43" i="37"/>
  <c r="BG43" i="37"/>
  <c r="BF43" i="37"/>
  <c r="BE43" i="37"/>
  <c r="BD43" i="37"/>
  <c r="BC43" i="37"/>
  <c r="BB43" i="37"/>
  <c r="BK42" i="37"/>
  <c r="BJ42" i="37"/>
  <c r="BI42" i="37"/>
  <c r="BH42" i="37"/>
  <c r="BG42" i="37"/>
  <c r="BF42" i="37"/>
  <c r="BE42" i="37"/>
  <c r="BD42" i="37"/>
  <c r="BC42" i="37"/>
  <c r="BB42" i="37"/>
  <c r="BK41" i="37"/>
  <c r="BJ41" i="37"/>
  <c r="BI41" i="37"/>
  <c r="BH41" i="37"/>
  <c r="BG41" i="37"/>
  <c r="BF41" i="37"/>
  <c r="BE41" i="37"/>
  <c r="BD41" i="37"/>
  <c r="BC41" i="37"/>
  <c r="BB41" i="37"/>
  <c r="BK40" i="37"/>
  <c r="BJ40" i="37"/>
  <c r="BI40" i="37"/>
  <c r="BH40" i="37"/>
  <c r="BG40" i="37"/>
  <c r="BF40" i="37"/>
  <c r="BE40" i="37"/>
  <c r="BD40" i="37"/>
  <c r="BC40" i="37"/>
  <c r="BB40" i="37"/>
  <c r="BK39" i="37"/>
  <c r="BJ39" i="37"/>
  <c r="BI39" i="37"/>
  <c r="BH39" i="37"/>
  <c r="BG39" i="37"/>
  <c r="BF39" i="37"/>
  <c r="BE39" i="37"/>
  <c r="BD39" i="37"/>
  <c r="BC39" i="37"/>
  <c r="BB39" i="37"/>
  <c r="BK38" i="37"/>
  <c r="BJ38" i="37"/>
  <c r="BI38" i="37"/>
  <c r="BH38" i="37"/>
  <c r="BG38" i="37"/>
  <c r="BF38" i="37"/>
  <c r="BE38" i="37"/>
  <c r="BD38" i="37"/>
  <c r="BC38" i="37"/>
  <c r="BB38" i="37"/>
  <c r="BK37" i="37"/>
  <c r="BJ37" i="37"/>
  <c r="BI37" i="37"/>
  <c r="BH37" i="37"/>
  <c r="BG37" i="37"/>
  <c r="BF37" i="37"/>
  <c r="BE37" i="37"/>
  <c r="BD37" i="37"/>
  <c r="BC37" i="37"/>
  <c r="BB37" i="37"/>
  <c r="BK36" i="37"/>
  <c r="BJ36" i="37"/>
  <c r="BI36" i="37"/>
  <c r="BH36" i="37"/>
  <c r="BG36" i="37"/>
  <c r="BF36" i="37"/>
  <c r="BE36" i="37"/>
  <c r="BD36" i="37"/>
  <c r="BC36" i="37"/>
  <c r="BB36" i="37"/>
  <c r="BK35" i="37"/>
  <c r="BJ35" i="37"/>
  <c r="BI35" i="37"/>
  <c r="BH35" i="37"/>
  <c r="BG35" i="37"/>
  <c r="BF35" i="37"/>
  <c r="BE35" i="37"/>
  <c r="BD35" i="37"/>
  <c r="BC35" i="37"/>
  <c r="BB35" i="37"/>
  <c r="BK34" i="37"/>
  <c r="BJ34" i="37"/>
  <c r="BI34" i="37"/>
  <c r="BH34" i="37"/>
  <c r="BG34" i="37"/>
  <c r="BF34" i="37"/>
  <c r="BE34" i="37"/>
  <c r="BD34" i="37"/>
  <c r="BC34" i="37"/>
  <c r="BB34" i="37"/>
  <c r="BK33" i="37"/>
  <c r="BJ33" i="37"/>
  <c r="BI33" i="37"/>
  <c r="BH33" i="37"/>
  <c r="BG33" i="37"/>
  <c r="BF33" i="37"/>
  <c r="BE33" i="37"/>
  <c r="BD33" i="37"/>
  <c r="BC33" i="37"/>
  <c r="BB33" i="37"/>
  <c r="BK32" i="37"/>
  <c r="BJ32" i="37"/>
  <c r="BI32" i="37"/>
  <c r="BH32" i="37"/>
  <c r="BG32" i="37"/>
  <c r="BF32" i="37"/>
  <c r="BE32" i="37"/>
  <c r="BD32" i="37"/>
  <c r="BC32" i="37"/>
  <c r="BB32" i="37"/>
  <c r="BK31" i="37"/>
  <c r="BJ31" i="37"/>
  <c r="BI31" i="37"/>
  <c r="BH31" i="37"/>
  <c r="BG31" i="37"/>
  <c r="BF31" i="37"/>
  <c r="BE31" i="37"/>
  <c r="BD31" i="37"/>
  <c r="BC31" i="37"/>
  <c r="BB31" i="37"/>
  <c r="BK30" i="37"/>
  <c r="BJ30" i="37"/>
  <c r="BI30" i="37"/>
  <c r="BH30" i="37"/>
  <c r="BG30" i="37"/>
  <c r="BF30" i="37"/>
  <c r="BE30" i="37"/>
  <c r="BD30" i="37"/>
  <c r="BC30" i="37"/>
  <c r="BB30" i="37"/>
  <c r="BK29" i="37"/>
  <c r="BJ29" i="37"/>
  <c r="BI29" i="37"/>
  <c r="BH29" i="37"/>
  <c r="BG29" i="37"/>
  <c r="BF29" i="37"/>
  <c r="BE29" i="37"/>
  <c r="BD29" i="37"/>
  <c r="BC29" i="37"/>
  <c r="BB29" i="37"/>
  <c r="BK28" i="37"/>
  <c r="BJ28" i="37"/>
  <c r="BI28" i="37"/>
  <c r="BH28" i="37"/>
  <c r="BG28" i="37"/>
  <c r="BF28" i="37"/>
  <c r="BE28" i="37"/>
  <c r="BD28" i="37"/>
  <c r="BC28" i="37"/>
  <c r="BB28" i="37"/>
  <c r="BK27" i="37"/>
  <c r="BJ27" i="37"/>
  <c r="BI27" i="37"/>
  <c r="BH27" i="37"/>
  <c r="BG27" i="37"/>
  <c r="BF27" i="37"/>
  <c r="BE27" i="37"/>
  <c r="BD27" i="37"/>
  <c r="BC27" i="37"/>
  <c r="BB27" i="37"/>
  <c r="BK26" i="37"/>
  <c r="BJ26" i="37"/>
  <c r="BI26" i="37"/>
  <c r="BH26" i="37"/>
  <c r="BG26" i="37"/>
  <c r="BF26" i="37"/>
  <c r="BE26" i="37"/>
  <c r="BD26" i="37"/>
  <c r="BC26" i="37"/>
  <c r="BB26" i="37"/>
  <c r="BK25" i="37"/>
  <c r="BJ25" i="37"/>
  <c r="BI25" i="37"/>
  <c r="BH25" i="37"/>
  <c r="BG25" i="37"/>
  <c r="BF25" i="37"/>
  <c r="BE25" i="37"/>
  <c r="BD25" i="37"/>
  <c r="BC25" i="37"/>
  <c r="BB25" i="37"/>
  <c r="BK24" i="37"/>
  <c r="BJ24" i="37"/>
  <c r="BI24" i="37"/>
  <c r="BH24" i="37"/>
  <c r="BG24" i="37"/>
  <c r="BF24" i="37"/>
  <c r="BE24" i="37"/>
  <c r="BD24" i="37"/>
  <c r="BC24" i="37"/>
  <c r="BB24" i="37"/>
  <c r="BK23" i="37"/>
  <c r="BJ23" i="37"/>
  <c r="BI23" i="37"/>
  <c r="BH23" i="37"/>
  <c r="BG23" i="37"/>
  <c r="BF23" i="37"/>
  <c r="BE23" i="37"/>
  <c r="BD23" i="37"/>
  <c r="BC23" i="37"/>
  <c r="BB23" i="37"/>
  <c r="BK22" i="37"/>
  <c r="BJ22" i="37"/>
  <c r="BI22" i="37"/>
  <c r="BH22" i="37"/>
  <c r="BG22" i="37"/>
  <c r="BF22" i="37"/>
  <c r="BE22" i="37"/>
  <c r="BD22" i="37"/>
  <c r="BC22" i="37"/>
  <c r="BB22" i="37"/>
  <c r="BK21" i="37"/>
  <c r="BJ21" i="37"/>
  <c r="BI21" i="37"/>
  <c r="BH21" i="37"/>
  <c r="BG21" i="37"/>
  <c r="BF21" i="37"/>
  <c r="BE21" i="37"/>
  <c r="BD21" i="37"/>
  <c r="BC21" i="37"/>
  <c r="BB21" i="37"/>
  <c r="BK20" i="37"/>
  <c r="BJ20" i="37"/>
  <c r="BI20" i="37"/>
  <c r="BH20" i="37"/>
  <c r="BG20" i="37"/>
  <c r="BF20" i="37"/>
  <c r="BE20" i="37"/>
  <c r="BD20" i="37"/>
  <c r="BC20" i="37"/>
  <c r="BB20" i="37"/>
  <c r="BK19" i="37"/>
  <c r="BJ19" i="37"/>
  <c r="BI19" i="37"/>
  <c r="BH19" i="37"/>
  <c r="BG19" i="37"/>
  <c r="BF19" i="37"/>
  <c r="BE19" i="37"/>
  <c r="BD19" i="37"/>
  <c r="BC19" i="37"/>
  <c r="BB19" i="37"/>
  <c r="BK18" i="37"/>
  <c r="BJ18" i="37"/>
  <c r="BI18" i="37"/>
  <c r="BH18" i="37"/>
  <c r="BG18" i="37"/>
  <c r="BF18" i="37"/>
  <c r="BE18" i="37"/>
  <c r="BD18" i="37"/>
  <c r="BC18" i="37"/>
  <c r="BB18" i="37"/>
  <c r="BK17" i="37"/>
  <c r="BJ17" i="37"/>
  <c r="BI17" i="37"/>
  <c r="BH17" i="37"/>
  <c r="BG17" i="37"/>
  <c r="BF17" i="37"/>
  <c r="BE17" i="37"/>
  <c r="BD17" i="37"/>
  <c r="BC17" i="37"/>
  <c r="BB17" i="37"/>
  <c r="BK16" i="37"/>
  <c r="BJ16" i="37"/>
  <c r="BI16" i="37"/>
  <c r="BH16" i="37"/>
  <c r="BG16" i="37"/>
  <c r="BF16" i="37"/>
  <c r="BE16" i="37"/>
  <c r="BD16" i="37"/>
  <c r="BC16" i="37"/>
  <c r="BB16" i="37"/>
  <c r="BD14" i="37"/>
  <c r="AZ14" i="37"/>
  <c r="AY14" i="37"/>
  <c r="AX14" i="37"/>
  <c r="AW14" i="37"/>
  <c r="AV14" i="37"/>
  <c r="AU14" i="37"/>
  <c r="AT14" i="37"/>
  <c r="AS14" i="37"/>
  <c r="AR14" i="37"/>
  <c r="AQ14" i="37"/>
  <c r="AP14" i="37"/>
  <c r="BJ14" i="37" s="1"/>
  <c r="AO14" i="37"/>
  <c r="AN14" i="37"/>
  <c r="AM14" i="37"/>
  <c r="AL14" i="37"/>
  <c r="AK14" i="37"/>
  <c r="AJ14" i="37"/>
  <c r="AI14" i="37"/>
  <c r="AH14" i="37"/>
  <c r="AG14" i="37"/>
  <c r="AF14" i="37"/>
  <c r="BH14" i="37" s="1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Z13" i="37"/>
  <c r="AY13" i="37"/>
  <c r="AX13" i="37"/>
  <c r="AY88" i="37" s="1"/>
  <c r="AW13" i="37"/>
  <c r="AV13" i="37"/>
  <c r="AU13" i="37"/>
  <c r="AT13" i="37"/>
  <c r="AU88" i="37" s="1"/>
  <c r="AS13" i="37"/>
  <c r="AR13" i="37"/>
  <c r="AQ13" i="37"/>
  <c r="AP13" i="37"/>
  <c r="AQ88" i="37" s="1"/>
  <c r="AO13" i="37"/>
  <c r="AN13" i="37"/>
  <c r="AM13" i="37"/>
  <c r="AL13" i="37"/>
  <c r="AM88" i="37" s="1"/>
  <c r="AK13" i="37"/>
  <c r="AJ13" i="37"/>
  <c r="AI13" i="37"/>
  <c r="AH13" i="37"/>
  <c r="AI88" i="37" s="1"/>
  <c r="AG13" i="37"/>
  <c r="AF13" i="37"/>
  <c r="AE13" i="37"/>
  <c r="AD13" i="37"/>
  <c r="AE88" i="37" s="1"/>
  <c r="AC13" i="37"/>
  <c r="AB13" i="37"/>
  <c r="AA13" i="37"/>
  <c r="Z13" i="37"/>
  <c r="AA88" i="37" s="1"/>
  <c r="Y13" i="37"/>
  <c r="X13" i="37"/>
  <c r="W13" i="37"/>
  <c r="V13" i="37"/>
  <c r="W88" i="37" s="1"/>
  <c r="U13" i="37"/>
  <c r="T13" i="37"/>
  <c r="S13" i="37"/>
  <c r="T88" i="37" s="1"/>
  <c r="R13" i="37"/>
  <c r="S88" i="37" s="1"/>
  <c r="Q13" i="37"/>
  <c r="P13" i="37"/>
  <c r="O13" i="37"/>
  <c r="N13" i="37"/>
  <c r="O88" i="37" s="1"/>
  <c r="M13" i="37"/>
  <c r="L13" i="37"/>
  <c r="K13" i="37"/>
  <c r="L88" i="37" s="1"/>
  <c r="J13" i="37"/>
  <c r="K88" i="37" s="1"/>
  <c r="I13" i="37"/>
  <c r="H13" i="37"/>
  <c r="G13" i="37"/>
  <c r="F13" i="37"/>
  <c r="G88" i="37" s="1"/>
  <c r="E13" i="37"/>
  <c r="D13" i="37"/>
  <c r="C13" i="37"/>
  <c r="D88" i="37" s="1"/>
  <c r="B13" i="37"/>
  <c r="C88" i="37" s="1"/>
  <c r="BK10" i="37"/>
  <c r="BJ10" i="37"/>
  <c r="BI10" i="37"/>
  <c r="BH10" i="37"/>
  <c r="BG10" i="37"/>
  <c r="BF10" i="37"/>
  <c r="BE10" i="37"/>
  <c r="BD10" i="37"/>
  <c r="BC10" i="37"/>
  <c r="BB10" i="37"/>
  <c r="BK9" i="37"/>
  <c r="BJ9" i="37"/>
  <c r="BI9" i="37"/>
  <c r="BH9" i="37"/>
  <c r="BG9" i="37"/>
  <c r="BF9" i="37"/>
  <c r="BE9" i="37"/>
  <c r="BD9" i="37"/>
  <c r="BC9" i="37"/>
  <c r="BB9" i="37"/>
  <c r="AZ6" i="37"/>
  <c r="BK6" i="37" s="1"/>
  <c r="AY6" i="37"/>
  <c r="AX6" i="37"/>
  <c r="AW6" i="37"/>
  <c r="AV6" i="37"/>
  <c r="AU6" i="37"/>
  <c r="AT6" i="37"/>
  <c r="AS6" i="37"/>
  <c r="AR6" i="37"/>
  <c r="AQ6" i="37"/>
  <c r="AP6" i="37"/>
  <c r="BJ6" i="37" s="1"/>
  <c r="AO6" i="37"/>
  <c r="AN6" i="37"/>
  <c r="AM6" i="37"/>
  <c r="AL6" i="37"/>
  <c r="AK6" i="37"/>
  <c r="BI6" i="37" s="1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BE6" i="37" s="1"/>
  <c r="U6" i="37"/>
  <c r="T6" i="37"/>
  <c r="S6" i="37"/>
  <c r="R6" i="37"/>
  <c r="Q6" i="37"/>
  <c r="P6" i="37"/>
  <c r="O6" i="37"/>
  <c r="N6" i="37"/>
  <c r="M6" i="37"/>
  <c r="L6" i="37"/>
  <c r="BC6" i="37" s="1"/>
  <c r="K6" i="37"/>
  <c r="J6" i="37"/>
  <c r="I6" i="37"/>
  <c r="H6" i="37"/>
  <c r="G6" i="37"/>
  <c r="F6" i="37"/>
  <c r="E6" i="37"/>
  <c r="D6" i="37"/>
  <c r="C6" i="37"/>
  <c r="B6" i="37"/>
  <c r="BB6" i="37" s="1"/>
  <c r="BK5" i="37"/>
  <c r="BJ5" i="37"/>
  <c r="BI5" i="37"/>
  <c r="BH5" i="37"/>
  <c r="BG5" i="37"/>
  <c r="BF5" i="37"/>
  <c r="BE5" i="37"/>
  <c r="BD5" i="37"/>
  <c r="BC5" i="37"/>
  <c r="BB5" i="37"/>
  <c r="BK4" i="37"/>
  <c r="BJ4" i="37"/>
  <c r="BI4" i="37"/>
  <c r="BH4" i="37"/>
  <c r="BG4" i="37"/>
  <c r="BF4" i="37"/>
  <c r="BE4" i="37"/>
  <c r="BD4" i="37"/>
  <c r="BC4" i="37"/>
  <c r="BB4" i="37"/>
  <c r="E67" i="37" l="1"/>
  <c r="U67" i="37"/>
  <c r="Q58" i="37"/>
  <c r="M58" i="37"/>
  <c r="I88" i="37"/>
  <c r="Q88" i="37"/>
  <c r="Y88" i="37"/>
  <c r="AG88" i="37"/>
  <c r="AO88" i="37"/>
  <c r="AW88" i="37"/>
  <c r="D89" i="37"/>
  <c r="L89" i="37"/>
  <c r="T89" i="37"/>
  <c r="AB89" i="37"/>
  <c r="AJ89" i="37"/>
  <c r="AR89" i="37"/>
  <c r="AZ89" i="37"/>
  <c r="AE58" i="37"/>
  <c r="AU58" i="37"/>
  <c r="BI13" i="37"/>
  <c r="J88" i="37"/>
  <c r="R88" i="37"/>
  <c r="Z88" i="37"/>
  <c r="AH88" i="37"/>
  <c r="AP88" i="37"/>
  <c r="AX88" i="37"/>
  <c r="E89" i="37"/>
  <c r="M89" i="37"/>
  <c r="U89" i="37"/>
  <c r="AC89" i="37"/>
  <c r="AK89" i="37"/>
  <c r="AS89" i="37"/>
  <c r="AD58" i="37"/>
  <c r="AT58" i="37"/>
  <c r="D68" i="37"/>
  <c r="D67" i="37" s="1"/>
  <c r="L68" i="37"/>
  <c r="L67" i="37" s="1"/>
  <c r="T68" i="37"/>
  <c r="T67" i="37" s="1"/>
  <c r="AB68" i="37"/>
  <c r="AJ68" i="37"/>
  <c r="AR68" i="37"/>
  <c r="AZ68" i="37"/>
  <c r="C75" i="37"/>
  <c r="K75" i="37"/>
  <c r="S75" i="37"/>
  <c r="AA75" i="37"/>
  <c r="AI75" i="37"/>
  <c r="AQ75" i="37"/>
  <c r="AY75" i="37"/>
  <c r="I58" i="37"/>
  <c r="BF6" i="37"/>
  <c r="AB88" i="37"/>
  <c r="AJ88" i="37"/>
  <c r="AR88" i="37"/>
  <c r="AZ88" i="37"/>
  <c r="BF14" i="37"/>
  <c r="B71" i="37"/>
  <c r="J71" i="37"/>
  <c r="R71" i="37"/>
  <c r="R67" i="37" s="1"/>
  <c r="R58" i="37" s="1"/>
  <c r="Z71" i="37"/>
  <c r="AH71" i="37"/>
  <c r="AP71" i="37"/>
  <c r="AX71" i="37"/>
  <c r="BH6" i="37"/>
  <c r="E88" i="37"/>
  <c r="M88" i="37"/>
  <c r="U88" i="37"/>
  <c r="AC88" i="37"/>
  <c r="AK88" i="37"/>
  <c r="AS88" i="37"/>
  <c r="H89" i="37"/>
  <c r="P89" i="37"/>
  <c r="X89" i="37"/>
  <c r="AF89" i="37"/>
  <c r="AN89" i="37"/>
  <c r="AV89" i="37"/>
  <c r="AA58" i="37"/>
  <c r="AI58" i="37"/>
  <c r="AQ58" i="37"/>
  <c r="AY58" i="37"/>
  <c r="AF58" i="37"/>
  <c r="AN58" i="37"/>
  <c r="AV58" i="37"/>
  <c r="BD6" i="37"/>
  <c r="F88" i="37"/>
  <c r="N88" i="37"/>
  <c r="V88" i="37"/>
  <c r="AD88" i="37"/>
  <c r="AL88" i="37"/>
  <c r="AT88" i="37"/>
  <c r="BE13" i="37"/>
  <c r="I89" i="37"/>
  <c r="Q89" i="37"/>
  <c r="Y89" i="37"/>
  <c r="AG89" i="37"/>
  <c r="AO89" i="37"/>
  <c r="AW89" i="37"/>
  <c r="D58" i="37"/>
  <c r="L58" i="37"/>
  <c r="T58" i="37"/>
  <c r="AJ58" i="37"/>
  <c r="AZ58" i="37"/>
  <c r="AP58" i="37"/>
  <c r="G61" i="37"/>
  <c r="W61" i="37"/>
  <c r="H68" i="37"/>
  <c r="H67" i="37" s="1"/>
  <c r="H58" i="37" s="1"/>
  <c r="P68" i="37"/>
  <c r="P67" i="37" s="1"/>
  <c r="P58" i="37" s="1"/>
  <c r="X68" i="37"/>
  <c r="X67" i="37" s="1"/>
  <c r="X58" i="37" s="1"/>
  <c r="AF68" i="37"/>
  <c r="AN68" i="37"/>
  <c r="AV68" i="37"/>
  <c r="G75" i="37"/>
  <c r="G67" i="37" s="1"/>
  <c r="G58" i="37" s="1"/>
  <c r="O75" i="37"/>
  <c r="O67" i="37" s="1"/>
  <c r="O58" i="37" s="1"/>
  <c r="W75" i="37"/>
  <c r="W67" i="37" s="1"/>
  <c r="AE75" i="37"/>
  <c r="AM75" i="37"/>
  <c r="AU75" i="37"/>
  <c r="E58" i="37"/>
  <c r="H88" i="37"/>
  <c r="P88" i="37"/>
  <c r="X88" i="37"/>
  <c r="AF88" i="37"/>
  <c r="AN88" i="37"/>
  <c r="AV88" i="37"/>
  <c r="F71" i="37"/>
  <c r="F67" i="37" s="1"/>
  <c r="F58" i="37" s="1"/>
  <c r="N71" i="37"/>
  <c r="N67" i="37" s="1"/>
  <c r="N58" i="37" s="1"/>
  <c r="V71" i="37"/>
  <c r="V67" i="37" s="1"/>
  <c r="V58" i="37" s="1"/>
  <c r="AD71" i="37"/>
  <c r="AL71" i="37"/>
  <c r="AT71" i="37"/>
  <c r="C71" i="37"/>
  <c r="C67" i="37" s="1"/>
  <c r="C58" i="37" s="1"/>
  <c r="K71" i="37"/>
  <c r="K67" i="37" s="1"/>
  <c r="K58" i="37" s="1"/>
  <c r="S71" i="37"/>
  <c r="S67" i="37" s="1"/>
  <c r="S58" i="37" s="1"/>
  <c r="AA71" i="37"/>
  <c r="AI71" i="37"/>
  <c r="AQ71" i="37"/>
  <c r="AY71" i="37"/>
  <c r="BB13" i="37"/>
  <c r="BF13" i="37"/>
  <c r="BJ13" i="37"/>
  <c r="BE14" i="37"/>
  <c r="BI14" i="37"/>
  <c r="B67" i="37"/>
  <c r="B58" i="37" s="1"/>
  <c r="J67" i="37"/>
  <c r="J58" i="37" s="1"/>
  <c r="Z67" i="37"/>
  <c r="Z58" i="37" s="1"/>
  <c r="BG6" i="37"/>
  <c r="BC13" i="37"/>
  <c r="BG13" i="37"/>
  <c r="BK13" i="37"/>
  <c r="F89" i="37"/>
  <c r="J89" i="37"/>
  <c r="N89" i="37"/>
  <c r="R89" i="37"/>
  <c r="V89" i="37"/>
  <c r="Z89" i="37"/>
  <c r="AD89" i="37"/>
  <c r="AH89" i="37"/>
  <c r="AL89" i="37"/>
  <c r="AP89" i="37"/>
  <c r="AT89" i="37"/>
  <c r="AX89" i="37"/>
  <c r="BB14" i="37"/>
  <c r="U58" i="37"/>
  <c r="Y58" i="37"/>
  <c r="AC58" i="37"/>
  <c r="AG58" i="37"/>
  <c r="AK58" i="37"/>
  <c r="AO58" i="37"/>
  <c r="AS58" i="37"/>
  <c r="AW58" i="37"/>
  <c r="BD13" i="37"/>
  <c r="BH13" i="37"/>
  <c r="C89" i="37"/>
  <c r="G89" i="37"/>
  <c r="K89" i="37"/>
  <c r="O89" i="37"/>
  <c r="S89" i="37"/>
  <c r="W89" i="37"/>
  <c r="AA89" i="37"/>
  <c r="AE89" i="37"/>
  <c r="AI89" i="37"/>
  <c r="AM89" i="37"/>
  <c r="AQ89" i="37"/>
  <c r="AU89" i="37"/>
  <c r="AY89" i="37"/>
  <c r="BC14" i="37"/>
  <c r="BG14" i="37"/>
  <c r="BK14" i="37"/>
  <c r="W58" i="37" l="1"/>
  <c r="C33" i="29"/>
  <c r="B107" i="29"/>
  <c r="C107" i="29"/>
  <c r="B108" i="29"/>
  <c r="C108" i="29"/>
  <c r="C92" i="29" l="1"/>
  <c r="D92" i="29"/>
  <c r="D95" i="29" s="1"/>
  <c r="E92" i="29"/>
  <c r="E95" i="29" s="1"/>
  <c r="F92" i="29"/>
  <c r="F95" i="29" s="1"/>
  <c r="G92" i="29"/>
  <c r="G95" i="29" s="1"/>
  <c r="H92" i="29"/>
  <c r="H95" i="29" s="1"/>
  <c r="I92" i="29"/>
  <c r="I95" i="29" s="1"/>
  <c r="J92" i="29"/>
  <c r="J95" i="29" s="1"/>
  <c r="K92" i="29"/>
  <c r="K95" i="29" s="1"/>
  <c r="L92" i="29"/>
  <c r="L95" i="29" s="1"/>
  <c r="M92" i="29"/>
  <c r="M95" i="29" s="1"/>
  <c r="N92" i="29"/>
  <c r="N95" i="29" s="1"/>
  <c r="O92" i="29"/>
  <c r="O95" i="29" s="1"/>
  <c r="P92" i="29"/>
  <c r="P95" i="29" s="1"/>
  <c r="Q92" i="29"/>
  <c r="Q95" i="29" s="1"/>
  <c r="R92" i="29"/>
  <c r="R95" i="29" s="1"/>
  <c r="S92" i="29"/>
  <c r="S95" i="29" s="1"/>
  <c r="T92" i="29"/>
  <c r="T95" i="29" s="1"/>
  <c r="U92" i="29"/>
  <c r="U95" i="29" s="1"/>
  <c r="V92" i="29"/>
  <c r="V95" i="29" s="1"/>
  <c r="W92" i="29"/>
  <c r="W95" i="29" s="1"/>
  <c r="X92" i="29"/>
  <c r="X95" i="29" s="1"/>
  <c r="Y92" i="29"/>
  <c r="Y95" i="29" s="1"/>
  <c r="Z92" i="29"/>
  <c r="Z95" i="29" s="1"/>
  <c r="AA92" i="29"/>
  <c r="AA95" i="29" s="1"/>
  <c r="AB92" i="29"/>
  <c r="AB95" i="29" s="1"/>
  <c r="AC92" i="29"/>
  <c r="AC95" i="29" s="1"/>
  <c r="AD92" i="29"/>
  <c r="AD95" i="29" s="1"/>
  <c r="AE92" i="29"/>
  <c r="AE95" i="29" s="1"/>
  <c r="AF92" i="29"/>
  <c r="AF95" i="29" s="1"/>
  <c r="AG92" i="29"/>
  <c r="AG95" i="29" s="1"/>
  <c r="AH92" i="29"/>
  <c r="AH95" i="29" s="1"/>
  <c r="AI92" i="29"/>
  <c r="AI95" i="29" s="1"/>
  <c r="AJ92" i="29"/>
  <c r="AJ95" i="29" s="1"/>
  <c r="AK92" i="29"/>
  <c r="AK95" i="29" s="1"/>
  <c r="B92" i="29"/>
  <c r="B111" i="29" s="1"/>
  <c r="AK111" i="29" l="1"/>
  <c r="AG111" i="29"/>
  <c r="AC111" i="29"/>
  <c r="Y111" i="29"/>
  <c r="U111" i="29"/>
  <c r="Q111" i="29"/>
  <c r="M111" i="29"/>
  <c r="I111" i="29"/>
  <c r="E111" i="29"/>
  <c r="AJ111" i="29"/>
  <c r="AF111" i="29"/>
  <c r="AB111" i="29"/>
  <c r="X111" i="29"/>
  <c r="AI111" i="29"/>
  <c r="AE111" i="29"/>
  <c r="T111" i="29"/>
  <c r="P111" i="29"/>
  <c r="L111" i="29"/>
  <c r="H111" i="29"/>
  <c r="D111" i="29"/>
  <c r="AA111" i="29"/>
  <c r="W111" i="29"/>
  <c r="S111" i="29"/>
  <c r="O111" i="29"/>
  <c r="K111" i="29"/>
  <c r="G111" i="29"/>
  <c r="C111" i="29"/>
  <c r="AH111" i="29"/>
  <c r="AD111" i="29"/>
  <c r="Z111" i="29"/>
  <c r="V111" i="29"/>
  <c r="R111" i="29"/>
  <c r="N111" i="29"/>
  <c r="J111" i="29"/>
  <c r="F111" i="29"/>
  <c r="C38" i="29"/>
  <c r="C83" i="29" s="1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C39" i="29"/>
  <c r="C84" i="29" s="1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C40" i="29"/>
  <c r="C74" i="29" s="1"/>
  <c r="D40" i="29"/>
  <c r="D56" i="29" s="1"/>
  <c r="E40" i="29"/>
  <c r="F40" i="29"/>
  <c r="G40" i="29"/>
  <c r="H40" i="29"/>
  <c r="H56" i="29" s="1"/>
  <c r="I40" i="29"/>
  <c r="J40" i="29"/>
  <c r="K40" i="29"/>
  <c r="L40" i="29"/>
  <c r="L56" i="29" s="1"/>
  <c r="M40" i="29"/>
  <c r="N40" i="29"/>
  <c r="O40" i="29"/>
  <c r="P40" i="29"/>
  <c r="P56" i="29" s="1"/>
  <c r="Q40" i="29"/>
  <c r="R40" i="29"/>
  <c r="S40" i="29"/>
  <c r="T40" i="29"/>
  <c r="T56" i="29" s="1"/>
  <c r="U40" i="29"/>
  <c r="V40" i="29"/>
  <c r="W40" i="29"/>
  <c r="X40" i="29"/>
  <c r="X56" i="29" s="1"/>
  <c r="Y40" i="29"/>
  <c r="Z40" i="29"/>
  <c r="AA40" i="29"/>
  <c r="AB40" i="29"/>
  <c r="AB56" i="29" s="1"/>
  <c r="AC40" i="29"/>
  <c r="AD40" i="29"/>
  <c r="AE40" i="29"/>
  <c r="AF40" i="29"/>
  <c r="AF56" i="29" s="1"/>
  <c r="AG40" i="29"/>
  <c r="AH40" i="29"/>
  <c r="AI40" i="29"/>
  <c r="AJ40" i="29"/>
  <c r="AJ56" i="29" s="1"/>
  <c r="AK40" i="29"/>
  <c r="C41" i="29"/>
  <c r="C85" i="29" s="1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C42" i="29"/>
  <c r="C86" i="29" s="1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C43" i="29"/>
  <c r="D43" i="29"/>
  <c r="D59" i="29" s="1"/>
  <c r="E43" i="29"/>
  <c r="F43" i="29"/>
  <c r="G43" i="29"/>
  <c r="H43" i="29"/>
  <c r="H59" i="29" s="1"/>
  <c r="I43" i="29"/>
  <c r="J43" i="29"/>
  <c r="K43" i="29"/>
  <c r="L43" i="29"/>
  <c r="L59" i="29" s="1"/>
  <c r="M43" i="29"/>
  <c r="N43" i="29"/>
  <c r="O43" i="29"/>
  <c r="P43" i="29"/>
  <c r="P59" i="29" s="1"/>
  <c r="Q43" i="29"/>
  <c r="R43" i="29"/>
  <c r="S43" i="29"/>
  <c r="T43" i="29"/>
  <c r="T59" i="29" s="1"/>
  <c r="U43" i="29"/>
  <c r="V43" i="29"/>
  <c r="W43" i="29"/>
  <c r="X43" i="29"/>
  <c r="X59" i="29" s="1"/>
  <c r="Y43" i="29"/>
  <c r="Z43" i="29"/>
  <c r="AA43" i="29"/>
  <c r="AB43" i="29"/>
  <c r="AB59" i="29" s="1"/>
  <c r="AC43" i="29"/>
  <c r="AD43" i="29"/>
  <c r="AE43" i="29"/>
  <c r="AF43" i="29"/>
  <c r="AF59" i="29" s="1"/>
  <c r="AG43" i="29"/>
  <c r="AH43" i="29"/>
  <c r="AI43" i="29"/>
  <c r="AJ43" i="29"/>
  <c r="AJ59" i="29" s="1"/>
  <c r="AK43" i="29"/>
  <c r="C44" i="29"/>
  <c r="D44" i="29"/>
  <c r="D60" i="29" s="1"/>
  <c r="E44" i="29"/>
  <c r="F44" i="29"/>
  <c r="G44" i="29"/>
  <c r="H44" i="29"/>
  <c r="I44" i="29"/>
  <c r="J44" i="29"/>
  <c r="K44" i="29"/>
  <c r="L44" i="29"/>
  <c r="L60" i="29" s="1"/>
  <c r="M44" i="29"/>
  <c r="N44" i="29"/>
  <c r="O44" i="29"/>
  <c r="P44" i="29"/>
  <c r="P60" i="29" s="1"/>
  <c r="Q44" i="29"/>
  <c r="R44" i="29"/>
  <c r="S44" i="29"/>
  <c r="T44" i="29"/>
  <c r="T60" i="29" s="1"/>
  <c r="U44" i="29"/>
  <c r="V44" i="29"/>
  <c r="W44" i="29"/>
  <c r="X44" i="29"/>
  <c r="X60" i="29" s="1"/>
  <c r="Y44" i="29"/>
  <c r="Z44" i="29"/>
  <c r="AA44" i="29"/>
  <c r="AB44" i="29"/>
  <c r="AB60" i="29" s="1"/>
  <c r="AC44" i="29"/>
  <c r="AD44" i="29"/>
  <c r="AE44" i="29"/>
  <c r="AF44" i="29"/>
  <c r="AF60" i="29" s="1"/>
  <c r="AG44" i="29"/>
  <c r="AH44" i="29"/>
  <c r="AI44" i="29"/>
  <c r="AJ44" i="29"/>
  <c r="AJ60" i="29" s="1"/>
  <c r="AK44" i="29"/>
  <c r="C45" i="29"/>
  <c r="D45" i="29"/>
  <c r="D61" i="29" s="1"/>
  <c r="E45" i="29"/>
  <c r="F45" i="29"/>
  <c r="G45" i="29"/>
  <c r="H45" i="29"/>
  <c r="H61" i="29" s="1"/>
  <c r="I45" i="29"/>
  <c r="J45" i="29"/>
  <c r="K45" i="29"/>
  <c r="L45" i="29"/>
  <c r="L61" i="29" s="1"/>
  <c r="M45" i="29"/>
  <c r="N45" i="29"/>
  <c r="N61" i="29" s="1"/>
  <c r="O45" i="29"/>
  <c r="P45" i="29"/>
  <c r="P61" i="29" s="1"/>
  <c r="Q45" i="29"/>
  <c r="R45" i="29"/>
  <c r="R61" i="29" s="1"/>
  <c r="S45" i="29"/>
  <c r="T45" i="29"/>
  <c r="T61" i="29" s="1"/>
  <c r="U45" i="29"/>
  <c r="V45" i="29"/>
  <c r="V61" i="29" s="1"/>
  <c r="W45" i="29"/>
  <c r="X45" i="29"/>
  <c r="X61" i="29" s="1"/>
  <c r="Y45" i="29"/>
  <c r="Z45" i="29"/>
  <c r="Z61" i="29" s="1"/>
  <c r="AA45" i="29"/>
  <c r="AB45" i="29"/>
  <c r="AB61" i="29" s="1"/>
  <c r="AC45" i="29"/>
  <c r="AD45" i="29"/>
  <c r="AD61" i="29" s="1"/>
  <c r="AE45" i="29"/>
  <c r="AF45" i="29"/>
  <c r="AF61" i="29" s="1"/>
  <c r="AG45" i="29"/>
  <c r="AH45" i="29"/>
  <c r="AH61" i="29" s="1"/>
  <c r="AI45" i="29"/>
  <c r="AJ45" i="29"/>
  <c r="AJ61" i="29" s="1"/>
  <c r="AK45" i="29"/>
  <c r="C46" i="29"/>
  <c r="D46" i="29"/>
  <c r="D62" i="29" s="1"/>
  <c r="E46" i="29"/>
  <c r="F46" i="29"/>
  <c r="G46" i="29"/>
  <c r="H46" i="29"/>
  <c r="I46" i="29"/>
  <c r="J46" i="29"/>
  <c r="K46" i="29"/>
  <c r="L46" i="29"/>
  <c r="L62" i="29" s="1"/>
  <c r="M46" i="29"/>
  <c r="N46" i="29"/>
  <c r="O46" i="29"/>
  <c r="P46" i="29"/>
  <c r="Q46" i="29"/>
  <c r="R46" i="29"/>
  <c r="S46" i="29"/>
  <c r="T46" i="29"/>
  <c r="T62" i="29" s="1"/>
  <c r="U46" i="29"/>
  <c r="V46" i="29"/>
  <c r="W46" i="29"/>
  <c r="X46" i="29"/>
  <c r="Y46" i="29"/>
  <c r="Z46" i="29"/>
  <c r="AA46" i="29"/>
  <c r="AB46" i="29"/>
  <c r="AB62" i="29" s="1"/>
  <c r="AC46" i="29"/>
  <c r="AD46" i="29"/>
  <c r="AE46" i="29"/>
  <c r="AF46" i="29"/>
  <c r="AG46" i="29"/>
  <c r="AH46" i="29"/>
  <c r="AI46" i="29"/>
  <c r="AJ46" i="29"/>
  <c r="AJ62" i="29" s="1"/>
  <c r="AK46" i="29"/>
  <c r="C47" i="29"/>
  <c r="D47" i="29"/>
  <c r="D63" i="29" s="1"/>
  <c r="E47" i="29"/>
  <c r="F47" i="29"/>
  <c r="G47" i="29"/>
  <c r="H47" i="29"/>
  <c r="I47" i="29"/>
  <c r="J47" i="29"/>
  <c r="K47" i="29"/>
  <c r="L47" i="29"/>
  <c r="L63" i="29" s="1"/>
  <c r="M47" i="29"/>
  <c r="N47" i="29"/>
  <c r="O47" i="29"/>
  <c r="P47" i="29"/>
  <c r="Q47" i="29"/>
  <c r="R47" i="29"/>
  <c r="S47" i="29"/>
  <c r="T47" i="29"/>
  <c r="T63" i="29" s="1"/>
  <c r="U47" i="29"/>
  <c r="V47" i="29"/>
  <c r="W47" i="29"/>
  <c r="X47" i="29"/>
  <c r="Y47" i="29"/>
  <c r="Z47" i="29"/>
  <c r="AA47" i="29"/>
  <c r="AB47" i="29"/>
  <c r="AB63" i="29" s="1"/>
  <c r="AC47" i="29"/>
  <c r="AD47" i="29"/>
  <c r="AE47" i="29"/>
  <c r="AF47" i="29"/>
  <c r="AG47" i="29"/>
  <c r="AH47" i="29"/>
  <c r="AI47" i="29"/>
  <c r="AJ47" i="29"/>
  <c r="AJ63" i="29" s="1"/>
  <c r="AK47" i="29"/>
  <c r="C48" i="29"/>
  <c r="D48" i="29"/>
  <c r="D64" i="29" s="1"/>
  <c r="E48" i="29"/>
  <c r="F48" i="29"/>
  <c r="G48" i="29"/>
  <c r="H48" i="29"/>
  <c r="H64" i="29" s="1"/>
  <c r="I48" i="29"/>
  <c r="J48" i="29"/>
  <c r="K48" i="29"/>
  <c r="L48" i="29"/>
  <c r="L64" i="29" s="1"/>
  <c r="M48" i="29"/>
  <c r="N48" i="29"/>
  <c r="O48" i="29"/>
  <c r="P48" i="29"/>
  <c r="P64" i="29" s="1"/>
  <c r="Q48" i="29"/>
  <c r="R48" i="29"/>
  <c r="S48" i="29"/>
  <c r="T48" i="29"/>
  <c r="T64" i="29" s="1"/>
  <c r="U48" i="29"/>
  <c r="V48" i="29"/>
  <c r="W48" i="29"/>
  <c r="X48" i="29"/>
  <c r="X64" i="29" s="1"/>
  <c r="Y48" i="29"/>
  <c r="Z48" i="29"/>
  <c r="AA48" i="29"/>
  <c r="AB48" i="29"/>
  <c r="AB64" i="29" s="1"/>
  <c r="AC48" i="29"/>
  <c r="AD48" i="29"/>
  <c r="AE48" i="29"/>
  <c r="AF48" i="29"/>
  <c r="AF64" i="29" s="1"/>
  <c r="AG48" i="29"/>
  <c r="AH48" i="29"/>
  <c r="AI48" i="29"/>
  <c r="AJ48" i="29"/>
  <c r="AJ64" i="29" s="1"/>
  <c r="AK48" i="29"/>
  <c r="C49" i="29"/>
  <c r="D49" i="29"/>
  <c r="D65" i="29" s="1"/>
  <c r="E49" i="29"/>
  <c r="F49" i="29"/>
  <c r="F65" i="29" s="1"/>
  <c r="G49" i="29"/>
  <c r="H49" i="29"/>
  <c r="I49" i="29"/>
  <c r="J49" i="29"/>
  <c r="J65" i="29" s="1"/>
  <c r="K49" i="29"/>
  <c r="L49" i="29"/>
  <c r="L65" i="29" s="1"/>
  <c r="M49" i="29"/>
  <c r="N49" i="29"/>
  <c r="N65" i="29" s="1"/>
  <c r="O49" i="29"/>
  <c r="P49" i="29"/>
  <c r="P65" i="29" s="1"/>
  <c r="Q49" i="29"/>
  <c r="R49" i="29"/>
  <c r="R65" i="29" s="1"/>
  <c r="S49" i="29"/>
  <c r="T49" i="29"/>
  <c r="T65" i="29" s="1"/>
  <c r="U49" i="29"/>
  <c r="V49" i="29"/>
  <c r="V65" i="29" s="1"/>
  <c r="W49" i="29"/>
  <c r="X49" i="29"/>
  <c r="X65" i="29" s="1"/>
  <c r="Y49" i="29"/>
  <c r="Z49" i="29"/>
  <c r="Z65" i="29" s="1"/>
  <c r="AA49" i="29"/>
  <c r="AB49" i="29"/>
  <c r="AB65" i="29" s="1"/>
  <c r="AC49" i="29"/>
  <c r="AD49" i="29"/>
  <c r="AD65" i="29" s="1"/>
  <c r="AE49" i="29"/>
  <c r="AF49" i="29"/>
  <c r="AF65" i="29" s="1"/>
  <c r="AG49" i="29"/>
  <c r="AH49" i="29"/>
  <c r="AH65" i="29" s="1"/>
  <c r="AI49" i="29"/>
  <c r="AJ49" i="29"/>
  <c r="AJ65" i="29" s="1"/>
  <c r="AK49" i="29"/>
  <c r="B39" i="29"/>
  <c r="B84" i="29" s="1"/>
  <c r="B40" i="29"/>
  <c r="B41" i="29"/>
  <c r="B42" i="29"/>
  <c r="B86" i="29" s="1"/>
  <c r="B43" i="29"/>
  <c r="B44" i="29"/>
  <c r="B45" i="29"/>
  <c r="B46" i="29"/>
  <c r="B47" i="29"/>
  <c r="B48" i="29"/>
  <c r="B49" i="29"/>
  <c r="B38" i="29"/>
  <c r="B83" i="29" s="1"/>
  <c r="AF63" i="29" l="1"/>
  <c r="X63" i="29"/>
  <c r="P63" i="29"/>
  <c r="H63" i="29"/>
  <c r="H60" i="29"/>
  <c r="AF62" i="29"/>
  <c r="X62" i="29"/>
  <c r="P62" i="29"/>
  <c r="H62" i="29"/>
  <c r="AK61" i="29"/>
  <c r="AG61" i="29"/>
  <c r="AC61" i="29"/>
  <c r="Y61" i="29"/>
  <c r="U61" i="29"/>
  <c r="Q61" i="29"/>
  <c r="AK64" i="29"/>
  <c r="AG64" i="29"/>
  <c r="AC64" i="29"/>
  <c r="Y64" i="29"/>
  <c r="U64" i="29"/>
  <c r="Q64" i="29"/>
  <c r="M64" i="29"/>
  <c r="I64" i="29"/>
  <c r="E64" i="29"/>
  <c r="AK60" i="29"/>
  <c r="AG60" i="29"/>
  <c r="AC60" i="29"/>
  <c r="Y60" i="29"/>
  <c r="U60" i="29"/>
  <c r="Q60" i="29"/>
  <c r="M60" i="29"/>
  <c r="I60" i="29"/>
  <c r="E60" i="29"/>
  <c r="W64" i="29"/>
  <c r="H65" i="29"/>
  <c r="AI64" i="29"/>
  <c r="AE64" i="29"/>
  <c r="AA64" i="29"/>
  <c r="AI65" i="29"/>
  <c r="AE65" i="29"/>
  <c r="AA65" i="29"/>
  <c r="W65" i="29"/>
  <c r="S65" i="29"/>
  <c r="O65" i="29"/>
  <c r="K65" i="29"/>
  <c r="G65" i="29"/>
  <c r="AH64" i="29"/>
  <c r="AD64" i="29"/>
  <c r="Z64" i="29"/>
  <c r="V64" i="29"/>
  <c r="R64" i="29"/>
  <c r="N64" i="29"/>
  <c r="J64" i="29"/>
  <c r="AI61" i="29"/>
  <c r="AE61" i="29"/>
  <c r="AA61" i="29"/>
  <c r="W61" i="29"/>
  <c r="S61" i="29"/>
  <c r="O61" i="29"/>
  <c r="K61" i="29"/>
  <c r="G61" i="29"/>
  <c r="S64" i="29"/>
  <c r="O64" i="29"/>
  <c r="K64" i="29"/>
  <c r="G64" i="29"/>
  <c r="AI60" i="29"/>
  <c r="AE60" i="29"/>
  <c r="AA60" i="29"/>
  <c r="W60" i="29"/>
  <c r="S60" i="29"/>
  <c r="O60" i="29"/>
  <c r="K60" i="29"/>
  <c r="G60" i="29"/>
  <c r="F64" i="29"/>
  <c r="AH60" i="29"/>
  <c r="AD60" i="29"/>
  <c r="Z60" i="29"/>
  <c r="V60" i="29"/>
  <c r="R60" i="29"/>
  <c r="N60" i="29"/>
  <c r="J60" i="29"/>
  <c r="F60" i="29"/>
  <c r="AI62" i="29"/>
  <c r="AE62" i="29"/>
  <c r="AA62" i="29"/>
  <c r="W62" i="29"/>
  <c r="S62" i="29"/>
  <c r="O62" i="29"/>
  <c r="K62" i="29"/>
  <c r="G62" i="29"/>
  <c r="J61" i="29"/>
  <c r="F61" i="29"/>
  <c r="AK65" i="29"/>
  <c r="AG65" i="29"/>
  <c r="AC65" i="29"/>
  <c r="Y65" i="29"/>
  <c r="M61" i="29"/>
  <c r="I61" i="29"/>
  <c r="AI86" i="29"/>
  <c r="AI58" i="29"/>
  <c r="AI108" i="29" s="1"/>
  <c r="W86" i="29"/>
  <c r="W58" i="29"/>
  <c r="W108" i="29" s="1"/>
  <c r="O86" i="29"/>
  <c r="O58" i="29"/>
  <c r="O108" i="29" s="1"/>
  <c r="AD85" i="29"/>
  <c r="AD57" i="29"/>
  <c r="AD107" i="29" s="1"/>
  <c r="Z85" i="29"/>
  <c r="Z57" i="29"/>
  <c r="Z107" i="29" s="1"/>
  <c r="R85" i="29"/>
  <c r="R57" i="29"/>
  <c r="R107" i="29" s="1"/>
  <c r="J85" i="29"/>
  <c r="J57" i="29"/>
  <c r="J107" i="29" s="1"/>
  <c r="F85" i="29"/>
  <c r="F57" i="29"/>
  <c r="F107" i="29" s="1"/>
  <c r="AG74" i="29"/>
  <c r="AG56" i="29"/>
  <c r="Y74" i="29"/>
  <c r="Y56" i="29"/>
  <c r="Q74" i="29"/>
  <c r="Q56" i="29"/>
  <c r="I74" i="29"/>
  <c r="I56" i="29"/>
  <c r="AJ73" i="29"/>
  <c r="AJ55" i="29"/>
  <c r="AF73" i="29"/>
  <c r="AF55" i="29"/>
  <c r="X73" i="29"/>
  <c r="X55" i="29"/>
  <c r="T73" i="29"/>
  <c r="T55" i="29"/>
  <c r="L73" i="29"/>
  <c r="L55" i="29"/>
  <c r="D73" i="29"/>
  <c r="D55" i="29"/>
  <c r="AE83" i="29"/>
  <c r="AE54" i="29"/>
  <c r="AA83" i="29"/>
  <c r="AA54" i="29"/>
  <c r="S83" i="29"/>
  <c r="S54" i="29"/>
  <c r="K83" i="29"/>
  <c r="K54" i="29"/>
  <c r="U65" i="29"/>
  <c r="Q65" i="29"/>
  <c r="M65" i="29"/>
  <c r="I65" i="29"/>
  <c r="E65" i="29"/>
  <c r="AI63" i="29"/>
  <c r="AE63" i="29"/>
  <c r="AA63" i="29"/>
  <c r="W63" i="29"/>
  <c r="S63" i="29"/>
  <c r="O63" i="29"/>
  <c r="K63" i="29"/>
  <c r="G63" i="29"/>
  <c r="AH62" i="29"/>
  <c r="AD62" i="29"/>
  <c r="Z62" i="29"/>
  <c r="V62" i="29"/>
  <c r="R62" i="29"/>
  <c r="N62" i="29"/>
  <c r="J62" i="29"/>
  <c r="F62" i="29"/>
  <c r="E61" i="29"/>
  <c r="AI59" i="29"/>
  <c r="AE59" i="29"/>
  <c r="AA59" i="29"/>
  <c r="W59" i="29"/>
  <c r="S59" i="29"/>
  <c r="O59" i="29"/>
  <c r="K59" i="29"/>
  <c r="G59" i="29"/>
  <c r="AH86" i="29"/>
  <c r="AH58" i="29"/>
  <c r="AH108" i="29" s="1"/>
  <c r="AD86" i="29"/>
  <c r="AD58" i="29"/>
  <c r="AD108" i="29" s="1"/>
  <c r="Z86" i="29"/>
  <c r="Z58" i="29"/>
  <c r="Z108" i="29" s="1"/>
  <c r="V86" i="29"/>
  <c r="V58" i="29"/>
  <c r="V108" i="29" s="1"/>
  <c r="R86" i="29"/>
  <c r="R58" i="29"/>
  <c r="R108" i="29" s="1"/>
  <c r="N86" i="29"/>
  <c r="N58" i="29"/>
  <c r="N108" i="29" s="1"/>
  <c r="J86" i="29"/>
  <c r="J58" i="29"/>
  <c r="J108" i="29" s="1"/>
  <c r="F86" i="29"/>
  <c r="F58" i="29"/>
  <c r="F108" i="29" s="1"/>
  <c r="AK85" i="29"/>
  <c r="AK57" i="29"/>
  <c r="AK107" i="29" s="1"/>
  <c r="AG85" i="29"/>
  <c r="AG57" i="29"/>
  <c r="AG107" i="29" s="1"/>
  <c r="AC85" i="29"/>
  <c r="AC57" i="29"/>
  <c r="AC107" i="29" s="1"/>
  <c r="Y85" i="29"/>
  <c r="Y57" i="29"/>
  <c r="Y107" i="29" s="1"/>
  <c r="U85" i="29"/>
  <c r="U57" i="29"/>
  <c r="U107" i="29" s="1"/>
  <c r="Q85" i="29"/>
  <c r="Q57" i="29"/>
  <c r="Q107" i="29" s="1"/>
  <c r="M85" i="29"/>
  <c r="M57" i="29"/>
  <c r="M107" i="29" s="1"/>
  <c r="I85" i="29"/>
  <c r="I57" i="29"/>
  <c r="I107" i="29" s="1"/>
  <c r="E85" i="29"/>
  <c r="E57" i="29"/>
  <c r="E107" i="29" s="1"/>
  <c r="AI84" i="29"/>
  <c r="AI55" i="29"/>
  <c r="AE84" i="29"/>
  <c r="AE55" i="29"/>
  <c r="AA84" i="29"/>
  <c r="AA55" i="29"/>
  <c r="W84" i="29"/>
  <c r="W55" i="29"/>
  <c r="S84" i="29"/>
  <c r="S55" i="29"/>
  <c r="O84" i="29"/>
  <c r="O55" i="29"/>
  <c r="K84" i="29"/>
  <c r="K55" i="29"/>
  <c r="G84" i="29"/>
  <c r="G55" i="29"/>
  <c r="AH83" i="29"/>
  <c r="AH54" i="29"/>
  <c r="AD83" i="29"/>
  <c r="AD54" i="29"/>
  <c r="Z83" i="29"/>
  <c r="Z54" i="29"/>
  <c r="V83" i="29"/>
  <c r="V54" i="29"/>
  <c r="R83" i="29"/>
  <c r="R54" i="29"/>
  <c r="N83" i="29"/>
  <c r="N54" i="29"/>
  <c r="J83" i="29"/>
  <c r="J54" i="29"/>
  <c r="F83" i="29"/>
  <c r="F54" i="29"/>
  <c r="AA86" i="29"/>
  <c r="AA58" i="29"/>
  <c r="AA108" i="29" s="1"/>
  <c r="S86" i="29"/>
  <c r="S58" i="29"/>
  <c r="S108" i="29" s="1"/>
  <c r="K86" i="29"/>
  <c r="K58" i="29"/>
  <c r="K108" i="29" s="1"/>
  <c r="G86" i="29"/>
  <c r="G58" i="29"/>
  <c r="G108" i="29" s="1"/>
  <c r="AH85" i="29"/>
  <c r="AH57" i="29"/>
  <c r="AH107" i="29" s="1"/>
  <c r="V85" i="29"/>
  <c r="V57" i="29"/>
  <c r="V107" i="29" s="1"/>
  <c r="N85" i="29"/>
  <c r="N57" i="29"/>
  <c r="N107" i="29" s="1"/>
  <c r="AK74" i="29"/>
  <c r="AK56" i="29"/>
  <c r="AC74" i="29"/>
  <c r="AC56" i="29"/>
  <c r="U74" i="29"/>
  <c r="U56" i="29"/>
  <c r="M74" i="29"/>
  <c r="M56" i="29"/>
  <c r="E74" i="29"/>
  <c r="E56" i="29"/>
  <c r="AB73" i="29"/>
  <c r="AB55" i="29"/>
  <c r="P73" i="29"/>
  <c r="P55" i="29"/>
  <c r="H73" i="29"/>
  <c r="H55" i="29"/>
  <c r="AI83" i="29"/>
  <c r="AI54" i="29"/>
  <c r="W83" i="29"/>
  <c r="W54" i="29"/>
  <c r="O83" i="29"/>
  <c r="O54" i="29"/>
  <c r="G83" i="29"/>
  <c r="G54" i="29"/>
  <c r="AH63" i="29"/>
  <c r="AD63" i="29"/>
  <c r="Z63" i="29"/>
  <c r="V63" i="29"/>
  <c r="R63" i="29"/>
  <c r="N63" i="29"/>
  <c r="J63" i="29"/>
  <c r="F63" i="29"/>
  <c r="AK62" i="29"/>
  <c r="AG62" i="29"/>
  <c r="AC62" i="29"/>
  <c r="Y62" i="29"/>
  <c r="U62" i="29"/>
  <c r="Q62" i="29"/>
  <c r="M62" i="29"/>
  <c r="I62" i="29"/>
  <c r="E62" i="29"/>
  <c r="AH59" i="29"/>
  <c r="AD59" i="29"/>
  <c r="Z59" i="29"/>
  <c r="V59" i="29"/>
  <c r="R59" i="29"/>
  <c r="N59" i="29"/>
  <c r="J59" i="29"/>
  <c r="F59" i="29"/>
  <c r="AK86" i="29"/>
  <c r="AK58" i="29"/>
  <c r="AK108" i="29" s="1"/>
  <c r="AG86" i="29"/>
  <c r="AG58" i="29"/>
  <c r="AG108" i="29" s="1"/>
  <c r="AC86" i="29"/>
  <c r="AC58" i="29"/>
  <c r="AC108" i="29" s="1"/>
  <c r="Y86" i="29"/>
  <c r="Y58" i="29"/>
  <c r="Y108" i="29" s="1"/>
  <c r="U86" i="29"/>
  <c r="U58" i="29"/>
  <c r="U108" i="29" s="1"/>
  <c r="Q86" i="29"/>
  <c r="Q58" i="29"/>
  <c r="Q108" i="29" s="1"/>
  <c r="M86" i="29"/>
  <c r="M58" i="29"/>
  <c r="M108" i="29" s="1"/>
  <c r="I86" i="29"/>
  <c r="I58" i="29"/>
  <c r="I108" i="29" s="1"/>
  <c r="E86" i="29"/>
  <c r="E58" i="29"/>
  <c r="E108" i="29" s="1"/>
  <c r="AJ85" i="29"/>
  <c r="AJ57" i="29"/>
  <c r="AJ107" i="29" s="1"/>
  <c r="AF85" i="29"/>
  <c r="AF57" i="29"/>
  <c r="AF107" i="29" s="1"/>
  <c r="AB85" i="29"/>
  <c r="AB57" i="29"/>
  <c r="AB107" i="29" s="1"/>
  <c r="X85" i="29"/>
  <c r="X57" i="29"/>
  <c r="X107" i="29" s="1"/>
  <c r="T85" i="29"/>
  <c r="T57" i="29"/>
  <c r="T107" i="29" s="1"/>
  <c r="P85" i="29"/>
  <c r="P57" i="29"/>
  <c r="P107" i="29" s="1"/>
  <c r="L85" i="29"/>
  <c r="L57" i="29"/>
  <c r="L107" i="29" s="1"/>
  <c r="H85" i="29"/>
  <c r="H57" i="29"/>
  <c r="H107" i="29" s="1"/>
  <c r="D85" i="29"/>
  <c r="D57" i="29"/>
  <c r="AI74" i="29"/>
  <c r="AI56" i="29"/>
  <c r="AE74" i="29"/>
  <c r="AE56" i="29"/>
  <c r="AA74" i="29"/>
  <c r="AA56" i="29"/>
  <c r="W74" i="29"/>
  <c r="W56" i="29"/>
  <c r="S74" i="29"/>
  <c r="S56" i="29"/>
  <c r="O74" i="29"/>
  <c r="O56" i="29"/>
  <c r="K74" i="29"/>
  <c r="K56" i="29"/>
  <c r="G74" i="29"/>
  <c r="G56" i="29"/>
  <c r="AH84" i="29"/>
  <c r="AH55" i="29"/>
  <c r="AD84" i="29"/>
  <c r="AD55" i="29"/>
  <c r="Z84" i="29"/>
  <c r="Z55" i="29"/>
  <c r="V84" i="29"/>
  <c r="V55" i="29"/>
  <c r="R84" i="29"/>
  <c r="R55" i="29"/>
  <c r="N84" i="29"/>
  <c r="N55" i="29"/>
  <c r="J84" i="29"/>
  <c r="J55" i="29"/>
  <c r="F84" i="29"/>
  <c r="F55" i="29"/>
  <c r="AK83" i="29"/>
  <c r="AK54" i="29"/>
  <c r="AG83" i="29"/>
  <c r="AG54" i="29"/>
  <c r="AC83" i="29"/>
  <c r="AC54" i="29"/>
  <c r="Y83" i="29"/>
  <c r="Y54" i="29"/>
  <c r="U83" i="29"/>
  <c r="U54" i="29"/>
  <c r="Q83" i="29"/>
  <c r="Q54" i="29"/>
  <c r="M83" i="29"/>
  <c r="M54" i="29"/>
  <c r="I83" i="29"/>
  <c r="I54" i="29"/>
  <c r="E83" i="29"/>
  <c r="E54" i="29"/>
  <c r="AE86" i="29"/>
  <c r="AE58" i="29"/>
  <c r="AE108" i="29" s="1"/>
  <c r="AK63" i="29"/>
  <c r="AG63" i="29"/>
  <c r="AC63" i="29"/>
  <c r="Y63" i="29"/>
  <c r="U63" i="29"/>
  <c r="Q63" i="29"/>
  <c r="M63" i="29"/>
  <c r="I63" i="29"/>
  <c r="E63" i="29"/>
  <c r="AK59" i="29"/>
  <c r="AG59" i="29"/>
  <c r="AC59" i="29"/>
  <c r="Y59" i="29"/>
  <c r="U59" i="29"/>
  <c r="Q59" i="29"/>
  <c r="M59" i="29"/>
  <c r="I59" i="29"/>
  <c r="E59" i="29"/>
  <c r="AJ86" i="29"/>
  <c r="AJ58" i="29"/>
  <c r="AJ108" i="29" s="1"/>
  <c r="AF86" i="29"/>
  <c r="AF58" i="29"/>
  <c r="AF108" i="29" s="1"/>
  <c r="AB86" i="29"/>
  <c r="AB58" i="29"/>
  <c r="AB108" i="29" s="1"/>
  <c r="X86" i="29"/>
  <c r="X58" i="29"/>
  <c r="X108" i="29" s="1"/>
  <c r="T86" i="29"/>
  <c r="T58" i="29"/>
  <c r="T108" i="29" s="1"/>
  <c r="P86" i="29"/>
  <c r="P58" i="29"/>
  <c r="P108" i="29" s="1"/>
  <c r="L86" i="29"/>
  <c r="L58" i="29"/>
  <c r="L108" i="29" s="1"/>
  <c r="H86" i="29"/>
  <c r="H58" i="29"/>
  <c r="H108" i="29" s="1"/>
  <c r="D86" i="29"/>
  <c r="D58" i="29"/>
  <c r="D108" i="29" s="1"/>
  <c r="AI85" i="29"/>
  <c r="AI57" i="29"/>
  <c r="AI107" i="29" s="1"/>
  <c r="AE85" i="29"/>
  <c r="AE57" i="29"/>
  <c r="AE107" i="29" s="1"/>
  <c r="AA85" i="29"/>
  <c r="AA57" i="29"/>
  <c r="AA107" i="29" s="1"/>
  <c r="W85" i="29"/>
  <c r="W57" i="29"/>
  <c r="W107" i="29" s="1"/>
  <c r="S85" i="29"/>
  <c r="S57" i="29"/>
  <c r="S107" i="29" s="1"/>
  <c r="O85" i="29"/>
  <c r="O57" i="29"/>
  <c r="O107" i="29" s="1"/>
  <c r="K85" i="29"/>
  <c r="K57" i="29"/>
  <c r="K107" i="29" s="1"/>
  <c r="G85" i="29"/>
  <c r="G57" i="29"/>
  <c r="G107" i="29" s="1"/>
  <c r="AH74" i="29"/>
  <c r="AH56" i="29"/>
  <c r="AD74" i="29"/>
  <c r="AD56" i="29"/>
  <c r="Z74" i="29"/>
  <c r="Z56" i="29"/>
  <c r="V74" i="29"/>
  <c r="V56" i="29"/>
  <c r="R74" i="29"/>
  <c r="R56" i="29"/>
  <c r="N74" i="29"/>
  <c r="N56" i="29"/>
  <c r="J74" i="29"/>
  <c r="J56" i="29"/>
  <c r="F74" i="29"/>
  <c r="F56" i="29"/>
  <c r="AK84" i="29"/>
  <c r="AK55" i="29"/>
  <c r="AG73" i="29"/>
  <c r="AG55" i="29"/>
  <c r="AC84" i="29"/>
  <c r="AC55" i="29"/>
  <c r="Y73" i="29"/>
  <c r="Y55" i="29"/>
  <c r="U84" i="29"/>
  <c r="U55" i="29"/>
  <c r="Q73" i="29"/>
  <c r="Q55" i="29"/>
  <c r="M84" i="29"/>
  <c r="M55" i="29"/>
  <c r="I73" i="29"/>
  <c r="I55" i="29"/>
  <c r="E84" i="29"/>
  <c r="E55" i="29"/>
  <c r="AJ83" i="29"/>
  <c r="AJ54" i="29"/>
  <c r="AF83" i="29"/>
  <c r="AF54" i="29"/>
  <c r="AB83" i="29"/>
  <c r="AB54" i="29"/>
  <c r="X83" i="29"/>
  <c r="X54" i="29"/>
  <c r="T83" i="29"/>
  <c r="T54" i="29"/>
  <c r="P83" i="29"/>
  <c r="P54" i="29"/>
  <c r="L83" i="29"/>
  <c r="L54" i="29"/>
  <c r="H83" i="29"/>
  <c r="H54" i="29"/>
  <c r="D83" i="29"/>
  <c r="D54" i="29"/>
  <c r="AG84" i="29"/>
  <c r="Y84" i="29"/>
  <c r="Q84" i="29"/>
  <c r="Q87" i="29" s="1"/>
  <c r="I84" i="29"/>
  <c r="C87" i="29"/>
  <c r="B85" i="29"/>
  <c r="B87" i="29" s="1"/>
  <c r="AJ84" i="29"/>
  <c r="AF84" i="29"/>
  <c r="AB84" i="29"/>
  <c r="X84" i="29"/>
  <c r="T84" i="29"/>
  <c r="P84" i="29"/>
  <c r="L84" i="29"/>
  <c r="H84" i="29"/>
  <c r="D84" i="29"/>
  <c r="B74" i="29"/>
  <c r="AH75" i="29"/>
  <c r="AH80" i="29" s="1"/>
  <c r="AD75" i="29"/>
  <c r="AD80" i="29" s="1"/>
  <c r="Z75" i="29"/>
  <c r="Z80" i="29" s="1"/>
  <c r="V75" i="29"/>
  <c r="V80" i="29" s="1"/>
  <c r="R75" i="29"/>
  <c r="R80" i="29" s="1"/>
  <c r="N75" i="29"/>
  <c r="N80" i="29" s="1"/>
  <c r="J75" i="29"/>
  <c r="J80" i="29" s="1"/>
  <c r="F75" i="29"/>
  <c r="F80" i="29" s="1"/>
  <c r="B75" i="29"/>
  <c r="B80" i="29" s="1"/>
  <c r="Z73" i="29"/>
  <c r="J73" i="29"/>
  <c r="R73" i="29"/>
  <c r="B73" i="29"/>
  <c r="AK75" i="29"/>
  <c r="AK80" i="29" s="1"/>
  <c r="AG75" i="29"/>
  <c r="AG80" i="29" s="1"/>
  <c r="AC75" i="29"/>
  <c r="AC80" i="29" s="1"/>
  <c r="Y75" i="29"/>
  <c r="Y80" i="29" s="1"/>
  <c r="U75" i="29"/>
  <c r="U80" i="29" s="1"/>
  <c r="Q75" i="29"/>
  <c r="Q80" i="29" s="1"/>
  <c r="M75" i="29"/>
  <c r="M80" i="29" s="1"/>
  <c r="I75" i="29"/>
  <c r="I80" i="29" s="1"/>
  <c r="E75" i="29"/>
  <c r="E80" i="29" s="1"/>
  <c r="AD73" i="29"/>
  <c r="V73" i="29"/>
  <c r="N73" i="29"/>
  <c r="F73" i="29"/>
  <c r="AH73" i="29"/>
  <c r="AK73" i="29"/>
  <c r="AC73" i="29"/>
  <c r="U73" i="29"/>
  <c r="M73" i="29"/>
  <c r="E73" i="29"/>
  <c r="AJ74" i="29"/>
  <c r="AJ75" i="29"/>
  <c r="AJ80" i="29" s="1"/>
  <c r="AB74" i="29"/>
  <c r="AB75" i="29"/>
  <c r="AB80" i="29" s="1"/>
  <c r="X74" i="29"/>
  <c r="X75" i="29"/>
  <c r="X80" i="29" s="1"/>
  <c r="P74" i="29"/>
  <c r="P75" i="29"/>
  <c r="P80" i="29" s="1"/>
  <c r="H74" i="29"/>
  <c r="H75" i="29"/>
  <c r="H80" i="29" s="1"/>
  <c r="AI73" i="29"/>
  <c r="AI75" i="29"/>
  <c r="AA73" i="29"/>
  <c r="AA75" i="29"/>
  <c r="S73" i="29"/>
  <c r="S75" i="29"/>
  <c r="K73" i="29"/>
  <c r="K75" i="29"/>
  <c r="C73" i="29"/>
  <c r="C75" i="29"/>
  <c r="AF74" i="29"/>
  <c r="AF75" i="29"/>
  <c r="AF80" i="29" s="1"/>
  <c r="T74" i="29"/>
  <c r="T75" i="29"/>
  <c r="T80" i="29" s="1"/>
  <c r="L74" i="29"/>
  <c r="L75" i="29"/>
  <c r="L80" i="29" s="1"/>
  <c r="D74" i="29"/>
  <c r="D75" i="29"/>
  <c r="D80" i="29" s="1"/>
  <c r="AE73" i="29"/>
  <c r="AE75" i="29"/>
  <c r="W73" i="29"/>
  <c r="W75" i="29"/>
  <c r="O73" i="29"/>
  <c r="O75" i="29"/>
  <c r="G73" i="29"/>
  <c r="G75" i="29"/>
  <c r="Y87" i="29" l="1"/>
  <c r="AG87" i="29"/>
  <c r="U78" i="29"/>
  <c r="U109" i="29" s="1"/>
  <c r="I87" i="29"/>
  <c r="AK87" i="29"/>
  <c r="R87" i="29"/>
  <c r="V87" i="29"/>
  <c r="W87" i="29"/>
  <c r="K87" i="29"/>
  <c r="S87" i="29"/>
  <c r="AA87" i="29"/>
  <c r="J87" i="29"/>
  <c r="Z87" i="29"/>
  <c r="AH87" i="29"/>
  <c r="L87" i="29"/>
  <c r="AB87" i="29"/>
  <c r="AB89" i="29" s="1"/>
  <c r="D87" i="29"/>
  <c r="D89" i="29" s="1"/>
  <c r="T87" i="29"/>
  <c r="AJ87" i="29"/>
  <c r="O87" i="29"/>
  <c r="AI87" i="29"/>
  <c r="AI89" i="29" s="1"/>
  <c r="F87" i="29"/>
  <c r="N87" i="29"/>
  <c r="AD87" i="29"/>
  <c r="G87" i="29"/>
  <c r="G89" i="29" s="1"/>
  <c r="AE87" i="29"/>
  <c r="M87" i="29"/>
  <c r="AC87" i="29"/>
  <c r="Z78" i="29"/>
  <c r="Z109" i="29" s="1"/>
  <c r="X87" i="29"/>
  <c r="E87" i="29"/>
  <c r="U87" i="29"/>
  <c r="U89" i="29" s="1"/>
  <c r="H87" i="29"/>
  <c r="R78" i="29"/>
  <c r="R109" i="29" s="1"/>
  <c r="P87" i="29"/>
  <c r="AF87" i="29"/>
  <c r="AD78" i="29"/>
  <c r="AD109" i="29" s="1"/>
  <c r="O89" i="29"/>
  <c r="V78" i="29"/>
  <c r="V109" i="29" s="1"/>
  <c r="Y78" i="29"/>
  <c r="Y109" i="29" s="1"/>
  <c r="G78" i="29"/>
  <c r="G109" i="29" s="1"/>
  <c r="W78" i="29"/>
  <c r="W109" i="29" s="1"/>
  <c r="D79" i="29"/>
  <c r="T79" i="29"/>
  <c r="C78" i="29"/>
  <c r="C109" i="29" s="1"/>
  <c r="S78" i="29"/>
  <c r="S109" i="29" s="1"/>
  <c r="P79" i="29"/>
  <c r="AB79" i="29"/>
  <c r="M78" i="29"/>
  <c r="M109" i="29" s="1"/>
  <c r="I79" i="29"/>
  <c r="F79" i="29"/>
  <c r="I78" i="29"/>
  <c r="I109" i="29" s="1"/>
  <c r="AB78" i="29"/>
  <c r="AB109" i="29" s="1"/>
  <c r="F78" i="29"/>
  <c r="F109" i="29" s="1"/>
  <c r="Y79" i="29"/>
  <c r="V79" i="29"/>
  <c r="O80" i="29"/>
  <c r="O79" i="29"/>
  <c r="AE79" i="29"/>
  <c r="AE80" i="29"/>
  <c r="AA80" i="29"/>
  <c r="AA79" i="29"/>
  <c r="L78" i="29"/>
  <c r="L109" i="29" s="1"/>
  <c r="O78" i="29"/>
  <c r="O109" i="29" s="1"/>
  <c r="AE78" i="29"/>
  <c r="AE109" i="29" s="1"/>
  <c r="L79" i="29"/>
  <c r="AF79" i="29"/>
  <c r="K78" i="29"/>
  <c r="K109" i="29" s="1"/>
  <c r="AA78" i="29"/>
  <c r="AA109" i="29" s="1"/>
  <c r="H79" i="29"/>
  <c r="X79" i="29"/>
  <c r="AJ79" i="29"/>
  <c r="AC78" i="29"/>
  <c r="AC109" i="29" s="1"/>
  <c r="N78" i="29"/>
  <c r="N109" i="29" s="1"/>
  <c r="B78" i="29"/>
  <c r="B109" i="29" s="1"/>
  <c r="J78" i="29"/>
  <c r="J109" i="29" s="1"/>
  <c r="B79" i="29"/>
  <c r="B110" i="29" s="1"/>
  <c r="P78" i="29"/>
  <c r="P109" i="29" s="1"/>
  <c r="AF78" i="29"/>
  <c r="AF109" i="29" s="1"/>
  <c r="M79" i="29"/>
  <c r="AC79" i="29"/>
  <c r="Q78" i="29"/>
  <c r="Q109" i="29" s="1"/>
  <c r="J79" i="29"/>
  <c r="Z79" i="29"/>
  <c r="G79" i="29"/>
  <c r="G80" i="29"/>
  <c r="W80" i="29"/>
  <c r="W79" i="29"/>
  <c r="C80" i="29"/>
  <c r="C79" i="29"/>
  <c r="C110" i="29" s="1"/>
  <c r="S79" i="29"/>
  <c r="S80" i="29"/>
  <c r="AI80" i="29"/>
  <c r="AI79" i="29"/>
  <c r="E78" i="29"/>
  <c r="E109" i="29" s="1"/>
  <c r="AK78" i="29"/>
  <c r="AK109" i="29" s="1"/>
  <c r="D78" i="29"/>
  <c r="D109" i="29" s="1"/>
  <c r="T78" i="29"/>
  <c r="T109" i="29" s="1"/>
  <c r="AJ78" i="29"/>
  <c r="AJ109" i="29" s="1"/>
  <c r="Q79" i="29"/>
  <c r="AG79" i="29"/>
  <c r="N79" i="29"/>
  <c r="AD79" i="29"/>
  <c r="K80" i="29"/>
  <c r="K79" i="29"/>
  <c r="AI78" i="29"/>
  <c r="AI109" i="29" s="1"/>
  <c r="AH78" i="29"/>
  <c r="AH109" i="29" s="1"/>
  <c r="H78" i="29"/>
  <c r="H109" i="29" s="1"/>
  <c r="X78" i="29"/>
  <c r="X109" i="29" s="1"/>
  <c r="E79" i="29"/>
  <c r="U79" i="29"/>
  <c r="AK79" i="29"/>
  <c r="AG78" i="29"/>
  <c r="AG109" i="29" s="1"/>
  <c r="R79" i="29"/>
  <c r="AH79" i="29"/>
  <c r="Z89" i="29" l="1"/>
  <c r="K89" i="29"/>
  <c r="G110" i="29"/>
  <c r="Q89" i="29"/>
  <c r="Q110" i="29" s="1"/>
  <c r="AB110" i="29"/>
  <c r="AF89" i="29"/>
  <c r="AF110" i="29" s="1"/>
  <c r="W89" i="29"/>
  <c r="D112" i="29"/>
  <c r="AJ89" i="29"/>
  <c r="P89" i="29"/>
  <c r="V89" i="29"/>
  <c r="AG89" i="29"/>
  <c r="AG110" i="29" s="1"/>
  <c r="AK89" i="29"/>
  <c r="AK110" i="29"/>
  <c r="V110" i="29"/>
  <c r="AD89" i="29"/>
  <c r="AD110" i="29" s="1"/>
  <c r="X89" i="29"/>
  <c r="U110" i="29"/>
  <c r="AI110" i="29"/>
  <c r="Y89" i="29"/>
  <c r="Y110" i="29" s="1"/>
  <c r="H89" i="29"/>
  <c r="H110" i="29" s="1"/>
  <c r="R89" i="29"/>
  <c r="AE89" i="29"/>
  <c r="AE110" i="29" s="1"/>
  <c r="F89" i="29"/>
  <c r="F110" i="29" s="1"/>
  <c r="T89" i="29"/>
  <c r="T110" i="29" s="1"/>
  <c r="AH89" i="29"/>
  <c r="S89" i="29"/>
  <c r="S110" i="29" s="1"/>
  <c r="X110" i="29"/>
  <c r="Z110" i="29"/>
  <c r="R110" i="29"/>
  <c r="E89" i="29"/>
  <c r="E110" i="29" s="1"/>
  <c r="L89" i="29"/>
  <c r="L110" i="29" s="1"/>
  <c r="AC89" i="29"/>
  <c r="AC110" i="29" s="1"/>
  <c r="K110" i="29"/>
  <c r="I89" i="29"/>
  <c r="I110" i="29" s="1"/>
  <c r="M89" i="29"/>
  <c r="M110" i="29" s="1"/>
  <c r="N89" i="29"/>
  <c r="N110" i="29" s="1"/>
  <c r="AA89" i="29"/>
  <c r="AA110" i="29" s="1"/>
  <c r="W110" i="29"/>
  <c r="AH110" i="29"/>
  <c r="P110" i="29"/>
  <c r="O110" i="29"/>
  <c r="J89" i="29"/>
  <c r="J110" i="29" s="1"/>
  <c r="AB112" i="29"/>
  <c r="G112" i="29"/>
  <c r="AJ110" i="29"/>
  <c r="K112" i="29"/>
  <c r="X112" i="29"/>
  <c r="AI112" i="29"/>
  <c r="U112" i="29"/>
  <c r="AK112" i="29" l="1"/>
  <c r="Z112" i="29"/>
  <c r="AG112" i="29"/>
  <c r="Q112" i="29"/>
  <c r="AD112" i="29"/>
  <c r="AH112" i="29"/>
  <c r="N112" i="29"/>
  <c r="T112" i="29"/>
  <c r="H112" i="29"/>
  <c r="Y112" i="29"/>
  <c r="F112" i="29"/>
  <c r="R112" i="29"/>
  <c r="V112" i="29"/>
  <c r="O112" i="29"/>
  <c r="AF112" i="29"/>
  <c r="AC112" i="29"/>
  <c r="M112" i="29"/>
  <c r="AA112" i="29"/>
  <c r="S112" i="29"/>
  <c r="W112" i="29"/>
  <c r="L112" i="29"/>
  <c r="J112" i="29"/>
  <c r="I112" i="29"/>
  <c r="P112" i="29"/>
  <c r="E112" i="29"/>
  <c r="AE112" i="29"/>
  <c r="AJ112" i="29"/>
</calcChain>
</file>

<file path=xl/sharedStrings.xml><?xml version="1.0" encoding="utf-8"?>
<sst xmlns="http://schemas.openxmlformats.org/spreadsheetml/2006/main" count="1682" uniqueCount="408">
  <si>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</si>
  <si>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</si>
  <si>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</si>
  <si>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</si>
  <si>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</si>
  <si>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</si>
  <si>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</si>
  <si>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Notes</t>
  </si>
  <si>
    <t>Total</t>
  </si>
  <si>
    <t>Cement</t>
  </si>
  <si>
    <t>Other non-metallic mineral products</t>
  </si>
  <si>
    <t>Coke and refined petroleum products</t>
  </si>
  <si>
    <t>Agriculture, forestry and fishing</t>
  </si>
  <si>
    <t>Computer, electronic and optical products</t>
  </si>
  <si>
    <t>Textiles, wearing apparel, leather and related products</t>
  </si>
  <si>
    <t>Fabricated metal products, except machinery and equipment</t>
  </si>
  <si>
    <t>Chemicals and pharmaceutical products</t>
  </si>
  <si>
    <t>Construction</t>
  </si>
  <si>
    <t>Electrical equipment</t>
  </si>
  <si>
    <t>Other transport equipment</t>
  </si>
  <si>
    <t>Motor vehicles, trailers and semi-trailers</t>
  </si>
  <si>
    <t>Machinery and equipment n.e.c.</t>
  </si>
  <si>
    <t>Rubber and plastic products</t>
  </si>
  <si>
    <t>Basic metals</t>
  </si>
  <si>
    <t>Changes in inventories</t>
  </si>
  <si>
    <t>TOTAL</t>
  </si>
  <si>
    <t>Compensation of employees</t>
  </si>
  <si>
    <t>EU28 - Industrial sectors overview</t>
  </si>
  <si>
    <t>Value added (M€2010)</t>
  </si>
  <si>
    <t>Iron and Steel</t>
  </si>
  <si>
    <t>Non 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</si>
  <si>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</si>
  <si>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</si>
  <si>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</si>
  <si>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</si>
  <si>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</si>
  <si>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</si>
  <si>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</si>
  <si>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</si>
  <si>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</si>
  <si>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Energy consumption (ktoe)</t>
  </si>
  <si>
    <t>by sector</t>
  </si>
  <si>
    <t>by fuel</t>
  </si>
  <si>
    <t>Solids</t>
  </si>
  <si>
    <t>Liquids</t>
  </si>
  <si>
    <t>RFG</t>
  </si>
  <si>
    <t>LPG</t>
  </si>
  <si>
    <t>GDO</t>
  </si>
  <si>
    <t>RFO</t>
  </si>
  <si>
    <t>OLF</t>
  </si>
  <si>
    <t>Gas</t>
  </si>
  <si>
    <t>NGS</t>
  </si>
  <si>
    <t>DGS</t>
  </si>
  <si>
    <t>RES and wastes</t>
  </si>
  <si>
    <t>Biomass and wastes</t>
  </si>
  <si>
    <t>Solar</t>
  </si>
  <si>
    <t>Steam distributed</t>
  </si>
  <si>
    <t>Electricity</t>
  </si>
  <si>
    <t>Hydrogen</t>
  </si>
  <si>
    <t>Non-energy use (ktoe)</t>
  </si>
  <si>
    <t>Other Non-energy use</t>
  </si>
  <si>
    <t>Value added intensity (toe / M€2010 of value added)</t>
  </si>
  <si>
    <t>CO2 emissions (kt CO2)</t>
  </si>
  <si>
    <t>Total emissions</t>
  </si>
  <si>
    <t>Emissions from energy consumption</t>
  </si>
  <si>
    <t>Process emissions</t>
  </si>
  <si>
    <t>Solvent use and other process emissions</t>
  </si>
  <si>
    <t>Emission value added intensity (t of CO2 total / M€2010 of value added)</t>
  </si>
  <si>
    <t>Emission factors (t CO2 from energy consumption / toe)</t>
  </si>
  <si>
    <t>Energy equipment related costs (€2010 per toe)</t>
  </si>
  <si>
    <t>Chemicals Industry (incl. non-energy use)</t>
  </si>
  <si>
    <t>Other non-energy use</t>
  </si>
  <si>
    <t>Indicators (2015=100)</t>
  </si>
  <si>
    <t>Total costs per energy consumed</t>
  </si>
  <si>
    <t>Total costs per value added</t>
  </si>
  <si>
    <t>POTEnCIA EU28 - Industrial sectors overview</t>
  </si>
  <si>
    <t>To calculate the Revenue for different sectors from the base year 2015 to 2050, we take the value added in POTEnCIA as a multiplier.</t>
  </si>
  <si>
    <t>In the EPS non-ferrous metals belong to the 'other industries category'.</t>
  </si>
  <si>
    <t xml:space="preserve">We therefore have to substract the Output of non-ferrous metals from the 'basic metals' category of the Input-Output table.  </t>
  </si>
  <si>
    <t xml:space="preserve">We make the simplifying assumption that the share of value added of non-ferrous metals reflects its share of output of basis metals. </t>
  </si>
  <si>
    <t xml:space="preserve">Sum (Basic Metals) </t>
  </si>
  <si>
    <t xml:space="preserve">Iron and Steel </t>
  </si>
  <si>
    <t>Calculation Iron and Steel as Share of Basic Metals</t>
  </si>
  <si>
    <t>Other Industries</t>
  </si>
  <si>
    <t>Other Industries growth rate value added</t>
  </si>
  <si>
    <t>Calculation growth rate other industries</t>
  </si>
  <si>
    <t>EU28 - Agriculture, forestry and fishing</t>
  </si>
  <si>
    <t>Physical output (index)</t>
  </si>
  <si>
    <t>Policy variables</t>
  </si>
  <si>
    <t>Carbon value (€2010 / tCO2)</t>
  </si>
  <si>
    <t>Efficiency value (€2010 / MWh)</t>
  </si>
  <si>
    <t>Renewables support value (€2010 / MWh)</t>
  </si>
  <si>
    <t>GDO (incl. biofuels)</t>
  </si>
  <si>
    <t>Fuel oil and other liquids</t>
  </si>
  <si>
    <t>Gas (incl. biogas)</t>
  </si>
  <si>
    <t>Geothermal Energy</t>
  </si>
  <si>
    <t>Derived heat</t>
  </si>
  <si>
    <t>Value added intensity (toe/M€2010)</t>
  </si>
  <si>
    <t>Energy intensity (toe/physical output index)</t>
  </si>
  <si>
    <t>Detailed split of energy consumption (ktoe)</t>
  </si>
  <si>
    <t>Lighting</t>
  </si>
  <si>
    <t>Ventilation</t>
  </si>
  <si>
    <t>Motor drives</t>
  </si>
  <si>
    <t>Low enthalpy heat</t>
  </si>
  <si>
    <t>Farming machine drives</t>
  </si>
  <si>
    <t>Specific heat uses</t>
  </si>
  <si>
    <t>Pumping devices</t>
  </si>
  <si>
    <t>Specific electricity uses</t>
  </si>
  <si>
    <t>Market shares of energy uses (%)</t>
  </si>
  <si>
    <t>Detailed split of useful energy demand (ktoe)</t>
  </si>
  <si>
    <t>Ratio of useful energy demand to final energy consumption (system efficiency indicator)</t>
  </si>
  <si>
    <t>Detailed split of CO2 emissions (kt CO2)</t>
  </si>
  <si>
    <t>Market shares of emissions (%)</t>
  </si>
  <si>
    <t>Emission intensity (t of CO2 / physical output index)</t>
  </si>
  <si>
    <t>Cost characteristics (M€2010)</t>
  </si>
  <si>
    <t>Energy related costs</t>
  </si>
  <si>
    <t>Energy equipment capital and operating costs</t>
  </si>
  <si>
    <t>Annuity of the capital costs</t>
  </si>
  <si>
    <t>Fixed costs</t>
  </si>
  <si>
    <t>Variable O&amp;M costs</t>
  </si>
  <si>
    <t>Fuel costs</t>
  </si>
  <si>
    <t>Policy related costs</t>
  </si>
  <si>
    <t>CO2 emissions related costs</t>
  </si>
  <si>
    <t>Efficiency policy related costs</t>
  </si>
  <si>
    <t>Renewables support</t>
  </si>
  <si>
    <t>value added growth rate</t>
  </si>
  <si>
    <t>Mining</t>
  </si>
  <si>
    <t>prod_na</t>
  </si>
  <si>
    <t>B1G</t>
  </si>
  <si>
    <t>B2A3G</t>
  </si>
  <si>
    <t>B2A3N</t>
  </si>
  <si>
    <t>B3G</t>
  </si>
  <si>
    <t>CPA_A01</t>
  </si>
  <si>
    <t>CPA_A02</t>
  </si>
  <si>
    <t>CPA_A03</t>
  </si>
  <si>
    <t>CPA_B</t>
  </si>
  <si>
    <t>CPA_C10-12</t>
  </si>
  <si>
    <t>CPA_C13-15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</si>
  <si>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</si>
  <si>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</si>
  <si>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</si>
  <si>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</si>
  <si>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</si>
  <si>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</si>
  <si>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</si>
  <si>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</si>
  <si>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</si>
  <si>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</si>
  <si>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</si>
  <si>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</si>
  <si>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</si>
  <si>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</si>
  <si>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</si>
  <si>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CPA_C31_32</t>
  </si>
  <si>
    <t>CPA_C33</t>
  </si>
  <si>
    <t>CPA_D</t>
  </si>
  <si>
    <t>CPA_E36</t>
  </si>
  <si>
    <t>CPA_E37-39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</si>
  <si>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</si>
  <si>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</si>
  <si>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</si>
  <si>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</si>
  <si>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</si>
  <si>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</si>
  <si>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</si>
  <si>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</si>
  <si>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</si>
  <si>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</si>
  <si>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</si>
  <si>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CPA_J59_60</t>
  </si>
  <si>
    <t>CPA_J61</t>
  </si>
  <si>
    <t>CPA_J62_63</t>
  </si>
  <si>
    <t>CPA_K64</t>
  </si>
  <si>
    <t>CPA_K65</t>
  </si>
  <si>
    <t>CPA_K66</t>
  </si>
  <si>
    <t>CPA_L68A</t>
  </si>
  <si>
    <t>CPA_L68B</t>
  </si>
  <si>
    <t>CPA_M69_70</t>
  </si>
  <si>
    <t>CPA_M71</t>
  </si>
  <si>
    <t>CPA_M72</t>
  </si>
  <si>
    <t>CPA_M73</t>
  </si>
  <si>
    <t>CPA_M74_75</t>
  </si>
  <si>
    <t>CPA_N77</t>
  </si>
  <si>
    <t>CPA_N78</t>
  </si>
  <si>
    <t>CPA_N79</t>
  </si>
  <si>
    <t>CPA_N80-82</t>
  </si>
  <si>
    <t>CPA_O</t>
  </si>
  <si>
    <t>CPA_P</t>
  </si>
  <si>
    <t>CPA_Q86</t>
  </si>
  <si>
    <t>CPA_Q87_88</t>
  </si>
  <si>
    <t>CPA_R90-92</t>
  </si>
  <si>
    <t>CPA_R93</t>
  </si>
  <si>
    <t>CPA_S94</t>
  </si>
  <si>
    <t>CPA_S95</t>
  </si>
  <si>
    <t>CPA_S96</t>
  </si>
  <si>
    <t>CPA_T</t>
  </si>
  <si>
    <t>CPA_U</t>
  </si>
  <si>
    <t>D1</t>
  </si>
  <si>
    <t>D11</t>
  </si>
  <si>
    <t>D21X31</t>
  </si>
  <si>
    <t>D29X39</t>
  </si>
  <si>
    <t>P1</t>
  </si>
  <si>
    <t>P2_ADJ</t>
  </si>
  <si>
    <t>P51C</t>
  </si>
  <si>
    <t>IMP</t>
  </si>
  <si>
    <t>prod_na_exp</t>
  </si>
  <si>
    <t>Value added, gross</t>
  </si>
  <si>
    <t>Operating surplus and mixed income, gross</t>
  </si>
  <si>
    <t>Operating surplus and mixed income, net</t>
  </si>
  <si>
    <t>Mixed income, gross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</si>
  <si>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</si>
  <si>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</si>
  <si>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</si>
  <si>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</si>
  <si>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</si>
  <si>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Wood and of products of wood and cork, except furniture; articles of straw and plaiting materials</t>
  </si>
  <si>
    <t>Paper and paper products</t>
  </si>
  <si>
    <t>Printing and recording services</t>
  </si>
  <si>
    <t>Chemicals and chemical products</t>
  </si>
  <si>
    <t>Basic pharmaceutical products and pharmaceutical preparations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</si>
  <si>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</si>
  <si>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</si>
  <si>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</si>
  <si>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</si>
  <si>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</si>
  <si>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</si>
  <si>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</si>
  <si>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</si>
  <si>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</si>
  <si>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</si>
  <si>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</si>
  <si>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</si>
  <si>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</si>
  <si>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</si>
  <si>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</si>
  <si>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</si>
  <si>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</si>
  <si>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</si>
  <si>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</si>
  <si>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</si>
  <si>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</si>
  <si>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</si>
  <si>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Imputed rents of owner-occupied dwellings</t>
  </si>
  <si>
    <t>Real estate services excluding imputed rents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</si>
  <si>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</si>
  <si>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</si>
  <si>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</si>
  <si>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</si>
  <si>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</si>
  <si>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</si>
  <si>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</si>
  <si>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</si>
  <si>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</si>
  <si>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</si>
  <si>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</si>
  <si>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</si>
  <si>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</si>
  <si>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</si>
  <si>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</si>
  <si>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</si>
  <si>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</si>
  <si>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</si>
  <si>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</si>
  <si>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</si>
  <si>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Wages and salaries</t>
  </si>
  <si>
    <t>Taxes less subsidies on products</t>
  </si>
  <si>
    <t>Other taxes less other subsidies on production</t>
  </si>
  <si>
    <t>Output</t>
  </si>
  <si>
    <t>Total intermediate consumption /final use</t>
  </si>
  <si>
    <t>Consumption of fixed capital</t>
  </si>
  <si>
    <t>Use of imported products</t>
  </si>
  <si>
    <t>unit</t>
  </si>
  <si>
    <t>stk_flow</t>
  </si>
  <si>
    <t>induse</t>
  </si>
  <si>
    <t>induse_exp</t>
  </si>
  <si>
    <t>MIO_EUR</t>
  </si>
  <si>
    <t>DOM</t>
  </si>
  <si>
    <t>Computer programming, consultancy and related services; Information services</t>
  </si>
  <si>
    <t>P3</t>
  </si>
  <si>
    <t>Final consumption expediture</t>
  </si>
  <si>
    <t>P3_S13</t>
  </si>
  <si>
    <t>Final consumption expenditure by government</t>
  </si>
  <si>
    <t>P3_S14</t>
  </si>
  <si>
    <t>Final consumption expenditure by households</t>
  </si>
  <si>
    <t>P3_S15</t>
  </si>
  <si>
    <t>Final consumption expenditure by non-profit organisations serving households (NPISH)</t>
  </si>
  <si>
    <t>P5</t>
  </si>
  <si>
    <t>Gross Capital formation</t>
  </si>
  <si>
    <t>P51G</t>
  </si>
  <si>
    <t>Gross fixed capital formation</t>
  </si>
  <si>
    <t>P52</t>
  </si>
  <si>
    <t>P53</t>
  </si>
  <si>
    <t>Acquisitions less disposals of valuables</t>
  </si>
  <si>
    <t>P5M</t>
  </si>
  <si>
    <t>Changes in inventories and acquisition less disposals of valuables</t>
  </si>
  <si>
    <t>P6</t>
  </si>
  <si>
    <t>Exports of goods and services</t>
  </si>
  <si>
    <t>P6_B0</t>
  </si>
  <si>
    <t>Exports to EU members states</t>
  </si>
  <si>
    <t>P6_D0</t>
  </si>
  <si>
    <t>Exports to non-member of the EU</t>
  </si>
  <si>
    <t>P6_U2</t>
  </si>
  <si>
    <t>Exports to members of the euro area</t>
  </si>
  <si>
    <t>P6_U3</t>
  </si>
  <si>
    <t>Exports to non-members of the euro area</t>
  </si>
  <si>
    <t>TFU</t>
  </si>
  <si>
    <t>Total final use</t>
  </si>
  <si>
    <t>TU</t>
  </si>
  <si>
    <t>Total use</t>
  </si>
  <si>
    <t>Industry Code</t>
  </si>
  <si>
    <t>Industry Sector</t>
  </si>
  <si>
    <t>EU 28 Total Output Industry Sector in Mio € in 2017</t>
  </si>
  <si>
    <t>Value added (M€2010) Index 2017</t>
  </si>
  <si>
    <t>Value added (M€2017)</t>
  </si>
  <si>
    <t>Sum</t>
  </si>
  <si>
    <t>Source:</t>
  </si>
  <si>
    <t>This variable should contain the total revenue each industry earns by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</si>
  <si>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</si>
  <si>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</si>
  <si>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To also include the fuels here would be double-counting.</t>
  </si>
  <si>
    <t>and we don't have a breakdown of the "Mining" category,</t>
  </si>
  <si>
    <t>so we exclude it.</t>
  </si>
  <si>
    <t>because most of the products of this industry are fuel.</t>
  </si>
  <si>
    <t>treating as part of the industry sector.</t>
  </si>
  <si>
    <t>sum subtotals and their elements.</t>
  </si>
  <si>
    <t>conversion factor:</t>
  </si>
  <si>
    <t>GDP Deflator</t>
  </si>
  <si>
    <t>We convert from 2017 to 2012 Euros using the following</t>
  </si>
  <si>
    <t xml:space="preserve">2017 EUR / 2012 EUR </t>
  </si>
  <si>
    <t>EU28</t>
  </si>
  <si>
    <t>Annual growth rates (%)</t>
  </si>
  <si>
    <t>05-00</t>
  </si>
  <si>
    <t>10-05</t>
  </si>
  <si>
    <t>15-10</t>
  </si>
  <si>
    <t>20-15</t>
  </si>
  <si>
    <t>25-20</t>
  </si>
  <si>
    <t>30-25</t>
  </si>
  <si>
    <t>35-30</t>
  </si>
  <si>
    <t>40-35</t>
  </si>
  <si>
    <t>45-40</t>
  </si>
  <si>
    <t>50-45</t>
  </si>
  <si>
    <t>Demographics</t>
  </si>
  <si>
    <t>Population</t>
  </si>
  <si>
    <t>Number of households</t>
  </si>
  <si>
    <t>Inhabitants per household</t>
  </si>
  <si>
    <t>ESA2010: Millions of Euro at 2010 prices</t>
  </si>
  <si>
    <t>Gross domestic product</t>
  </si>
  <si>
    <t>Household consumption expenditure</t>
  </si>
  <si>
    <t>ESA2010: Euro at 2010 prices per capita</t>
  </si>
  <si>
    <t>Gross value added</t>
  </si>
  <si>
    <t>Services</t>
  </si>
  <si>
    <t>Heat-use intensive services</t>
  </si>
  <si>
    <t>Offices</t>
  </si>
  <si>
    <t>Trade</t>
  </si>
  <si>
    <t>Energy sector</t>
  </si>
  <si>
    <t>Manufacturing</t>
  </si>
  <si>
    <t>Blast Furnace</t>
  </si>
  <si>
    <t>Electric arc</t>
  </si>
  <si>
    <t>Non ferrous metals</t>
  </si>
  <si>
    <t>Alumina production</t>
  </si>
  <si>
    <t>Aluminium production</t>
  </si>
  <si>
    <t>Primary aluminium</t>
  </si>
  <si>
    <t>Secondary aluminium</t>
  </si>
  <si>
    <t>Other non-ferrous metals</t>
  </si>
  <si>
    <t xml:space="preserve">Basic chemicals </t>
  </si>
  <si>
    <t>Other chemicals</t>
  </si>
  <si>
    <t>Pharmaceutical products etc.</t>
  </si>
  <si>
    <t xml:space="preserve">Glass production </t>
  </si>
  <si>
    <t>Ceramics &amp; other NMM</t>
  </si>
  <si>
    <t>Pulp production</t>
  </si>
  <si>
    <t xml:space="preserve">Paper production </t>
  </si>
  <si>
    <t>Printing and media reproduction</t>
  </si>
  <si>
    <t>Textiles and leather</t>
  </si>
  <si>
    <t>Wood and wood products</t>
  </si>
  <si>
    <t>Non specified industries</t>
  </si>
  <si>
    <t>Market shares (%)</t>
  </si>
  <si>
    <t>Gross domestic product per capita</t>
  </si>
  <si>
    <t>Household consumption expenditure per capita</t>
  </si>
  <si>
    <t>Waste management and Water</t>
  </si>
  <si>
    <t>EU28 - Waste Management + Water</t>
  </si>
  <si>
    <t>EU 28 Population</t>
  </si>
  <si>
    <t>We assume that the growth of output from waste management is directly linked to population growth</t>
  </si>
  <si>
    <t xml:space="preserve">growth rate (Multiplier) </t>
  </si>
  <si>
    <t xml:space="preserve">As a result, we use the 'output' section in the EU 28 Input-Output Table as a reference for the industry sectors. </t>
  </si>
  <si>
    <t>Although the EU 28 IO table's "Mining" category includes some mining</t>
  </si>
  <si>
    <t>of things other than fuels, most mining in the EU is for coal,</t>
  </si>
  <si>
    <t>We omit the category for "Coke and refined petroleum products" from our calculations</t>
  </si>
  <si>
    <t>All other rows  are used, being careful not to</t>
  </si>
  <si>
    <t>We also omit the category for "construction and constructions works (CPA_F)" and "electricity, gas, steam and air conditioning (CPA_D)" which we aren't</t>
  </si>
  <si>
    <t>Supply, Use and Input-Output Tables (naio 10)</t>
  </si>
  <si>
    <t>EUROSTAT</t>
  </si>
  <si>
    <t>Symmetric input-output table at basic prices (product by product)(naio_10_cp1700)</t>
  </si>
  <si>
    <t>https://ec.europa.eu/eurostat/web/esa-supply-use-input-tables/data/database</t>
  </si>
  <si>
    <t>Input-Output: EU 28_2017</t>
  </si>
  <si>
    <t xml:space="preserve">Joint Research Centre </t>
  </si>
  <si>
    <t>The POTEnCIA Central Scenario: An EU energy outlook to 2050</t>
  </si>
  <si>
    <t xml:space="preserve">Folder: Central_2018_EU28_ind_yearly </t>
  </si>
  <si>
    <t>Folder: Central_2018_EU28_ter_det_yearly_AGR</t>
  </si>
  <si>
    <t>All industry sectors</t>
  </si>
  <si>
    <t>Joint Research Centre</t>
  </si>
  <si>
    <t>Folder: Assumptions_Central_2018_EU28</t>
  </si>
  <si>
    <t xml:space="preserve">Output of ceramics and glass are included in the non-metallic minerals sector. </t>
  </si>
  <si>
    <t>https://rcp.jrc.es/</t>
  </si>
  <si>
    <t>EUR to USD conversion</t>
  </si>
  <si>
    <t>2012 EUR to 2012 USD</t>
  </si>
  <si>
    <t>Output at basic prices in million EUR</t>
  </si>
  <si>
    <t>Nonfuel Revenue (2012 US$)</t>
  </si>
  <si>
    <t>BAU Nonfuel Revenue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</si>
</sst>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00"/>
    <numFmt numFmtId="166" formatCode="#,##0.0_ ;\-#,##0.0\ "/>
    <numFmt numFmtId="167" formatCode="_-* #,##0.00\ _€_-;\-* #,##0.00\ _€_-;_-* &quot;-&quot;??\ _€_-;_-@_-"/>
    <numFmt numFmtId="168" formatCode="#,##0;\-#,##0;&quot;-&quot;"/>
    <numFmt numFmtId="169" formatCode="#,##0.0;\-#,##0.0;&quot;-&quot;"/>
    <numFmt numFmtId="170" formatCode="#,##0.00;\-#,##0.00;&quot;-&quot;"/>
    <numFmt numFmtId="171" formatCode="#,##0.000_ ;\-#,##0.000\ "/>
    <numFmt numFmtId="172" formatCode="0.0"/>
    <numFmt numFmtId="173" formatCode="#,##0.000;\-#,##0.000;&quot;-&quot;"/>
    <numFmt numFmtId="174" formatCode="0.0;\-0.0;&quot;-&quot;"/>
    <numFmt numFmtId="175" formatCode="#,##0.000"/>
    <numFmt numFmtId="176" formatCode="0.00%;\-0.00%;&quot;-&quot;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8"/>
      <color theme="2"/>
      <name val="Arial"/>
      <family val="2"/>
    </font>
    <font>
      <b/>
      <sz val="12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2" applyNumberFormat="0" applyFont="0" applyProtection="0">
      <alignment wrapText="1"/>
    </xf>
    <xf numFmtId="0" fontId="8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9" fillId="0" borderId="3" applyNumberFormat="0" applyProtection="0">
      <alignment wrapText="1"/>
    </xf>
    <xf numFmtId="0" fontId="9" fillId="0" borderId="4" applyNumberFormat="0" applyProtection="0">
      <alignment wrapText="1"/>
    </xf>
    <xf numFmtId="0" fontId="10" fillId="0" borderId="0"/>
  </cellStyleXfs>
  <cellXfs count="23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3" fillId="0" borderId="0" xfId="1" applyFont="1"/>
    <xf numFmtId="0" fontId="0" fillId="0" borderId="0" xfId="0"/>
    <xf numFmtId="166" fontId="5" fillId="0" borderId="1" xfId="0" applyNumberFormat="1" applyFont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164" fontId="0" fillId="0" borderId="0" xfId="3" applyFont="1"/>
    <xf numFmtId="167" fontId="0" fillId="0" borderId="0" xfId="0" applyNumberFormat="1"/>
    <xf numFmtId="0" fontId="11" fillId="4" borderId="5" xfId="10" applyFont="1" applyFill="1" applyBorder="1" applyAlignment="1">
      <alignment horizontal="left" vertical="center"/>
    </xf>
    <xf numFmtId="1" fontId="12" fillId="4" borderId="5" xfId="10" applyNumberFormat="1" applyFont="1" applyFill="1" applyBorder="1" applyAlignment="1">
      <alignment horizontal="center" vertical="center"/>
    </xf>
    <xf numFmtId="0" fontId="13" fillId="5" borderId="0" xfId="10" applyFont="1" applyFill="1" applyAlignment="1">
      <alignment vertical="center"/>
    </xf>
    <xf numFmtId="0" fontId="14" fillId="6" borderId="5" xfId="10" applyFont="1" applyFill="1" applyBorder="1" applyAlignment="1">
      <alignment horizontal="left" vertical="center"/>
    </xf>
    <xf numFmtId="168" fontId="13" fillId="6" borderId="5" xfId="10" applyNumberFormat="1" applyFont="1" applyFill="1" applyBorder="1" applyAlignment="1">
      <alignment vertical="center"/>
    </xf>
    <xf numFmtId="0" fontId="13" fillId="0" borderId="6" xfId="10" applyFont="1" applyBorder="1" applyAlignment="1">
      <alignment horizontal="left" vertical="center" indent="1"/>
    </xf>
    <xf numFmtId="168" fontId="13" fillId="0" borderId="6" xfId="10" applyNumberFormat="1" applyFont="1" applyBorder="1" applyAlignment="1">
      <alignment vertical="center"/>
    </xf>
    <xf numFmtId="0" fontId="13" fillId="0" borderId="0" xfId="10" applyFont="1" applyAlignment="1">
      <alignment horizontal="left" vertical="center" indent="1"/>
    </xf>
    <xf numFmtId="168" fontId="13" fillId="0" borderId="0" xfId="10" applyNumberFormat="1" applyFont="1" applyAlignment="1">
      <alignment vertical="center"/>
    </xf>
    <xf numFmtId="0" fontId="13" fillId="0" borderId="7" xfId="10" applyFont="1" applyBorder="1" applyAlignment="1">
      <alignment horizontal="left" vertical="center" indent="1"/>
    </xf>
    <xf numFmtId="168" fontId="13" fillId="0" borderId="7" xfId="10" applyNumberFormat="1" applyFont="1" applyBorder="1" applyAlignment="1">
      <alignment vertical="center"/>
    </xf>
    <xf numFmtId="169" fontId="13" fillId="6" borderId="5" xfId="10" applyNumberFormat="1" applyFont="1" applyFill="1" applyBorder="1" applyAlignment="1">
      <alignment vertical="center"/>
    </xf>
    <xf numFmtId="0" fontId="15" fillId="7" borderId="5" xfId="10" applyFont="1" applyFill="1" applyBorder="1" applyAlignment="1">
      <alignment horizontal="left" vertical="center" indent="1"/>
    </xf>
    <xf numFmtId="169" fontId="13" fillId="7" borderId="5" xfId="10" applyNumberFormat="1" applyFont="1" applyFill="1" applyBorder="1" applyAlignment="1">
      <alignment vertical="center"/>
    </xf>
    <xf numFmtId="0" fontId="13" fillId="0" borderId="6" xfId="10" applyFont="1" applyBorder="1" applyAlignment="1">
      <alignment horizontal="left" vertical="center" indent="2"/>
    </xf>
    <xf numFmtId="169" fontId="13" fillId="0" borderId="6" xfId="10" applyNumberFormat="1" applyFont="1" applyBorder="1" applyAlignment="1">
      <alignment vertical="center"/>
    </xf>
    <xf numFmtId="0" fontId="13" fillId="0" borderId="0" xfId="10" applyFont="1" applyAlignment="1">
      <alignment horizontal="left" vertical="center" indent="2"/>
    </xf>
    <xf numFmtId="169" fontId="13" fillId="0" borderId="0" xfId="10" applyNumberFormat="1" applyFont="1" applyAlignment="1">
      <alignment vertical="center"/>
    </xf>
    <xf numFmtId="0" fontId="13" fillId="0" borderId="7" xfId="10" applyFont="1" applyBorder="1" applyAlignment="1">
      <alignment horizontal="left" vertical="center" indent="2"/>
    </xf>
    <xf numFmtId="169" fontId="13" fillId="0" borderId="7" xfId="10" applyNumberFormat="1" applyFont="1" applyBorder="1" applyAlignment="1">
      <alignment vertical="center"/>
    </xf>
    <xf numFmtId="0" fontId="13" fillId="5" borderId="8" xfId="10" applyFont="1" applyFill="1" applyBorder="1" applyAlignment="1">
      <alignment horizontal="left" vertical="center" indent="2"/>
    </xf>
    <xf numFmtId="169" fontId="13" fillId="0" borderId="8" xfId="10" applyNumberFormat="1" applyFont="1" applyBorder="1" applyAlignment="1">
      <alignment vertical="center"/>
    </xf>
    <xf numFmtId="0" fontId="13" fillId="5" borderId="9" xfId="10" applyFont="1" applyFill="1" applyBorder="1" applyAlignment="1">
      <alignment horizontal="left" vertical="center" indent="2"/>
    </xf>
    <xf numFmtId="169" fontId="13" fillId="0" borderId="9" xfId="10" applyNumberFormat="1" applyFont="1" applyBorder="1" applyAlignment="1">
      <alignment vertical="center"/>
    </xf>
    <xf numFmtId="0" fontId="13" fillId="5" borderId="0" xfId="10" applyFont="1" applyFill="1" applyAlignment="1">
      <alignment horizontal="left" vertical="center" indent="3"/>
    </xf>
    <xf numFmtId="0" fontId="13" fillId="5" borderId="10" xfId="10" applyFont="1" applyFill="1" applyBorder="1" applyAlignment="1">
      <alignment horizontal="left" vertical="center" indent="2"/>
    </xf>
    <xf numFmtId="169" fontId="13" fillId="0" borderId="10" xfId="10" applyNumberFormat="1" applyFont="1" applyBorder="1" applyAlignment="1">
      <alignment vertical="center"/>
    </xf>
    <xf numFmtId="0" fontId="13" fillId="5" borderId="0" xfId="10" applyFont="1" applyFill="1" applyAlignment="1">
      <alignment horizontal="left" vertical="center" indent="2"/>
    </xf>
    <xf numFmtId="0" fontId="13" fillId="5" borderId="7" xfId="10" applyFont="1" applyFill="1" applyBorder="1" applyAlignment="1">
      <alignment horizontal="left" vertical="center" indent="2"/>
    </xf>
    <xf numFmtId="0" fontId="13" fillId="0" borderId="11" xfId="10" applyFont="1" applyBorder="1" applyAlignment="1">
      <alignment horizontal="left" vertical="center" indent="2"/>
    </xf>
    <xf numFmtId="169" fontId="13" fillId="0" borderId="11" xfId="10" applyNumberFormat="1" applyFont="1" applyBorder="1" applyAlignment="1">
      <alignment vertical="center"/>
    </xf>
    <xf numFmtId="0" fontId="15" fillId="7" borderId="5" xfId="10" applyFont="1" applyFill="1" applyBorder="1" applyAlignment="1">
      <alignment horizontal="left" vertical="center" indent="2"/>
    </xf>
    <xf numFmtId="0" fontId="13" fillId="0" borderId="6" xfId="10" applyFont="1" applyBorder="1" applyAlignment="1">
      <alignment horizontal="left" vertical="center" indent="3"/>
    </xf>
    <xf numFmtId="0" fontId="13" fillId="0" borderId="0" xfId="10" applyFont="1" applyAlignment="1">
      <alignment horizontal="left" vertical="center" indent="3"/>
    </xf>
    <xf numFmtId="0" fontId="13" fillId="0" borderId="11" xfId="10" applyFont="1" applyBorder="1" applyAlignment="1">
      <alignment horizontal="left" vertical="center" indent="3"/>
    </xf>
    <xf numFmtId="0" fontId="13" fillId="0" borderId="7" xfId="10" applyFont="1" applyBorder="1" applyAlignment="1">
      <alignment horizontal="left" vertical="center" indent="3"/>
    </xf>
    <xf numFmtId="170" fontId="13" fillId="6" borderId="5" xfId="10" applyNumberFormat="1" applyFont="1" applyFill="1" applyBorder="1" applyAlignment="1">
      <alignment vertical="center"/>
    </xf>
    <xf numFmtId="170" fontId="13" fillId="0" borderId="6" xfId="10" applyNumberFormat="1" applyFont="1" applyBorder="1" applyAlignment="1">
      <alignment vertical="center"/>
    </xf>
    <xf numFmtId="170" fontId="13" fillId="0" borderId="0" xfId="10" applyNumberFormat="1" applyFont="1" applyAlignment="1">
      <alignment vertical="center"/>
    </xf>
    <xf numFmtId="170" fontId="13" fillId="0" borderId="7" xfId="10" applyNumberFormat="1" applyFont="1" applyBorder="1" applyAlignment="1">
      <alignment vertical="center"/>
    </xf>
    <xf numFmtId="0" fontId="16" fillId="6" borderId="5" xfId="1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17" fillId="0" borderId="7" xfId="0" applyFont="1" applyBorder="1" applyAlignment="1">
      <alignment horizontal="left" vertical="center" indent="1"/>
    </xf>
    <xf numFmtId="0" fontId="13" fillId="0" borderId="0" xfId="10" applyFont="1" applyAlignment="1">
      <alignment vertical="center"/>
    </xf>
    <xf numFmtId="0" fontId="13" fillId="0" borderId="0" xfId="10" applyFont="1" applyFill="1" applyBorder="1" applyAlignment="1">
      <alignment horizontal="left" vertical="center" indent="1"/>
    </xf>
    <xf numFmtId="0" fontId="12" fillId="2" borderId="0" xfId="10" applyFont="1" applyFill="1" applyBorder="1" applyAlignment="1">
      <alignment horizontal="left" vertical="center" indent="1"/>
    </xf>
    <xf numFmtId="0" fontId="13" fillId="0" borderId="0" xfId="10" applyFont="1" applyFill="1" applyAlignment="1">
      <alignment horizontal="left" vertical="center" indent="1"/>
    </xf>
    <xf numFmtId="171" fontId="0" fillId="0" borderId="0" xfId="0" applyNumberFormat="1"/>
    <xf numFmtId="0" fontId="12" fillId="0" borderId="0" xfId="10" applyFont="1" applyFill="1" applyAlignment="1">
      <alignment horizontal="left" vertical="center" indent="1"/>
    </xf>
    <xf numFmtId="0" fontId="11" fillId="4" borderId="12" xfId="10" applyFont="1" applyFill="1" applyBorder="1" applyAlignment="1">
      <alignment horizontal="left" vertical="center"/>
    </xf>
    <xf numFmtId="1" fontId="12" fillId="4" borderId="12" xfId="10" applyNumberFormat="1" applyFont="1" applyFill="1" applyBorder="1" applyAlignment="1">
      <alignment horizontal="center" vertical="center"/>
    </xf>
    <xf numFmtId="172" fontId="18" fillId="0" borderId="6" xfId="10" applyNumberFormat="1" applyFont="1" applyBorder="1" applyAlignment="1">
      <alignment vertical="center"/>
    </xf>
    <xf numFmtId="1" fontId="13" fillId="5" borderId="6" xfId="10" applyNumberFormat="1" applyFont="1" applyFill="1" applyBorder="1" applyAlignment="1">
      <alignment vertical="center"/>
    </xf>
    <xf numFmtId="2" fontId="13" fillId="5" borderId="6" xfId="10" applyNumberFormat="1" applyFont="1" applyFill="1" applyBorder="1" applyAlignment="1">
      <alignment vertical="center"/>
    </xf>
    <xf numFmtId="173" fontId="19" fillId="6" borderId="5" xfId="10" applyNumberFormat="1" applyFont="1" applyFill="1" applyBorder="1" applyAlignment="1">
      <alignment vertical="center"/>
    </xf>
    <xf numFmtId="0" fontId="14" fillId="0" borderId="6" xfId="10" applyFont="1" applyBorder="1" applyAlignment="1">
      <alignment horizontal="left" vertical="center" indent="1"/>
    </xf>
    <xf numFmtId="174" fontId="20" fillId="0" borderId="6" xfId="10" applyNumberFormat="1" applyFont="1" applyBorder="1" applyAlignment="1">
      <alignment vertical="center"/>
    </xf>
    <xf numFmtId="0" fontId="14" fillId="0" borderId="0" xfId="10" applyFont="1" applyAlignment="1">
      <alignment horizontal="left" vertical="center" indent="1"/>
    </xf>
    <xf numFmtId="174" fontId="20" fillId="0" borderId="0" xfId="10" applyNumberFormat="1" applyFont="1" applyAlignment="1">
      <alignment vertical="center"/>
    </xf>
    <xf numFmtId="0" fontId="14" fillId="0" borderId="7" xfId="10" applyFont="1" applyBorder="1" applyAlignment="1">
      <alignment horizontal="left" vertical="center" indent="1"/>
    </xf>
    <xf numFmtId="174" fontId="20" fillId="0" borderId="7" xfId="10" applyNumberFormat="1" applyFont="1" applyBorder="1" applyAlignment="1">
      <alignment vertical="center"/>
    </xf>
    <xf numFmtId="0" fontId="13" fillId="5" borderId="0" xfId="10" applyFont="1" applyFill="1" applyAlignment="1">
      <alignment horizontal="left" vertical="center" indent="1"/>
    </xf>
    <xf numFmtId="172" fontId="13" fillId="5" borderId="0" xfId="10" applyNumberFormat="1" applyFont="1" applyFill="1" applyAlignment="1">
      <alignment vertical="center"/>
    </xf>
    <xf numFmtId="3" fontId="13" fillId="6" borderId="5" xfId="10" applyNumberFormat="1" applyFont="1" applyFill="1" applyBorder="1" applyAlignment="1">
      <alignment vertical="center"/>
    </xf>
    <xf numFmtId="0" fontId="13" fillId="5" borderId="6" xfId="10" applyFont="1" applyFill="1" applyBorder="1" applyAlignment="1">
      <alignment horizontal="left" vertical="center" indent="2"/>
    </xf>
    <xf numFmtId="172" fontId="13" fillId="0" borderId="0" xfId="10" applyNumberFormat="1" applyFont="1" applyAlignment="1">
      <alignment vertical="center"/>
    </xf>
    <xf numFmtId="0" fontId="14" fillId="7" borderId="5" xfId="10" applyFont="1" applyFill="1" applyBorder="1" applyAlignment="1">
      <alignment horizontal="left" vertical="center"/>
    </xf>
    <xf numFmtId="0" fontId="20" fillId="0" borderId="5" xfId="10" applyFont="1" applyBorder="1" applyAlignment="1">
      <alignment horizontal="left" vertical="center" indent="2"/>
    </xf>
    <xf numFmtId="175" fontId="21" fillId="0" borderId="0" xfId="10" applyNumberFormat="1" applyFont="1" applyAlignment="1">
      <alignment vertical="center"/>
    </xf>
    <xf numFmtId="0" fontId="22" fillId="7" borderId="5" xfId="10" applyFont="1" applyFill="1" applyBorder="1" applyAlignment="1">
      <alignment horizontal="left" vertical="center" indent="1"/>
    </xf>
    <xf numFmtId="169" fontId="23" fillId="7" borderId="5" xfId="10" applyNumberFormat="1" applyFont="1" applyFill="1" applyBorder="1" applyAlignment="1">
      <alignment vertical="center"/>
    </xf>
    <xf numFmtId="0" fontId="24" fillId="0" borderId="0" xfId="10" applyFont="1" applyAlignment="1">
      <alignment horizontal="left" vertical="center" indent="2"/>
    </xf>
    <xf numFmtId="169" fontId="24" fillId="0" borderId="0" xfId="10" applyNumberFormat="1" applyFont="1" applyAlignment="1">
      <alignment vertical="center"/>
    </xf>
    <xf numFmtId="0" fontId="24" fillId="0" borderId="7" xfId="10" applyFont="1" applyBorder="1" applyAlignment="1">
      <alignment horizontal="left" vertical="center" indent="2"/>
    </xf>
    <xf numFmtId="169" fontId="24" fillId="0" borderId="7" xfId="10" applyNumberFormat="1" applyFont="1" applyBorder="1" applyAlignment="1">
      <alignment vertical="center"/>
    </xf>
    <xf numFmtId="0" fontId="25" fillId="0" borderId="6" xfId="10" applyFont="1" applyBorder="1" applyAlignment="1">
      <alignment horizontal="left" vertical="center" indent="2"/>
    </xf>
    <xf numFmtId="169" fontId="25" fillId="0" borderId="6" xfId="10" applyNumberFormat="1" applyFont="1" applyBorder="1" applyAlignment="1">
      <alignment vertical="center"/>
    </xf>
    <xf numFmtId="0" fontId="25" fillId="0" borderId="0" xfId="10" applyFont="1" applyAlignment="1">
      <alignment horizontal="left" vertical="center" indent="2"/>
    </xf>
    <xf numFmtId="169" fontId="25" fillId="0" borderId="0" xfId="10" applyNumberFormat="1" applyFont="1" applyAlignment="1">
      <alignment vertical="center"/>
    </xf>
    <xf numFmtId="0" fontId="25" fillId="0" borderId="7" xfId="10" applyFont="1" applyBorder="1" applyAlignment="1">
      <alignment horizontal="left" vertical="center" indent="2"/>
    </xf>
    <xf numFmtId="169" fontId="25" fillId="0" borderId="7" xfId="10" applyNumberFormat="1" applyFont="1" applyBorder="1" applyAlignment="1">
      <alignment vertical="center"/>
    </xf>
    <xf numFmtId="2" fontId="13" fillId="0" borderId="0" xfId="4" applyNumberFormat="1" applyFont="1" applyFill="1" applyBorder="1" applyAlignment="1">
      <alignment horizontal="center" vertical="center"/>
    </xf>
    <xf numFmtId="0" fontId="21" fillId="7" borderId="5" xfId="10" applyFont="1" applyFill="1" applyBorder="1" applyAlignment="1">
      <alignment horizontal="left" vertical="center" indent="1"/>
    </xf>
    <xf numFmtId="176" fontId="21" fillId="7" borderId="5" xfId="4" applyNumberFormat="1" applyFont="1" applyFill="1" applyBorder="1" applyAlignment="1">
      <alignment vertical="center"/>
    </xf>
    <xf numFmtId="176" fontId="24" fillId="0" borderId="0" xfId="10" applyNumberFormat="1" applyFont="1" applyAlignment="1">
      <alignment vertical="center"/>
    </xf>
    <xf numFmtId="176" fontId="25" fillId="0" borderId="6" xfId="10" applyNumberFormat="1" applyFont="1" applyBorder="1" applyAlignment="1">
      <alignment vertical="center"/>
    </xf>
    <xf numFmtId="176" fontId="25" fillId="0" borderId="0" xfId="10" applyNumberFormat="1" applyFont="1" applyAlignment="1">
      <alignment vertical="center"/>
    </xf>
    <xf numFmtId="176" fontId="25" fillId="0" borderId="7" xfId="10" applyNumberFormat="1" applyFont="1" applyBorder="1" applyAlignment="1">
      <alignment vertical="center"/>
    </xf>
    <xf numFmtId="169" fontId="21" fillId="7" borderId="5" xfId="4" applyNumberFormat="1" applyFont="1" applyFill="1" applyBorder="1" applyAlignment="1">
      <alignment vertical="center"/>
    </xf>
    <xf numFmtId="170" fontId="21" fillId="7" borderId="5" xfId="4" applyNumberFormat="1" applyFont="1" applyFill="1" applyBorder="1" applyAlignment="1">
      <alignment vertical="center"/>
    </xf>
    <xf numFmtId="170" fontId="24" fillId="0" borderId="0" xfId="10" applyNumberFormat="1" applyFont="1" applyAlignment="1">
      <alignment vertical="center"/>
    </xf>
    <xf numFmtId="170" fontId="25" fillId="0" borderId="6" xfId="10" applyNumberFormat="1" applyFont="1" applyBorder="1" applyAlignment="1">
      <alignment vertical="center"/>
    </xf>
    <xf numFmtId="170" fontId="25" fillId="0" borderId="0" xfId="10" applyNumberFormat="1" applyFont="1" applyAlignment="1">
      <alignment vertical="center"/>
    </xf>
    <xf numFmtId="170" fontId="25" fillId="0" borderId="7" xfId="10" applyNumberFormat="1" applyFont="1" applyBorder="1" applyAlignment="1">
      <alignment vertical="center"/>
    </xf>
    <xf numFmtId="0" fontId="15" fillId="0" borderId="5" xfId="10" applyFont="1" applyBorder="1" applyAlignment="1">
      <alignment horizontal="left" vertical="center" indent="2"/>
    </xf>
    <xf numFmtId="169" fontId="20" fillId="5" borderId="5" xfId="3" applyNumberFormat="1" applyFont="1" applyFill="1" applyBorder="1" applyAlignment="1">
      <alignment vertical="center"/>
    </xf>
    <xf numFmtId="0" fontId="26" fillId="0" borderId="0" xfId="10" applyFont="1" applyAlignment="1">
      <alignment horizontal="left" vertical="center" indent="3"/>
    </xf>
    <xf numFmtId="169" fontId="26" fillId="5" borderId="6" xfId="3" applyNumberFormat="1" applyFont="1" applyFill="1" applyBorder="1" applyAlignment="1">
      <alignment vertical="center"/>
    </xf>
    <xf numFmtId="169" fontId="26" fillId="5" borderId="0" xfId="3" applyNumberFormat="1" applyFont="1" applyFill="1" applyBorder="1" applyAlignment="1">
      <alignment vertical="center"/>
    </xf>
    <xf numFmtId="169" fontId="26" fillId="5" borderId="7" xfId="3" applyNumberFormat="1" applyFont="1" applyFill="1" applyBorder="1" applyAlignment="1">
      <alignment vertical="center"/>
    </xf>
    <xf numFmtId="0" fontId="27" fillId="0" borderId="5" xfId="10" applyFont="1" applyBorder="1" applyAlignment="1">
      <alignment horizontal="left" vertical="center" indent="2"/>
    </xf>
    <xf numFmtId="169" fontId="26" fillId="5" borderId="5" xfId="3" applyNumberFormat="1" applyFont="1" applyFill="1" applyBorder="1" applyAlignment="1">
      <alignment vertical="center"/>
    </xf>
    <xf numFmtId="0" fontId="26" fillId="0" borderId="6" xfId="10" applyFont="1" applyBorder="1" applyAlignment="1">
      <alignment horizontal="left" vertical="center" indent="3"/>
    </xf>
    <xf numFmtId="0" fontId="26" fillId="0" borderId="7" xfId="10" applyFont="1" applyBorder="1" applyAlignment="1">
      <alignment horizontal="left" vertical="center" indent="3"/>
    </xf>
    <xf numFmtId="0" fontId="12" fillId="3" borderId="0" xfId="10" applyFont="1" applyFill="1" applyBorder="1" applyAlignment="1">
      <alignment horizontal="left" vertical="center" indent="1"/>
    </xf>
    <xf numFmtId="0" fontId="1" fillId="3" borderId="0" xfId="0" applyFont="1" applyFill="1"/>
    <xf numFmtId="11" fontId="0" fillId="0" borderId="0" xfId="0" applyNumberFormat="1"/>
    <xf numFmtId="164" fontId="0" fillId="0" borderId="0" xfId="0" applyNumberFormat="1"/>
    <xf numFmtId="166" fontId="28" fillId="0" borderId="1" xfId="0" applyNumberFormat="1" applyFont="1" applyBorder="1" applyAlignment="1">
      <alignment horizontal="right"/>
    </xf>
    <xf numFmtId="3" fontId="29" fillId="0" borderId="0" xfId="10" applyNumberFormat="1" applyFont="1" applyAlignment="1">
      <alignment vertical="center"/>
    </xf>
    <xf numFmtId="0" fontId="20" fillId="0" borderId="0" xfId="10" applyFont="1" applyAlignment="1">
      <alignment vertical="center"/>
    </xf>
    <xf numFmtId="3" fontId="29" fillId="0" borderId="5" xfId="10" applyNumberFormat="1" applyFont="1" applyBorder="1" applyAlignment="1">
      <alignment vertical="center"/>
    </xf>
    <xf numFmtId="0" fontId="14" fillId="0" borderId="5" xfId="10" applyFont="1" applyBorder="1" applyAlignment="1">
      <alignment vertical="center"/>
    </xf>
    <xf numFmtId="0" fontId="14" fillId="0" borderId="12" xfId="10" quotePrefix="1" applyFont="1" applyBorder="1" applyAlignment="1">
      <alignment horizontal="right" vertical="center"/>
    </xf>
    <xf numFmtId="16" fontId="14" fillId="0" borderId="12" xfId="10" quotePrefix="1" applyNumberFormat="1" applyFont="1" applyBorder="1" applyAlignment="1">
      <alignment horizontal="right" vertical="center"/>
    </xf>
    <xf numFmtId="0" fontId="14" fillId="0" borderId="12" xfId="10" applyFont="1" applyBorder="1" applyAlignment="1">
      <alignment horizontal="right" vertical="center"/>
    </xf>
    <xf numFmtId="0" fontId="16" fillId="6" borderId="13" xfId="10" applyFont="1" applyFill="1" applyBorder="1" applyAlignment="1">
      <alignment horizontal="left" vertical="center"/>
    </xf>
    <xf numFmtId="1" fontId="20" fillId="6" borderId="13" xfId="10" applyNumberFormat="1" applyFont="1" applyFill="1" applyBorder="1" applyAlignment="1">
      <alignment vertical="center"/>
    </xf>
    <xf numFmtId="10" fontId="20" fillId="7" borderId="13" xfId="4" applyNumberFormat="1" applyFont="1" applyFill="1" applyBorder="1" applyAlignment="1">
      <alignment vertical="center"/>
    </xf>
    <xf numFmtId="172" fontId="20" fillId="0" borderId="6" xfId="10" applyNumberFormat="1" applyFont="1" applyBorder="1" applyAlignment="1">
      <alignment vertical="center"/>
    </xf>
    <xf numFmtId="168" fontId="20" fillId="0" borderId="6" xfId="10" applyNumberFormat="1" applyFont="1" applyBorder="1" applyAlignment="1">
      <alignment vertical="center"/>
    </xf>
    <xf numFmtId="10" fontId="31" fillId="7" borderId="6" xfId="4" applyNumberFormat="1" applyFont="1" applyFill="1" applyBorder="1" applyAlignment="1">
      <alignment vertical="center"/>
    </xf>
    <xf numFmtId="172" fontId="20" fillId="0" borderId="0" xfId="10" applyNumberFormat="1" applyFont="1" applyAlignment="1">
      <alignment vertical="center"/>
    </xf>
    <xf numFmtId="168" fontId="20" fillId="0" borderId="0" xfId="10" applyNumberFormat="1" applyFont="1" applyAlignment="1">
      <alignment vertical="center"/>
    </xf>
    <xf numFmtId="10" fontId="31" fillId="7" borderId="0" xfId="4" applyNumberFormat="1" applyFont="1" applyFill="1" applyBorder="1" applyAlignment="1">
      <alignment vertical="center"/>
    </xf>
    <xf numFmtId="0" fontId="20" fillId="0" borderId="14" xfId="10" applyFont="1" applyBorder="1" applyAlignment="1">
      <alignment horizontal="left" vertical="center"/>
    </xf>
    <xf numFmtId="165" fontId="20" fillId="0" borderId="14" xfId="10" applyNumberFormat="1" applyFont="1" applyBorder="1" applyAlignment="1">
      <alignment vertical="center"/>
    </xf>
    <xf numFmtId="10" fontId="31" fillId="7" borderId="14" xfId="4" applyNumberFormat="1" applyFont="1" applyFill="1" applyBorder="1" applyAlignment="1">
      <alignment vertical="center"/>
    </xf>
    <xf numFmtId="1" fontId="20" fillId="0" borderId="14" xfId="10" applyNumberFormat="1" applyFont="1" applyBorder="1" applyAlignment="1">
      <alignment vertical="center"/>
    </xf>
    <xf numFmtId="164" fontId="20" fillId="0" borderId="14" xfId="3" applyFont="1" applyFill="1" applyBorder="1" applyAlignment="1">
      <alignment vertical="center"/>
    </xf>
    <xf numFmtId="10" fontId="31" fillId="0" borderId="0" xfId="10" applyNumberFormat="1" applyFont="1" applyAlignment="1">
      <alignment vertical="center"/>
    </xf>
    <xf numFmtId="168" fontId="20" fillId="0" borderId="14" xfId="10" applyNumberFormat="1" applyFont="1" applyBorder="1" applyAlignment="1">
      <alignment vertical="center"/>
    </xf>
    <xf numFmtId="10" fontId="20" fillId="0" borderId="0" xfId="10" applyNumberFormat="1" applyFont="1" applyAlignment="1">
      <alignment vertical="center"/>
    </xf>
    <xf numFmtId="10" fontId="20" fillId="7" borderId="6" xfId="4" applyNumberFormat="1" applyFont="1" applyFill="1" applyBorder="1" applyAlignment="1">
      <alignment vertical="center"/>
    </xf>
    <xf numFmtId="10" fontId="20" fillId="7" borderId="14" xfId="4" applyNumberFormat="1" applyFont="1" applyFill="1" applyBorder="1" applyAlignment="1">
      <alignment vertical="center"/>
    </xf>
    <xf numFmtId="0" fontId="16" fillId="7" borderId="13" xfId="10" applyFont="1" applyFill="1" applyBorder="1" applyAlignment="1">
      <alignment horizontal="left" vertical="center"/>
    </xf>
    <xf numFmtId="168" fontId="20" fillId="7" borderId="13" xfId="10" applyNumberFormat="1" applyFont="1" applyFill="1" applyBorder="1" applyAlignment="1">
      <alignment vertical="center"/>
    </xf>
    <xf numFmtId="0" fontId="20" fillId="0" borderId="0" xfId="10" applyFont="1" applyAlignment="1">
      <alignment horizontal="left" vertical="center" wrapText="1"/>
    </xf>
    <xf numFmtId="10" fontId="20" fillId="7" borderId="0" xfId="4" applyNumberFormat="1" applyFont="1" applyFill="1" applyBorder="1" applyAlignment="1">
      <alignment vertical="center"/>
    </xf>
    <xf numFmtId="0" fontId="20" fillId="0" borderId="5" xfId="10" applyFont="1" applyBorder="1" applyAlignment="1">
      <alignment horizontal="left" vertical="center" wrapText="1"/>
    </xf>
    <xf numFmtId="168" fontId="20" fillId="0" borderId="5" xfId="10" applyNumberFormat="1" applyFont="1" applyBorder="1" applyAlignment="1">
      <alignment vertical="center"/>
    </xf>
    <xf numFmtId="10" fontId="20" fillId="7" borderId="5" xfId="4" applyNumberFormat="1" applyFont="1" applyFill="1" applyBorder="1" applyAlignment="1">
      <alignment vertical="center"/>
    </xf>
    <xf numFmtId="0" fontId="20" fillId="0" borderId="6" xfId="10" applyFont="1" applyBorder="1" applyAlignment="1">
      <alignment horizontal="left" vertical="center" wrapText="1"/>
    </xf>
    <xf numFmtId="0" fontId="32" fillId="0" borderId="0" xfId="10" applyFont="1" applyAlignment="1">
      <alignment horizontal="left" vertical="center" wrapText="1" indent="1"/>
    </xf>
    <xf numFmtId="168" fontId="33" fillId="0" borderId="0" xfId="10" applyNumberFormat="1" applyFont="1" applyAlignment="1">
      <alignment vertical="center"/>
    </xf>
    <xf numFmtId="10" fontId="33" fillId="7" borderId="0" xfId="4" applyNumberFormat="1" applyFont="1" applyFill="1" applyAlignment="1">
      <alignment vertical="center"/>
    </xf>
    <xf numFmtId="0" fontId="14" fillId="0" borderId="6" xfId="10" applyFont="1" applyBorder="1" applyAlignment="1">
      <alignment horizontal="left" vertical="center" wrapText="1" indent="1"/>
    </xf>
    <xf numFmtId="0" fontId="33" fillId="0" borderId="15" xfId="10" applyFont="1" applyBorder="1" applyAlignment="1">
      <alignment horizontal="left" vertical="center" wrapText="1" indent="2"/>
    </xf>
    <xf numFmtId="168" fontId="33" fillId="0" borderId="15" xfId="10" applyNumberFormat="1" applyFont="1" applyBorder="1" applyAlignment="1">
      <alignment vertical="center"/>
    </xf>
    <xf numFmtId="10" fontId="33" fillId="7" borderId="15" xfId="4" applyNumberFormat="1" applyFont="1" applyFill="1" applyBorder="1" applyAlignment="1">
      <alignment vertical="center"/>
    </xf>
    <xf numFmtId="0" fontId="34" fillId="0" borderId="0" xfId="10" applyFont="1" applyAlignment="1">
      <alignment horizontal="left" vertical="center" wrapText="1" indent="3"/>
    </xf>
    <xf numFmtId="168" fontId="35" fillId="0" borderId="0" xfId="10" applyNumberFormat="1" applyFont="1" applyAlignment="1">
      <alignment vertical="center"/>
    </xf>
    <xf numFmtId="10" fontId="35" fillId="7" borderId="0" xfId="4" applyNumberFormat="1" applyFont="1" applyFill="1" applyBorder="1" applyAlignment="1">
      <alignment vertical="center"/>
    </xf>
    <xf numFmtId="0" fontId="34" fillId="0" borderId="16" xfId="10" applyFont="1" applyBorder="1" applyAlignment="1">
      <alignment horizontal="left" vertical="center" wrapText="1" indent="3"/>
    </xf>
    <xf numFmtId="168" fontId="35" fillId="0" borderId="16" xfId="10" applyNumberFormat="1" applyFont="1" applyBorder="1" applyAlignment="1">
      <alignment vertical="center"/>
    </xf>
    <xf numFmtId="10" fontId="35" fillId="7" borderId="16" xfId="4" applyNumberFormat="1" applyFont="1" applyFill="1" applyBorder="1" applyAlignment="1">
      <alignment vertical="center"/>
    </xf>
    <xf numFmtId="0" fontId="33" fillId="0" borderId="16" xfId="10" applyFont="1" applyBorder="1" applyAlignment="1">
      <alignment horizontal="left" vertical="center" wrapText="1" indent="2"/>
    </xf>
    <xf numFmtId="168" fontId="33" fillId="0" borderId="16" xfId="10" applyNumberFormat="1" applyFont="1" applyBorder="1" applyAlignment="1">
      <alignment vertical="center"/>
    </xf>
    <xf numFmtId="0" fontId="34" fillId="0" borderId="0" xfId="10" applyFont="1" applyAlignment="1">
      <alignment horizontal="left" vertical="center" wrapText="1" indent="4"/>
    </xf>
    <xf numFmtId="168" fontId="34" fillId="0" borderId="0" xfId="10" applyNumberFormat="1" applyFont="1" applyAlignment="1">
      <alignment vertical="center"/>
    </xf>
    <xf numFmtId="10" fontId="34" fillId="7" borderId="0" xfId="4" applyNumberFormat="1" applyFont="1" applyFill="1" applyBorder="1" applyAlignment="1">
      <alignment vertical="center"/>
    </xf>
    <xf numFmtId="0" fontId="14" fillId="0" borderId="5" xfId="10" applyFont="1" applyBorder="1" applyAlignment="1">
      <alignment horizontal="left" vertical="center" wrapText="1" indent="1"/>
    </xf>
    <xf numFmtId="0" fontId="33" fillId="0" borderId="17" xfId="10" applyFont="1" applyBorder="1" applyAlignment="1">
      <alignment horizontal="left" vertical="center" wrapText="1" indent="2"/>
    </xf>
    <xf numFmtId="168" fontId="33" fillId="0" borderId="17" xfId="10" applyNumberFormat="1" applyFont="1" applyBorder="1" applyAlignment="1">
      <alignment vertical="center"/>
    </xf>
    <xf numFmtId="10" fontId="33" fillId="7" borderId="17" xfId="4" applyNumberFormat="1" applyFont="1" applyFill="1" applyBorder="1" applyAlignment="1">
      <alignment vertical="center"/>
    </xf>
    <xf numFmtId="0" fontId="14" fillId="0" borderId="0" xfId="10" applyFont="1" applyAlignment="1">
      <alignment horizontal="left" vertical="center" wrapText="1" indent="1"/>
    </xf>
    <xf numFmtId="0" fontId="36" fillId="0" borderId="6" xfId="10" applyFont="1" applyBorder="1" applyAlignment="1">
      <alignment horizontal="left" vertical="center" wrapText="1" indent="2"/>
    </xf>
    <xf numFmtId="168" fontId="33" fillId="0" borderId="6" xfId="10" applyNumberFormat="1" applyFont="1" applyBorder="1" applyAlignment="1">
      <alignment vertical="center"/>
    </xf>
    <xf numFmtId="10" fontId="33" fillId="7" borderId="6" xfId="4" applyNumberFormat="1" applyFont="1" applyFill="1" applyBorder="1" applyAlignment="1">
      <alignment vertical="center"/>
    </xf>
    <xf numFmtId="0" fontId="36" fillId="0" borderId="0" xfId="10" applyFont="1" applyAlignment="1">
      <alignment horizontal="left" vertical="center" wrapText="1" indent="2"/>
    </xf>
    <xf numFmtId="10" fontId="33" fillId="7" borderId="0" xfId="4" applyNumberFormat="1" applyFont="1" applyFill="1" applyBorder="1" applyAlignment="1">
      <alignment vertical="center"/>
    </xf>
    <xf numFmtId="0" fontId="36" fillId="0" borderId="7" xfId="10" applyFont="1" applyBorder="1" applyAlignment="1">
      <alignment horizontal="left" vertical="center" wrapText="1" indent="2"/>
    </xf>
    <xf numFmtId="168" fontId="33" fillId="0" borderId="7" xfId="10" applyNumberFormat="1" applyFont="1" applyBorder="1" applyAlignment="1">
      <alignment vertical="center"/>
    </xf>
    <xf numFmtId="10" fontId="33" fillId="7" borderId="7" xfId="4" applyNumberFormat="1" applyFont="1" applyFill="1" applyBorder="1" applyAlignment="1">
      <alignment vertical="center"/>
    </xf>
    <xf numFmtId="0" fontId="14" fillId="0" borderId="12" xfId="10" applyFont="1" applyBorder="1" applyAlignment="1">
      <alignment horizontal="left" vertical="center" wrapText="1" indent="1"/>
    </xf>
    <xf numFmtId="168" fontId="20" fillId="0" borderId="12" xfId="10" applyNumberFormat="1" applyFont="1" applyBorder="1" applyAlignment="1">
      <alignment vertical="center"/>
    </xf>
    <xf numFmtId="10" fontId="20" fillId="7" borderId="12" xfId="4" applyNumberFormat="1" applyFont="1" applyFill="1" applyBorder="1" applyAlignment="1">
      <alignment vertical="center"/>
    </xf>
    <xf numFmtId="0" fontId="20" fillId="0" borderId="0" xfId="10" applyFont="1" applyAlignment="1">
      <alignment horizontal="left" vertical="center" indent="2"/>
    </xf>
    <xf numFmtId="0" fontId="14" fillId="0" borderId="0" xfId="10" applyFont="1" applyAlignment="1">
      <alignment horizontal="left" vertical="center"/>
    </xf>
    <xf numFmtId="0" fontId="14" fillId="0" borderId="0" xfId="10" applyFont="1" applyAlignment="1">
      <alignment horizontal="right" vertical="center"/>
    </xf>
    <xf numFmtId="0" fontId="20" fillId="0" borderId="13" xfId="10" applyFont="1" applyBorder="1" applyAlignment="1">
      <alignment horizontal="left" vertical="center"/>
    </xf>
    <xf numFmtId="170" fontId="20" fillId="0" borderId="13" xfId="10" applyNumberFormat="1" applyFont="1" applyBorder="1" applyAlignment="1">
      <alignment vertical="center"/>
    </xf>
    <xf numFmtId="170" fontId="20" fillId="0" borderId="0" xfId="10" applyNumberFormat="1" applyFont="1" applyAlignment="1">
      <alignment vertical="center"/>
    </xf>
    <xf numFmtId="170" fontId="20" fillId="0" borderId="5" xfId="10" applyNumberFormat="1" applyFont="1" applyBorder="1" applyAlignment="1">
      <alignment vertical="center"/>
    </xf>
    <xf numFmtId="170" fontId="20" fillId="0" borderId="6" xfId="10" applyNumberFormat="1" applyFont="1" applyBorder="1" applyAlignment="1">
      <alignment vertical="center"/>
    </xf>
    <xf numFmtId="170" fontId="33" fillId="0" borderId="0" xfId="10" applyNumberFormat="1" applyFont="1" applyAlignment="1">
      <alignment vertical="center"/>
    </xf>
    <xf numFmtId="170" fontId="33" fillId="0" borderId="15" xfId="10" applyNumberFormat="1" applyFont="1" applyBorder="1" applyAlignment="1">
      <alignment vertical="center"/>
    </xf>
    <xf numFmtId="170" fontId="33" fillId="0" borderId="16" xfId="10" applyNumberFormat="1" applyFont="1" applyBorder="1" applyAlignment="1">
      <alignment vertical="center"/>
    </xf>
    <xf numFmtId="170" fontId="33" fillId="0" borderId="17" xfId="10" applyNumberFormat="1" applyFont="1" applyBorder="1" applyAlignment="1">
      <alignment vertical="center"/>
    </xf>
    <xf numFmtId="170" fontId="20" fillId="0" borderId="12" xfId="10" applyNumberFormat="1" applyFont="1" applyBorder="1" applyAlignment="1">
      <alignment vertical="center"/>
    </xf>
    <xf numFmtId="0" fontId="14" fillId="0" borderId="14" xfId="10" applyFont="1" applyBorder="1" applyAlignment="1">
      <alignment horizontal="left" vertical="center"/>
    </xf>
    <xf numFmtId="0" fontId="14" fillId="0" borderId="14" xfId="10" applyFont="1" applyBorder="1" applyAlignment="1">
      <alignment horizontal="right" vertical="center"/>
    </xf>
    <xf numFmtId="1" fontId="20" fillId="0" borderId="0" xfId="10" applyNumberFormat="1" applyFont="1" applyAlignment="1">
      <alignment vertical="center"/>
    </xf>
    <xf numFmtId="176" fontId="20" fillId="0" borderId="0" xfId="4" applyNumberFormat="1" applyFont="1" applyFill="1" applyBorder="1" applyAlignment="1">
      <alignment vertical="center"/>
    </xf>
    <xf numFmtId="176" fontId="20" fillId="0" borderId="18" xfId="4" applyNumberFormat="1" applyFont="1" applyFill="1" applyBorder="1" applyAlignment="1">
      <alignment vertical="center"/>
    </xf>
    <xf numFmtId="176" fontId="20" fillId="0" borderId="14" xfId="4" applyNumberFormat="1" applyFont="1" applyFill="1" applyBorder="1" applyAlignment="1">
      <alignment vertical="center"/>
    </xf>
    <xf numFmtId="1" fontId="20" fillId="0" borderId="6" xfId="10" applyNumberFormat="1" applyFont="1" applyBorder="1" applyAlignment="1">
      <alignment vertical="center"/>
    </xf>
    <xf numFmtId="176" fontId="20" fillId="0" borderId="6" xfId="4" applyNumberFormat="1" applyFont="1" applyFill="1" applyBorder="1" applyAlignment="1">
      <alignment vertical="center"/>
    </xf>
    <xf numFmtId="172" fontId="20" fillId="0" borderId="13" xfId="10" applyNumberFormat="1" applyFont="1" applyBorder="1" applyAlignment="1">
      <alignment vertical="center"/>
    </xf>
    <xf numFmtId="176" fontId="20" fillId="0" borderId="13" xfId="4" applyNumberFormat="1" applyFont="1" applyFill="1" applyBorder="1" applyAlignment="1">
      <alignment vertical="center"/>
    </xf>
    <xf numFmtId="2" fontId="20" fillId="0" borderId="0" xfId="10" applyNumberFormat="1" applyFont="1" applyAlignment="1">
      <alignment vertical="center"/>
    </xf>
    <xf numFmtId="2" fontId="20" fillId="0" borderId="5" xfId="10" applyNumberFormat="1" applyFont="1" applyBorder="1" applyAlignment="1">
      <alignment vertical="center"/>
    </xf>
    <xf numFmtId="176" fontId="20" fillId="0" borderId="5" xfId="4" applyNumberFormat="1" applyFont="1" applyFill="1" applyBorder="1" applyAlignment="1">
      <alignment vertical="center"/>
    </xf>
    <xf numFmtId="2" fontId="20" fillId="0" borderId="6" xfId="10" applyNumberFormat="1" applyFont="1" applyBorder="1" applyAlignment="1">
      <alignment vertical="center"/>
    </xf>
    <xf numFmtId="2" fontId="33" fillId="0" borderId="0" xfId="10" applyNumberFormat="1" applyFont="1" applyAlignment="1">
      <alignment vertical="center"/>
    </xf>
    <xf numFmtId="176" fontId="33" fillId="0" borderId="0" xfId="4" applyNumberFormat="1" applyFont="1" applyFill="1" applyAlignment="1">
      <alignment vertical="center"/>
    </xf>
    <xf numFmtId="176" fontId="33" fillId="0" borderId="0" xfId="4" applyNumberFormat="1" applyFont="1" applyFill="1" applyBorder="1" applyAlignment="1">
      <alignment vertical="center"/>
    </xf>
    <xf numFmtId="2" fontId="33" fillId="0" borderId="15" xfId="10" applyNumberFormat="1" applyFont="1" applyBorder="1" applyAlignment="1">
      <alignment vertical="center"/>
    </xf>
    <xf numFmtId="176" fontId="33" fillId="0" borderId="15" xfId="4" applyNumberFormat="1" applyFont="1" applyFill="1" applyBorder="1" applyAlignment="1">
      <alignment vertical="center"/>
    </xf>
    <xf numFmtId="2" fontId="33" fillId="0" borderId="16" xfId="10" applyNumberFormat="1" applyFont="1" applyBorder="1" applyAlignment="1">
      <alignment vertical="center"/>
    </xf>
    <xf numFmtId="176" fontId="33" fillId="0" borderId="16" xfId="4" applyNumberFormat="1" applyFont="1" applyFill="1" applyBorder="1" applyAlignment="1">
      <alignment vertical="center"/>
    </xf>
    <xf numFmtId="2" fontId="33" fillId="0" borderId="17" xfId="10" applyNumberFormat="1" applyFont="1" applyBorder="1" applyAlignment="1">
      <alignment vertical="center"/>
    </xf>
    <xf numFmtId="176" fontId="33" fillId="0" borderId="17" xfId="4" applyNumberFormat="1" applyFont="1" applyFill="1" applyBorder="1" applyAlignment="1">
      <alignment vertical="center"/>
    </xf>
    <xf numFmtId="2" fontId="20" fillId="0" borderId="12" xfId="10" applyNumberFormat="1" applyFont="1" applyBorder="1" applyAlignment="1">
      <alignment vertical="center"/>
    </xf>
    <xf numFmtId="176" fontId="20" fillId="0" borderId="12" xfId="4" applyNumberFormat="1" applyFont="1" applyFill="1" applyBorder="1" applyAlignment="1">
      <alignment vertical="center"/>
    </xf>
    <xf numFmtId="166" fontId="5" fillId="0" borderId="0" xfId="0" applyNumberFormat="1" applyFont="1" applyBorder="1" applyAlignment="1">
      <alignment horizontal="right"/>
    </xf>
    <xf numFmtId="171" fontId="5" fillId="0" borderId="0" xfId="0" applyNumberFormat="1" applyFont="1" applyBorder="1" applyAlignment="1">
      <alignment horizontal="right"/>
    </xf>
    <xf numFmtId="0" fontId="1" fillId="8" borderId="0" xfId="0" applyFont="1" applyFill="1"/>
    <xf numFmtId="0" fontId="0" fillId="8" borderId="0" xfId="0" applyFill="1"/>
    <xf numFmtId="0" fontId="1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2" fillId="0" borderId="0" xfId="1" applyAlignment="1">
      <alignment horizontal="left"/>
    </xf>
    <xf numFmtId="2" fontId="0" fillId="0" borderId="0" xfId="0" applyNumberFormat="1"/>
    <xf numFmtId="0" fontId="30" fillId="0" borderId="7" xfId="10" applyFont="1" applyBorder="1" applyAlignment="1">
      <alignment horizontal="center" vertical="center"/>
    </xf>
  </cellXfs>
  <cellStyles count="11">
    <cellStyle name="Body: normal cell" xfId="5" xr:uid="{EC1A6625-7A31-4C41-A418-AC57AD3D2E5B}"/>
    <cellStyle name="Comma" xfId="3" builtinId="3"/>
    <cellStyle name="Font: Calibri, 9pt regular" xfId="7" xr:uid="{6B9F0DDD-CD11-40D4-88B4-93A704060EBE}"/>
    <cellStyle name="Header: bottom row" xfId="8" xr:uid="{DFE09664-A635-42D8-B1B8-6F574EE41EFA}"/>
    <cellStyle name="Hyperlink" xfId="1" builtinId="8"/>
    <cellStyle name="Normal" xfId="0" builtinId="0"/>
    <cellStyle name="Normal 2" xfId="2" xr:uid="{00000000-0005-0000-0000-000002000000}"/>
    <cellStyle name="Normal 2 2" xfId="10" xr:uid="{DF542F4E-6922-4B5D-BB4F-9A9CA73BB64D}"/>
    <cellStyle name="Parent row" xfId="9" xr:uid="{BDA7CCC7-ED34-4DB2-BCF8-7A87CBD4AA40}"/>
    <cellStyle name="Percent" xfId="4" builtinId="5"/>
    <cellStyle name="Table title" xfId="6" xr:uid="{26C93839-1775-4A4B-B786-3BB892155352}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do.witecka/AppData/Local/Temp/Temp5_eps-us-2.1.0.zip/eps-us-2.1.0/InputData/indst/TNRbI/Total%20Nonfuel%20Revenue%20by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IA 24"/>
      <sheetName val="TNRbI"/>
    </sheetNames>
    <sheetDataSet>
      <sheetData sheetId="0">
        <row r="49">
          <cell r="A49">
            <v>1070000000.0000001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p.jrc.es/" TargetMode="External"/><Relationship Id="rId2" Type="http://schemas.openxmlformats.org/officeDocument/2006/relationships/hyperlink" Target="https://rcp.jrc.es/" TargetMode="External"/><Relationship Id="rId1" Type="http://schemas.openxmlformats.org/officeDocument/2006/relationships/hyperlink" Target="https://rcp.jrc.es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289C-A222-439F-99BD-B865C82BBB79}">
  <dimension ref="A1:F59"/>
  <sheetViews>
    <sheetView tabSelected="1" workbookViewId="0">
      <selection activeCell="A2" sqref="A2"/>
    </sheetView>
  </sheetViews>
  <sheetFormatPr defaultColWidth="8.86328125" defaultRowHeight="14.25" x14ac:dyDescent="0.45"/>
  <cols>
    <col min="1" max="1" width="13.796875" style="7" bestFit="1" customWidth="1"/>
    <col min="2" max="2" width="24.59765625" style="7" customWidth="1"/>
    <col min="3" max="16384" width="8.86328125" style="7"/>
  </cols>
  <sheetData>
    <row r="1" spans="1:6" x14ac:dyDescent="0.45">
      <c r="A1" s="1" t="s">
        <v>407</v>
      </c>
    </row>
    <row r="3" spans="1:6" x14ac:dyDescent="0.45">
      <c r="A3" s="1" t="s">
        <v>315</v>
      </c>
      <c r="B3" s="230" t="s">
        <v>389</v>
      </c>
      <c r="C3" s="231"/>
      <c r="D3" s="231"/>
      <c r="E3" s="231"/>
      <c r="F3" s="231"/>
    </row>
    <row r="4" spans="1:6" x14ac:dyDescent="0.45">
      <c r="B4" s="7" t="s">
        <v>390</v>
      </c>
    </row>
    <row r="5" spans="1:6" x14ac:dyDescent="0.45">
      <c r="B5" s="3">
        <v>2020</v>
      </c>
    </row>
    <row r="6" spans="1:6" x14ac:dyDescent="0.45">
      <c r="B6" s="7" t="s">
        <v>391</v>
      </c>
    </row>
    <row r="7" spans="1:6" x14ac:dyDescent="0.45">
      <c r="B7" s="4" t="s">
        <v>392</v>
      </c>
    </row>
    <row r="8" spans="1:6" x14ac:dyDescent="0.45">
      <c r="B8" s="6" t="s">
        <v>393</v>
      </c>
    </row>
    <row r="10" spans="1:6" x14ac:dyDescent="0.45">
      <c r="B10" s="232" t="s">
        <v>398</v>
      </c>
      <c r="C10" s="231"/>
      <c r="D10" s="231"/>
      <c r="E10" s="231"/>
      <c r="F10" s="231"/>
    </row>
    <row r="11" spans="1:6" x14ac:dyDescent="0.45">
      <c r="B11" s="7" t="s">
        <v>394</v>
      </c>
    </row>
    <row r="12" spans="1:6" x14ac:dyDescent="0.45">
      <c r="B12" s="233">
        <v>2019</v>
      </c>
    </row>
    <row r="13" spans="1:6" x14ac:dyDescent="0.45">
      <c r="B13" s="234" t="s">
        <v>402</v>
      </c>
    </row>
    <row r="14" spans="1:6" x14ac:dyDescent="0.45">
      <c r="B14" s="233" t="s">
        <v>395</v>
      </c>
    </row>
    <row r="15" spans="1:6" x14ac:dyDescent="0.45">
      <c r="B15" s="233" t="s">
        <v>396</v>
      </c>
    </row>
    <row r="17" spans="1:6" x14ac:dyDescent="0.45">
      <c r="B17" s="232" t="s">
        <v>5</v>
      </c>
      <c r="C17" s="231"/>
      <c r="D17" s="231"/>
      <c r="E17" s="231"/>
      <c r="F17" s="231"/>
    </row>
    <row r="18" spans="1:6" x14ac:dyDescent="0.45">
      <c r="B18" s="7" t="s">
        <v>394</v>
      </c>
    </row>
    <row r="19" spans="1:6" x14ac:dyDescent="0.45">
      <c r="B19" s="233">
        <v>2019</v>
      </c>
    </row>
    <row r="20" spans="1:6" x14ac:dyDescent="0.45">
      <c r="B20" s="234" t="s">
        <v>402</v>
      </c>
    </row>
    <row r="21" spans="1:6" x14ac:dyDescent="0.45">
      <c r="B21" s="233" t="s">
        <v>395</v>
      </c>
    </row>
    <row r="22" spans="1:6" x14ac:dyDescent="0.45">
      <c r="B22" s="233" t="s">
        <v>397</v>
      </c>
    </row>
    <row r="24" spans="1:6" x14ac:dyDescent="0.45">
      <c r="B24" s="232" t="s">
        <v>342</v>
      </c>
      <c r="C24" s="231"/>
      <c r="D24" s="231"/>
      <c r="E24" s="231"/>
      <c r="F24" s="231"/>
    </row>
    <row r="25" spans="1:6" x14ac:dyDescent="0.45">
      <c r="B25" s="233" t="s">
        <v>399</v>
      </c>
    </row>
    <row r="26" spans="1:6" x14ac:dyDescent="0.45">
      <c r="B26" s="3">
        <v>2019</v>
      </c>
    </row>
    <row r="27" spans="1:6" x14ac:dyDescent="0.45">
      <c r="B27" s="235" t="s">
        <v>402</v>
      </c>
    </row>
    <row r="28" spans="1:6" x14ac:dyDescent="0.45">
      <c r="B28" s="233" t="s">
        <v>395</v>
      </c>
    </row>
    <row r="29" spans="1:6" x14ac:dyDescent="0.45">
      <c r="B29" s="233" t="s">
        <v>400</v>
      </c>
    </row>
    <row r="31" spans="1:6" x14ac:dyDescent="0.45">
      <c r="A31" s="1" t="s">
        <v>7</v>
      </c>
    </row>
    <row r="32" spans="1:6" x14ac:dyDescent="0.45">
      <c r="A32" s="7" t="s">
        <v>316</v>
      </c>
    </row>
    <row r="33" spans="1:1" x14ac:dyDescent="0.45">
      <c r="A33" s="7" t="s">
        <v>317</v>
      </c>
    </row>
    <row r="34" spans="1:1" x14ac:dyDescent="0.45">
      <c r="A34" s="7" t="s">
        <v>318</v>
      </c>
    </row>
    <row r="35" spans="1:1" x14ac:dyDescent="0.45">
      <c r="A35" s="7" t="s">
        <v>319</v>
      </c>
    </row>
    <row r="37" spans="1:1" x14ac:dyDescent="0.45">
      <c r="A37" s="7" t="s">
        <v>383</v>
      </c>
    </row>
    <row r="39" spans="1:1" x14ac:dyDescent="0.45">
      <c r="A39" s="7" t="s">
        <v>401</v>
      </c>
    </row>
    <row r="41" spans="1:1" x14ac:dyDescent="0.45">
      <c r="A41" s="7" t="s">
        <v>384</v>
      </c>
    </row>
    <row r="42" spans="1:1" x14ac:dyDescent="0.45">
      <c r="A42" s="7" t="s">
        <v>385</v>
      </c>
    </row>
    <row r="43" spans="1:1" x14ac:dyDescent="0.45">
      <c r="A43" s="7" t="s">
        <v>320</v>
      </c>
    </row>
    <row r="44" spans="1:1" x14ac:dyDescent="0.45">
      <c r="A44" s="7" t="s">
        <v>321</v>
      </c>
    </row>
    <row r="46" spans="1:1" x14ac:dyDescent="0.45">
      <c r="A46" s="7" t="s">
        <v>386</v>
      </c>
    </row>
    <row r="47" spans="1:1" x14ac:dyDescent="0.45">
      <c r="A47" s="7" t="s">
        <v>322</v>
      </c>
    </row>
    <row r="48" spans="1:1" x14ac:dyDescent="0.45">
      <c r="A48" s="7" t="s">
        <v>388</v>
      </c>
    </row>
    <row r="49" spans="1:2" x14ac:dyDescent="0.45">
      <c r="A49" s="7" t="s">
        <v>323</v>
      </c>
    </row>
    <row r="50" spans="1:2" x14ac:dyDescent="0.45">
      <c r="A50" s="7" t="s">
        <v>387</v>
      </c>
    </row>
    <row r="51" spans="1:2" x14ac:dyDescent="0.45">
      <c r="A51" s="7" t="s">
        <v>324</v>
      </c>
    </row>
    <row r="53" spans="1:2" x14ac:dyDescent="0.45">
      <c r="A53" s="1" t="s">
        <v>326</v>
      </c>
    </row>
    <row r="54" spans="1:2" x14ac:dyDescent="0.45">
      <c r="A54" s="7" t="s">
        <v>327</v>
      </c>
    </row>
    <row r="55" spans="1:2" x14ac:dyDescent="0.45">
      <c r="A55" s="7" t="s">
        <v>325</v>
      </c>
    </row>
    <row r="56" spans="1:2" x14ac:dyDescent="0.45">
      <c r="A56" s="236">
        <v>1.0549999999999999</v>
      </c>
      <c r="B56" s="7" t="s">
        <v>328</v>
      </c>
    </row>
    <row r="58" spans="1:2" x14ac:dyDescent="0.45">
      <c r="A58" s="1" t="s">
        <v>403</v>
      </c>
    </row>
    <row r="59" spans="1:2" x14ac:dyDescent="0.45">
      <c r="A59" s="7">
        <v>1.2847999999999999</v>
      </c>
      <c r="B59" s="7" t="s">
        <v>404</v>
      </c>
    </row>
  </sheetData>
  <hyperlinks>
    <hyperlink ref="B13" r:id="rId1" xr:uid="{252620AC-F30F-4E23-96AE-640F74D9003F}"/>
    <hyperlink ref="B20" r:id="rId2" xr:uid="{1F8F3F9E-ED11-46F9-B70C-F045ADE20D98}"/>
    <hyperlink ref="B27" r:id="rId3" xr:uid="{C4E547CD-F0E3-4917-A05C-6B95F7AB2B39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ECED-FD9F-4D3B-8394-653D4F86C1D2}">
  <dimension ref="A1:CD495"/>
  <sheetViews>
    <sheetView workbookViewId="0">
      <pane xSplit="4" ySplit="2" topLeftCell="BN20" activePane="bottomRight" state="frozen"/>
      <selection pane="topRight" activeCell="E1" sqref="E1"/>
      <selection pane="bottomLeft" activeCell="A3" sqref="A3"/>
      <selection pane="bottomRight" activeCell="BZ4" sqref="BZ4:BZ30"/>
    </sheetView>
  </sheetViews>
  <sheetFormatPr defaultColWidth="11.53125" defaultRowHeight="14.25" x14ac:dyDescent="0.45"/>
  <cols>
    <col min="1" max="3" width="11.53125" style="7"/>
    <col min="4" max="4" width="12.33203125" style="7" customWidth="1"/>
    <col min="5" max="5" width="11.53125" style="7"/>
    <col min="6" max="6" width="12.46484375" style="7" customWidth="1"/>
    <col min="7" max="78" width="11.53125" style="7"/>
    <col min="79" max="79" width="16" style="7" customWidth="1"/>
    <col min="80" max="16384" width="11.53125" style="7"/>
  </cols>
  <sheetData>
    <row r="1" spans="1:82" x14ac:dyDescent="0.45">
      <c r="A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  <c r="P1" s="7" t="s">
        <v>139</v>
      </c>
      <c r="Q1" s="7" t="s">
        <v>140</v>
      </c>
      <c r="R1" s="7" t="s">
        <v>141</v>
      </c>
      <c r="S1" s="7" t="s">
        <v>142</v>
      </c>
      <c r="T1" s="7" t="s">
        <v>143</v>
      </c>
      <c r="U1" s="7" t="s">
        <v>144</v>
      </c>
      <c r="V1" s="7" t="s">
        <v>145</v>
      </c>
      <c r="W1" s="7" t="s">
        <v>146</v>
      </c>
      <c r="X1" s="7" t="s">
        <v>147</v>
      </c>
      <c r="Y1" s="7" t="s">
        <v>148</v>
      </c>
      <c r="Z1" s="7" t="s">
        <v>149</v>
      </c>
      <c r="AA1" s="7" t="s">
        <v>150</v>
      </c>
      <c r="AB1" s="7" t="s">
        <v>151</v>
      </c>
      <c r="AC1" s="7" t="s">
        <v>152</v>
      </c>
      <c r="AD1" s="7" t="s">
        <v>153</v>
      </c>
      <c r="AE1" s="7" t="s">
        <v>154</v>
      </c>
      <c r="AF1" s="7" t="s">
        <v>155</v>
      </c>
      <c r="AG1" s="7" t="s">
        <v>156</v>
      </c>
      <c r="AH1" s="7" t="s">
        <v>157</v>
      </c>
      <c r="AI1" s="7" t="s">
        <v>158</v>
      </c>
      <c r="AJ1" s="7" t="s">
        <v>159</v>
      </c>
      <c r="AK1" s="7" t="s">
        <v>160</v>
      </c>
      <c r="AL1" s="7" t="s">
        <v>161</v>
      </c>
      <c r="AM1" s="7" t="s">
        <v>162</v>
      </c>
      <c r="AN1" s="7" t="s">
        <v>163</v>
      </c>
      <c r="AO1" s="7" t="s">
        <v>164</v>
      </c>
      <c r="AP1" s="7" t="s">
        <v>165</v>
      </c>
      <c r="AQ1" s="7" t="s">
        <v>166</v>
      </c>
      <c r="AR1" s="7" t="s">
        <v>167</v>
      </c>
      <c r="AS1" s="7" t="s">
        <v>168</v>
      </c>
      <c r="AT1" s="7" t="s">
        <v>169</v>
      </c>
      <c r="AU1" s="7" t="s">
        <v>170</v>
      </c>
      <c r="AV1" s="7" t="s">
        <v>171</v>
      </c>
      <c r="AW1" s="7" t="s">
        <v>172</v>
      </c>
      <c r="AX1" s="7" t="s">
        <v>173</v>
      </c>
      <c r="AY1" s="7" t="s">
        <v>174</v>
      </c>
      <c r="AZ1" s="7" t="s">
        <v>175</v>
      </c>
      <c r="BA1" s="7" t="s">
        <v>176</v>
      </c>
      <c r="BB1" s="7" t="s">
        <v>177</v>
      </c>
      <c r="BC1" s="7" t="s">
        <v>178</v>
      </c>
      <c r="BD1" s="7" t="s">
        <v>179</v>
      </c>
      <c r="BE1" s="7" t="s">
        <v>180</v>
      </c>
      <c r="BF1" s="7" t="s">
        <v>181</v>
      </c>
      <c r="BG1" s="7" t="s">
        <v>182</v>
      </c>
      <c r="BH1" s="7" t="s">
        <v>183</v>
      </c>
      <c r="BI1" s="7" t="s">
        <v>184</v>
      </c>
      <c r="BJ1" s="7" t="s">
        <v>185</v>
      </c>
      <c r="BK1" s="7" t="s">
        <v>186</v>
      </c>
      <c r="BL1" s="7" t="s">
        <v>187</v>
      </c>
      <c r="BM1" s="7" t="s">
        <v>188</v>
      </c>
      <c r="BN1" s="7" t="s">
        <v>189</v>
      </c>
      <c r="BO1" s="7" t="s">
        <v>190</v>
      </c>
      <c r="BP1" s="7" t="s">
        <v>191</v>
      </c>
      <c r="BQ1" s="7" t="s">
        <v>192</v>
      </c>
      <c r="BR1" s="7" t="s">
        <v>193</v>
      </c>
      <c r="BS1" s="7" t="s">
        <v>194</v>
      </c>
      <c r="BT1" s="7" t="s">
        <v>195</v>
      </c>
      <c r="BU1" s="7" t="s">
        <v>196</v>
      </c>
      <c r="BV1" s="7" t="s">
        <v>197</v>
      </c>
      <c r="BW1" s="7" t="s">
        <v>198</v>
      </c>
      <c r="BX1" s="7" t="s">
        <v>199</v>
      </c>
      <c r="BY1" s="7" t="s">
        <v>200</v>
      </c>
      <c r="BZ1" s="7" t="s">
        <v>201</v>
      </c>
      <c r="CA1" s="7" t="s">
        <v>202</v>
      </c>
      <c r="CB1" s="7" t="s">
        <v>203</v>
      </c>
      <c r="CC1" s="7" t="s">
        <v>25</v>
      </c>
      <c r="CD1" s="7" t="s">
        <v>204</v>
      </c>
    </row>
    <row r="2" spans="1:82" x14ac:dyDescent="0.45">
      <c r="A2" s="7" t="s">
        <v>205</v>
      </c>
      <c r="E2" s="7" t="s">
        <v>206</v>
      </c>
      <c r="F2" s="7" t="s">
        <v>207</v>
      </c>
      <c r="G2" s="7" t="s">
        <v>208</v>
      </c>
      <c r="H2" s="7" t="s">
        <v>209</v>
      </c>
      <c r="I2" s="7" t="s">
        <v>210</v>
      </c>
      <c r="J2" s="7" t="s">
        <v>211</v>
      </c>
      <c r="K2" s="7" t="s">
        <v>212</v>
      </c>
      <c r="L2" s="7" t="s">
        <v>213</v>
      </c>
      <c r="M2" s="7" t="s">
        <v>214</v>
      </c>
      <c r="N2" s="7" t="s">
        <v>14</v>
      </c>
      <c r="O2" s="7" t="s">
        <v>215</v>
      </c>
      <c r="P2" s="7" t="s">
        <v>216</v>
      </c>
      <c r="Q2" s="7" t="s">
        <v>217</v>
      </c>
      <c r="R2" s="7" t="s">
        <v>11</v>
      </c>
      <c r="S2" s="7" t="s">
        <v>218</v>
      </c>
      <c r="T2" s="7" t="s">
        <v>219</v>
      </c>
      <c r="U2" s="7" t="s">
        <v>22</v>
      </c>
      <c r="V2" s="7" t="s">
        <v>10</v>
      </c>
      <c r="W2" s="7" t="s">
        <v>23</v>
      </c>
      <c r="X2" s="7" t="s">
        <v>15</v>
      </c>
      <c r="Y2" s="7" t="s">
        <v>13</v>
      </c>
      <c r="Z2" s="7" t="s">
        <v>18</v>
      </c>
      <c r="AA2" s="7" t="s">
        <v>21</v>
      </c>
      <c r="AB2" s="7" t="s">
        <v>20</v>
      </c>
      <c r="AC2" s="7" t="s">
        <v>19</v>
      </c>
      <c r="AD2" s="7" t="s">
        <v>220</v>
      </c>
      <c r="AE2" s="7" t="s">
        <v>221</v>
      </c>
      <c r="AF2" s="7" t="s">
        <v>222</v>
      </c>
      <c r="AG2" s="7" t="s">
        <v>223</v>
      </c>
      <c r="AH2" s="7" t="s">
        <v>224</v>
      </c>
      <c r="AI2" s="7" t="s">
        <v>225</v>
      </c>
      <c r="AJ2" s="7" t="s">
        <v>226</v>
      </c>
      <c r="AK2" s="7" t="s">
        <v>227</v>
      </c>
      <c r="AL2" s="7" t="s">
        <v>228</v>
      </c>
      <c r="AM2" s="7" t="s">
        <v>229</v>
      </c>
      <c r="AN2" s="7" t="s">
        <v>230</v>
      </c>
      <c r="AO2" s="7" t="s">
        <v>231</v>
      </c>
      <c r="AP2" s="7" t="s">
        <v>232</v>
      </c>
      <c r="AQ2" s="7" t="s">
        <v>233</v>
      </c>
      <c r="AR2" s="7" t="s">
        <v>234</v>
      </c>
      <c r="AS2" s="7" t="s">
        <v>235</v>
      </c>
      <c r="AT2" s="7" t="s">
        <v>236</v>
      </c>
      <c r="AU2" s="7" t="s">
        <v>237</v>
      </c>
      <c r="AV2" s="7" t="s">
        <v>238</v>
      </c>
      <c r="AW2" s="7" t="s">
        <v>239</v>
      </c>
      <c r="AX2" s="7" t="s">
        <v>240</v>
      </c>
      <c r="AY2" s="7" t="s">
        <v>241</v>
      </c>
      <c r="AZ2" s="7" t="s">
        <v>242</v>
      </c>
      <c r="BA2" s="7" t="s">
        <v>243</v>
      </c>
      <c r="BB2" s="7" t="s">
        <v>244</v>
      </c>
      <c r="BC2" s="7" t="s">
        <v>245</v>
      </c>
      <c r="BD2" s="7" t="s">
        <v>246</v>
      </c>
      <c r="BE2" s="7" t="s">
        <v>247</v>
      </c>
      <c r="BF2" s="7" t="s">
        <v>248</v>
      </c>
      <c r="BG2" s="7" t="s">
        <v>249</v>
      </c>
      <c r="BH2" s="7" t="s">
        <v>250</v>
      </c>
      <c r="BI2" s="7" t="s">
        <v>251</v>
      </c>
      <c r="BJ2" s="7" t="s">
        <v>252</v>
      </c>
      <c r="BK2" s="7" t="s">
        <v>253</v>
      </c>
      <c r="BL2" s="7" t="s">
        <v>254</v>
      </c>
      <c r="BM2" s="7" t="s">
        <v>255</v>
      </c>
      <c r="BN2" s="7" t="s">
        <v>256</v>
      </c>
      <c r="BO2" s="7" t="s">
        <v>257</v>
      </c>
      <c r="BP2" s="7" t="s">
        <v>258</v>
      </c>
      <c r="BQ2" s="7" t="s">
        <v>259</v>
      </c>
      <c r="BR2" s="7" t="s">
        <v>260</v>
      </c>
      <c r="BS2" s="7" t="s">
        <v>261</v>
      </c>
      <c r="BT2" s="7" t="s">
        <v>262</v>
      </c>
      <c r="BU2" s="7" t="s">
        <v>263</v>
      </c>
      <c r="BV2" s="7" t="s">
        <v>26</v>
      </c>
      <c r="BW2" s="7" t="s">
        <v>264</v>
      </c>
      <c r="BX2" s="7" t="s">
        <v>265</v>
      </c>
      <c r="BY2" s="7" t="s">
        <v>266</v>
      </c>
      <c r="BZ2" s="7" t="s">
        <v>267</v>
      </c>
      <c r="CA2" s="7" t="s">
        <v>268</v>
      </c>
      <c r="CB2" s="7" t="s">
        <v>269</v>
      </c>
      <c r="CC2" s="7" t="s">
        <v>8</v>
      </c>
      <c r="CD2" s="7" t="s">
        <v>270</v>
      </c>
    </row>
    <row r="3" spans="1:82" x14ac:dyDescent="0.45">
      <c r="A3" s="7" t="s">
        <v>271</v>
      </c>
      <c r="B3" s="7" t="s">
        <v>272</v>
      </c>
      <c r="C3" s="7" t="s">
        <v>273</v>
      </c>
      <c r="D3" s="7" t="s">
        <v>274</v>
      </c>
    </row>
    <row r="4" spans="1:82" x14ac:dyDescent="0.45">
      <c r="A4" s="7" t="s">
        <v>275</v>
      </c>
      <c r="B4" s="7" t="s">
        <v>276</v>
      </c>
      <c r="C4" s="7" t="s">
        <v>132</v>
      </c>
      <c r="D4" s="7" t="s">
        <v>210</v>
      </c>
      <c r="E4" s="7">
        <v>185689.22</v>
      </c>
      <c r="F4" s="7">
        <v>0</v>
      </c>
      <c r="G4" s="7">
        <v>0</v>
      </c>
      <c r="H4" s="7">
        <v>0</v>
      </c>
      <c r="I4" s="7">
        <v>52177.7</v>
      </c>
      <c r="J4" s="7">
        <v>700.63</v>
      </c>
      <c r="K4" s="7">
        <v>20.51</v>
      </c>
      <c r="L4" s="7">
        <v>643.62</v>
      </c>
      <c r="M4" s="7">
        <v>38356.04</v>
      </c>
      <c r="N4" s="7">
        <v>411.22</v>
      </c>
      <c r="O4" s="7">
        <v>938.15</v>
      </c>
      <c r="P4" s="7">
        <v>541.46</v>
      </c>
      <c r="Q4" s="7">
        <v>70.38</v>
      </c>
      <c r="R4" s="7">
        <v>7108.16</v>
      </c>
      <c r="S4" s="7">
        <v>17473.3</v>
      </c>
      <c r="T4" s="7">
        <v>902.98</v>
      </c>
      <c r="U4" s="7">
        <v>2337.56</v>
      </c>
      <c r="V4" s="7">
        <v>1193.3</v>
      </c>
      <c r="W4" s="7">
        <v>137.09</v>
      </c>
      <c r="X4" s="7">
        <v>1920.22</v>
      </c>
      <c r="Y4" s="7">
        <v>66.42</v>
      </c>
      <c r="Z4" s="7">
        <v>250.46</v>
      </c>
      <c r="AA4" s="7">
        <v>1648.78</v>
      </c>
      <c r="AB4" s="7">
        <v>569.76</v>
      </c>
      <c r="AC4" s="7">
        <v>20.78</v>
      </c>
      <c r="AD4" s="7">
        <v>131.6</v>
      </c>
      <c r="AE4" s="7">
        <v>6989.33</v>
      </c>
      <c r="AF4" s="7">
        <v>6560.99</v>
      </c>
      <c r="AG4" s="7">
        <v>1507.9</v>
      </c>
      <c r="AH4" s="7">
        <v>1792.6</v>
      </c>
      <c r="AI4" s="7">
        <v>3906.22</v>
      </c>
      <c r="AJ4" s="7">
        <v>2624</v>
      </c>
      <c r="AK4" s="7">
        <v>19959.12</v>
      </c>
      <c r="AL4" s="7">
        <v>8861.7199999999993</v>
      </c>
      <c r="AM4" s="7">
        <v>4223.6000000000004</v>
      </c>
      <c r="AN4" s="7">
        <v>125.16</v>
      </c>
      <c r="AO4" s="7">
        <v>66.66</v>
      </c>
      <c r="AP4" s="7">
        <v>914.86</v>
      </c>
      <c r="AQ4" s="7">
        <v>207.67</v>
      </c>
      <c r="AR4" s="7">
        <v>326.24</v>
      </c>
      <c r="AS4" s="7">
        <v>238.5</v>
      </c>
      <c r="AT4" s="7">
        <v>15.56</v>
      </c>
      <c r="AU4" s="7">
        <v>582.12</v>
      </c>
      <c r="AV4" s="7">
        <v>510.51</v>
      </c>
      <c r="AW4" s="7">
        <v>6478.22</v>
      </c>
      <c r="AX4" s="7">
        <v>2948.85</v>
      </c>
      <c r="AY4" s="7">
        <v>440.35</v>
      </c>
      <c r="AZ4" s="7">
        <v>0</v>
      </c>
      <c r="BA4" s="7">
        <v>1484.25</v>
      </c>
      <c r="BB4" s="7">
        <v>2471.91</v>
      </c>
      <c r="BC4" s="7">
        <v>1025.3800000000001</v>
      </c>
      <c r="BD4" s="7">
        <v>43.29</v>
      </c>
      <c r="BE4" s="7">
        <v>365.08</v>
      </c>
      <c r="BF4" s="7">
        <v>4774.97</v>
      </c>
      <c r="BG4" s="7">
        <v>3665.7</v>
      </c>
      <c r="BH4" s="7">
        <v>3184.48</v>
      </c>
      <c r="BI4" s="7">
        <v>19.09</v>
      </c>
      <c r="BJ4" s="7">
        <v>1624.55</v>
      </c>
      <c r="BK4" s="7">
        <v>553.80999999999995</v>
      </c>
      <c r="BL4" s="7">
        <v>207.47</v>
      </c>
      <c r="BM4" s="7">
        <v>61.94</v>
      </c>
      <c r="BN4" s="7">
        <v>3.15</v>
      </c>
      <c r="BO4" s="7">
        <v>6.53</v>
      </c>
      <c r="BP4" s="7">
        <v>34.68</v>
      </c>
      <c r="BQ4" s="7">
        <v>500.06</v>
      </c>
      <c r="BR4" s="7">
        <v>44.12</v>
      </c>
      <c r="BS4" s="7">
        <v>36.479999999999997</v>
      </c>
      <c r="BT4" s="7">
        <v>0.19</v>
      </c>
      <c r="BU4" s="7">
        <v>0</v>
      </c>
      <c r="BV4" s="7">
        <v>48925.96</v>
      </c>
      <c r="BW4" s="7">
        <v>0</v>
      </c>
      <c r="BX4" s="7">
        <v>8709.5400000000009</v>
      </c>
      <c r="BY4" s="7">
        <v>0</v>
      </c>
      <c r="BZ4" s="7">
        <v>424908.47</v>
      </c>
      <c r="CA4" s="7">
        <v>239219.24</v>
      </c>
      <c r="CB4" s="7">
        <v>0</v>
      </c>
      <c r="CC4" s="7">
        <v>217007.45</v>
      </c>
    </row>
    <row r="5" spans="1:82" x14ac:dyDescent="0.45">
      <c r="A5" s="7" t="s">
        <v>275</v>
      </c>
      <c r="B5" s="7" t="s">
        <v>276</v>
      </c>
      <c r="C5" s="7" t="s">
        <v>133</v>
      </c>
      <c r="D5" s="7" t="s">
        <v>211</v>
      </c>
      <c r="E5" s="7">
        <v>25610.63</v>
      </c>
      <c r="F5" s="7">
        <v>0</v>
      </c>
      <c r="G5" s="7">
        <v>0</v>
      </c>
      <c r="H5" s="7">
        <v>0</v>
      </c>
      <c r="I5" s="7">
        <v>588.58000000000004</v>
      </c>
      <c r="J5" s="7">
        <v>11145.77</v>
      </c>
      <c r="K5" s="7">
        <v>3.43</v>
      </c>
      <c r="L5" s="7">
        <v>21.72</v>
      </c>
      <c r="M5" s="7">
        <v>113.8</v>
      </c>
      <c r="N5" s="7">
        <v>40.58</v>
      </c>
      <c r="O5" s="7">
        <v>296.17</v>
      </c>
      <c r="P5" s="7">
        <v>119.74</v>
      </c>
      <c r="Q5" s="7">
        <v>15.55</v>
      </c>
      <c r="R5" s="7">
        <v>476.59</v>
      </c>
      <c r="S5" s="7">
        <v>216.39</v>
      </c>
      <c r="T5" s="7">
        <v>2.0699999999999998</v>
      </c>
      <c r="U5" s="7">
        <v>71.55</v>
      </c>
      <c r="V5" s="7">
        <v>49.23</v>
      </c>
      <c r="W5" s="7">
        <v>19.920000000000002</v>
      </c>
      <c r="X5" s="7">
        <v>122.18</v>
      </c>
      <c r="Y5" s="7">
        <v>17.29</v>
      </c>
      <c r="Z5" s="7">
        <v>17.940000000000001</v>
      </c>
      <c r="AA5" s="7">
        <v>376.25</v>
      </c>
      <c r="AB5" s="7">
        <v>178.88</v>
      </c>
      <c r="AC5" s="7">
        <v>9.11</v>
      </c>
      <c r="AD5" s="7">
        <v>28.39</v>
      </c>
      <c r="AE5" s="7">
        <v>370.45</v>
      </c>
      <c r="AF5" s="7">
        <v>182.4</v>
      </c>
      <c r="AG5" s="7">
        <v>23.78</v>
      </c>
      <c r="AH5" s="7">
        <v>73.73</v>
      </c>
      <c r="AI5" s="7">
        <v>470.57</v>
      </c>
      <c r="AJ5" s="7">
        <v>330.51</v>
      </c>
      <c r="AK5" s="7">
        <v>1863.14</v>
      </c>
      <c r="AL5" s="7">
        <v>450.39</v>
      </c>
      <c r="AM5" s="7">
        <v>1878.52</v>
      </c>
      <c r="AN5" s="7">
        <v>205.96</v>
      </c>
      <c r="AO5" s="7">
        <v>28.36</v>
      </c>
      <c r="AP5" s="7">
        <v>190.48</v>
      </c>
      <c r="AQ5" s="7">
        <v>35.799999999999997</v>
      </c>
      <c r="AR5" s="7">
        <v>49.89</v>
      </c>
      <c r="AS5" s="7">
        <v>34.049999999999997</v>
      </c>
      <c r="AT5" s="7">
        <v>7.68</v>
      </c>
      <c r="AU5" s="7">
        <v>79.069999999999993</v>
      </c>
      <c r="AV5" s="7">
        <v>88.62</v>
      </c>
      <c r="AW5" s="7">
        <v>522.54999999999995</v>
      </c>
      <c r="AX5" s="7">
        <v>155.38</v>
      </c>
      <c r="AY5" s="7">
        <v>40.08</v>
      </c>
      <c r="AZ5" s="7">
        <v>0</v>
      </c>
      <c r="BA5" s="7">
        <v>131.13999999999999</v>
      </c>
      <c r="BB5" s="7">
        <v>367.81</v>
      </c>
      <c r="BC5" s="7">
        <v>123.38</v>
      </c>
      <c r="BD5" s="7">
        <v>0.66</v>
      </c>
      <c r="BE5" s="7">
        <v>51.83</v>
      </c>
      <c r="BF5" s="7">
        <v>93</v>
      </c>
      <c r="BG5" s="7">
        <v>258.39</v>
      </c>
      <c r="BH5" s="7">
        <v>160.66</v>
      </c>
      <c r="BI5" s="7">
        <v>11.09</v>
      </c>
      <c r="BJ5" s="7">
        <v>222.04</v>
      </c>
      <c r="BK5" s="7">
        <v>148.19999999999999</v>
      </c>
      <c r="BL5" s="7">
        <v>48.94</v>
      </c>
      <c r="BM5" s="7">
        <v>19.36</v>
      </c>
      <c r="BN5" s="7">
        <v>0.41</v>
      </c>
      <c r="BO5" s="7">
        <v>3.64</v>
      </c>
      <c r="BP5" s="7">
        <v>12.56</v>
      </c>
      <c r="BQ5" s="7">
        <v>32.74</v>
      </c>
      <c r="BR5" s="7">
        <v>37.270000000000003</v>
      </c>
      <c r="BS5" s="7">
        <v>6.31</v>
      </c>
      <c r="BT5" s="7">
        <v>13.17</v>
      </c>
      <c r="BU5" s="7">
        <v>0</v>
      </c>
      <c r="BV5" s="7">
        <v>8380.0400000000009</v>
      </c>
      <c r="BW5" s="7">
        <v>0</v>
      </c>
      <c r="BX5" s="7">
        <v>766.93</v>
      </c>
      <c r="BY5" s="7">
        <v>0</v>
      </c>
      <c r="BZ5" s="7">
        <v>50022.28</v>
      </c>
      <c r="CA5" s="7">
        <v>24411.65</v>
      </c>
      <c r="CB5" s="7">
        <v>0</v>
      </c>
      <c r="CC5" s="7">
        <v>22755.16</v>
      </c>
    </row>
    <row r="6" spans="1:82" x14ac:dyDescent="0.45">
      <c r="A6" s="7" t="s">
        <v>275</v>
      </c>
      <c r="B6" s="7" t="s">
        <v>276</v>
      </c>
      <c r="C6" s="7" t="s">
        <v>134</v>
      </c>
      <c r="D6" s="7" t="s">
        <v>212</v>
      </c>
      <c r="E6" s="7">
        <v>7160.48</v>
      </c>
      <c r="F6" s="7">
        <v>0</v>
      </c>
      <c r="G6" s="7">
        <v>0</v>
      </c>
      <c r="H6" s="7">
        <v>0</v>
      </c>
      <c r="I6" s="7">
        <v>84.03</v>
      </c>
      <c r="J6" s="7">
        <v>19.489999999999998</v>
      </c>
      <c r="K6" s="7">
        <v>514.13</v>
      </c>
      <c r="L6" s="7">
        <v>53.4</v>
      </c>
      <c r="M6" s="7">
        <v>929.62</v>
      </c>
      <c r="N6" s="7">
        <v>136.26</v>
      </c>
      <c r="O6" s="7">
        <v>66.5</v>
      </c>
      <c r="P6" s="7">
        <v>37.1</v>
      </c>
      <c r="Q6" s="7">
        <v>9.76</v>
      </c>
      <c r="R6" s="7">
        <v>572.37</v>
      </c>
      <c r="S6" s="7">
        <v>219.05</v>
      </c>
      <c r="T6" s="7">
        <v>18.38</v>
      </c>
      <c r="U6" s="7">
        <v>84.36</v>
      </c>
      <c r="V6" s="7">
        <v>47.09</v>
      </c>
      <c r="W6" s="7">
        <v>5.88</v>
      </c>
      <c r="X6" s="7">
        <v>74.16</v>
      </c>
      <c r="Y6" s="7">
        <v>29.14</v>
      </c>
      <c r="Z6" s="7">
        <v>33.26</v>
      </c>
      <c r="AA6" s="7">
        <v>96.31</v>
      </c>
      <c r="AB6" s="7">
        <v>15.72</v>
      </c>
      <c r="AC6" s="7">
        <v>28.7</v>
      </c>
      <c r="AD6" s="7">
        <v>24.82</v>
      </c>
      <c r="AE6" s="7">
        <v>357.1</v>
      </c>
      <c r="AF6" s="7">
        <v>206.58</v>
      </c>
      <c r="AG6" s="7">
        <v>33.43</v>
      </c>
      <c r="AH6" s="7">
        <v>41.39</v>
      </c>
      <c r="AI6" s="7">
        <v>71.239999999999995</v>
      </c>
      <c r="AJ6" s="7">
        <v>55.01</v>
      </c>
      <c r="AK6" s="7">
        <v>719.13</v>
      </c>
      <c r="AL6" s="7">
        <v>229.74</v>
      </c>
      <c r="AM6" s="7">
        <v>119.58</v>
      </c>
      <c r="AN6" s="7">
        <v>205.24</v>
      </c>
      <c r="AO6" s="7">
        <v>17.59</v>
      </c>
      <c r="AP6" s="7">
        <v>248.79</v>
      </c>
      <c r="AQ6" s="7">
        <v>10.81</v>
      </c>
      <c r="AR6" s="7">
        <v>18.27</v>
      </c>
      <c r="AS6" s="7">
        <v>3.56</v>
      </c>
      <c r="AT6" s="7">
        <v>7.48</v>
      </c>
      <c r="AU6" s="7">
        <v>68.41</v>
      </c>
      <c r="AV6" s="7">
        <v>15.45</v>
      </c>
      <c r="AW6" s="7">
        <v>310.27</v>
      </c>
      <c r="AX6" s="7">
        <v>145.44</v>
      </c>
      <c r="AY6" s="7">
        <v>27.7</v>
      </c>
      <c r="AZ6" s="7">
        <v>0</v>
      </c>
      <c r="BA6" s="7">
        <v>31.5</v>
      </c>
      <c r="BB6" s="7">
        <v>159.01</v>
      </c>
      <c r="BC6" s="7">
        <v>33.11</v>
      </c>
      <c r="BD6" s="7">
        <v>0.34</v>
      </c>
      <c r="BE6" s="7">
        <v>15.33</v>
      </c>
      <c r="BF6" s="7">
        <v>40.450000000000003</v>
      </c>
      <c r="BG6" s="7">
        <v>103.96</v>
      </c>
      <c r="BH6" s="7">
        <v>27.81</v>
      </c>
      <c r="BI6" s="7">
        <v>6.51</v>
      </c>
      <c r="BJ6" s="7">
        <v>39.090000000000003</v>
      </c>
      <c r="BK6" s="7">
        <v>40.65</v>
      </c>
      <c r="BL6" s="7">
        <v>11.39</v>
      </c>
      <c r="BM6" s="7">
        <v>4.7300000000000004</v>
      </c>
      <c r="BN6" s="7">
        <v>0.01</v>
      </c>
      <c r="BO6" s="7">
        <v>1.82</v>
      </c>
      <c r="BP6" s="7">
        <v>2.79</v>
      </c>
      <c r="BQ6" s="7">
        <v>39.450000000000003</v>
      </c>
      <c r="BR6" s="7">
        <v>56.59</v>
      </c>
      <c r="BS6" s="7">
        <v>41.49</v>
      </c>
      <c r="BT6" s="7">
        <v>0</v>
      </c>
      <c r="BU6" s="7">
        <v>0</v>
      </c>
      <c r="BV6" s="7">
        <v>2762.74</v>
      </c>
      <c r="BW6" s="7">
        <v>0</v>
      </c>
      <c r="BX6" s="7">
        <v>280.02999999999997</v>
      </c>
      <c r="BY6" s="7">
        <v>0</v>
      </c>
      <c r="BZ6" s="7">
        <v>14886.65</v>
      </c>
      <c r="CA6" s="7">
        <v>7726.18</v>
      </c>
      <c r="CB6" s="7">
        <v>0</v>
      </c>
      <c r="CC6" s="7">
        <v>6667.78</v>
      </c>
    </row>
    <row r="7" spans="1:82" x14ac:dyDescent="0.45">
      <c r="A7" s="7" t="s">
        <v>275</v>
      </c>
      <c r="B7" s="7" t="s">
        <v>276</v>
      </c>
      <c r="C7" s="7" t="s">
        <v>135</v>
      </c>
      <c r="D7" s="7" t="s">
        <v>213</v>
      </c>
      <c r="E7" s="7">
        <v>37031.93</v>
      </c>
      <c r="F7" s="7">
        <v>0</v>
      </c>
      <c r="G7" s="7">
        <v>0</v>
      </c>
      <c r="H7" s="7">
        <v>0</v>
      </c>
      <c r="I7" s="7">
        <v>23.97</v>
      </c>
      <c r="J7" s="7">
        <v>42.43</v>
      </c>
      <c r="K7" s="7">
        <v>0.05</v>
      </c>
      <c r="L7" s="7">
        <v>6146.74</v>
      </c>
      <c r="M7" s="7">
        <v>142.80000000000001</v>
      </c>
      <c r="N7" s="7">
        <v>42.69</v>
      </c>
      <c r="O7" s="7">
        <v>215.76</v>
      </c>
      <c r="P7" s="7">
        <v>149.61000000000001</v>
      </c>
      <c r="Q7" s="7">
        <v>48.6</v>
      </c>
      <c r="R7" s="7">
        <v>29908.75</v>
      </c>
      <c r="S7" s="7">
        <v>1080.55</v>
      </c>
      <c r="T7" s="7">
        <v>3.66</v>
      </c>
      <c r="U7" s="7">
        <v>328.44</v>
      </c>
      <c r="V7" s="7">
        <v>1146</v>
      </c>
      <c r="W7" s="7">
        <v>553.69000000000005</v>
      </c>
      <c r="X7" s="7">
        <v>828.86</v>
      </c>
      <c r="Y7" s="7">
        <v>68.989999999999995</v>
      </c>
      <c r="Z7" s="7">
        <v>145.06</v>
      </c>
      <c r="AA7" s="7">
        <v>2166.87</v>
      </c>
      <c r="AB7" s="7">
        <v>82.74</v>
      </c>
      <c r="AC7" s="7">
        <v>193.76</v>
      </c>
      <c r="AD7" s="7">
        <v>54.89</v>
      </c>
      <c r="AE7" s="7">
        <v>2549.48</v>
      </c>
      <c r="AF7" s="7">
        <v>3604.59</v>
      </c>
      <c r="AG7" s="7">
        <v>92.67</v>
      </c>
      <c r="AH7" s="7">
        <v>545.09</v>
      </c>
      <c r="AI7" s="7">
        <v>1488.87</v>
      </c>
      <c r="AJ7" s="7">
        <v>438.08</v>
      </c>
      <c r="AK7" s="7">
        <v>2668.72</v>
      </c>
      <c r="AL7" s="7">
        <v>1597.15</v>
      </c>
      <c r="AM7" s="7">
        <v>2331.15</v>
      </c>
      <c r="AN7" s="7">
        <v>472.94</v>
      </c>
      <c r="AO7" s="7">
        <v>181.7</v>
      </c>
      <c r="AP7" s="7">
        <v>946.58</v>
      </c>
      <c r="AQ7" s="7">
        <v>103.74</v>
      </c>
      <c r="AR7" s="7">
        <v>257.79000000000002</v>
      </c>
      <c r="AS7" s="7">
        <v>241.85</v>
      </c>
      <c r="AT7" s="7">
        <v>18.7</v>
      </c>
      <c r="AU7" s="7">
        <v>260.33999999999997</v>
      </c>
      <c r="AV7" s="7">
        <v>500.76</v>
      </c>
      <c r="AW7" s="7">
        <v>2003.91</v>
      </c>
      <c r="AX7" s="7">
        <v>244.02</v>
      </c>
      <c r="AY7" s="7">
        <v>81.12</v>
      </c>
      <c r="AZ7" s="7">
        <v>0</v>
      </c>
      <c r="BA7" s="7">
        <v>394.13</v>
      </c>
      <c r="BB7" s="7">
        <v>1557.91</v>
      </c>
      <c r="BC7" s="7">
        <v>1104.75</v>
      </c>
      <c r="BD7" s="7">
        <v>18.91</v>
      </c>
      <c r="BE7" s="7">
        <v>203.61</v>
      </c>
      <c r="BF7" s="7">
        <v>224.89</v>
      </c>
      <c r="BG7" s="7">
        <v>1041.47</v>
      </c>
      <c r="BH7" s="7">
        <v>786.3</v>
      </c>
      <c r="BI7" s="7">
        <v>23.18</v>
      </c>
      <c r="BJ7" s="7">
        <v>750.29</v>
      </c>
      <c r="BK7" s="7">
        <v>267.52999999999997</v>
      </c>
      <c r="BL7" s="7">
        <v>90.15</v>
      </c>
      <c r="BM7" s="7">
        <v>34.94</v>
      </c>
      <c r="BN7" s="7">
        <v>0.23</v>
      </c>
      <c r="BO7" s="7">
        <v>8.77</v>
      </c>
      <c r="BP7" s="7">
        <v>19.45</v>
      </c>
      <c r="BQ7" s="7">
        <v>66.08</v>
      </c>
      <c r="BR7" s="7">
        <v>26.92</v>
      </c>
      <c r="BS7" s="7">
        <v>35.1</v>
      </c>
      <c r="BT7" s="7">
        <v>0.15</v>
      </c>
      <c r="BU7" s="7">
        <v>0</v>
      </c>
      <c r="BV7" s="7">
        <v>16002.39</v>
      </c>
      <c r="BW7" s="7">
        <v>0</v>
      </c>
      <c r="BX7" s="7">
        <v>1604.13</v>
      </c>
      <c r="BY7" s="7">
        <v>0</v>
      </c>
      <c r="BZ7" s="7">
        <v>115043.8</v>
      </c>
      <c r="CA7" s="7">
        <v>78011.87</v>
      </c>
      <c r="CB7" s="7">
        <v>0</v>
      </c>
      <c r="CC7" s="7">
        <v>70658.92</v>
      </c>
    </row>
    <row r="8" spans="1:82" x14ac:dyDescent="0.45">
      <c r="A8" s="7" t="s">
        <v>275</v>
      </c>
      <c r="B8" s="7" t="s">
        <v>276</v>
      </c>
      <c r="C8" s="7" t="s">
        <v>136</v>
      </c>
      <c r="D8" s="7" t="s">
        <v>214</v>
      </c>
      <c r="E8" s="7">
        <v>281246.49</v>
      </c>
      <c r="F8" s="7">
        <v>0</v>
      </c>
      <c r="G8" s="7">
        <v>0</v>
      </c>
      <c r="H8" s="7">
        <v>0</v>
      </c>
      <c r="I8" s="7">
        <v>192514.09</v>
      </c>
      <c r="J8" s="7">
        <v>450.15</v>
      </c>
      <c r="K8" s="7">
        <v>3696.39</v>
      </c>
      <c r="L8" s="7">
        <v>1261.6500000000001</v>
      </c>
      <c r="M8" s="7">
        <v>177655.33</v>
      </c>
      <c r="N8" s="7">
        <v>454.14</v>
      </c>
      <c r="O8" s="7">
        <v>1678.6</v>
      </c>
      <c r="P8" s="7">
        <v>13218.51</v>
      </c>
      <c r="Q8" s="7">
        <v>1202.58</v>
      </c>
      <c r="R8" s="7">
        <v>2334.31</v>
      </c>
      <c r="S8" s="7">
        <v>8644.41</v>
      </c>
      <c r="T8" s="7">
        <v>988.98</v>
      </c>
      <c r="U8" s="7">
        <v>13582.23</v>
      </c>
      <c r="V8" s="7">
        <v>5049.8500000000004</v>
      </c>
      <c r="W8" s="7">
        <v>803.36</v>
      </c>
      <c r="X8" s="7">
        <v>6112.65</v>
      </c>
      <c r="Y8" s="7">
        <v>227.58</v>
      </c>
      <c r="Z8" s="7">
        <v>428.73</v>
      </c>
      <c r="AA8" s="7">
        <v>2904.75</v>
      </c>
      <c r="AB8" s="7">
        <v>386.67</v>
      </c>
      <c r="AC8" s="7">
        <v>24.2</v>
      </c>
      <c r="AD8" s="7">
        <v>509.65</v>
      </c>
      <c r="AE8" s="7">
        <v>5583.7</v>
      </c>
      <c r="AF8" s="7">
        <v>14571.18</v>
      </c>
      <c r="AG8" s="7">
        <v>1610.12</v>
      </c>
      <c r="AH8" s="7">
        <v>5660.22</v>
      </c>
      <c r="AI8" s="7">
        <v>3955.51</v>
      </c>
      <c r="AJ8" s="7">
        <v>2662.68</v>
      </c>
      <c r="AK8" s="7">
        <v>75583.66</v>
      </c>
      <c r="AL8" s="7">
        <v>29310.75</v>
      </c>
      <c r="AM8" s="7">
        <v>25165.75</v>
      </c>
      <c r="AN8" s="7">
        <v>1130.07</v>
      </c>
      <c r="AO8" s="7">
        <v>657.2</v>
      </c>
      <c r="AP8" s="7">
        <v>16780.95</v>
      </c>
      <c r="AQ8" s="7">
        <v>1521.59</v>
      </c>
      <c r="AR8" s="7">
        <v>2673.83</v>
      </c>
      <c r="AS8" s="7">
        <v>1006.51</v>
      </c>
      <c r="AT8" s="7">
        <v>1296.1600000000001</v>
      </c>
      <c r="AU8" s="7">
        <v>2211.6999999999998</v>
      </c>
      <c r="AV8" s="7">
        <v>3506.84</v>
      </c>
      <c r="AW8" s="7">
        <v>11937.78</v>
      </c>
      <c r="AX8" s="7">
        <v>2285.9699999999998</v>
      </c>
      <c r="AY8" s="7">
        <v>1621.76</v>
      </c>
      <c r="AZ8" s="7">
        <v>0</v>
      </c>
      <c r="BA8" s="7">
        <v>7416.19</v>
      </c>
      <c r="BB8" s="7">
        <v>17989.28</v>
      </c>
      <c r="BC8" s="7">
        <v>3482.42</v>
      </c>
      <c r="BD8" s="7">
        <v>186.01</v>
      </c>
      <c r="BE8" s="7">
        <v>16073.21</v>
      </c>
      <c r="BF8" s="7">
        <v>3822.4</v>
      </c>
      <c r="BG8" s="7">
        <v>5632.63</v>
      </c>
      <c r="BH8" s="7">
        <v>10137.91</v>
      </c>
      <c r="BI8" s="7">
        <v>318.75</v>
      </c>
      <c r="BJ8" s="7">
        <v>8723.68</v>
      </c>
      <c r="BK8" s="7">
        <v>2033.6</v>
      </c>
      <c r="BL8" s="7">
        <v>1294.32</v>
      </c>
      <c r="BM8" s="7">
        <v>377.88</v>
      </c>
      <c r="BN8" s="7">
        <v>2.88</v>
      </c>
      <c r="BO8" s="7">
        <v>655.9</v>
      </c>
      <c r="BP8" s="7">
        <v>1013.24</v>
      </c>
      <c r="BQ8" s="7">
        <v>844.32</v>
      </c>
      <c r="BR8" s="7">
        <v>505.71</v>
      </c>
      <c r="BS8" s="7">
        <v>380.11</v>
      </c>
      <c r="BT8" s="7">
        <v>0.05</v>
      </c>
      <c r="BU8" s="7">
        <v>0</v>
      </c>
      <c r="BV8" s="7">
        <v>146620.88</v>
      </c>
      <c r="BW8" s="7">
        <v>0</v>
      </c>
      <c r="BX8" s="7">
        <v>7203.87</v>
      </c>
      <c r="BY8" s="7">
        <v>0</v>
      </c>
      <c r="BZ8" s="7">
        <v>1073760</v>
      </c>
      <c r="CA8" s="7">
        <v>792513.51</v>
      </c>
      <c r="CB8" s="7">
        <v>0</v>
      </c>
      <c r="CC8" s="7">
        <v>725753.18</v>
      </c>
    </row>
    <row r="9" spans="1:82" x14ac:dyDescent="0.45">
      <c r="A9" s="7" t="s">
        <v>275</v>
      </c>
      <c r="B9" s="7" t="s">
        <v>276</v>
      </c>
      <c r="C9" s="7" t="s">
        <v>137</v>
      </c>
      <c r="D9" s="7" t="s">
        <v>14</v>
      </c>
      <c r="E9" s="7">
        <v>72749.72</v>
      </c>
      <c r="F9" s="7">
        <v>0</v>
      </c>
      <c r="G9" s="7">
        <v>0</v>
      </c>
      <c r="H9" s="7">
        <v>0</v>
      </c>
      <c r="I9" s="7">
        <v>1953.31</v>
      </c>
      <c r="J9" s="7">
        <v>30.42</v>
      </c>
      <c r="K9" s="7">
        <v>5.68</v>
      </c>
      <c r="L9" s="7">
        <v>99.08</v>
      </c>
      <c r="M9" s="7">
        <v>1518.01</v>
      </c>
      <c r="N9" s="7">
        <v>37189.24</v>
      </c>
      <c r="O9" s="7">
        <v>266.77</v>
      </c>
      <c r="P9" s="7">
        <v>1157.2</v>
      </c>
      <c r="Q9" s="7">
        <v>286.32</v>
      </c>
      <c r="R9" s="7">
        <v>312.75</v>
      </c>
      <c r="S9" s="7">
        <v>7472.54</v>
      </c>
      <c r="T9" s="7">
        <v>18.13</v>
      </c>
      <c r="U9" s="7">
        <v>2811.74</v>
      </c>
      <c r="V9" s="7">
        <v>403.77</v>
      </c>
      <c r="W9" s="7">
        <v>331.58</v>
      </c>
      <c r="X9" s="7">
        <v>1111.8399999999999</v>
      </c>
      <c r="Y9" s="7">
        <v>70.59</v>
      </c>
      <c r="Z9" s="7">
        <v>146.6</v>
      </c>
      <c r="AA9" s="7">
        <v>945.99</v>
      </c>
      <c r="AB9" s="7">
        <v>142.80000000000001</v>
      </c>
      <c r="AC9" s="7">
        <v>23.91</v>
      </c>
      <c r="AD9" s="7">
        <v>488.82</v>
      </c>
      <c r="AE9" s="7">
        <v>1043.1300000000001</v>
      </c>
      <c r="AF9" s="7">
        <v>2649.96</v>
      </c>
      <c r="AG9" s="7">
        <v>171.45</v>
      </c>
      <c r="AH9" s="7">
        <v>1459.27</v>
      </c>
      <c r="AI9" s="7">
        <v>1034.73</v>
      </c>
      <c r="AJ9" s="7">
        <v>450.56</v>
      </c>
      <c r="AK9" s="7">
        <v>14641.97</v>
      </c>
      <c r="AL9" s="7">
        <v>4097.6400000000003</v>
      </c>
      <c r="AM9" s="7">
        <v>3054.67</v>
      </c>
      <c r="AN9" s="7">
        <v>162.27000000000001</v>
      </c>
      <c r="AO9" s="7">
        <v>133.22999999999999</v>
      </c>
      <c r="AP9" s="7">
        <v>1540.48</v>
      </c>
      <c r="AQ9" s="7">
        <v>490.66</v>
      </c>
      <c r="AR9" s="7">
        <v>648.17999999999995</v>
      </c>
      <c r="AS9" s="7">
        <v>198.85</v>
      </c>
      <c r="AT9" s="7">
        <v>89.67</v>
      </c>
      <c r="AU9" s="7">
        <v>632.72</v>
      </c>
      <c r="AV9" s="7">
        <v>1018.95</v>
      </c>
      <c r="AW9" s="7">
        <v>2711.69</v>
      </c>
      <c r="AX9" s="7">
        <v>397.47</v>
      </c>
      <c r="AY9" s="7">
        <v>620.30999999999995</v>
      </c>
      <c r="AZ9" s="7">
        <v>0</v>
      </c>
      <c r="BA9" s="7">
        <v>2860.73</v>
      </c>
      <c r="BB9" s="7">
        <v>3352.94</v>
      </c>
      <c r="BC9" s="7">
        <v>1087.8599999999999</v>
      </c>
      <c r="BD9" s="7">
        <v>118.92</v>
      </c>
      <c r="BE9" s="7">
        <v>1834.64</v>
      </c>
      <c r="BF9" s="7">
        <v>1509.01</v>
      </c>
      <c r="BG9" s="7">
        <v>1051.7</v>
      </c>
      <c r="BH9" s="7">
        <v>1240.97</v>
      </c>
      <c r="BI9" s="7">
        <v>92.32</v>
      </c>
      <c r="BJ9" s="7">
        <v>2607.48</v>
      </c>
      <c r="BK9" s="7">
        <v>396.14</v>
      </c>
      <c r="BL9" s="7">
        <v>204.13</v>
      </c>
      <c r="BM9" s="7">
        <v>70.86</v>
      </c>
      <c r="BN9" s="7">
        <v>3.51</v>
      </c>
      <c r="BO9" s="7">
        <v>316.75</v>
      </c>
      <c r="BP9" s="7">
        <v>280.5</v>
      </c>
      <c r="BQ9" s="7">
        <v>170.21</v>
      </c>
      <c r="BR9" s="7">
        <v>124.14</v>
      </c>
      <c r="BS9" s="7">
        <v>120.66</v>
      </c>
      <c r="BT9" s="7">
        <v>0.04</v>
      </c>
      <c r="BU9" s="7">
        <v>0</v>
      </c>
      <c r="BV9" s="7">
        <v>41183.53</v>
      </c>
      <c r="BW9" s="7">
        <v>0</v>
      </c>
      <c r="BX9" s="7">
        <v>1617.74</v>
      </c>
      <c r="BY9" s="7">
        <v>0</v>
      </c>
      <c r="BZ9" s="7">
        <v>205601.68</v>
      </c>
      <c r="CA9" s="7">
        <v>132851.96</v>
      </c>
      <c r="CB9" s="7">
        <v>0</v>
      </c>
      <c r="CC9" s="7">
        <v>111478.5</v>
      </c>
    </row>
    <row r="10" spans="1:82" x14ac:dyDescent="0.45">
      <c r="A10" s="7" t="s">
        <v>275</v>
      </c>
      <c r="B10" s="7" t="s">
        <v>276</v>
      </c>
      <c r="C10" s="7" t="s">
        <v>138</v>
      </c>
      <c r="D10" s="7" t="s">
        <v>215</v>
      </c>
      <c r="E10" s="7">
        <v>39256.959999999999</v>
      </c>
      <c r="F10" s="7">
        <v>0</v>
      </c>
      <c r="G10" s="7">
        <v>0</v>
      </c>
      <c r="H10" s="7">
        <v>0</v>
      </c>
      <c r="I10" s="7">
        <v>92.42</v>
      </c>
      <c r="J10" s="7">
        <v>13837.75</v>
      </c>
      <c r="K10" s="7">
        <v>0.31</v>
      </c>
      <c r="L10" s="7">
        <v>37.24</v>
      </c>
      <c r="M10" s="7">
        <v>102.44</v>
      </c>
      <c r="N10" s="7">
        <v>274.72000000000003</v>
      </c>
      <c r="O10" s="7">
        <v>23220.51</v>
      </c>
      <c r="P10" s="7">
        <v>1132.43</v>
      </c>
      <c r="Q10" s="7">
        <v>95.42</v>
      </c>
      <c r="R10" s="7">
        <v>366.58</v>
      </c>
      <c r="S10" s="7">
        <v>3365.13</v>
      </c>
      <c r="T10" s="7">
        <v>3.07</v>
      </c>
      <c r="U10" s="7">
        <v>1051.4100000000001</v>
      </c>
      <c r="V10" s="7">
        <v>1439.08</v>
      </c>
      <c r="W10" s="7">
        <v>418.56</v>
      </c>
      <c r="X10" s="7">
        <v>1573.37</v>
      </c>
      <c r="Y10" s="7">
        <v>46.02</v>
      </c>
      <c r="Z10" s="7">
        <v>110.4</v>
      </c>
      <c r="AA10" s="7">
        <v>370.07</v>
      </c>
      <c r="AB10" s="7">
        <v>116.41</v>
      </c>
      <c r="AC10" s="7">
        <v>19.079999999999998</v>
      </c>
      <c r="AD10" s="7">
        <v>419.92</v>
      </c>
      <c r="AE10" s="7">
        <v>1185.6099999999999</v>
      </c>
      <c r="AF10" s="7">
        <v>2505.02</v>
      </c>
      <c r="AG10" s="7">
        <v>87.93</v>
      </c>
      <c r="AH10" s="7">
        <v>975.53</v>
      </c>
      <c r="AI10" s="7">
        <v>991.15</v>
      </c>
      <c r="AJ10" s="7">
        <v>488.96</v>
      </c>
      <c r="AK10" s="7">
        <v>8099.11</v>
      </c>
      <c r="AL10" s="7">
        <v>2918.72</v>
      </c>
      <c r="AM10" s="7">
        <v>3885.16</v>
      </c>
      <c r="AN10" s="7">
        <v>300.82</v>
      </c>
      <c r="AO10" s="7">
        <v>58.14</v>
      </c>
      <c r="AP10" s="7">
        <v>1625.97</v>
      </c>
      <c r="AQ10" s="7">
        <v>149.04</v>
      </c>
      <c r="AR10" s="7">
        <v>369.31</v>
      </c>
      <c r="AS10" s="7">
        <v>93.71</v>
      </c>
      <c r="AT10" s="7">
        <v>43.46</v>
      </c>
      <c r="AU10" s="7">
        <v>318.23</v>
      </c>
      <c r="AV10" s="7">
        <v>398.23</v>
      </c>
      <c r="AW10" s="7">
        <v>1328.63</v>
      </c>
      <c r="AX10" s="7">
        <v>380.16</v>
      </c>
      <c r="AY10" s="7">
        <v>184.61</v>
      </c>
      <c r="AZ10" s="7">
        <v>0</v>
      </c>
      <c r="BA10" s="7">
        <v>1214.45</v>
      </c>
      <c r="BB10" s="7">
        <v>1714.63</v>
      </c>
      <c r="BC10" s="7">
        <v>644.41</v>
      </c>
      <c r="BD10" s="7">
        <v>4.54</v>
      </c>
      <c r="BE10" s="7">
        <v>315.89</v>
      </c>
      <c r="BF10" s="7">
        <v>198.7</v>
      </c>
      <c r="BG10" s="7">
        <v>833.79</v>
      </c>
      <c r="BH10" s="7">
        <v>813.54</v>
      </c>
      <c r="BI10" s="7">
        <v>27.47</v>
      </c>
      <c r="BJ10" s="7">
        <v>946.41</v>
      </c>
      <c r="BK10" s="7">
        <v>306.91000000000003</v>
      </c>
      <c r="BL10" s="7">
        <v>89.91</v>
      </c>
      <c r="BM10" s="7">
        <v>30.03</v>
      </c>
      <c r="BN10" s="7">
        <v>2.8</v>
      </c>
      <c r="BO10" s="7">
        <v>26.97</v>
      </c>
      <c r="BP10" s="7">
        <v>35.6</v>
      </c>
      <c r="BQ10" s="7">
        <v>66.540000000000006</v>
      </c>
      <c r="BR10" s="7">
        <v>72.92</v>
      </c>
      <c r="BS10" s="7">
        <v>29.23</v>
      </c>
      <c r="BT10" s="7">
        <v>0.41</v>
      </c>
      <c r="BU10" s="7">
        <v>0</v>
      </c>
      <c r="BV10" s="7">
        <v>22591.72</v>
      </c>
      <c r="BW10" s="7">
        <v>0</v>
      </c>
      <c r="BX10" s="7">
        <v>784.83</v>
      </c>
      <c r="BY10" s="7">
        <v>0</v>
      </c>
      <c r="BZ10" s="7">
        <v>127611.84</v>
      </c>
      <c r="CA10" s="7">
        <v>88354.880000000005</v>
      </c>
      <c r="CB10" s="7">
        <v>0</v>
      </c>
      <c r="CC10" s="7">
        <v>81854.98</v>
      </c>
    </row>
    <row r="11" spans="1:82" x14ac:dyDescent="0.45">
      <c r="A11" s="7" t="s">
        <v>275</v>
      </c>
      <c r="B11" s="7" t="s">
        <v>276</v>
      </c>
      <c r="C11" s="7" t="s">
        <v>139</v>
      </c>
      <c r="D11" s="7" t="s">
        <v>216</v>
      </c>
      <c r="E11" s="7">
        <v>49046.89</v>
      </c>
      <c r="F11" s="7">
        <v>0</v>
      </c>
      <c r="G11" s="7">
        <v>0</v>
      </c>
      <c r="H11" s="7">
        <v>0</v>
      </c>
      <c r="I11" s="7">
        <v>70.64</v>
      </c>
      <c r="J11" s="7">
        <v>5087.17</v>
      </c>
      <c r="K11" s="7">
        <v>0.43</v>
      </c>
      <c r="L11" s="7">
        <v>484.68</v>
      </c>
      <c r="M11" s="7">
        <v>570.69000000000005</v>
      </c>
      <c r="N11" s="7">
        <v>830.44</v>
      </c>
      <c r="O11" s="7">
        <v>3253.12</v>
      </c>
      <c r="P11" s="7">
        <v>35316.81</v>
      </c>
      <c r="Q11" s="7">
        <v>1125.3800000000001</v>
      </c>
      <c r="R11" s="7">
        <v>348.52</v>
      </c>
      <c r="S11" s="7">
        <v>6524.62</v>
      </c>
      <c r="T11" s="7">
        <v>5.26</v>
      </c>
      <c r="U11" s="7">
        <v>2787.39</v>
      </c>
      <c r="V11" s="7">
        <v>141.47</v>
      </c>
      <c r="W11" s="7">
        <v>364.62</v>
      </c>
      <c r="X11" s="7">
        <v>854.74</v>
      </c>
      <c r="Y11" s="7">
        <v>84.24</v>
      </c>
      <c r="Z11" s="7">
        <v>148.12</v>
      </c>
      <c r="AA11" s="7">
        <v>751.55</v>
      </c>
      <c r="AB11" s="7">
        <v>27.18</v>
      </c>
      <c r="AC11" s="7">
        <v>5.48</v>
      </c>
      <c r="AD11" s="7">
        <v>75.72</v>
      </c>
      <c r="AE11" s="7">
        <v>2147.92</v>
      </c>
      <c r="AF11" s="7">
        <v>6752.81</v>
      </c>
      <c r="AG11" s="7">
        <v>247.19</v>
      </c>
      <c r="AH11" s="7">
        <v>5015.21</v>
      </c>
      <c r="AI11" s="7">
        <v>866.08</v>
      </c>
      <c r="AJ11" s="7">
        <v>358.23</v>
      </c>
      <c r="AK11" s="7">
        <v>8699.09</v>
      </c>
      <c r="AL11" s="7">
        <v>2171.14</v>
      </c>
      <c r="AM11" s="7">
        <v>5844.87</v>
      </c>
      <c r="AN11" s="7">
        <v>335.76</v>
      </c>
      <c r="AO11" s="7">
        <v>96.3</v>
      </c>
      <c r="AP11" s="7">
        <v>2872.2</v>
      </c>
      <c r="AQ11" s="7">
        <v>222.73</v>
      </c>
      <c r="AR11" s="7">
        <v>242.4</v>
      </c>
      <c r="AS11" s="7">
        <v>266</v>
      </c>
      <c r="AT11" s="7">
        <v>59.4</v>
      </c>
      <c r="AU11" s="7">
        <v>495.16</v>
      </c>
      <c r="AV11" s="7">
        <v>1041.3900000000001</v>
      </c>
      <c r="AW11" s="7">
        <v>1734.56</v>
      </c>
      <c r="AX11" s="7">
        <v>432.71</v>
      </c>
      <c r="AY11" s="7">
        <v>327</v>
      </c>
      <c r="AZ11" s="7">
        <v>0</v>
      </c>
      <c r="BA11" s="7">
        <v>1548.04</v>
      </c>
      <c r="BB11" s="7">
        <v>3493.64</v>
      </c>
      <c r="BC11" s="7">
        <v>796.53</v>
      </c>
      <c r="BD11" s="7">
        <v>26.46</v>
      </c>
      <c r="BE11" s="7">
        <v>810.75</v>
      </c>
      <c r="BF11" s="7">
        <v>418.7</v>
      </c>
      <c r="BG11" s="7">
        <v>1123.92</v>
      </c>
      <c r="BH11" s="7">
        <v>1004.19</v>
      </c>
      <c r="BI11" s="7">
        <v>41.07</v>
      </c>
      <c r="BJ11" s="7">
        <v>1714.79</v>
      </c>
      <c r="BK11" s="7">
        <v>533.63</v>
      </c>
      <c r="BL11" s="7">
        <v>151.13999999999999</v>
      </c>
      <c r="BM11" s="7">
        <v>35.47</v>
      </c>
      <c r="BN11" s="7">
        <v>0.79</v>
      </c>
      <c r="BO11" s="7">
        <v>110.08</v>
      </c>
      <c r="BP11" s="7">
        <v>93.08</v>
      </c>
      <c r="BQ11" s="7">
        <v>121.77</v>
      </c>
      <c r="BR11" s="7">
        <v>79.23</v>
      </c>
      <c r="BS11" s="7">
        <v>42.53</v>
      </c>
      <c r="BT11" s="7">
        <v>0.02</v>
      </c>
      <c r="BU11" s="7">
        <v>0</v>
      </c>
      <c r="BV11" s="7">
        <v>27524.3</v>
      </c>
      <c r="BW11" s="7">
        <v>0</v>
      </c>
      <c r="BX11" s="7">
        <v>1077.5899999999999</v>
      </c>
      <c r="BY11" s="7">
        <v>0</v>
      </c>
      <c r="BZ11" s="7">
        <v>171741.79</v>
      </c>
      <c r="CA11" s="7">
        <v>122694.9</v>
      </c>
      <c r="CB11" s="7">
        <v>0</v>
      </c>
      <c r="CC11" s="7">
        <v>111232.23</v>
      </c>
    </row>
    <row r="12" spans="1:82" x14ac:dyDescent="0.45">
      <c r="A12" s="7" t="s">
        <v>275</v>
      </c>
      <c r="B12" s="7" t="s">
        <v>276</v>
      </c>
      <c r="C12" s="7" t="s">
        <v>140</v>
      </c>
      <c r="D12" s="7" t="s">
        <v>217</v>
      </c>
      <c r="E12" s="7">
        <v>30238.22</v>
      </c>
      <c r="F12" s="7">
        <v>0</v>
      </c>
      <c r="G12" s="7">
        <v>0</v>
      </c>
      <c r="H12" s="7">
        <v>0</v>
      </c>
      <c r="I12" s="7">
        <v>20.14</v>
      </c>
      <c r="J12" s="7">
        <v>56.12</v>
      </c>
      <c r="K12" s="7">
        <v>0.13</v>
      </c>
      <c r="L12" s="7">
        <v>32.299999999999997</v>
      </c>
      <c r="M12" s="7">
        <v>47.75</v>
      </c>
      <c r="N12" s="7">
        <v>350.61</v>
      </c>
      <c r="O12" s="7">
        <v>123.51</v>
      </c>
      <c r="P12" s="7">
        <v>9774.93</v>
      </c>
      <c r="Q12" s="7">
        <v>5532.35</v>
      </c>
      <c r="R12" s="7">
        <v>91.46</v>
      </c>
      <c r="S12" s="7">
        <v>2151.2399999999998</v>
      </c>
      <c r="T12" s="7">
        <v>1.82</v>
      </c>
      <c r="U12" s="7">
        <v>1183.5999999999999</v>
      </c>
      <c r="V12" s="7">
        <v>62.42</v>
      </c>
      <c r="W12" s="7">
        <v>188.03</v>
      </c>
      <c r="X12" s="7">
        <v>387.24</v>
      </c>
      <c r="Y12" s="7">
        <v>262.19</v>
      </c>
      <c r="Z12" s="7">
        <v>65.64</v>
      </c>
      <c r="AA12" s="7">
        <v>468.53</v>
      </c>
      <c r="AB12" s="7">
        <v>9.19</v>
      </c>
      <c r="AC12" s="7">
        <v>4.55</v>
      </c>
      <c r="AD12" s="7">
        <v>72.42</v>
      </c>
      <c r="AE12" s="7">
        <v>640.36</v>
      </c>
      <c r="AF12" s="7">
        <v>1149.78</v>
      </c>
      <c r="AG12" s="7">
        <v>68.44</v>
      </c>
      <c r="AH12" s="7">
        <v>280.26</v>
      </c>
      <c r="AI12" s="7">
        <v>524.99</v>
      </c>
      <c r="AJ12" s="7">
        <v>201.68</v>
      </c>
      <c r="AK12" s="7">
        <v>3626.1</v>
      </c>
      <c r="AL12" s="7">
        <v>1044.2</v>
      </c>
      <c r="AM12" s="7">
        <v>981.69</v>
      </c>
      <c r="AN12" s="7">
        <v>56.59</v>
      </c>
      <c r="AO12" s="7">
        <v>47.09</v>
      </c>
      <c r="AP12" s="7">
        <v>536.17999999999995</v>
      </c>
      <c r="AQ12" s="7">
        <v>380.86</v>
      </c>
      <c r="AR12" s="7">
        <v>192.13</v>
      </c>
      <c r="AS12" s="7">
        <v>514.54999999999995</v>
      </c>
      <c r="AT12" s="7">
        <v>227.23</v>
      </c>
      <c r="AU12" s="7">
        <v>294</v>
      </c>
      <c r="AV12" s="7">
        <v>829.35</v>
      </c>
      <c r="AW12" s="7">
        <v>827.18</v>
      </c>
      <c r="AX12" s="7">
        <v>235.53</v>
      </c>
      <c r="AY12" s="7">
        <v>101.16</v>
      </c>
      <c r="AZ12" s="7">
        <v>0</v>
      </c>
      <c r="BA12" s="7">
        <v>1265.0999999999999</v>
      </c>
      <c r="BB12" s="7">
        <v>1586.72</v>
      </c>
      <c r="BC12" s="7">
        <v>272.44</v>
      </c>
      <c r="BD12" s="7">
        <v>22.14</v>
      </c>
      <c r="BE12" s="7">
        <v>502.82</v>
      </c>
      <c r="BF12" s="7">
        <v>295.75</v>
      </c>
      <c r="BG12" s="7">
        <v>1207.79</v>
      </c>
      <c r="BH12" s="7">
        <v>674.84</v>
      </c>
      <c r="BI12" s="7">
        <v>22.27</v>
      </c>
      <c r="BJ12" s="7">
        <v>983.41</v>
      </c>
      <c r="BK12" s="7">
        <v>281.91000000000003</v>
      </c>
      <c r="BL12" s="7">
        <v>67.16</v>
      </c>
      <c r="BM12" s="7">
        <v>25.22</v>
      </c>
      <c r="BN12" s="7">
        <v>0.95</v>
      </c>
      <c r="BO12" s="7">
        <v>230.4</v>
      </c>
      <c r="BP12" s="7">
        <v>158.66999999999999</v>
      </c>
      <c r="BQ12" s="7">
        <v>90.08</v>
      </c>
      <c r="BR12" s="7">
        <v>58.18</v>
      </c>
      <c r="BS12" s="7">
        <v>33.35</v>
      </c>
      <c r="BT12" s="7">
        <v>0.04</v>
      </c>
      <c r="BU12" s="7">
        <v>0</v>
      </c>
      <c r="BV12" s="7">
        <v>18681.169999999998</v>
      </c>
      <c r="BW12" s="7">
        <v>0</v>
      </c>
      <c r="BX12" s="7">
        <v>390.04</v>
      </c>
      <c r="BY12" s="7">
        <v>0</v>
      </c>
      <c r="BZ12" s="7">
        <v>75743.289999999994</v>
      </c>
      <c r="CA12" s="7">
        <v>45505.07</v>
      </c>
      <c r="CB12" s="7">
        <v>0</v>
      </c>
      <c r="CC12" s="7">
        <v>41424.74</v>
      </c>
    </row>
    <row r="13" spans="1:82" x14ac:dyDescent="0.45">
      <c r="A13" s="7" t="s">
        <v>275</v>
      </c>
      <c r="B13" s="7" t="s">
        <v>276</v>
      </c>
      <c r="C13" s="7" t="s">
        <v>141</v>
      </c>
      <c r="D13" s="7" t="s">
        <v>11</v>
      </c>
      <c r="E13" s="7">
        <v>57186.3</v>
      </c>
      <c r="F13" s="7">
        <v>0</v>
      </c>
      <c r="G13" s="7">
        <v>0</v>
      </c>
      <c r="H13" s="7">
        <v>0</v>
      </c>
      <c r="I13" s="7">
        <v>53.15</v>
      </c>
      <c r="J13" s="7">
        <v>29.09</v>
      </c>
      <c r="K13" s="7">
        <v>0.43</v>
      </c>
      <c r="L13" s="7">
        <v>35487.410000000003</v>
      </c>
      <c r="M13" s="7">
        <v>783.74</v>
      </c>
      <c r="N13" s="7">
        <v>91.92</v>
      </c>
      <c r="O13" s="7">
        <v>176.36</v>
      </c>
      <c r="P13" s="7">
        <v>266.49</v>
      </c>
      <c r="Q13" s="7">
        <v>102.54</v>
      </c>
      <c r="R13" s="7">
        <v>40729.449999999997</v>
      </c>
      <c r="S13" s="7">
        <v>10891.89</v>
      </c>
      <c r="T13" s="7">
        <v>12.5</v>
      </c>
      <c r="U13" s="7">
        <v>1384.22</v>
      </c>
      <c r="V13" s="7">
        <v>578.20000000000005</v>
      </c>
      <c r="W13" s="7">
        <v>924.48</v>
      </c>
      <c r="X13" s="7">
        <v>1834.48</v>
      </c>
      <c r="Y13" s="7">
        <v>148.16999999999999</v>
      </c>
      <c r="Z13" s="7">
        <v>296.25</v>
      </c>
      <c r="AA13" s="7">
        <v>2628.53</v>
      </c>
      <c r="AB13" s="7">
        <v>212.25</v>
      </c>
      <c r="AC13" s="7">
        <v>115.58</v>
      </c>
      <c r="AD13" s="7">
        <v>86.12</v>
      </c>
      <c r="AE13" s="7">
        <v>2983.63</v>
      </c>
      <c r="AF13" s="7">
        <v>6409.83</v>
      </c>
      <c r="AG13" s="7">
        <v>437.27</v>
      </c>
      <c r="AH13" s="7">
        <v>1422.61</v>
      </c>
      <c r="AI13" s="7">
        <v>2065.61</v>
      </c>
      <c r="AJ13" s="7">
        <v>810.04</v>
      </c>
      <c r="AK13" s="7">
        <v>10473.879999999999</v>
      </c>
      <c r="AL13" s="7">
        <v>3494.04</v>
      </c>
      <c r="AM13" s="7">
        <v>10052.77</v>
      </c>
      <c r="AN13" s="7">
        <v>1640.95</v>
      </c>
      <c r="AO13" s="7">
        <v>233.58</v>
      </c>
      <c r="AP13" s="7">
        <v>4915.53</v>
      </c>
      <c r="AQ13" s="7">
        <v>445.44</v>
      </c>
      <c r="AR13" s="7">
        <v>1042.81</v>
      </c>
      <c r="AS13" s="7">
        <v>457.92</v>
      </c>
      <c r="AT13" s="7">
        <v>67.67</v>
      </c>
      <c r="AU13" s="7">
        <v>619.69000000000005</v>
      </c>
      <c r="AV13" s="7">
        <v>1376.11</v>
      </c>
      <c r="AW13" s="7">
        <v>4581.54</v>
      </c>
      <c r="AX13" s="7">
        <v>488.03</v>
      </c>
      <c r="AY13" s="7">
        <v>407.78</v>
      </c>
      <c r="AZ13" s="7">
        <v>0</v>
      </c>
      <c r="BA13" s="7">
        <v>1195.6400000000001</v>
      </c>
      <c r="BB13" s="7">
        <v>5788.11</v>
      </c>
      <c r="BC13" s="7">
        <v>2475.7800000000002</v>
      </c>
      <c r="BD13" s="7">
        <v>56.22</v>
      </c>
      <c r="BE13" s="7">
        <v>1233.02</v>
      </c>
      <c r="BF13" s="7">
        <v>512.1</v>
      </c>
      <c r="BG13" s="7">
        <v>1614.7</v>
      </c>
      <c r="BH13" s="7">
        <v>776.72</v>
      </c>
      <c r="BI13" s="7">
        <v>190.93</v>
      </c>
      <c r="BJ13" s="7">
        <v>2923.85</v>
      </c>
      <c r="BK13" s="7">
        <v>1108.47</v>
      </c>
      <c r="BL13" s="7">
        <v>361.48</v>
      </c>
      <c r="BM13" s="7">
        <v>108.03</v>
      </c>
      <c r="BN13" s="7">
        <v>0.43</v>
      </c>
      <c r="BO13" s="7">
        <v>229.04</v>
      </c>
      <c r="BP13" s="7">
        <v>291.85000000000002</v>
      </c>
      <c r="BQ13" s="7">
        <v>458.09</v>
      </c>
      <c r="BR13" s="7">
        <v>184.3</v>
      </c>
      <c r="BS13" s="7">
        <v>100.04</v>
      </c>
      <c r="BT13" s="7">
        <v>0.01</v>
      </c>
      <c r="BU13" s="7">
        <v>0</v>
      </c>
      <c r="BV13" s="7">
        <v>20324.97</v>
      </c>
      <c r="BW13" s="7">
        <v>0</v>
      </c>
      <c r="BX13" s="7">
        <v>4244.34</v>
      </c>
      <c r="BY13" s="7">
        <v>0</v>
      </c>
      <c r="BZ13" s="7">
        <v>359543.33</v>
      </c>
      <c r="CA13" s="7">
        <v>302357.03000000003</v>
      </c>
      <c r="CB13" s="7">
        <v>0</v>
      </c>
      <c r="CC13" s="7">
        <v>170868.81</v>
      </c>
    </row>
    <row r="14" spans="1:82" x14ac:dyDescent="0.45">
      <c r="A14" s="7" t="s">
        <v>275</v>
      </c>
      <c r="B14" s="7" t="s">
        <v>276</v>
      </c>
      <c r="C14" s="7" t="s">
        <v>142</v>
      </c>
      <c r="D14" s="7" t="s">
        <v>218</v>
      </c>
      <c r="E14" s="7">
        <v>155525.64000000001</v>
      </c>
      <c r="F14" s="7">
        <v>0</v>
      </c>
      <c r="G14" s="7">
        <v>0</v>
      </c>
      <c r="H14" s="7">
        <v>0</v>
      </c>
      <c r="I14" s="7">
        <v>2920.43</v>
      </c>
      <c r="J14" s="7">
        <v>132.4</v>
      </c>
      <c r="K14" s="7">
        <v>38.11</v>
      </c>
      <c r="L14" s="7">
        <v>4689.1899999999996</v>
      </c>
      <c r="M14" s="7">
        <v>7398.09</v>
      </c>
      <c r="N14" s="7">
        <v>631.70000000000005</v>
      </c>
      <c r="O14" s="7">
        <v>702.56</v>
      </c>
      <c r="P14" s="7">
        <v>3818.65</v>
      </c>
      <c r="Q14" s="7">
        <v>748.18</v>
      </c>
      <c r="R14" s="7">
        <v>13164.27</v>
      </c>
      <c r="S14" s="7">
        <v>94199.54</v>
      </c>
      <c r="T14" s="7">
        <v>2057.9</v>
      </c>
      <c r="U14" s="7">
        <v>6246.82</v>
      </c>
      <c r="V14" s="7">
        <v>2033.33</v>
      </c>
      <c r="W14" s="7">
        <v>3245.6</v>
      </c>
      <c r="X14" s="7">
        <v>3264.68</v>
      </c>
      <c r="Y14" s="7">
        <v>380.41</v>
      </c>
      <c r="Z14" s="7">
        <v>537.35</v>
      </c>
      <c r="AA14" s="7">
        <v>1511</v>
      </c>
      <c r="AB14" s="7">
        <v>628.39</v>
      </c>
      <c r="AC14" s="7">
        <v>27.98</v>
      </c>
      <c r="AD14" s="7">
        <v>383.61</v>
      </c>
      <c r="AE14" s="7">
        <v>3917.39</v>
      </c>
      <c r="AF14" s="7">
        <v>13451.48</v>
      </c>
      <c r="AG14" s="7">
        <v>662.06</v>
      </c>
      <c r="AH14" s="7">
        <v>3909.05</v>
      </c>
      <c r="AI14" s="7">
        <v>2786.51</v>
      </c>
      <c r="AJ14" s="7">
        <v>969.56</v>
      </c>
      <c r="AK14" s="7">
        <v>26531.08</v>
      </c>
      <c r="AL14" s="7">
        <v>6920.31</v>
      </c>
      <c r="AM14" s="7">
        <v>10289.27</v>
      </c>
      <c r="AN14" s="7">
        <v>850.44</v>
      </c>
      <c r="AO14" s="7">
        <v>365.25</v>
      </c>
      <c r="AP14" s="7">
        <v>5510.94</v>
      </c>
      <c r="AQ14" s="7">
        <v>1942.33</v>
      </c>
      <c r="AR14" s="7">
        <v>1296.96</v>
      </c>
      <c r="AS14" s="7">
        <v>843.11</v>
      </c>
      <c r="AT14" s="7">
        <v>269.44</v>
      </c>
      <c r="AU14" s="7">
        <v>1388.58</v>
      </c>
      <c r="AV14" s="7">
        <v>3449.07</v>
      </c>
      <c r="AW14" s="7">
        <v>5557.52</v>
      </c>
      <c r="AX14" s="7">
        <v>1487.71</v>
      </c>
      <c r="AY14" s="7">
        <v>980.06</v>
      </c>
      <c r="AZ14" s="7">
        <v>0</v>
      </c>
      <c r="BA14" s="7">
        <v>3012.02</v>
      </c>
      <c r="BB14" s="7">
        <v>10202.27</v>
      </c>
      <c r="BC14" s="7">
        <v>3748.47</v>
      </c>
      <c r="BD14" s="7">
        <v>373.6</v>
      </c>
      <c r="BE14" s="7">
        <v>4630.24</v>
      </c>
      <c r="BF14" s="7">
        <v>1332.73</v>
      </c>
      <c r="BG14" s="7">
        <v>4798.2</v>
      </c>
      <c r="BH14" s="7">
        <v>2910.68</v>
      </c>
      <c r="BI14" s="7">
        <v>243.93</v>
      </c>
      <c r="BJ14" s="7">
        <v>5321.38</v>
      </c>
      <c r="BK14" s="7">
        <v>1470.14</v>
      </c>
      <c r="BL14" s="7">
        <v>852.79</v>
      </c>
      <c r="BM14" s="7">
        <v>169.5</v>
      </c>
      <c r="BN14" s="7">
        <v>1.71</v>
      </c>
      <c r="BO14" s="7">
        <v>94.27</v>
      </c>
      <c r="BP14" s="7">
        <v>164.66</v>
      </c>
      <c r="BQ14" s="7">
        <v>557.08000000000004</v>
      </c>
      <c r="BR14" s="7">
        <v>172.72</v>
      </c>
      <c r="BS14" s="7">
        <v>214.22</v>
      </c>
      <c r="BT14" s="7">
        <v>0.06</v>
      </c>
      <c r="BU14" s="7">
        <v>0</v>
      </c>
      <c r="BV14" s="7">
        <v>69236.87</v>
      </c>
      <c r="BW14" s="7">
        <v>0</v>
      </c>
      <c r="BX14" s="7">
        <v>5492.95</v>
      </c>
      <c r="BY14" s="7">
        <v>0</v>
      </c>
      <c r="BZ14" s="7">
        <v>496694.33</v>
      </c>
      <c r="CA14" s="7">
        <v>341168.69</v>
      </c>
      <c r="CB14" s="7">
        <v>0</v>
      </c>
      <c r="CC14" s="7">
        <v>282408.99</v>
      </c>
    </row>
    <row r="15" spans="1:82" x14ac:dyDescent="0.45">
      <c r="A15" s="7" t="s">
        <v>275</v>
      </c>
      <c r="B15" s="7" t="s">
        <v>276</v>
      </c>
      <c r="C15" s="7" t="s">
        <v>143</v>
      </c>
      <c r="D15" s="7" t="s">
        <v>219</v>
      </c>
      <c r="E15" s="7">
        <v>98595.72</v>
      </c>
      <c r="F15" s="7">
        <v>0</v>
      </c>
      <c r="G15" s="7">
        <v>0</v>
      </c>
      <c r="H15" s="7">
        <v>0</v>
      </c>
      <c r="I15" s="7">
        <v>571.9</v>
      </c>
      <c r="J15" s="7">
        <v>15.27</v>
      </c>
      <c r="K15" s="7">
        <v>5.05</v>
      </c>
      <c r="L15" s="7">
        <v>192.77</v>
      </c>
      <c r="M15" s="7">
        <v>2084.21</v>
      </c>
      <c r="N15" s="7">
        <v>254.6</v>
      </c>
      <c r="O15" s="7">
        <v>223.09</v>
      </c>
      <c r="P15" s="7">
        <v>1649.15</v>
      </c>
      <c r="Q15" s="7">
        <v>584.22</v>
      </c>
      <c r="R15" s="7">
        <v>553.41</v>
      </c>
      <c r="S15" s="7">
        <v>10397.86</v>
      </c>
      <c r="T15" s="7">
        <v>14345.87</v>
      </c>
      <c r="U15" s="7">
        <v>2667.17</v>
      </c>
      <c r="V15" s="7">
        <v>654.74</v>
      </c>
      <c r="W15" s="7">
        <v>442.97</v>
      </c>
      <c r="X15" s="7">
        <v>799.05</v>
      </c>
      <c r="Y15" s="7">
        <v>385.25</v>
      </c>
      <c r="Z15" s="7">
        <v>65.930000000000007</v>
      </c>
      <c r="AA15" s="7">
        <v>1163.98</v>
      </c>
      <c r="AB15" s="7">
        <v>27.22</v>
      </c>
      <c r="AC15" s="7">
        <v>3.83</v>
      </c>
      <c r="AD15" s="7">
        <v>548.12</v>
      </c>
      <c r="AE15" s="7">
        <v>741.88</v>
      </c>
      <c r="AF15" s="7">
        <v>1742.29</v>
      </c>
      <c r="AG15" s="7">
        <v>135.78</v>
      </c>
      <c r="AH15" s="7">
        <v>699.99</v>
      </c>
      <c r="AI15" s="7">
        <v>889.77</v>
      </c>
      <c r="AJ15" s="7">
        <v>298.39999999999998</v>
      </c>
      <c r="AK15" s="7">
        <v>12055.07</v>
      </c>
      <c r="AL15" s="7">
        <v>2590.11</v>
      </c>
      <c r="AM15" s="7">
        <v>1780.89</v>
      </c>
      <c r="AN15" s="7">
        <v>96.8</v>
      </c>
      <c r="AO15" s="7">
        <v>193.33</v>
      </c>
      <c r="AP15" s="7">
        <v>1757.15</v>
      </c>
      <c r="AQ15" s="7">
        <v>866.42</v>
      </c>
      <c r="AR15" s="7">
        <v>614.85</v>
      </c>
      <c r="AS15" s="7">
        <v>406.81</v>
      </c>
      <c r="AT15" s="7">
        <v>172.7</v>
      </c>
      <c r="AU15" s="7">
        <v>659.13</v>
      </c>
      <c r="AV15" s="7">
        <v>1633.12</v>
      </c>
      <c r="AW15" s="7">
        <v>2275.1999999999998</v>
      </c>
      <c r="AX15" s="7">
        <v>339.09</v>
      </c>
      <c r="AY15" s="7">
        <v>247.71</v>
      </c>
      <c r="AZ15" s="7">
        <v>0</v>
      </c>
      <c r="BA15" s="7">
        <v>1142.3900000000001</v>
      </c>
      <c r="BB15" s="7">
        <v>6660.94</v>
      </c>
      <c r="BC15" s="7">
        <v>1615.32</v>
      </c>
      <c r="BD15" s="7">
        <v>2760</v>
      </c>
      <c r="BE15" s="7">
        <v>3526.68</v>
      </c>
      <c r="BF15" s="7">
        <v>565.76</v>
      </c>
      <c r="BG15" s="7">
        <v>9500.51</v>
      </c>
      <c r="BH15" s="7">
        <v>2021.47</v>
      </c>
      <c r="BI15" s="7">
        <v>178.33</v>
      </c>
      <c r="BJ15" s="7">
        <v>2332.02</v>
      </c>
      <c r="BK15" s="7">
        <v>638.65</v>
      </c>
      <c r="BL15" s="7">
        <v>774.65</v>
      </c>
      <c r="BM15" s="7">
        <v>346.56</v>
      </c>
      <c r="BN15" s="7">
        <v>2.14</v>
      </c>
      <c r="BO15" s="7">
        <v>117.35</v>
      </c>
      <c r="BP15" s="7">
        <v>130.99</v>
      </c>
      <c r="BQ15" s="7">
        <v>203.89</v>
      </c>
      <c r="BR15" s="7">
        <v>73.2</v>
      </c>
      <c r="BS15" s="7">
        <v>97.71</v>
      </c>
      <c r="BT15" s="7">
        <v>0.02</v>
      </c>
      <c r="BU15" s="7">
        <v>0</v>
      </c>
      <c r="BV15" s="7">
        <v>31321.5</v>
      </c>
      <c r="BW15" s="7">
        <v>0</v>
      </c>
      <c r="BX15" s="7">
        <v>869.05</v>
      </c>
      <c r="BY15" s="7">
        <v>0</v>
      </c>
      <c r="BZ15" s="7">
        <v>226150.03</v>
      </c>
      <c r="CA15" s="7">
        <v>127554.32</v>
      </c>
      <c r="CB15" s="7">
        <v>0</v>
      </c>
      <c r="CC15" s="7">
        <v>100520.76</v>
      </c>
    </row>
    <row r="16" spans="1:82" x14ac:dyDescent="0.45">
      <c r="A16" s="7" t="s">
        <v>275</v>
      </c>
      <c r="B16" s="7" t="s">
        <v>276</v>
      </c>
      <c r="C16" s="7" t="s">
        <v>144</v>
      </c>
      <c r="D16" s="7" t="s">
        <v>22</v>
      </c>
      <c r="E16" s="7">
        <v>95263.76</v>
      </c>
      <c r="F16" s="7">
        <v>0</v>
      </c>
      <c r="G16" s="7">
        <v>0</v>
      </c>
      <c r="H16" s="7">
        <v>0</v>
      </c>
      <c r="I16" s="7">
        <v>1316.2</v>
      </c>
      <c r="J16" s="7">
        <v>243.49</v>
      </c>
      <c r="K16" s="7">
        <v>0.92</v>
      </c>
      <c r="L16" s="7">
        <v>224.24</v>
      </c>
      <c r="M16" s="7">
        <v>279.3</v>
      </c>
      <c r="N16" s="7">
        <v>1843.92</v>
      </c>
      <c r="O16" s="7">
        <v>878.07</v>
      </c>
      <c r="P16" s="7">
        <v>2603.66</v>
      </c>
      <c r="Q16" s="7">
        <v>381.76</v>
      </c>
      <c r="R16" s="7">
        <v>557.64</v>
      </c>
      <c r="S16" s="7">
        <v>41777.71</v>
      </c>
      <c r="T16" s="7">
        <v>137.22999999999999</v>
      </c>
      <c r="U16" s="7">
        <v>30137</v>
      </c>
      <c r="V16" s="7">
        <v>1651.09</v>
      </c>
      <c r="W16" s="7">
        <v>2465.61</v>
      </c>
      <c r="X16" s="7">
        <v>4619.07</v>
      </c>
      <c r="Y16" s="7">
        <v>325.06</v>
      </c>
      <c r="Z16" s="7">
        <v>723.44</v>
      </c>
      <c r="AA16" s="7">
        <v>1757.27</v>
      </c>
      <c r="AB16" s="7">
        <v>1482.1</v>
      </c>
      <c r="AC16" s="7">
        <v>194.44</v>
      </c>
      <c r="AD16" s="7">
        <v>354.74</v>
      </c>
      <c r="AE16" s="7">
        <v>1817.07</v>
      </c>
      <c r="AF16" s="7">
        <v>5176.76</v>
      </c>
      <c r="AG16" s="7">
        <v>225.59</v>
      </c>
      <c r="AH16" s="7">
        <v>3730.19</v>
      </c>
      <c r="AI16" s="7">
        <v>1604.52</v>
      </c>
      <c r="AJ16" s="7">
        <v>890.2</v>
      </c>
      <c r="AK16" s="7">
        <v>12829.02</v>
      </c>
      <c r="AL16" s="7">
        <v>5013.13</v>
      </c>
      <c r="AM16" s="7">
        <v>5293.18</v>
      </c>
      <c r="AN16" s="7">
        <v>240.28</v>
      </c>
      <c r="AO16" s="7">
        <v>177.46</v>
      </c>
      <c r="AP16" s="7">
        <v>2464.61</v>
      </c>
      <c r="AQ16" s="7">
        <v>539.46</v>
      </c>
      <c r="AR16" s="7">
        <v>733.01</v>
      </c>
      <c r="AS16" s="7">
        <v>241.56</v>
      </c>
      <c r="AT16" s="7">
        <v>56.64</v>
      </c>
      <c r="AU16" s="7">
        <v>929.18</v>
      </c>
      <c r="AV16" s="7">
        <v>1375.72</v>
      </c>
      <c r="AW16" s="7">
        <v>3067.12</v>
      </c>
      <c r="AX16" s="7">
        <v>713.49</v>
      </c>
      <c r="AY16" s="7">
        <v>282.62</v>
      </c>
      <c r="AZ16" s="7">
        <v>0</v>
      </c>
      <c r="BA16" s="7">
        <v>2801.62</v>
      </c>
      <c r="BB16" s="7">
        <v>4982.03</v>
      </c>
      <c r="BC16" s="7">
        <v>2067.84</v>
      </c>
      <c r="BD16" s="7">
        <v>87.91</v>
      </c>
      <c r="BE16" s="7">
        <v>1603.02</v>
      </c>
      <c r="BF16" s="7">
        <v>855.04</v>
      </c>
      <c r="BG16" s="7">
        <v>1921.48</v>
      </c>
      <c r="BH16" s="7">
        <v>3192.42</v>
      </c>
      <c r="BI16" s="7">
        <v>79.45</v>
      </c>
      <c r="BJ16" s="7">
        <v>2507.5100000000002</v>
      </c>
      <c r="BK16" s="7">
        <v>695.93</v>
      </c>
      <c r="BL16" s="7">
        <v>404.23</v>
      </c>
      <c r="BM16" s="7">
        <v>112.83</v>
      </c>
      <c r="BN16" s="7">
        <v>2.56</v>
      </c>
      <c r="BO16" s="7">
        <v>189.79</v>
      </c>
      <c r="BP16" s="7">
        <v>195.17</v>
      </c>
      <c r="BQ16" s="7">
        <v>178.79</v>
      </c>
      <c r="BR16" s="7">
        <v>125.35</v>
      </c>
      <c r="BS16" s="7">
        <v>88.35</v>
      </c>
      <c r="BT16" s="7">
        <v>0.04</v>
      </c>
      <c r="BU16" s="7">
        <v>0</v>
      </c>
      <c r="BV16" s="7">
        <v>56840</v>
      </c>
      <c r="BW16" s="7">
        <v>0</v>
      </c>
      <c r="BX16" s="7">
        <v>1663.02</v>
      </c>
      <c r="BY16" s="7">
        <v>0</v>
      </c>
      <c r="BZ16" s="7">
        <v>283538.77</v>
      </c>
      <c r="CA16" s="7">
        <v>188275.01</v>
      </c>
      <c r="CB16" s="7">
        <v>0</v>
      </c>
      <c r="CC16" s="7">
        <v>163446.14000000001</v>
      </c>
    </row>
    <row r="17" spans="1:81" x14ac:dyDescent="0.45">
      <c r="A17" s="7" t="s">
        <v>275</v>
      </c>
      <c r="B17" s="7" t="s">
        <v>276</v>
      </c>
      <c r="C17" s="7" t="s">
        <v>145</v>
      </c>
      <c r="D17" s="7" t="s">
        <v>10</v>
      </c>
      <c r="E17" s="7">
        <v>70200.820000000007</v>
      </c>
      <c r="F17" s="7">
        <v>0</v>
      </c>
      <c r="G17" s="7">
        <v>0</v>
      </c>
      <c r="H17" s="7">
        <v>0</v>
      </c>
      <c r="I17" s="7">
        <v>24.67</v>
      </c>
      <c r="J17" s="7">
        <v>37.78</v>
      </c>
      <c r="K17" s="7">
        <v>0.24</v>
      </c>
      <c r="L17" s="7">
        <v>7186.28</v>
      </c>
      <c r="M17" s="7">
        <v>110.95</v>
      </c>
      <c r="N17" s="7">
        <v>208.14</v>
      </c>
      <c r="O17" s="7">
        <v>1149.54</v>
      </c>
      <c r="P17" s="7">
        <v>1248.6600000000001</v>
      </c>
      <c r="Q17" s="7">
        <v>149.56</v>
      </c>
      <c r="R17" s="7">
        <v>2469.08</v>
      </c>
      <c r="S17" s="7">
        <v>4628.75</v>
      </c>
      <c r="T17" s="7">
        <v>32.32</v>
      </c>
      <c r="U17" s="7">
        <v>2236.44</v>
      </c>
      <c r="V17" s="7">
        <v>19331.95</v>
      </c>
      <c r="W17" s="7">
        <v>1960.96</v>
      </c>
      <c r="X17" s="7">
        <v>1903.25</v>
      </c>
      <c r="Y17" s="7">
        <v>149.84</v>
      </c>
      <c r="Z17" s="7">
        <v>365.63</v>
      </c>
      <c r="AA17" s="7">
        <v>1111.8399999999999</v>
      </c>
      <c r="AB17" s="7">
        <v>707.41</v>
      </c>
      <c r="AC17" s="7">
        <v>19.29</v>
      </c>
      <c r="AD17" s="7">
        <v>153.43</v>
      </c>
      <c r="AE17" s="7">
        <v>2519.1799999999998</v>
      </c>
      <c r="AF17" s="7">
        <v>8336.36</v>
      </c>
      <c r="AG17" s="7">
        <v>243.81</v>
      </c>
      <c r="AH17" s="7">
        <v>2163.8000000000002</v>
      </c>
      <c r="AI17" s="7">
        <v>2141.79</v>
      </c>
      <c r="AJ17" s="7">
        <v>952.1</v>
      </c>
      <c r="AK17" s="7">
        <v>11001.97</v>
      </c>
      <c r="AL17" s="7">
        <v>3127.3</v>
      </c>
      <c r="AM17" s="7">
        <v>8037.44</v>
      </c>
      <c r="AN17" s="7">
        <v>425.93</v>
      </c>
      <c r="AO17" s="7">
        <v>158.32</v>
      </c>
      <c r="AP17" s="7">
        <v>3064.12</v>
      </c>
      <c r="AQ17" s="7">
        <v>376.05</v>
      </c>
      <c r="AR17" s="7">
        <v>655.61</v>
      </c>
      <c r="AS17" s="7">
        <v>188.27</v>
      </c>
      <c r="AT17" s="7">
        <v>53.16</v>
      </c>
      <c r="AU17" s="7">
        <v>862.7</v>
      </c>
      <c r="AV17" s="7">
        <v>978.61</v>
      </c>
      <c r="AW17" s="7">
        <v>2386.3000000000002</v>
      </c>
      <c r="AX17" s="7">
        <v>585.08000000000004</v>
      </c>
      <c r="AY17" s="7">
        <v>558.09</v>
      </c>
      <c r="AZ17" s="7">
        <v>0</v>
      </c>
      <c r="BA17" s="7">
        <v>1923.9</v>
      </c>
      <c r="BB17" s="7">
        <v>3932.84</v>
      </c>
      <c r="BC17" s="7">
        <v>1911.09</v>
      </c>
      <c r="BD17" s="7">
        <v>28.75</v>
      </c>
      <c r="BE17" s="7">
        <v>751.66</v>
      </c>
      <c r="BF17" s="7">
        <v>449.01</v>
      </c>
      <c r="BG17" s="7">
        <v>1740.05</v>
      </c>
      <c r="BH17" s="7">
        <v>1955.69</v>
      </c>
      <c r="BI17" s="7">
        <v>170.91</v>
      </c>
      <c r="BJ17" s="7">
        <v>2446.9699999999998</v>
      </c>
      <c r="BK17" s="7">
        <v>691.51</v>
      </c>
      <c r="BL17" s="7">
        <v>252.88</v>
      </c>
      <c r="BM17" s="7">
        <v>64.989999999999995</v>
      </c>
      <c r="BN17" s="7">
        <v>0.36</v>
      </c>
      <c r="BO17" s="7">
        <v>102.3</v>
      </c>
      <c r="BP17" s="7">
        <v>112.35</v>
      </c>
      <c r="BQ17" s="7">
        <v>225.64</v>
      </c>
      <c r="BR17" s="7">
        <v>131.01</v>
      </c>
      <c r="BS17" s="7">
        <v>74.650000000000006</v>
      </c>
      <c r="BT17" s="7">
        <v>0.08</v>
      </c>
      <c r="BU17" s="7">
        <v>0</v>
      </c>
      <c r="BV17" s="7">
        <v>40331.33</v>
      </c>
      <c r="BW17" s="7">
        <v>0</v>
      </c>
      <c r="BX17" s="7">
        <v>1961.86</v>
      </c>
      <c r="BY17" s="7">
        <v>0</v>
      </c>
      <c r="BZ17" s="7">
        <v>195314.11</v>
      </c>
      <c r="CA17" s="7">
        <v>125113.3</v>
      </c>
      <c r="CB17" s="7">
        <v>0</v>
      </c>
      <c r="CC17" s="7">
        <v>110968.64</v>
      </c>
    </row>
    <row r="18" spans="1:81" x14ac:dyDescent="0.45">
      <c r="A18" s="7" t="s">
        <v>275</v>
      </c>
      <c r="B18" s="7" t="s">
        <v>276</v>
      </c>
      <c r="C18" s="7" t="s">
        <v>146</v>
      </c>
      <c r="D18" s="7" t="s">
        <v>23</v>
      </c>
      <c r="E18" s="7">
        <v>75382.5</v>
      </c>
      <c r="F18" s="7">
        <v>0</v>
      </c>
      <c r="G18" s="7">
        <v>0</v>
      </c>
      <c r="H18" s="7">
        <v>0</v>
      </c>
      <c r="I18" s="7">
        <v>18.72</v>
      </c>
      <c r="J18" s="7">
        <v>31.52</v>
      </c>
      <c r="K18" s="7">
        <v>0.16</v>
      </c>
      <c r="L18" s="7">
        <v>4722.95</v>
      </c>
      <c r="M18" s="7">
        <v>278.95</v>
      </c>
      <c r="N18" s="7">
        <v>180.29</v>
      </c>
      <c r="O18" s="7">
        <v>725.1</v>
      </c>
      <c r="P18" s="7">
        <v>587.29999999999995</v>
      </c>
      <c r="Q18" s="7">
        <v>215.4</v>
      </c>
      <c r="R18" s="7">
        <v>4161.49</v>
      </c>
      <c r="S18" s="7">
        <v>4904.7299999999996</v>
      </c>
      <c r="T18" s="7">
        <v>5.09</v>
      </c>
      <c r="U18" s="7">
        <v>1626.87</v>
      </c>
      <c r="V18" s="7">
        <v>2250.1999999999998</v>
      </c>
      <c r="W18" s="7">
        <v>72060.06</v>
      </c>
      <c r="X18" s="7">
        <v>10463.19</v>
      </c>
      <c r="Y18" s="7">
        <v>271.51</v>
      </c>
      <c r="Z18" s="7">
        <v>1062.22</v>
      </c>
      <c r="AA18" s="7">
        <v>2497.23</v>
      </c>
      <c r="AB18" s="7">
        <v>402.82</v>
      </c>
      <c r="AC18" s="7">
        <v>75.02</v>
      </c>
      <c r="AD18" s="7">
        <v>268.77</v>
      </c>
      <c r="AE18" s="7">
        <v>5432.96</v>
      </c>
      <c r="AF18" s="7">
        <v>14163.24</v>
      </c>
      <c r="AG18" s="7">
        <v>448.37</v>
      </c>
      <c r="AH18" s="7">
        <v>18185.14</v>
      </c>
      <c r="AI18" s="7">
        <v>2249.8000000000002</v>
      </c>
      <c r="AJ18" s="7">
        <v>761.55</v>
      </c>
      <c r="AK18" s="7">
        <v>16703.13</v>
      </c>
      <c r="AL18" s="7">
        <v>3887.51</v>
      </c>
      <c r="AM18" s="7">
        <v>8429.34</v>
      </c>
      <c r="AN18" s="7">
        <v>1113.94</v>
      </c>
      <c r="AO18" s="7">
        <v>211.04</v>
      </c>
      <c r="AP18" s="7">
        <v>3006.13</v>
      </c>
      <c r="AQ18" s="7">
        <v>440.45</v>
      </c>
      <c r="AR18" s="7">
        <v>1022.05</v>
      </c>
      <c r="AS18" s="7">
        <v>321.77</v>
      </c>
      <c r="AT18" s="7">
        <v>41.92</v>
      </c>
      <c r="AU18" s="7">
        <v>908.1</v>
      </c>
      <c r="AV18" s="7">
        <v>1771.51</v>
      </c>
      <c r="AW18" s="7">
        <v>3299.91</v>
      </c>
      <c r="AX18" s="7">
        <v>569.96</v>
      </c>
      <c r="AY18" s="7">
        <v>360.38</v>
      </c>
      <c r="AZ18" s="7">
        <v>0</v>
      </c>
      <c r="BA18" s="7">
        <v>1758.66</v>
      </c>
      <c r="BB18" s="7">
        <v>5160.53</v>
      </c>
      <c r="BC18" s="7">
        <v>1637.81</v>
      </c>
      <c r="BD18" s="7">
        <v>29.12</v>
      </c>
      <c r="BE18" s="7">
        <v>479.06</v>
      </c>
      <c r="BF18" s="7">
        <v>681.77</v>
      </c>
      <c r="BG18" s="7">
        <v>1899.33</v>
      </c>
      <c r="BH18" s="7">
        <v>2115.9699999999998</v>
      </c>
      <c r="BI18" s="7">
        <v>132.63999999999999</v>
      </c>
      <c r="BJ18" s="7">
        <v>3493.34</v>
      </c>
      <c r="BK18" s="7">
        <v>934.4</v>
      </c>
      <c r="BL18" s="7">
        <v>396.83</v>
      </c>
      <c r="BM18" s="7">
        <v>121.34</v>
      </c>
      <c r="BN18" s="7">
        <v>0.73</v>
      </c>
      <c r="BO18" s="7">
        <v>52.32</v>
      </c>
      <c r="BP18" s="7">
        <v>89.68</v>
      </c>
      <c r="BQ18" s="7">
        <v>373.93</v>
      </c>
      <c r="BR18" s="7">
        <v>127.27</v>
      </c>
      <c r="BS18" s="7">
        <v>89.04</v>
      </c>
      <c r="BT18" s="7">
        <v>0.01</v>
      </c>
      <c r="BU18" s="7">
        <v>0</v>
      </c>
      <c r="BV18" s="7">
        <v>46156.03</v>
      </c>
      <c r="BW18" s="7">
        <v>0</v>
      </c>
      <c r="BX18" s="7">
        <v>1765.33</v>
      </c>
      <c r="BY18" s="7">
        <v>0</v>
      </c>
      <c r="BZ18" s="7">
        <v>327130.43</v>
      </c>
      <c r="CA18" s="7">
        <v>251747.93</v>
      </c>
      <c r="CB18" s="7">
        <v>0</v>
      </c>
      <c r="CC18" s="7">
        <v>209711.54</v>
      </c>
    </row>
    <row r="19" spans="1:81" x14ac:dyDescent="0.45">
      <c r="A19" s="7" t="s">
        <v>275</v>
      </c>
      <c r="B19" s="7" t="s">
        <v>276</v>
      </c>
      <c r="C19" s="7" t="s">
        <v>147</v>
      </c>
      <c r="D19" s="7" t="s">
        <v>15</v>
      </c>
      <c r="E19" s="7">
        <v>186201.64</v>
      </c>
      <c r="F19" s="7">
        <v>0</v>
      </c>
      <c r="G19" s="7">
        <v>0</v>
      </c>
      <c r="H19" s="7">
        <v>0</v>
      </c>
      <c r="I19" s="7">
        <v>54.91</v>
      </c>
      <c r="J19" s="7">
        <v>87.43</v>
      </c>
      <c r="K19" s="7">
        <v>0.92</v>
      </c>
      <c r="L19" s="7">
        <v>787.42</v>
      </c>
      <c r="M19" s="7">
        <v>197.55</v>
      </c>
      <c r="N19" s="7">
        <v>570.88</v>
      </c>
      <c r="O19" s="7">
        <v>1639.74</v>
      </c>
      <c r="P19" s="7">
        <v>1200.5</v>
      </c>
      <c r="Q19" s="7">
        <v>409.59</v>
      </c>
      <c r="R19" s="7">
        <v>803.6</v>
      </c>
      <c r="S19" s="7">
        <v>5747.29</v>
      </c>
      <c r="T19" s="7">
        <v>9.51</v>
      </c>
      <c r="U19" s="7">
        <v>5985.75</v>
      </c>
      <c r="V19" s="7">
        <v>2518.33</v>
      </c>
      <c r="W19" s="7">
        <v>48241.69</v>
      </c>
      <c r="X19" s="7">
        <v>71634.05</v>
      </c>
      <c r="Y19" s="7">
        <v>1005.27</v>
      </c>
      <c r="Z19" s="7">
        <v>3067.85</v>
      </c>
      <c r="AA19" s="7">
        <v>7076</v>
      </c>
      <c r="AB19" s="7">
        <v>2867.76</v>
      </c>
      <c r="AC19" s="7">
        <v>535.17999999999995</v>
      </c>
      <c r="AD19" s="7">
        <v>542.61</v>
      </c>
      <c r="AE19" s="7">
        <v>5781.07</v>
      </c>
      <c r="AF19" s="7">
        <v>6312.92</v>
      </c>
      <c r="AG19" s="7">
        <v>388.83</v>
      </c>
      <c r="AH19" s="7">
        <v>5774.45</v>
      </c>
      <c r="AI19" s="7">
        <v>3806.95</v>
      </c>
      <c r="AJ19" s="7">
        <v>1493.74</v>
      </c>
      <c r="AK19" s="7">
        <v>22492.080000000002</v>
      </c>
      <c r="AL19" s="7">
        <v>5886.78</v>
      </c>
      <c r="AM19" s="7">
        <v>5445.2</v>
      </c>
      <c r="AN19" s="7">
        <v>528.11</v>
      </c>
      <c r="AO19" s="7">
        <v>384.8</v>
      </c>
      <c r="AP19" s="7">
        <v>2945.22</v>
      </c>
      <c r="AQ19" s="7">
        <v>985.73</v>
      </c>
      <c r="AR19" s="7">
        <v>1500.06</v>
      </c>
      <c r="AS19" s="7">
        <v>455.39</v>
      </c>
      <c r="AT19" s="7">
        <v>100.52</v>
      </c>
      <c r="AU19" s="7">
        <v>1444.96</v>
      </c>
      <c r="AV19" s="7">
        <v>3002.93</v>
      </c>
      <c r="AW19" s="7">
        <v>5038.12</v>
      </c>
      <c r="AX19" s="7">
        <v>844.15</v>
      </c>
      <c r="AY19" s="7">
        <v>491.2</v>
      </c>
      <c r="AZ19" s="7">
        <v>0</v>
      </c>
      <c r="BA19" s="7">
        <v>5406.67</v>
      </c>
      <c r="BB19" s="7">
        <v>7426.42</v>
      </c>
      <c r="BC19" s="7">
        <v>3755.38</v>
      </c>
      <c r="BD19" s="7">
        <v>147.88</v>
      </c>
      <c r="BE19" s="7">
        <v>1314.58</v>
      </c>
      <c r="BF19" s="7">
        <v>1075.2</v>
      </c>
      <c r="BG19" s="7">
        <v>2837.75</v>
      </c>
      <c r="BH19" s="7">
        <v>5767.53</v>
      </c>
      <c r="BI19" s="7">
        <v>177.04</v>
      </c>
      <c r="BJ19" s="7">
        <v>4509.57</v>
      </c>
      <c r="BK19" s="7">
        <v>978.48</v>
      </c>
      <c r="BL19" s="7">
        <v>664.21</v>
      </c>
      <c r="BM19" s="7">
        <v>154.25</v>
      </c>
      <c r="BN19" s="7">
        <v>1.54</v>
      </c>
      <c r="BO19" s="7">
        <v>93.96</v>
      </c>
      <c r="BP19" s="7">
        <v>140.93</v>
      </c>
      <c r="BQ19" s="7">
        <v>303.69</v>
      </c>
      <c r="BR19" s="7">
        <v>147.35</v>
      </c>
      <c r="BS19" s="7">
        <v>120.71</v>
      </c>
      <c r="BT19" s="7">
        <v>0.12</v>
      </c>
      <c r="BU19" s="7">
        <v>0</v>
      </c>
      <c r="BV19" s="7">
        <v>120409.75</v>
      </c>
      <c r="BW19" s="7">
        <v>0</v>
      </c>
      <c r="BX19" s="7">
        <v>1973</v>
      </c>
      <c r="BY19" s="7">
        <v>0</v>
      </c>
      <c r="BZ19" s="7">
        <v>482799.52</v>
      </c>
      <c r="CA19" s="7">
        <v>296597.88</v>
      </c>
      <c r="CB19" s="7">
        <v>0</v>
      </c>
      <c r="CC19" s="7">
        <v>265110.32</v>
      </c>
    </row>
    <row r="20" spans="1:81" x14ac:dyDescent="0.45">
      <c r="A20" s="7" t="s">
        <v>275</v>
      </c>
      <c r="B20" s="7" t="s">
        <v>276</v>
      </c>
      <c r="C20" s="7" t="s">
        <v>148</v>
      </c>
      <c r="D20" s="7" t="s">
        <v>13</v>
      </c>
      <c r="E20" s="7">
        <v>131814.99</v>
      </c>
      <c r="F20" s="7">
        <v>0</v>
      </c>
      <c r="G20" s="7">
        <v>0</v>
      </c>
      <c r="H20" s="7">
        <v>0</v>
      </c>
      <c r="I20" s="7">
        <v>52.94</v>
      </c>
      <c r="J20" s="7">
        <v>3.78</v>
      </c>
      <c r="K20" s="7">
        <v>0.14000000000000001</v>
      </c>
      <c r="L20" s="7">
        <v>69.02</v>
      </c>
      <c r="M20" s="7">
        <v>292.64</v>
      </c>
      <c r="N20" s="7">
        <v>192.81</v>
      </c>
      <c r="O20" s="7">
        <v>355.94</v>
      </c>
      <c r="P20" s="7">
        <v>802.47</v>
      </c>
      <c r="Q20" s="7">
        <v>257.31</v>
      </c>
      <c r="R20" s="7">
        <v>162.04</v>
      </c>
      <c r="S20" s="7">
        <v>2469.4499999999998</v>
      </c>
      <c r="T20" s="7">
        <v>20.52</v>
      </c>
      <c r="U20" s="7">
        <v>3148.54</v>
      </c>
      <c r="V20" s="7">
        <v>1127.6500000000001</v>
      </c>
      <c r="W20" s="7">
        <v>3765.29</v>
      </c>
      <c r="X20" s="7">
        <v>5415.1</v>
      </c>
      <c r="Y20" s="7">
        <v>22945.87</v>
      </c>
      <c r="Z20" s="7">
        <v>5206.4799999999996</v>
      </c>
      <c r="AA20" s="7">
        <v>2392.64</v>
      </c>
      <c r="AB20" s="7">
        <v>1199.56</v>
      </c>
      <c r="AC20" s="7">
        <v>343.18</v>
      </c>
      <c r="AD20" s="7">
        <v>757.26</v>
      </c>
      <c r="AE20" s="7">
        <v>1834.4</v>
      </c>
      <c r="AF20" s="7">
        <v>1775.45</v>
      </c>
      <c r="AG20" s="7">
        <v>144.97</v>
      </c>
      <c r="AH20" s="7">
        <v>479.13</v>
      </c>
      <c r="AI20" s="7">
        <v>882.88</v>
      </c>
      <c r="AJ20" s="7">
        <v>781.53</v>
      </c>
      <c r="AK20" s="7">
        <v>24332.04</v>
      </c>
      <c r="AL20" s="7">
        <v>5155.76</v>
      </c>
      <c r="AM20" s="7">
        <v>2226.63</v>
      </c>
      <c r="AN20" s="7">
        <v>231.57</v>
      </c>
      <c r="AO20" s="7">
        <v>1097.22</v>
      </c>
      <c r="AP20" s="7">
        <v>2015.64</v>
      </c>
      <c r="AQ20" s="7">
        <v>1310.1400000000001</v>
      </c>
      <c r="AR20" s="7">
        <v>758.4</v>
      </c>
      <c r="AS20" s="7">
        <v>517.54999999999995</v>
      </c>
      <c r="AT20" s="7">
        <v>224.43</v>
      </c>
      <c r="AU20" s="7">
        <v>1197.3399999999999</v>
      </c>
      <c r="AV20" s="7">
        <v>4774.96</v>
      </c>
      <c r="AW20" s="7">
        <v>2685.44</v>
      </c>
      <c r="AX20" s="7">
        <v>421.59</v>
      </c>
      <c r="AY20" s="7">
        <v>295.13</v>
      </c>
      <c r="AZ20" s="7">
        <v>0</v>
      </c>
      <c r="BA20" s="7">
        <v>2025.92</v>
      </c>
      <c r="BB20" s="7">
        <v>5478.24</v>
      </c>
      <c r="BC20" s="7">
        <v>2383.04</v>
      </c>
      <c r="BD20" s="7">
        <v>1040</v>
      </c>
      <c r="BE20" s="7">
        <v>1363.95</v>
      </c>
      <c r="BF20" s="7">
        <v>1178.05</v>
      </c>
      <c r="BG20" s="7">
        <v>4105.47</v>
      </c>
      <c r="BH20" s="7">
        <v>2239.69</v>
      </c>
      <c r="BI20" s="7">
        <v>158.06</v>
      </c>
      <c r="BJ20" s="7">
        <v>2329.59</v>
      </c>
      <c r="BK20" s="7">
        <v>570.4</v>
      </c>
      <c r="BL20" s="7">
        <v>667.71</v>
      </c>
      <c r="BM20" s="7">
        <v>134.87</v>
      </c>
      <c r="BN20" s="7">
        <v>2.64</v>
      </c>
      <c r="BO20" s="7">
        <v>37.28</v>
      </c>
      <c r="BP20" s="7">
        <v>72.53</v>
      </c>
      <c r="BQ20" s="7">
        <v>176.04</v>
      </c>
      <c r="BR20" s="7">
        <v>222.44</v>
      </c>
      <c r="BS20" s="7">
        <v>99.89</v>
      </c>
      <c r="BT20" s="7">
        <v>0.06</v>
      </c>
      <c r="BU20" s="7">
        <v>0</v>
      </c>
      <c r="BV20" s="7">
        <v>54458.46</v>
      </c>
      <c r="BW20" s="7">
        <v>0</v>
      </c>
      <c r="BX20" s="7">
        <v>1249.83</v>
      </c>
      <c r="BY20" s="7">
        <v>0</v>
      </c>
      <c r="BZ20" s="7">
        <v>309355.12</v>
      </c>
      <c r="CA20" s="7">
        <v>177540.13</v>
      </c>
      <c r="CB20" s="7">
        <v>0</v>
      </c>
      <c r="CC20" s="7">
        <v>128408.69</v>
      </c>
    </row>
    <row r="21" spans="1:81" x14ac:dyDescent="0.45">
      <c r="A21" s="7" t="s">
        <v>275</v>
      </c>
      <c r="B21" s="7" t="s">
        <v>276</v>
      </c>
      <c r="C21" s="7" t="s">
        <v>149</v>
      </c>
      <c r="D21" s="7" t="s">
        <v>18</v>
      </c>
      <c r="E21" s="7">
        <v>94740.66</v>
      </c>
      <c r="F21" s="7">
        <v>0</v>
      </c>
      <c r="G21" s="7">
        <v>0</v>
      </c>
      <c r="H21" s="7">
        <v>0</v>
      </c>
      <c r="I21" s="7">
        <v>15.94</v>
      </c>
      <c r="J21" s="7">
        <v>16.93</v>
      </c>
      <c r="K21" s="7">
        <v>0.09</v>
      </c>
      <c r="L21" s="7">
        <v>202.57</v>
      </c>
      <c r="M21" s="7">
        <v>232.72</v>
      </c>
      <c r="N21" s="7">
        <v>219.85</v>
      </c>
      <c r="O21" s="7">
        <v>474.58</v>
      </c>
      <c r="P21" s="7">
        <v>1266.3</v>
      </c>
      <c r="Q21" s="7">
        <v>272.47000000000003</v>
      </c>
      <c r="R21" s="7">
        <v>410.95</v>
      </c>
      <c r="S21" s="7">
        <v>3563.25</v>
      </c>
      <c r="T21" s="7">
        <v>7.03</v>
      </c>
      <c r="U21" s="7">
        <v>6161.93</v>
      </c>
      <c r="V21" s="7">
        <v>1831.77</v>
      </c>
      <c r="W21" s="7">
        <v>14268.33</v>
      </c>
      <c r="X21" s="7">
        <v>10857.24</v>
      </c>
      <c r="Y21" s="7">
        <v>4644.8100000000004</v>
      </c>
      <c r="Z21" s="7">
        <v>26275.21</v>
      </c>
      <c r="AA21" s="7">
        <v>5331.64</v>
      </c>
      <c r="AB21" s="7">
        <v>3446.92</v>
      </c>
      <c r="AC21" s="7">
        <v>504.11</v>
      </c>
      <c r="AD21" s="7">
        <v>302.89999999999998</v>
      </c>
      <c r="AE21" s="7">
        <v>2691.53</v>
      </c>
      <c r="AF21" s="7">
        <v>2431.71</v>
      </c>
      <c r="AG21" s="7">
        <v>135.72999999999999</v>
      </c>
      <c r="AH21" s="7">
        <v>769.18</v>
      </c>
      <c r="AI21" s="7">
        <v>1473.51</v>
      </c>
      <c r="AJ21" s="7">
        <v>1049.6400000000001</v>
      </c>
      <c r="AK21" s="7">
        <v>15257.21</v>
      </c>
      <c r="AL21" s="7">
        <v>5023.41</v>
      </c>
      <c r="AM21" s="7">
        <v>3206.95</v>
      </c>
      <c r="AN21" s="7">
        <v>168.55</v>
      </c>
      <c r="AO21" s="7">
        <v>431.54</v>
      </c>
      <c r="AP21" s="7">
        <v>2004.32</v>
      </c>
      <c r="AQ21" s="7">
        <v>1346.37</v>
      </c>
      <c r="AR21" s="7">
        <v>762.29</v>
      </c>
      <c r="AS21" s="7">
        <v>460.2</v>
      </c>
      <c r="AT21" s="7">
        <v>69.75</v>
      </c>
      <c r="AU21" s="7">
        <v>739.72</v>
      </c>
      <c r="AV21" s="7">
        <v>2270.29</v>
      </c>
      <c r="AW21" s="7">
        <v>2553.25</v>
      </c>
      <c r="AX21" s="7">
        <v>468.71</v>
      </c>
      <c r="AY21" s="7">
        <v>347.68</v>
      </c>
      <c r="AZ21" s="7">
        <v>0</v>
      </c>
      <c r="BA21" s="7">
        <v>2235.5500000000002</v>
      </c>
      <c r="BB21" s="7">
        <v>5526.73</v>
      </c>
      <c r="BC21" s="7">
        <v>2916.73</v>
      </c>
      <c r="BD21" s="7">
        <v>184.7</v>
      </c>
      <c r="BE21" s="7">
        <v>1201.73</v>
      </c>
      <c r="BF21" s="7">
        <v>1112.04</v>
      </c>
      <c r="BG21" s="7">
        <v>1661.98</v>
      </c>
      <c r="BH21" s="7">
        <v>2546.46</v>
      </c>
      <c r="BI21" s="7">
        <v>128.43</v>
      </c>
      <c r="BJ21" s="7">
        <v>2837.25</v>
      </c>
      <c r="BK21" s="7">
        <v>730.25</v>
      </c>
      <c r="BL21" s="7">
        <v>591.13</v>
      </c>
      <c r="BM21" s="7">
        <v>93.17</v>
      </c>
      <c r="BN21" s="7">
        <v>2.48</v>
      </c>
      <c r="BO21" s="7">
        <v>145.5</v>
      </c>
      <c r="BP21" s="7">
        <v>139.5</v>
      </c>
      <c r="BQ21" s="7">
        <v>187.79</v>
      </c>
      <c r="BR21" s="7">
        <v>165.78</v>
      </c>
      <c r="BS21" s="7">
        <v>74.349999999999994</v>
      </c>
      <c r="BT21" s="7">
        <v>0.05</v>
      </c>
      <c r="BU21" s="7">
        <v>0</v>
      </c>
      <c r="BV21" s="7">
        <v>58545.53</v>
      </c>
      <c r="BW21" s="7">
        <v>0</v>
      </c>
      <c r="BX21" s="7">
        <v>1248.52</v>
      </c>
      <c r="BY21" s="7">
        <v>0</v>
      </c>
      <c r="BZ21" s="7">
        <v>267151.96000000002</v>
      </c>
      <c r="CA21" s="7">
        <v>172411.3</v>
      </c>
      <c r="CB21" s="7">
        <v>0</v>
      </c>
      <c r="CC21" s="7">
        <v>146450.65</v>
      </c>
    </row>
    <row r="22" spans="1:81" x14ac:dyDescent="0.45">
      <c r="A22" s="7" t="s">
        <v>275</v>
      </c>
      <c r="B22" s="7" t="s">
        <v>276</v>
      </c>
      <c r="C22" s="7" t="s">
        <v>150</v>
      </c>
      <c r="D22" s="7" t="s">
        <v>21</v>
      </c>
      <c r="E22" s="7">
        <v>214364.33</v>
      </c>
      <c r="F22" s="7">
        <v>0</v>
      </c>
      <c r="G22" s="7">
        <v>0</v>
      </c>
      <c r="H22" s="7">
        <v>0</v>
      </c>
      <c r="I22" s="7">
        <v>81.599999999999994</v>
      </c>
      <c r="J22" s="7">
        <v>36.01</v>
      </c>
      <c r="K22" s="7">
        <v>1.03</v>
      </c>
      <c r="L22" s="7">
        <v>286.32</v>
      </c>
      <c r="M22" s="7">
        <v>618.36</v>
      </c>
      <c r="N22" s="7">
        <v>530.84</v>
      </c>
      <c r="O22" s="7">
        <v>1082.6099999999999</v>
      </c>
      <c r="P22" s="7">
        <v>1262.3499999999999</v>
      </c>
      <c r="Q22" s="7">
        <v>572.48</v>
      </c>
      <c r="R22" s="7">
        <v>886.37</v>
      </c>
      <c r="S22" s="7">
        <v>3918.45</v>
      </c>
      <c r="T22" s="7">
        <v>90.36</v>
      </c>
      <c r="U22" s="7">
        <v>10814.18</v>
      </c>
      <c r="V22" s="7">
        <v>1695.61</v>
      </c>
      <c r="W22" s="7">
        <v>24891.25</v>
      </c>
      <c r="X22" s="7">
        <v>49248.02</v>
      </c>
      <c r="Y22" s="7">
        <v>3585.03</v>
      </c>
      <c r="Z22" s="7">
        <v>10725.24</v>
      </c>
      <c r="AA22" s="7">
        <v>68260.58</v>
      </c>
      <c r="AB22" s="7">
        <v>15002.97</v>
      </c>
      <c r="AC22" s="7">
        <v>624.14</v>
      </c>
      <c r="AD22" s="7">
        <v>575.52</v>
      </c>
      <c r="AE22" s="7">
        <v>8058.74</v>
      </c>
      <c r="AF22" s="7">
        <v>4670.8900000000003</v>
      </c>
      <c r="AG22" s="7">
        <v>337.63</v>
      </c>
      <c r="AH22" s="7">
        <v>1871.64</v>
      </c>
      <c r="AI22" s="7">
        <v>3021.52</v>
      </c>
      <c r="AJ22" s="7">
        <v>3982.78</v>
      </c>
      <c r="AK22" s="7">
        <v>31310.02</v>
      </c>
      <c r="AL22" s="7">
        <v>6705.94</v>
      </c>
      <c r="AM22" s="7">
        <v>6311.08</v>
      </c>
      <c r="AN22" s="7">
        <v>434.1</v>
      </c>
      <c r="AO22" s="7">
        <v>1253.55</v>
      </c>
      <c r="AP22" s="7">
        <v>5667.4</v>
      </c>
      <c r="AQ22" s="7">
        <v>2672.35</v>
      </c>
      <c r="AR22" s="7">
        <v>2316.31</v>
      </c>
      <c r="AS22" s="7">
        <v>614.16999999999996</v>
      </c>
      <c r="AT22" s="7">
        <v>116.38</v>
      </c>
      <c r="AU22" s="7">
        <v>1736.66</v>
      </c>
      <c r="AV22" s="7">
        <v>5153.0600000000004</v>
      </c>
      <c r="AW22" s="7">
        <v>5670.59</v>
      </c>
      <c r="AX22" s="7">
        <v>1077.77</v>
      </c>
      <c r="AY22" s="7">
        <v>1098.5899999999999</v>
      </c>
      <c r="AZ22" s="7">
        <v>0</v>
      </c>
      <c r="BA22" s="7">
        <v>5650.84</v>
      </c>
      <c r="BB22" s="7">
        <v>13969.39</v>
      </c>
      <c r="BC22" s="7">
        <v>5532.29</v>
      </c>
      <c r="BD22" s="7">
        <v>1403.27</v>
      </c>
      <c r="BE22" s="7">
        <v>1829.26</v>
      </c>
      <c r="BF22" s="7">
        <v>2020.56</v>
      </c>
      <c r="BG22" s="7">
        <v>3211.95</v>
      </c>
      <c r="BH22" s="7">
        <v>6245.69</v>
      </c>
      <c r="BI22" s="7">
        <v>304.60000000000002</v>
      </c>
      <c r="BJ22" s="7">
        <v>6724.08</v>
      </c>
      <c r="BK22" s="7">
        <v>1214.4100000000001</v>
      </c>
      <c r="BL22" s="7">
        <v>1086.47</v>
      </c>
      <c r="BM22" s="7">
        <v>201.98</v>
      </c>
      <c r="BN22" s="7">
        <v>3.1</v>
      </c>
      <c r="BO22" s="7">
        <v>93.05</v>
      </c>
      <c r="BP22" s="7">
        <v>214.63</v>
      </c>
      <c r="BQ22" s="7">
        <v>332.35</v>
      </c>
      <c r="BR22" s="7">
        <v>334.22</v>
      </c>
      <c r="BS22" s="7">
        <v>125.98</v>
      </c>
      <c r="BT22" s="7">
        <v>7.0000000000000007E-2</v>
      </c>
      <c r="BU22" s="7">
        <v>0</v>
      </c>
      <c r="BV22" s="7">
        <v>136256.13</v>
      </c>
      <c r="BW22" s="7">
        <v>0</v>
      </c>
      <c r="BX22" s="7">
        <v>2739.38</v>
      </c>
      <c r="BY22" s="7">
        <v>0</v>
      </c>
      <c r="BZ22" s="7">
        <v>597972.66</v>
      </c>
      <c r="CA22" s="7">
        <v>383608.34</v>
      </c>
      <c r="CB22" s="7">
        <v>0</v>
      </c>
      <c r="CC22" s="7">
        <v>339368.67</v>
      </c>
    </row>
    <row r="23" spans="1:81" x14ac:dyDescent="0.45">
      <c r="A23" s="7" t="s">
        <v>275</v>
      </c>
      <c r="B23" s="7" t="s">
        <v>276</v>
      </c>
      <c r="C23" s="7" t="s">
        <v>151</v>
      </c>
      <c r="D23" s="7" t="s">
        <v>20</v>
      </c>
      <c r="E23" s="7">
        <v>231660.24</v>
      </c>
      <c r="F23" s="7">
        <v>0</v>
      </c>
      <c r="G23" s="7">
        <v>0</v>
      </c>
      <c r="H23" s="7">
        <v>0</v>
      </c>
      <c r="I23" s="7">
        <v>85.33</v>
      </c>
      <c r="J23" s="7">
        <v>14.92</v>
      </c>
      <c r="K23" s="7">
        <v>0.87</v>
      </c>
      <c r="L23" s="7">
        <v>141.05000000000001</v>
      </c>
      <c r="M23" s="7">
        <v>322.36</v>
      </c>
      <c r="N23" s="7">
        <v>3026.56</v>
      </c>
      <c r="O23" s="7">
        <v>1549.46</v>
      </c>
      <c r="P23" s="7">
        <v>892.55</v>
      </c>
      <c r="Q23" s="7">
        <v>670.54</v>
      </c>
      <c r="R23" s="7">
        <v>675.87</v>
      </c>
      <c r="S23" s="7">
        <v>8464.0300000000007</v>
      </c>
      <c r="T23" s="7">
        <v>40.03</v>
      </c>
      <c r="U23" s="7">
        <v>29244.78</v>
      </c>
      <c r="V23" s="7">
        <v>4463.9799999999996</v>
      </c>
      <c r="W23" s="7">
        <v>30340.31</v>
      </c>
      <c r="X23" s="7">
        <v>43252.97</v>
      </c>
      <c r="Y23" s="7">
        <v>4985.3</v>
      </c>
      <c r="Z23" s="7">
        <v>12338.48</v>
      </c>
      <c r="AA23" s="7">
        <v>25890.14</v>
      </c>
      <c r="AB23" s="7">
        <v>185219.43</v>
      </c>
      <c r="AC23" s="7">
        <v>773.74</v>
      </c>
      <c r="AD23" s="7">
        <v>1672.95</v>
      </c>
      <c r="AE23" s="7">
        <v>8496.82</v>
      </c>
      <c r="AF23" s="7">
        <v>5211.92</v>
      </c>
      <c r="AG23" s="7">
        <v>294</v>
      </c>
      <c r="AH23" s="7">
        <v>1811.51</v>
      </c>
      <c r="AI23" s="7">
        <v>2447.83</v>
      </c>
      <c r="AJ23" s="7">
        <v>31682.76</v>
      </c>
      <c r="AK23" s="7">
        <v>33857.86</v>
      </c>
      <c r="AL23" s="7">
        <v>14564.35</v>
      </c>
      <c r="AM23" s="7">
        <v>9543.66</v>
      </c>
      <c r="AN23" s="7">
        <v>522.25</v>
      </c>
      <c r="AO23" s="7">
        <v>709.05</v>
      </c>
      <c r="AP23" s="7">
        <v>8711.16</v>
      </c>
      <c r="AQ23" s="7">
        <v>1442.08</v>
      </c>
      <c r="AR23" s="7">
        <v>855.42</v>
      </c>
      <c r="AS23" s="7">
        <v>753.19</v>
      </c>
      <c r="AT23" s="7">
        <v>184.57</v>
      </c>
      <c r="AU23" s="7">
        <v>1435.19</v>
      </c>
      <c r="AV23" s="7">
        <v>4903.4399999999996</v>
      </c>
      <c r="AW23" s="7">
        <v>7355.81</v>
      </c>
      <c r="AX23" s="7">
        <v>1000.42</v>
      </c>
      <c r="AY23" s="7">
        <v>408.71</v>
      </c>
      <c r="AZ23" s="7">
        <v>0</v>
      </c>
      <c r="BA23" s="7">
        <v>6032.85</v>
      </c>
      <c r="BB23" s="7">
        <v>11965.59</v>
      </c>
      <c r="BC23" s="7">
        <v>5951.58</v>
      </c>
      <c r="BD23" s="7">
        <v>1652.58</v>
      </c>
      <c r="BE23" s="7">
        <v>4019.73</v>
      </c>
      <c r="BF23" s="7">
        <v>2351.56</v>
      </c>
      <c r="BG23" s="7">
        <v>3147.4</v>
      </c>
      <c r="BH23" s="7">
        <v>7526.5</v>
      </c>
      <c r="BI23" s="7">
        <v>345.36</v>
      </c>
      <c r="BJ23" s="7">
        <v>6869.87</v>
      </c>
      <c r="BK23" s="7">
        <v>1476.53</v>
      </c>
      <c r="BL23" s="7">
        <v>2141.98</v>
      </c>
      <c r="BM23" s="7">
        <v>186.07</v>
      </c>
      <c r="BN23" s="7">
        <v>3.58</v>
      </c>
      <c r="BO23" s="7">
        <v>120.3</v>
      </c>
      <c r="BP23" s="7">
        <v>218.74</v>
      </c>
      <c r="BQ23" s="7">
        <v>337.36</v>
      </c>
      <c r="BR23" s="7">
        <v>575.53</v>
      </c>
      <c r="BS23" s="7">
        <v>135.1</v>
      </c>
      <c r="BT23" s="7">
        <v>0.08</v>
      </c>
      <c r="BU23" s="7">
        <v>0</v>
      </c>
      <c r="BV23" s="7">
        <v>116498.56</v>
      </c>
      <c r="BW23" s="7">
        <v>0</v>
      </c>
      <c r="BX23" s="7">
        <v>3626.02</v>
      </c>
      <c r="BY23" s="7">
        <v>0</v>
      </c>
      <c r="BZ23" s="7">
        <v>842548.53</v>
      </c>
      <c r="CA23" s="7">
        <v>610888.29</v>
      </c>
      <c r="CB23" s="7">
        <v>0</v>
      </c>
      <c r="CC23" s="7">
        <v>545315.96</v>
      </c>
    </row>
    <row r="24" spans="1:81" x14ac:dyDescent="0.45">
      <c r="A24" s="7" t="s">
        <v>275</v>
      </c>
      <c r="B24" s="7" t="s">
        <v>276</v>
      </c>
      <c r="C24" s="7" t="s">
        <v>152</v>
      </c>
      <c r="D24" s="7" t="s">
        <v>19</v>
      </c>
      <c r="E24" s="7">
        <v>65397.2</v>
      </c>
      <c r="F24" s="7">
        <v>0</v>
      </c>
      <c r="G24" s="7">
        <v>0</v>
      </c>
      <c r="H24" s="7">
        <v>0</v>
      </c>
      <c r="I24" s="7">
        <v>7.26</v>
      </c>
      <c r="J24" s="7">
        <v>10.77</v>
      </c>
      <c r="K24" s="7">
        <v>0.08</v>
      </c>
      <c r="L24" s="7">
        <v>58.64</v>
      </c>
      <c r="M24" s="7">
        <v>60.05</v>
      </c>
      <c r="N24" s="7">
        <v>350.91</v>
      </c>
      <c r="O24" s="7">
        <v>940.59</v>
      </c>
      <c r="P24" s="7">
        <v>226.99</v>
      </c>
      <c r="Q24" s="7">
        <v>105.63</v>
      </c>
      <c r="R24" s="7">
        <v>171.28</v>
      </c>
      <c r="S24" s="7">
        <v>1642.48</v>
      </c>
      <c r="T24" s="7">
        <v>2.2000000000000002</v>
      </c>
      <c r="U24" s="7">
        <v>2596.14</v>
      </c>
      <c r="V24" s="7">
        <v>805.96</v>
      </c>
      <c r="W24" s="7">
        <v>6422.25</v>
      </c>
      <c r="X24" s="7">
        <v>10071.91</v>
      </c>
      <c r="Y24" s="7">
        <v>2220.5300000000002</v>
      </c>
      <c r="Z24" s="7">
        <v>4460.6099999999997</v>
      </c>
      <c r="AA24" s="7">
        <v>4973.62</v>
      </c>
      <c r="AB24" s="7">
        <v>2044.37</v>
      </c>
      <c r="AC24" s="7">
        <v>34855.9</v>
      </c>
      <c r="AD24" s="7">
        <v>306.3</v>
      </c>
      <c r="AE24" s="7">
        <v>7661.46</v>
      </c>
      <c r="AF24" s="7">
        <v>1043.53</v>
      </c>
      <c r="AG24" s="7">
        <v>90.41</v>
      </c>
      <c r="AH24" s="7">
        <v>724.02</v>
      </c>
      <c r="AI24" s="7">
        <v>1419.69</v>
      </c>
      <c r="AJ24" s="7">
        <v>1404.64</v>
      </c>
      <c r="AK24" s="7">
        <v>11560.85</v>
      </c>
      <c r="AL24" s="7">
        <v>3649.79</v>
      </c>
      <c r="AM24" s="7">
        <v>1355.53</v>
      </c>
      <c r="AN24" s="7">
        <v>113.65</v>
      </c>
      <c r="AO24" s="7">
        <v>321.75</v>
      </c>
      <c r="AP24" s="7">
        <v>1127.22</v>
      </c>
      <c r="AQ24" s="7">
        <v>174.94</v>
      </c>
      <c r="AR24" s="7">
        <v>466.22</v>
      </c>
      <c r="AS24" s="7">
        <v>184.23</v>
      </c>
      <c r="AT24" s="7">
        <v>192.34</v>
      </c>
      <c r="AU24" s="7">
        <v>467.28</v>
      </c>
      <c r="AV24" s="7">
        <v>2037.44</v>
      </c>
      <c r="AW24" s="7">
        <v>2664.23</v>
      </c>
      <c r="AX24" s="7">
        <v>399.33</v>
      </c>
      <c r="AY24" s="7">
        <v>580.33000000000004</v>
      </c>
      <c r="AZ24" s="7">
        <v>0</v>
      </c>
      <c r="BA24" s="7">
        <v>1348.37</v>
      </c>
      <c r="BB24" s="7">
        <v>3609.24</v>
      </c>
      <c r="BC24" s="7">
        <v>4348.38</v>
      </c>
      <c r="BD24" s="7">
        <v>98.89</v>
      </c>
      <c r="BE24" s="7">
        <v>421.29</v>
      </c>
      <c r="BF24" s="7">
        <v>1306.26</v>
      </c>
      <c r="BG24" s="7">
        <v>1119.95</v>
      </c>
      <c r="BH24" s="7">
        <v>3672.54</v>
      </c>
      <c r="BI24" s="7">
        <v>124.42</v>
      </c>
      <c r="BJ24" s="7">
        <v>1728.73</v>
      </c>
      <c r="BK24" s="7">
        <v>285.33999999999997</v>
      </c>
      <c r="BL24" s="7">
        <v>628.21</v>
      </c>
      <c r="BM24" s="7">
        <v>65.17</v>
      </c>
      <c r="BN24" s="7">
        <v>3.47</v>
      </c>
      <c r="BO24" s="7">
        <v>23.18</v>
      </c>
      <c r="BP24" s="7">
        <v>122.6</v>
      </c>
      <c r="BQ24" s="7">
        <v>114.37</v>
      </c>
      <c r="BR24" s="7">
        <v>136.09</v>
      </c>
      <c r="BS24" s="7">
        <v>56.51</v>
      </c>
      <c r="BT24" s="7">
        <v>0.02</v>
      </c>
      <c r="BU24" s="7">
        <v>0</v>
      </c>
      <c r="BV24" s="7">
        <v>38740.28</v>
      </c>
      <c r="BW24" s="7">
        <v>0</v>
      </c>
      <c r="BX24" s="7">
        <v>860.58</v>
      </c>
      <c r="BY24" s="7">
        <v>0</v>
      </c>
      <c r="BZ24" s="7">
        <v>226659.55</v>
      </c>
      <c r="CA24" s="7">
        <v>161262.35</v>
      </c>
      <c r="CB24" s="7">
        <v>0</v>
      </c>
      <c r="CC24" s="7">
        <v>129186.37</v>
      </c>
    </row>
    <row r="25" spans="1:81" x14ac:dyDescent="0.45">
      <c r="A25" s="7" t="s">
        <v>275</v>
      </c>
      <c r="B25" s="7" t="s">
        <v>276</v>
      </c>
      <c r="C25" s="7" t="s">
        <v>153</v>
      </c>
      <c r="D25" s="7" t="s">
        <v>220</v>
      </c>
      <c r="E25" s="7">
        <v>89845.89</v>
      </c>
      <c r="F25" s="7">
        <v>0</v>
      </c>
      <c r="G25" s="7">
        <v>0</v>
      </c>
      <c r="H25" s="7">
        <v>0</v>
      </c>
      <c r="I25" s="7">
        <v>134.22</v>
      </c>
      <c r="J25" s="7">
        <v>613.88</v>
      </c>
      <c r="K25" s="7">
        <v>3.86</v>
      </c>
      <c r="L25" s="7">
        <v>221.54</v>
      </c>
      <c r="M25" s="7">
        <v>412.25</v>
      </c>
      <c r="N25" s="7">
        <v>2424.75</v>
      </c>
      <c r="O25" s="7">
        <v>13238.85</v>
      </c>
      <c r="P25" s="7">
        <v>1969.11</v>
      </c>
      <c r="Q25" s="7">
        <v>439.51</v>
      </c>
      <c r="R25" s="7">
        <v>459.65</v>
      </c>
      <c r="S25" s="7">
        <v>4840.6499999999996</v>
      </c>
      <c r="T25" s="7">
        <v>270.41000000000003</v>
      </c>
      <c r="U25" s="7">
        <v>4634.84</v>
      </c>
      <c r="V25" s="7">
        <v>1447.73</v>
      </c>
      <c r="W25" s="7">
        <v>5126.7700000000004</v>
      </c>
      <c r="X25" s="7">
        <v>5646.15</v>
      </c>
      <c r="Y25" s="7">
        <v>1754.56</v>
      </c>
      <c r="Z25" s="7">
        <v>1258.24</v>
      </c>
      <c r="AA25" s="7">
        <v>1141.83</v>
      </c>
      <c r="AB25" s="7">
        <v>578.72</v>
      </c>
      <c r="AC25" s="7">
        <v>389.72</v>
      </c>
      <c r="AD25" s="7">
        <v>11071.88</v>
      </c>
      <c r="AE25" s="7">
        <v>1299.79</v>
      </c>
      <c r="AF25" s="7">
        <v>2010.75</v>
      </c>
      <c r="AG25" s="7">
        <v>148.5</v>
      </c>
      <c r="AH25" s="7">
        <v>876.66</v>
      </c>
      <c r="AI25" s="7">
        <v>1165.78</v>
      </c>
      <c r="AJ25" s="7">
        <v>625.29</v>
      </c>
      <c r="AK25" s="7">
        <v>15568.33</v>
      </c>
      <c r="AL25" s="7">
        <v>5294.47</v>
      </c>
      <c r="AM25" s="7">
        <v>3729.09</v>
      </c>
      <c r="AN25" s="7">
        <v>171.6</v>
      </c>
      <c r="AO25" s="7">
        <v>286.41000000000003</v>
      </c>
      <c r="AP25" s="7">
        <v>1491.05</v>
      </c>
      <c r="AQ25" s="7">
        <v>959.53</v>
      </c>
      <c r="AR25" s="7">
        <v>629.89</v>
      </c>
      <c r="AS25" s="7">
        <v>295.47000000000003</v>
      </c>
      <c r="AT25" s="7">
        <v>105.73</v>
      </c>
      <c r="AU25" s="7">
        <v>687.34</v>
      </c>
      <c r="AV25" s="7">
        <v>1211.68</v>
      </c>
      <c r="AW25" s="7">
        <v>2478.4</v>
      </c>
      <c r="AX25" s="7">
        <v>508.06</v>
      </c>
      <c r="AY25" s="7">
        <v>400.33</v>
      </c>
      <c r="AZ25" s="7">
        <v>0</v>
      </c>
      <c r="BA25" s="7">
        <v>2704.95</v>
      </c>
      <c r="BB25" s="7">
        <v>3643.9</v>
      </c>
      <c r="BC25" s="7">
        <v>944.29</v>
      </c>
      <c r="BD25" s="7">
        <v>135.68</v>
      </c>
      <c r="BE25" s="7">
        <v>1955.45</v>
      </c>
      <c r="BF25" s="7">
        <v>1372.19</v>
      </c>
      <c r="BG25" s="7">
        <v>1991.38</v>
      </c>
      <c r="BH25" s="7">
        <v>1821.18</v>
      </c>
      <c r="BI25" s="7">
        <v>86.5</v>
      </c>
      <c r="BJ25" s="7">
        <v>2150.4699999999998</v>
      </c>
      <c r="BK25" s="7">
        <v>423.28</v>
      </c>
      <c r="BL25" s="7">
        <v>254.72</v>
      </c>
      <c r="BM25" s="7">
        <v>124.61</v>
      </c>
      <c r="BN25" s="7">
        <v>6.35</v>
      </c>
      <c r="BO25" s="7">
        <v>86.78</v>
      </c>
      <c r="BP25" s="7">
        <v>134.65</v>
      </c>
      <c r="BQ25" s="7">
        <v>189.2</v>
      </c>
      <c r="BR25" s="7">
        <v>282.76</v>
      </c>
      <c r="BS25" s="7">
        <v>127</v>
      </c>
      <c r="BT25" s="7">
        <v>0.37</v>
      </c>
      <c r="BU25" s="7">
        <v>0</v>
      </c>
      <c r="BV25" s="7">
        <v>54944.68</v>
      </c>
      <c r="BW25" s="7">
        <v>0</v>
      </c>
      <c r="BX25" s="7">
        <v>1344.36</v>
      </c>
      <c r="BY25" s="7">
        <v>0</v>
      </c>
      <c r="BZ25" s="7">
        <v>225303.06</v>
      </c>
      <c r="CA25" s="7">
        <v>135457.18</v>
      </c>
      <c r="CB25" s="7">
        <v>0</v>
      </c>
      <c r="CC25" s="7">
        <v>116459.03</v>
      </c>
    </row>
    <row r="26" spans="1:81" x14ac:dyDescent="0.45">
      <c r="A26" s="7" t="s">
        <v>275</v>
      </c>
      <c r="B26" s="7" t="s">
        <v>276</v>
      </c>
      <c r="C26" s="7" t="s">
        <v>154</v>
      </c>
      <c r="D26" s="7" t="s">
        <v>221</v>
      </c>
      <c r="E26" s="7">
        <v>109113.64</v>
      </c>
      <c r="F26" s="7">
        <v>0</v>
      </c>
      <c r="G26" s="7">
        <v>0</v>
      </c>
      <c r="H26" s="7">
        <v>0</v>
      </c>
      <c r="I26" s="7">
        <v>96.69</v>
      </c>
      <c r="J26" s="7">
        <v>25.68</v>
      </c>
      <c r="K26" s="7">
        <v>2.5499999999999998</v>
      </c>
      <c r="L26" s="7">
        <v>224.25</v>
      </c>
      <c r="M26" s="7">
        <v>305.99</v>
      </c>
      <c r="N26" s="7">
        <v>336.09</v>
      </c>
      <c r="O26" s="7">
        <v>761.47</v>
      </c>
      <c r="P26" s="7">
        <v>505.48</v>
      </c>
      <c r="Q26" s="7">
        <v>363.64</v>
      </c>
      <c r="R26" s="7">
        <v>919.14</v>
      </c>
      <c r="S26" s="7">
        <v>1908.73</v>
      </c>
      <c r="T26" s="7">
        <v>23.87</v>
      </c>
      <c r="U26" s="7">
        <v>3523.58</v>
      </c>
      <c r="V26" s="7">
        <v>1550.62</v>
      </c>
      <c r="W26" s="7">
        <v>8143.88</v>
      </c>
      <c r="X26" s="7">
        <v>14395.32</v>
      </c>
      <c r="Y26" s="7">
        <v>2968.73</v>
      </c>
      <c r="Z26" s="7">
        <v>4777.8100000000004</v>
      </c>
      <c r="AA26" s="7">
        <v>11278.45</v>
      </c>
      <c r="AB26" s="7">
        <v>2847.63</v>
      </c>
      <c r="AC26" s="7">
        <v>7688.02</v>
      </c>
      <c r="AD26" s="7">
        <v>724.97</v>
      </c>
      <c r="AE26" s="7">
        <v>12026.92</v>
      </c>
      <c r="AF26" s="7">
        <v>2126.87</v>
      </c>
      <c r="AG26" s="7">
        <v>149.27000000000001</v>
      </c>
      <c r="AH26" s="7">
        <v>917.5</v>
      </c>
      <c r="AI26" s="7">
        <v>5580.55</v>
      </c>
      <c r="AJ26" s="7">
        <v>1382.74</v>
      </c>
      <c r="AK26" s="7">
        <v>14142.33</v>
      </c>
      <c r="AL26" s="7">
        <v>3301.29</v>
      </c>
      <c r="AM26" s="7">
        <v>2437.11</v>
      </c>
      <c r="AN26" s="7">
        <v>179.2</v>
      </c>
      <c r="AO26" s="7">
        <v>453.68</v>
      </c>
      <c r="AP26" s="7">
        <v>2917.98</v>
      </c>
      <c r="AQ26" s="7">
        <v>765.64</v>
      </c>
      <c r="AR26" s="7">
        <v>1031.28</v>
      </c>
      <c r="AS26" s="7">
        <v>298.72000000000003</v>
      </c>
      <c r="AT26" s="7">
        <v>91.15</v>
      </c>
      <c r="AU26" s="7">
        <v>843.57</v>
      </c>
      <c r="AV26" s="7">
        <v>2080.36</v>
      </c>
      <c r="AW26" s="7">
        <v>2551.2399999999998</v>
      </c>
      <c r="AX26" s="7">
        <v>590.59</v>
      </c>
      <c r="AY26" s="7">
        <v>318.8</v>
      </c>
      <c r="AZ26" s="7">
        <v>0</v>
      </c>
      <c r="BA26" s="7">
        <v>2698.1</v>
      </c>
      <c r="BB26" s="7">
        <v>4922.17</v>
      </c>
      <c r="BC26" s="7">
        <v>2670.26</v>
      </c>
      <c r="BD26" s="7">
        <v>176.03</v>
      </c>
      <c r="BE26" s="7">
        <v>766.54</v>
      </c>
      <c r="BF26" s="7">
        <v>696.75</v>
      </c>
      <c r="BG26" s="7">
        <v>1853.01</v>
      </c>
      <c r="BH26" s="7">
        <v>4429.28</v>
      </c>
      <c r="BI26" s="7">
        <v>162.25</v>
      </c>
      <c r="BJ26" s="7">
        <v>2633.87</v>
      </c>
      <c r="BK26" s="7">
        <v>490.82</v>
      </c>
      <c r="BL26" s="7">
        <v>663.69</v>
      </c>
      <c r="BM26" s="7">
        <v>132.49</v>
      </c>
      <c r="BN26" s="7">
        <v>2.1800000000000002</v>
      </c>
      <c r="BO26" s="7">
        <v>93.41</v>
      </c>
      <c r="BP26" s="7">
        <v>155.94</v>
      </c>
      <c r="BQ26" s="7">
        <v>180.87</v>
      </c>
      <c r="BR26" s="7">
        <v>327.69</v>
      </c>
      <c r="BS26" s="7">
        <v>77.930000000000007</v>
      </c>
      <c r="BT26" s="7">
        <v>0.52</v>
      </c>
      <c r="BU26" s="7">
        <v>0</v>
      </c>
      <c r="BV26" s="7">
        <v>71317.279999999999</v>
      </c>
      <c r="BW26" s="7">
        <v>0</v>
      </c>
      <c r="BX26" s="7">
        <v>1587.81</v>
      </c>
      <c r="BY26" s="7">
        <v>0</v>
      </c>
      <c r="BZ26" s="7">
        <v>269552.56</v>
      </c>
      <c r="CA26" s="7">
        <v>160438.93</v>
      </c>
      <c r="CB26" s="7">
        <v>0</v>
      </c>
      <c r="CC26" s="7">
        <v>140693.16</v>
      </c>
    </row>
    <row r="27" spans="1:81" x14ac:dyDescent="0.45">
      <c r="A27" s="7" t="s">
        <v>275</v>
      </c>
      <c r="B27" s="7" t="s">
        <v>276</v>
      </c>
      <c r="C27" s="7" t="s">
        <v>155</v>
      </c>
      <c r="D27" s="7" t="s">
        <v>222</v>
      </c>
      <c r="E27" s="7">
        <v>231226.55</v>
      </c>
      <c r="F27" s="7">
        <v>0</v>
      </c>
      <c r="G27" s="7">
        <v>0</v>
      </c>
      <c r="H27" s="7">
        <v>0</v>
      </c>
      <c r="I27" s="7">
        <v>1001.32</v>
      </c>
      <c r="J27" s="7">
        <v>1269.97</v>
      </c>
      <c r="K27" s="7">
        <v>14.31</v>
      </c>
      <c r="L27" s="7">
        <v>16990.52</v>
      </c>
      <c r="M27" s="7">
        <v>1290.28</v>
      </c>
      <c r="N27" s="7">
        <v>153.63</v>
      </c>
      <c r="O27" s="7">
        <v>1681.99</v>
      </c>
      <c r="P27" s="7">
        <v>798.93</v>
      </c>
      <c r="Q27" s="7">
        <v>358.65</v>
      </c>
      <c r="R27" s="7">
        <v>8534.18</v>
      </c>
      <c r="S27" s="7">
        <v>5697.83</v>
      </c>
      <c r="T27" s="7">
        <v>61.51</v>
      </c>
      <c r="U27" s="7">
        <v>1018.14</v>
      </c>
      <c r="V27" s="7">
        <v>1854</v>
      </c>
      <c r="W27" s="7">
        <v>1443.03</v>
      </c>
      <c r="X27" s="7">
        <v>3566.33</v>
      </c>
      <c r="Y27" s="7">
        <v>1624.26</v>
      </c>
      <c r="Z27" s="7">
        <v>5227.97</v>
      </c>
      <c r="AA27" s="7">
        <v>3670.44</v>
      </c>
      <c r="AB27" s="7">
        <v>313.66000000000003</v>
      </c>
      <c r="AC27" s="7">
        <v>58.86</v>
      </c>
      <c r="AD27" s="7">
        <v>309.37</v>
      </c>
      <c r="AE27" s="7">
        <v>9227.36</v>
      </c>
      <c r="AF27" s="7">
        <v>208269.05</v>
      </c>
      <c r="AG27" s="7">
        <v>878.74</v>
      </c>
      <c r="AH27" s="7">
        <v>3212.25</v>
      </c>
      <c r="AI27" s="7">
        <v>19181.509999999998</v>
      </c>
      <c r="AJ27" s="7">
        <v>909.04</v>
      </c>
      <c r="AK27" s="7">
        <v>11068.13</v>
      </c>
      <c r="AL27" s="7">
        <v>3688.02</v>
      </c>
      <c r="AM27" s="7">
        <v>10028.040000000001</v>
      </c>
      <c r="AN27" s="7">
        <v>319.22000000000003</v>
      </c>
      <c r="AO27" s="7">
        <v>253.53</v>
      </c>
      <c r="AP27" s="7">
        <v>5945.42</v>
      </c>
      <c r="AQ27" s="7">
        <v>1488.13</v>
      </c>
      <c r="AR27" s="7">
        <v>1951.39</v>
      </c>
      <c r="AS27" s="7">
        <v>530.02</v>
      </c>
      <c r="AT27" s="7">
        <v>241.96</v>
      </c>
      <c r="AU27" s="7">
        <v>2715.98</v>
      </c>
      <c r="AV27" s="7">
        <v>5539.97</v>
      </c>
      <c r="AW27" s="7">
        <v>8515.9599999999991</v>
      </c>
      <c r="AX27" s="7">
        <v>2293.48</v>
      </c>
      <c r="AY27" s="7">
        <v>1074.31</v>
      </c>
      <c r="AZ27" s="7">
        <v>0</v>
      </c>
      <c r="BA27" s="7">
        <v>5663.15</v>
      </c>
      <c r="BB27" s="7">
        <v>11391.27</v>
      </c>
      <c r="BC27" s="7">
        <v>6524.05</v>
      </c>
      <c r="BD27" s="7">
        <v>115.97</v>
      </c>
      <c r="BE27" s="7">
        <v>1410.25</v>
      </c>
      <c r="BF27" s="7">
        <v>1853.06</v>
      </c>
      <c r="BG27" s="7">
        <v>4581.16</v>
      </c>
      <c r="BH27" s="7">
        <v>2163.61</v>
      </c>
      <c r="BI27" s="7">
        <v>185.19</v>
      </c>
      <c r="BJ27" s="7">
        <v>7378.14</v>
      </c>
      <c r="BK27" s="7">
        <v>9734.5499999999993</v>
      </c>
      <c r="BL27" s="7">
        <v>1080.1500000000001</v>
      </c>
      <c r="BM27" s="7">
        <v>215.08</v>
      </c>
      <c r="BN27" s="7">
        <v>3.18</v>
      </c>
      <c r="BO27" s="7">
        <v>167.76</v>
      </c>
      <c r="BP27" s="7">
        <v>220.56</v>
      </c>
      <c r="BQ27" s="7">
        <v>904.81</v>
      </c>
      <c r="BR27" s="7">
        <v>216.6</v>
      </c>
      <c r="BS27" s="7">
        <v>258.73</v>
      </c>
      <c r="BT27" s="7">
        <v>0.09</v>
      </c>
      <c r="BU27" s="7">
        <v>0</v>
      </c>
      <c r="BV27" s="7">
        <v>66382.22</v>
      </c>
      <c r="BW27" s="7">
        <v>0</v>
      </c>
      <c r="BX27" s="7">
        <v>2452.14</v>
      </c>
      <c r="BY27" s="7">
        <v>0</v>
      </c>
      <c r="BZ27" s="7">
        <v>694239.54</v>
      </c>
      <c r="CA27" s="7">
        <v>463013</v>
      </c>
      <c r="CB27" s="7">
        <v>0</v>
      </c>
      <c r="CC27" s="7">
        <v>408338.05</v>
      </c>
    </row>
    <row r="28" spans="1:81" x14ac:dyDescent="0.45">
      <c r="A28" s="7" t="s">
        <v>275</v>
      </c>
      <c r="B28" s="7" t="s">
        <v>276</v>
      </c>
      <c r="C28" s="7" t="s">
        <v>156</v>
      </c>
      <c r="D28" s="7" t="s">
        <v>223</v>
      </c>
      <c r="E28" s="7">
        <v>33986.730000000003</v>
      </c>
      <c r="F28" s="7">
        <v>0</v>
      </c>
      <c r="G28" s="7">
        <v>0</v>
      </c>
      <c r="H28" s="7">
        <v>0</v>
      </c>
      <c r="I28" s="7">
        <v>19.170000000000002</v>
      </c>
      <c r="J28" s="7">
        <v>10.89</v>
      </c>
      <c r="K28" s="7">
        <v>0.17</v>
      </c>
      <c r="L28" s="7">
        <v>210.18</v>
      </c>
      <c r="M28" s="7">
        <v>122.8</v>
      </c>
      <c r="N28" s="7">
        <v>24.46</v>
      </c>
      <c r="O28" s="7">
        <v>34.799999999999997</v>
      </c>
      <c r="P28" s="7">
        <v>64.45</v>
      </c>
      <c r="Q28" s="7">
        <v>49.39</v>
      </c>
      <c r="R28" s="7">
        <v>264.95999999999998</v>
      </c>
      <c r="S28" s="7">
        <v>950.53</v>
      </c>
      <c r="T28" s="7">
        <v>4.1500000000000004</v>
      </c>
      <c r="U28" s="7">
        <v>138.54</v>
      </c>
      <c r="V28" s="7">
        <v>248.24</v>
      </c>
      <c r="W28" s="7">
        <v>240.25</v>
      </c>
      <c r="X28" s="7">
        <v>552.94000000000005</v>
      </c>
      <c r="Y28" s="7">
        <v>139.27000000000001</v>
      </c>
      <c r="Z28" s="7">
        <v>221.67</v>
      </c>
      <c r="AA28" s="7">
        <v>738.6</v>
      </c>
      <c r="AB28" s="7">
        <v>60.13</v>
      </c>
      <c r="AC28" s="7">
        <v>15.73</v>
      </c>
      <c r="AD28" s="7">
        <v>39.619999999999997</v>
      </c>
      <c r="AE28" s="7">
        <v>843.03</v>
      </c>
      <c r="AF28" s="7">
        <v>4180.42</v>
      </c>
      <c r="AG28" s="7">
        <v>2577.89</v>
      </c>
      <c r="AH28" s="7">
        <v>2677.99</v>
      </c>
      <c r="AI28" s="7">
        <v>1539.45</v>
      </c>
      <c r="AJ28" s="7">
        <v>257.97000000000003</v>
      </c>
      <c r="AK28" s="7">
        <v>1148.1099999999999</v>
      </c>
      <c r="AL28" s="7">
        <v>323.14</v>
      </c>
      <c r="AM28" s="7">
        <v>324.89999999999998</v>
      </c>
      <c r="AN28" s="7">
        <v>8.2100000000000009</v>
      </c>
      <c r="AO28" s="7">
        <v>16.059999999999999</v>
      </c>
      <c r="AP28" s="7">
        <v>291.61</v>
      </c>
      <c r="AQ28" s="7">
        <v>349.95</v>
      </c>
      <c r="AR28" s="7">
        <v>319.25</v>
      </c>
      <c r="AS28" s="7">
        <v>104.18</v>
      </c>
      <c r="AT28" s="7">
        <v>40.03</v>
      </c>
      <c r="AU28" s="7">
        <v>472.33</v>
      </c>
      <c r="AV28" s="7">
        <v>605.15</v>
      </c>
      <c r="AW28" s="7">
        <v>1263.69</v>
      </c>
      <c r="AX28" s="7">
        <v>255.02</v>
      </c>
      <c r="AY28" s="7">
        <v>105.31</v>
      </c>
      <c r="AZ28" s="7">
        <v>0</v>
      </c>
      <c r="BA28" s="7">
        <v>716.7</v>
      </c>
      <c r="BB28" s="7">
        <v>1006.15</v>
      </c>
      <c r="BC28" s="7">
        <v>1005.15</v>
      </c>
      <c r="BD28" s="7">
        <v>9.07</v>
      </c>
      <c r="BE28" s="7">
        <v>153.06</v>
      </c>
      <c r="BF28" s="7">
        <v>218.26</v>
      </c>
      <c r="BG28" s="7">
        <v>771.12</v>
      </c>
      <c r="BH28" s="7">
        <v>436.24</v>
      </c>
      <c r="BI28" s="7">
        <v>36.29</v>
      </c>
      <c r="BJ28" s="7">
        <v>1697.7</v>
      </c>
      <c r="BK28" s="7">
        <v>328.79</v>
      </c>
      <c r="BL28" s="7">
        <v>145.88</v>
      </c>
      <c r="BM28" s="7">
        <v>75.23</v>
      </c>
      <c r="BN28" s="7">
        <v>2.89</v>
      </c>
      <c r="BO28" s="7">
        <v>13.08</v>
      </c>
      <c r="BP28" s="7">
        <v>42.69</v>
      </c>
      <c r="BQ28" s="7">
        <v>116.35</v>
      </c>
      <c r="BR28" s="7">
        <v>82.9</v>
      </c>
      <c r="BS28" s="7">
        <v>83.48</v>
      </c>
      <c r="BT28" s="7">
        <v>1.21</v>
      </c>
      <c r="BU28" s="7">
        <v>0</v>
      </c>
      <c r="BV28" s="7">
        <v>12857.24</v>
      </c>
      <c r="BW28" s="7">
        <v>0</v>
      </c>
      <c r="BX28" s="7">
        <v>877.66</v>
      </c>
      <c r="BY28" s="7">
        <v>0</v>
      </c>
      <c r="BZ28" s="7">
        <v>65128.68</v>
      </c>
      <c r="CA28" s="7">
        <v>31141.95</v>
      </c>
      <c r="CB28" s="7">
        <v>0</v>
      </c>
      <c r="CC28" s="7">
        <v>28796.91</v>
      </c>
    </row>
    <row r="29" spans="1:81" x14ac:dyDescent="0.45">
      <c r="A29" s="7" t="s">
        <v>275</v>
      </c>
      <c r="B29" s="7" t="s">
        <v>276</v>
      </c>
      <c r="C29" s="7" t="s">
        <v>157</v>
      </c>
      <c r="D29" s="7" t="s">
        <v>224</v>
      </c>
      <c r="E29" s="7">
        <v>114400.18</v>
      </c>
      <c r="F29" s="7">
        <v>0</v>
      </c>
      <c r="G29" s="7">
        <v>0</v>
      </c>
      <c r="H29" s="7">
        <v>0</v>
      </c>
      <c r="I29" s="7">
        <v>84.64</v>
      </c>
      <c r="J29" s="7">
        <v>63.61</v>
      </c>
      <c r="K29" s="7">
        <v>2.64</v>
      </c>
      <c r="L29" s="7">
        <v>366.44</v>
      </c>
      <c r="M29" s="7">
        <v>780.54</v>
      </c>
      <c r="N29" s="7">
        <v>232.28</v>
      </c>
      <c r="O29" s="7">
        <v>291.70999999999998</v>
      </c>
      <c r="P29" s="7">
        <v>781.26</v>
      </c>
      <c r="Q29" s="7">
        <v>269.91000000000003</v>
      </c>
      <c r="R29" s="7">
        <v>1539.36</v>
      </c>
      <c r="S29" s="7">
        <v>1436.91</v>
      </c>
      <c r="T29" s="7">
        <v>29.58</v>
      </c>
      <c r="U29" s="7">
        <v>1372.71</v>
      </c>
      <c r="V29" s="7">
        <v>734.97</v>
      </c>
      <c r="W29" s="7">
        <v>3022.07</v>
      </c>
      <c r="X29" s="7">
        <v>2962.37</v>
      </c>
      <c r="Y29" s="7">
        <v>264.77999999999997</v>
      </c>
      <c r="Z29" s="7">
        <v>371.01</v>
      </c>
      <c r="AA29" s="7">
        <v>1095.73</v>
      </c>
      <c r="AB29" s="7">
        <v>1101.0999999999999</v>
      </c>
      <c r="AC29" s="7">
        <v>146.4</v>
      </c>
      <c r="AD29" s="7">
        <v>195.76</v>
      </c>
      <c r="AE29" s="7">
        <v>2211.71</v>
      </c>
      <c r="AF29" s="7">
        <v>4046.72</v>
      </c>
      <c r="AG29" s="7">
        <v>1938.72</v>
      </c>
      <c r="AH29" s="7">
        <v>39151.440000000002</v>
      </c>
      <c r="AI29" s="7">
        <v>5979.03</v>
      </c>
      <c r="AJ29" s="7">
        <v>2041.13</v>
      </c>
      <c r="AK29" s="7">
        <v>5602.49</v>
      </c>
      <c r="AL29" s="7">
        <v>1222.8800000000001</v>
      </c>
      <c r="AM29" s="7">
        <v>3950.46</v>
      </c>
      <c r="AN29" s="7">
        <v>162.51</v>
      </c>
      <c r="AO29" s="7">
        <v>146.66</v>
      </c>
      <c r="AP29" s="7">
        <v>2016.05</v>
      </c>
      <c r="AQ29" s="7">
        <v>826.4</v>
      </c>
      <c r="AR29" s="7">
        <v>758.01</v>
      </c>
      <c r="AS29" s="7">
        <v>634.12</v>
      </c>
      <c r="AT29" s="7">
        <v>116.1</v>
      </c>
      <c r="AU29" s="7">
        <v>1216.9000000000001</v>
      </c>
      <c r="AV29" s="7">
        <v>2898.82</v>
      </c>
      <c r="AW29" s="7">
        <v>3042.04</v>
      </c>
      <c r="AX29" s="7">
        <v>1355.24</v>
      </c>
      <c r="AY29" s="7">
        <v>267.92</v>
      </c>
      <c r="AZ29" s="7">
        <v>0</v>
      </c>
      <c r="BA29" s="7">
        <v>2932.91</v>
      </c>
      <c r="BB29" s="7">
        <v>4450.67</v>
      </c>
      <c r="BC29" s="7">
        <v>5056.4399999999996</v>
      </c>
      <c r="BD29" s="7">
        <v>35.68</v>
      </c>
      <c r="BE29" s="7">
        <v>759.08</v>
      </c>
      <c r="BF29" s="7">
        <v>1166.82</v>
      </c>
      <c r="BG29" s="7">
        <v>3725.16</v>
      </c>
      <c r="BH29" s="7">
        <v>2179.2800000000002</v>
      </c>
      <c r="BI29" s="7">
        <v>167.92</v>
      </c>
      <c r="BJ29" s="7">
        <v>6734.22</v>
      </c>
      <c r="BK29" s="7">
        <v>1179.1199999999999</v>
      </c>
      <c r="BL29" s="7">
        <v>593.41999999999996</v>
      </c>
      <c r="BM29" s="7">
        <v>328.25</v>
      </c>
      <c r="BN29" s="7">
        <v>12.77</v>
      </c>
      <c r="BO29" s="7">
        <v>135.80000000000001</v>
      </c>
      <c r="BP29" s="7">
        <v>227.4</v>
      </c>
      <c r="BQ29" s="7">
        <v>460.54</v>
      </c>
      <c r="BR29" s="7">
        <v>181.05</v>
      </c>
      <c r="BS29" s="7">
        <v>429.45</v>
      </c>
      <c r="BT29" s="7">
        <v>11.1</v>
      </c>
      <c r="BU29" s="7">
        <v>0</v>
      </c>
      <c r="BV29" s="7">
        <v>57886.86</v>
      </c>
      <c r="BW29" s="7">
        <v>0</v>
      </c>
      <c r="BX29" s="7">
        <v>7060.22</v>
      </c>
      <c r="BY29" s="7">
        <v>0</v>
      </c>
      <c r="BZ29" s="7">
        <v>256415.15</v>
      </c>
      <c r="CA29" s="7">
        <v>142014.97</v>
      </c>
      <c r="CB29" s="7">
        <v>0</v>
      </c>
      <c r="CC29" s="7">
        <v>127498.2</v>
      </c>
    </row>
    <row r="30" spans="1:81" x14ac:dyDescent="0.45">
      <c r="A30" s="7" t="s">
        <v>275</v>
      </c>
      <c r="B30" s="7" t="s">
        <v>276</v>
      </c>
      <c r="C30" s="7" t="s">
        <v>158</v>
      </c>
      <c r="D30" s="7" t="s">
        <v>225</v>
      </c>
      <c r="E30" s="7">
        <v>741215.98</v>
      </c>
      <c r="F30" s="7">
        <v>0</v>
      </c>
      <c r="G30" s="7">
        <v>0</v>
      </c>
      <c r="H30" s="7">
        <v>0</v>
      </c>
      <c r="I30" s="7">
        <v>726.11</v>
      </c>
      <c r="J30" s="7">
        <v>521.83000000000004</v>
      </c>
      <c r="K30" s="7">
        <v>68.87</v>
      </c>
      <c r="L30" s="7">
        <v>10137.18</v>
      </c>
      <c r="M30" s="7">
        <v>1218.55</v>
      </c>
      <c r="N30" s="7">
        <v>1646.51</v>
      </c>
      <c r="O30" s="7">
        <v>30159.94</v>
      </c>
      <c r="P30" s="7">
        <v>1773.74</v>
      </c>
      <c r="Q30" s="7">
        <v>590.67999999999995</v>
      </c>
      <c r="R30" s="7">
        <v>10459.030000000001</v>
      </c>
      <c r="S30" s="7">
        <v>11629.34</v>
      </c>
      <c r="T30" s="7">
        <v>39.130000000000003</v>
      </c>
      <c r="U30" s="7">
        <v>33525.019999999997</v>
      </c>
      <c r="V30" s="7">
        <v>84356.92</v>
      </c>
      <c r="W30" s="7">
        <v>17646.48</v>
      </c>
      <c r="X30" s="7">
        <v>59484.639999999999</v>
      </c>
      <c r="Y30" s="7">
        <v>3561.79</v>
      </c>
      <c r="Z30" s="7">
        <v>25160.18</v>
      </c>
      <c r="AA30" s="7">
        <v>16297.72</v>
      </c>
      <c r="AB30" s="7">
        <v>2795.07</v>
      </c>
      <c r="AC30" s="7">
        <v>282.33</v>
      </c>
      <c r="AD30" s="7">
        <v>3779.4</v>
      </c>
      <c r="AE30" s="7">
        <v>9377.6299999999992</v>
      </c>
      <c r="AF30" s="7">
        <v>11834.7</v>
      </c>
      <c r="AG30" s="7">
        <v>862.83</v>
      </c>
      <c r="AH30" s="7">
        <v>7194.99</v>
      </c>
      <c r="AI30" s="7">
        <v>353793.11</v>
      </c>
      <c r="AJ30" s="7">
        <v>5541.54</v>
      </c>
      <c r="AK30" s="7">
        <v>78482.86</v>
      </c>
      <c r="AL30" s="7">
        <v>21450.34</v>
      </c>
      <c r="AM30" s="7">
        <v>14666.63</v>
      </c>
      <c r="AN30" s="7">
        <v>602.86</v>
      </c>
      <c r="AO30" s="7">
        <v>620.24</v>
      </c>
      <c r="AP30" s="7">
        <v>7377.26</v>
      </c>
      <c r="AQ30" s="7">
        <v>1522.88</v>
      </c>
      <c r="AR30" s="7">
        <v>5641.73</v>
      </c>
      <c r="AS30" s="7">
        <v>821.79</v>
      </c>
      <c r="AT30" s="7">
        <v>497.02</v>
      </c>
      <c r="AU30" s="7">
        <v>5188.58</v>
      </c>
      <c r="AV30" s="7">
        <v>7788.43</v>
      </c>
      <c r="AW30" s="7">
        <v>24905.24</v>
      </c>
      <c r="AX30" s="7">
        <v>4973.58</v>
      </c>
      <c r="AY30" s="7">
        <v>2285.62</v>
      </c>
      <c r="AZ30" s="7">
        <v>0</v>
      </c>
      <c r="BA30" s="7">
        <v>29082.81</v>
      </c>
      <c r="BB30" s="7">
        <v>29045.4</v>
      </c>
      <c r="BC30" s="7">
        <v>47294.28</v>
      </c>
      <c r="BD30" s="7">
        <v>327.32</v>
      </c>
      <c r="BE30" s="7">
        <v>3469</v>
      </c>
      <c r="BF30" s="7">
        <v>4103.8</v>
      </c>
      <c r="BG30" s="7">
        <v>25820.17</v>
      </c>
      <c r="BH30" s="7">
        <v>15009.24</v>
      </c>
      <c r="BI30" s="7">
        <v>625.14</v>
      </c>
      <c r="BJ30" s="7">
        <v>20785.740000000002</v>
      </c>
      <c r="BK30" s="7">
        <v>6826.73</v>
      </c>
      <c r="BL30" s="7">
        <v>1668.39</v>
      </c>
      <c r="BM30" s="7">
        <v>476.78</v>
      </c>
      <c r="BN30" s="7">
        <v>14.91</v>
      </c>
      <c r="BO30" s="7">
        <v>423.84</v>
      </c>
      <c r="BP30" s="7">
        <v>483.94</v>
      </c>
      <c r="BQ30" s="7">
        <v>1422.56</v>
      </c>
      <c r="BR30" s="7">
        <v>417.3</v>
      </c>
      <c r="BS30" s="7">
        <v>501.5</v>
      </c>
      <c r="BT30" s="7">
        <v>58.12</v>
      </c>
      <c r="BU30" s="7">
        <v>0</v>
      </c>
      <c r="BV30" s="7">
        <v>388589.99</v>
      </c>
      <c r="BW30" s="7">
        <v>0</v>
      </c>
      <c r="BX30" s="7">
        <v>21243.75</v>
      </c>
      <c r="BY30" s="7">
        <v>0</v>
      </c>
      <c r="BZ30" s="7">
        <v>1887258.38</v>
      </c>
      <c r="CA30" s="7">
        <v>1146042.3899999999</v>
      </c>
      <c r="CB30" s="7">
        <v>0</v>
      </c>
      <c r="CC30" s="7">
        <v>1069147.26</v>
      </c>
    </row>
    <row r="31" spans="1:81" x14ac:dyDescent="0.45">
      <c r="A31" s="7" t="s">
        <v>275</v>
      </c>
      <c r="B31" s="7" t="s">
        <v>276</v>
      </c>
      <c r="C31" s="7" t="s">
        <v>159</v>
      </c>
      <c r="D31" s="7" t="s">
        <v>226</v>
      </c>
      <c r="E31" s="7">
        <v>206622.48</v>
      </c>
      <c r="F31" s="7">
        <v>0</v>
      </c>
      <c r="G31" s="7">
        <v>0</v>
      </c>
      <c r="H31" s="7">
        <v>0</v>
      </c>
      <c r="I31" s="7">
        <v>39.36</v>
      </c>
      <c r="J31" s="7">
        <v>15</v>
      </c>
      <c r="K31" s="7">
        <v>0.64</v>
      </c>
      <c r="L31" s="7">
        <v>44.39</v>
      </c>
      <c r="M31" s="7">
        <v>846.93</v>
      </c>
      <c r="N31" s="7">
        <v>365.37</v>
      </c>
      <c r="O31" s="7">
        <v>158.47999999999999</v>
      </c>
      <c r="P31" s="7">
        <v>454.31</v>
      </c>
      <c r="Q31" s="7">
        <v>709.5</v>
      </c>
      <c r="R31" s="7">
        <v>1529.37</v>
      </c>
      <c r="S31" s="7">
        <v>1689.17</v>
      </c>
      <c r="T31" s="7">
        <v>5.94</v>
      </c>
      <c r="U31" s="7">
        <v>4520</v>
      </c>
      <c r="V31" s="7">
        <v>1012.17</v>
      </c>
      <c r="W31" s="7">
        <v>1433.72</v>
      </c>
      <c r="X31" s="7">
        <v>3233.84</v>
      </c>
      <c r="Y31" s="7">
        <v>527.35</v>
      </c>
      <c r="Z31" s="7">
        <v>1132.96</v>
      </c>
      <c r="AA31" s="7">
        <v>2566.9899999999998</v>
      </c>
      <c r="AB31" s="7">
        <v>26809.759999999998</v>
      </c>
      <c r="AC31" s="7">
        <v>311.14</v>
      </c>
      <c r="AD31" s="7">
        <v>215.82</v>
      </c>
      <c r="AE31" s="7">
        <v>1980.84</v>
      </c>
      <c r="AF31" s="7">
        <v>2931.66</v>
      </c>
      <c r="AG31" s="7">
        <v>270.3</v>
      </c>
      <c r="AH31" s="7">
        <v>1173.3800000000001</v>
      </c>
      <c r="AI31" s="7">
        <v>1989.45</v>
      </c>
      <c r="AJ31" s="7">
        <v>16873.8</v>
      </c>
      <c r="AK31" s="7">
        <v>9030.83</v>
      </c>
      <c r="AL31" s="7">
        <v>2901.94</v>
      </c>
      <c r="AM31" s="7">
        <v>5541.81</v>
      </c>
      <c r="AN31" s="7">
        <v>923.28</v>
      </c>
      <c r="AO31" s="7">
        <v>359.77</v>
      </c>
      <c r="AP31" s="7">
        <v>5178.6899999999996</v>
      </c>
      <c r="AQ31" s="7">
        <v>1230.1199999999999</v>
      </c>
      <c r="AR31" s="7">
        <v>1483.72</v>
      </c>
      <c r="AS31" s="7">
        <v>748.65</v>
      </c>
      <c r="AT31" s="7">
        <v>544.41</v>
      </c>
      <c r="AU31" s="7">
        <v>1756.98</v>
      </c>
      <c r="AV31" s="7">
        <v>3572.24</v>
      </c>
      <c r="AW31" s="7">
        <v>5629.87</v>
      </c>
      <c r="AX31" s="7">
        <v>1223.75</v>
      </c>
      <c r="AY31" s="7">
        <v>617.01</v>
      </c>
      <c r="AZ31" s="7">
        <v>0</v>
      </c>
      <c r="BA31" s="7">
        <v>11157.67</v>
      </c>
      <c r="BB31" s="7">
        <v>8101.2</v>
      </c>
      <c r="BC31" s="7">
        <v>1400.21</v>
      </c>
      <c r="BD31" s="7">
        <v>82.52</v>
      </c>
      <c r="BE31" s="7">
        <v>6395.78</v>
      </c>
      <c r="BF31" s="7">
        <v>1475.7</v>
      </c>
      <c r="BG31" s="7">
        <v>2556.88</v>
      </c>
      <c r="BH31" s="7">
        <v>1885.04</v>
      </c>
      <c r="BI31" s="7">
        <v>225.23</v>
      </c>
      <c r="BJ31" s="7">
        <v>5078.08</v>
      </c>
      <c r="BK31" s="7">
        <v>776.69</v>
      </c>
      <c r="BL31" s="7">
        <v>703.23</v>
      </c>
      <c r="BM31" s="7">
        <v>224.39</v>
      </c>
      <c r="BN31" s="7">
        <v>0.75</v>
      </c>
      <c r="BO31" s="7">
        <v>195.67</v>
      </c>
      <c r="BP31" s="7">
        <v>291.18</v>
      </c>
      <c r="BQ31" s="7">
        <v>626.71</v>
      </c>
      <c r="BR31" s="7">
        <v>122.43</v>
      </c>
      <c r="BS31" s="7">
        <v>135.69</v>
      </c>
      <c r="BT31" s="7">
        <v>0.06</v>
      </c>
      <c r="BU31" s="7">
        <v>0</v>
      </c>
      <c r="BV31" s="7">
        <v>113794.03</v>
      </c>
      <c r="BW31" s="7">
        <v>0</v>
      </c>
      <c r="BX31" s="7">
        <v>2624.31</v>
      </c>
      <c r="BY31" s="7">
        <v>0</v>
      </c>
      <c r="BZ31" s="7">
        <v>374587.07</v>
      </c>
      <c r="CA31" s="7">
        <v>167964.59</v>
      </c>
      <c r="CB31" s="7">
        <v>0</v>
      </c>
      <c r="CC31" s="7">
        <v>155019.79999999999</v>
      </c>
    </row>
    <row r="32" spans="1:81" x14ac:dyDescent="0.45">
      <c r="A32" s="7" t="s">
        <v>275</v>
      </c>
      <c r="B32" s="7" t="s">
        <v>276</v>
      </c>
      <c r="C32" s="7" t="s">
        <v>160</v>
      </c>
      <c r="D32" s="7" t="s">
        <v>227</v>
      </c>
      <c r="E32" s="7">
        <v>726497.96</v>
      </c>
      <c r="F32" s="7">
        <v>0</v>
      </c>
      <c r="G32" s="7">
        <v>0</v>
      </c>
      <c r="H32" s="7">
        <v>0</v>
      </c>
      <c r="I32" s="7">
        <v>7568.9</v>
      </c>
      <c r="J32" s="7">
        <v>534.14</v>
      </c>
      <c r="K32" s="7">
        <v>103.21</v>
      </c>
      <c r="L32" s="7">
        <v>1355.68</v>
      </c>
      <c r="M32" s="7">
        <v>10864.55</v>
      </c>
      <c r="N32" s="7">
        <v>2516.4499999999998</v>
      </c>
      <c r="O32" s="7">
        <v>2221.85</v>
      </c>
      <c r="P32" s="7">
        <v>5364.47</v>
      </c>
      <c r="Q32" s="7">
        <v>3465.9</v>
      </c>
      <c r="R32" s="7">
        <v>9001.01</v>
      </c>
      <c r="S32" s="7">
        <v>8275.9599999999991</v>
      </c>
      <c r="T32" s="7">
        <v>899.45</v>
      </c>
      <c r="U32" s="7">
        <v>7635.76</v>
      </c>
      <c r="V32" s="7">
        <v>2807.85</v>
      </c>
      <c r="W32" s="7">
        <v>4834.71</v>
      </c>
      <c r="X32" s="7">
        <v>6718.28</v>
      </c>
      <c r="Y32" s="7">
        <v>3023.91</v>
      </c>
      <c r="Z32" s="7">
        <v>3497.56</v>
      </c>
      <c r="AA32" s="7">
        <v>5359.48</v>
      </c>
      <c r="AB32" s="7">
        <v>4460.8500000000004</v>
      </c>
      <c r="AC32" s="7">
        <v>704.12</v>
      </c>
      <c r="AD32" s="7">
        <v>1532.09</v>
      </c>
      <c r="AE32" s="7">
        <v>6310.14</v>
      </c>
      <c r="AF32" s="7">
        <v>11501.08</v>
      </c>
      <c r="AG32" s="7">
        <v>929.89</v>
      </c>
      <c r="AH32" s="7">
        <v>5217.79</v>
      </c>
      <c r="AI32" s="7">
        <v>11398.42</v>
      </c>
      <c r="AJ32" s="7">
        <v>7529.53</v>
      </c>
      <c r="AK32" s="7">
        <v>83459.179999999993</v>
      </c>
      <c r="AL32" s="7">
        <v>7245.7</v>
      </c>
      <c r="AM32" s="7">
        <v>63040.9</v>
      </c>
      <c r="AN32" s="7">
        <v>4729.05</v>
      </c>
      <c r="AO32" s="7">
        <v>2231.69</v>
      </c>
      <c r="AP32" s="7">
        <v>74537.63</v>
      </c>
      <c r="AQ32" s="7">
        <v>9538.39</v>
      </c>
      <c r="AR32" s="7">
        <v>10227.42</v>
      </c>
      <c r="AS32" s="7">
        <v>3138.07</v>
      </c>
      <c r="AT32" s="7">
        <v>2800.72</v>
      </c>
      <c r="AU32" s="7">
        <v>9839.74</v>
      </c>
      <c r="AV32" s="7">
        <v>19492.55</v>
      </c>
      <c r="AW32" s="7">
        <v>23880.94</v>
      </c>
      <c r="AX32" s="7">
        <v>4625.74</v>
      </c>
      <c r="AY32" s="7">
        <v>4988.67</v>
      </c>
      <c r="AZ32" s="7">
        <v>0</v>
      </c>
      <c r="BA32" s="7">
        <v>43342.45</v>
      </c>
      <c r="BB32" s="7">
        <v>57570.46</v>
      </c>
      <c r="BC32" s="7">
        <v>8033.86</v>
      </c>
      <c r="BD32" s="7">
        <v>1435.16</v>
      </c>
      <c r="BE32" s="7">
        <v>19491.93</v>
      </c>
      <c r="BF32" s="7">
        <v>10164.959999999999</v>
      </c>
      <c r="BG32" s="7">
        <v>20461.2</v>
      </c>
      <c r="BH32" s="7">
        <v>12330.3</v>
      </c>
      <c r="BI32" s="7">
        <v>1624.31</v>
      </c>
      <c r="BJ32" s="7">
        <v>31732.17</v>
      </c>
      <c r="BK32" s="7">
        <v>2532.2399999999998</v>
      </c>
      <c r="BL32" s="7">
        <v>2888.5</v>
      </c>
      <c r="BM32" s="7">
        <v>1412.4</v>
      </c>
      <c r="BN32" s="7">
        <v>31.28</v>
      </c>
      <c r="BO32" s="7">
        <v>373.04</v>
      </c>
      <c r="BP32" s="7">
        <v>1718.67</v>
      </c>
      <c r="BQ32" s="7">
        <v>1885.94</v>
      </c>
      <c r="BR32" s="7">
        <v>1069.17</v>
      </c>
      <c r="BS32" s="7">
        <v>574.23</v>
      </c>
      <c r="BT32" s="7">
        <v>0.67</v>
      </c>
      <c r="BU32" s="7">
        <v>0</v>
      </c>
      <c r="BV32" s="7">
        <v>399433.73</v>
      </c>
      <c r="BW32" s="7">
        <v>0</v>
      </c>
      <c r="BX32" s="7">
        <v>13567.22</v>
      </c>
      <c r="BY32" s="7">
        <v>0</v>
      </c>
      <c r="BZ32" s="7">
        <v>1476580.6</v>
      </c>
      <c r="CA32" s="7">
        <v>750082.65</v>
      </c>
      <c r="CB32" s="7">
        <v>0</v>
      </c>
      <c r="CC32" s="7">
        <v>678082.37</v>
      </c>
    </row>
    <row r="33" spans="1:81" x14ac:dyDescent="0.45">
      <c r="A33" s="7" t="s">
        <v>275</v>
      </c>
      <c r="B33" s="7" t="s">
        <v>276</v>
      </c>
      <c r="C33" s="7" t="s">
        <v>161</v>
      </c>
      <c r="D33" s="7" t="s">
        <v>228</v>
      </c>
      <c r="E33" s="7">
        <v>598654.74</v>
      </c>
      <c r="F33" s="7">
        <v>0</v>
      </c>
      <c r="G33" s="7">
        <v>0</v>
      </c>
      <c r="H33" s="7">
        <v>0</v>
      </c>
      <c r="I33" s="7">
        <v>3040.26</v>
      </c>
      <c r="J33" s="7">
        <v>290.27</v>
      </c>
      <c r="K33" s="7">
        <v>34.99</v>
      </c>
      <c r="L33" s="7">
        <v>289.47000000000003</v>
      </c>
      <c r="M33" s="7">
        <v>6560.11</v>
      </c>
      <c r="N33" s="7">
        <v>1741.38</v>
      </c>
      <c r="O33" s="7">
        <v>1123.27</v>
      </c>
      <c r="P33" s="7">
        <v>3255.39</v>
      </c>
      <c r="Q33" s="7">
        <v>3906.29</v>
      </c>
      <c r="R33" s="7">
        <v>3288.47</v>
      </c>
      <c r="S33" s="7">
        <v>2156.83</v>
      </c>
      <c r="T33" s="7">
        <v>387.73</v>
      </c>
      <c r="U33" s="7">
        <v>5310.97</v>
      </c>
      <c r="V33" s="7">
        <v>1087.18</v>
      </c>
      <c r="W33" s="7">
        <v>820.73</v>
      </c>
      <c r="X33" s="7">
        <v>1834.18</v>
      </c>
      <c r="Y33" s="7">
        <v>875.87</v>
      </c>
      <c r="Z33" s="7">
        <v>1190.43</v>
      </c>
      <c r="AA33" s="7">
        <v>1733.59</v>
      </c>
      <c r="AB33" s="7">
        <v>1181</v>
      </c>
      <c r="AC33" s="7">
        <v>148.46</v>
      </c>
      <c r="AD33" s="7">
        <v>936.66</v>
      </c>
      <c r="AE33" s="7">
        <v>3712.79</v>
      </c>
      <c r="AF33" s="7">
        <v>18571.57</v>
      </c>
      <c r="AG33" s="7">
        <v>1225.82</v>
      </c>
      <c r="AH33" s="7">
        <v>4060.49</v>
      </c>
      <c r="AI33" s="7">
        <v>9285.67</v>
      </c>
      <c r="AJ33" s="7">
        <v>5399.46</v>
      </c>
      <c r="AK33" s="7">
        <v>23705.3</v>
      </c>
      <c r="AL33" s="7">
        <v>3853.99</v>
      </c>
      <c r="AM33" s="7">
        <v>21018.33</v>
      </c>
      <c r="AN33" s="7">
        <v>376.95</v>
      </c>
      <c r="AO33" s="7">
        <v>967.27</v>
      </c>
      <c r="AP33" s="7">
        <v>20577.990000000002</v>
      </c>
      <c r="AQ33" s="7">
        <v>15606.84</v>
      </c>
      <c r="AR33" s="7">
        <v>5689.85</v>
      </c>
      <c r="AS33" s="7">
        <v>2329.8000000000002</v>
      </c>
      <c r="AT33" s="7">
        <v>2519.41</v>
      </c>
      <c r="AU33" s="7">
        <v>7111.16</v>
      </c>
      <c r="AV33" s="7">
        <v>12416.07</v>
      </c>
      <c r="AW33" s="7">
        <v>18581.63</v>
      </c>
      <c r="AX33" s="7">
        <v>3894.43</v>
      </c>
      <c r="AY33" s="7">
        <v>2321.09</v>
      </c>
      <c r="AZ33" s="7">
        <v>0</v>
      </c>
      <c r="BA33" s="7">
        <v>72061.350000000006</v>
      </c>
      <c r="BB33" s="7">
        <v>28290.06</v>
      </c>
      <c r="BC33" s="7">
        <v>3974.75</v>
      </c>
      <c r="BD33" s="7">
        <v>189.16</v>
      </c>
      <c r="BE33" s="7">
        <v>17451.02</v>
      </c>
      <c r="BF33" s="7">
        <v>5282.53</v>
      </c>
      <c r="BG33" s="7">
        <v>12538.08</v>
      </c>
      <c r="BH33" s="7">
        <v>7616.28</v>
      </c>
      <c r="BI33" s="7">
        <v>835.52</v>
      </c>
      <c r="BJ33" s="7">
        <v>19129.18</v>
      </c>
      <c r="BK33" s="7">
        <v>2473.3200000000002</v>
      </c>
      <c r="BL33" s="7">
        <v>2008.47</v>
      </c>
      <c r="BM33" s="7">
        <v>700.7</v>
      </c>
      <c r="BN33" s="7">
        <v>32.61</v>
      </c>
      <c r="BO33" s="7">
        <v>520.66</v>
      </c>
      <c r="BP33" s="7">
        <v>1021.61</v>
      </c>
      <c r="BQ33" s="7">
        <v>1712.01</v>
      </c>
      <c r="BR33" s="7">
        <v>952.6</v>
      </c>
      <c r="BS33" s="7">
        <v>555.82000000000005</v>
      </c>
      <c r="BT33" s="7">
        <v>1.26</v>
      </c>
      <c r="BU33" s="7">
        <v>0</v>
      </c>
      <c r="BV33" s="7">
        <v>348636.79</v>
      </c>
      <c r="BW33" s="7">
        <v>0</v>
      </c>
      <c r="BX33" s="7">
        <v>7964.48</v>
      </c>
      <c r="BY33" s="7">
        <v>0</v>
      </c>
      <c r="BZ33" s="7">
        <v>1028291.93</v>
      </c>
      <c r="CA33" s="7">
        <v>429637.19</v>
      </c>
      <c r="CB33" s="7">
        <v>0</v>
      </c>
      <c r="CC33" s="7">
        <v>401766.43</v>
      </c>
    </row>
    <row r="34" spans="1:81" x14ac:dyDescent="0.45">
      <c r="A34" s="7" t="s">
        <v>275</v>
      </c>
      <c r="B34" s="7" t="s">
        <v>276</v>
      </c>
      <c r="C34" s="7" t="s">
        <v>162</v>
      </c>
      <c r="D34" s="7" t="s">
        <v>229</v>
      </c>
      <c r="E34" s="7">
        <v>307465.83</v>
      </c>
      <c r="F34" s="7">
        <v>0</v>
      </c>
      <c r="G34" s="7">
        <v>0</v>
      </c>
      <c r="H34" s="7">
        <v>0</v>
      </c>
      <c r="I34" s="7">
        <v>290.92</v>
      </c>
      <c r="J34" s="7">
        <v>72.38</v>
      </c>
      <c r="K34" s="7">
        <v>5</v>
      </c>
      <c r="L34" s="7">
        <v>581.72</v>
      </c>
      <c r="M34" s="7">
        <v>2227.84</v>
      </c>
      <c r="N34" s="7">
        <v>228.31</v>
      </c>
      <c r="O34" s="7">
        <v>435.71</v>
      </c>
      <c r="P34" s="7">
        <v>731.89</v>
      </c>
      <c r="Q34" s="7">
        <v>485.82</v>
      </c>
      <c r="R34" s="7">
        <v>21870.44</v>
      </c>
      <c r="S34" s="7">
        <v>915.62</v>
      </c>
      <c r="T34" s="7">
        <v>25.39</v>
      </c>
      <c r="U34" s="7">
        <v>4004.49</v>
      </c>
      <c r="V34" s="7">
        <v>605.11</v>
      </c>
      <c r="W34" s="7">
        <v>650.36</v>
      </c>
      <c r="X34" s="7">
        <v>1673.34</v>
      </c>
      <c r="Y34" s="7">
        <v>462.66</v>
      </c>
      <c r="Z34" s="7">
        <v>854.94</v>
      </c>
      <c r="AA34" s="7">
        <v>921.88</v>
      </c>
      <c r="AB34" s="7">
        <v>7543.41</v>
      </c>
      <c r="AC34" s="7">
        <v>1638.7</v>
      </c>
      <c r="AD34" s="7">
        <v>294.79000000000002</v>
      </c>
      <c r="AE34" s="7">
        <v>7063.16</v>
      </c>
      <c r="AF34" s="7">
        <v>10169.98</v>
      </c>
      <c r="AG34" s="7">
        <v>319.86</v>
      </c>
      <c r="AH34" s="7">
        <v>1185.3699999999999</v>
      </c>
      <c r="AI34" s="7">
        <v>6379.24</v>
      </c>
      <c r="AJ34" s="7">
        <v>13782.69</v>
      </c>
      <c r="AK34" s="7">
        <v>9184.17</v>
      </c>
      <c r="AL34" s="7">
        <v>4224.91</v>
      </c>
      <c r="AM34" s="7">
        <v>68098.5</v>
      </c>
      <c r="AN34" s="7">
        <v>2471.15</v>
      </c>
      <c r="AO34" s="7">
        <v>1018.39</v>
      </c>
      <c r="AP34" s="7">
        <v>61852.49</v>
      </c>
      <c r="AQ34" s="7">
        <v>2838.23</v>
      </c>
      <c r="AR34" s="7">
        <v>4290.1899999999996</v>
      </c>
      <c r="AS34" s="7">
        <v>477.81</v>
      </c>
      <c r="AT34" s="7">
        <v>192.95</v>
      </c>
      <c r="AU34" s="7">
        <v>2153.91</v>
      </c>
      <c r="AV34" s="7">
        <v>4368.8999999999996</v>
      </c>
      <c r="AW34" s="7">
        <v>7566.17</v>
      </c>
      <c r="AX34" s="7">
        <v>5483.46</v>
      </c>
      <c r="AY34" s="7">
        <v>1171.6099999999999</v>
      </c>
      <c r="AZ34" s="7">
        <v>0</v>
      </c>
      <c r="BA34" s="7">
        <v>6827.34</v>
      </c>
      <c r="BB34" s="7">
        <v>8597.59</v>
      </c>
      <c r="BC34" s="7">
        <v>3590.34</v>
      </c>
      <c r="BD34" s="7">
        <v>35.119999999999997</v>
      </c>
      <c r="BE34" s="7">
        <v>1578.94</v>
      </c>
      <c r="BF34" s="7">
        <v>1458.9</v>
      </c>
      <c r="BG34" s="7">
        <v>11243.91</v>
      </c>
      <c r="BH34" s="7">
        <v>6784.48</v>
      </c>
      <c r="BI34" s="7">
        <v>2062.92</v>
      </c>
      <c r="BJ34" s="7">
        <v>7280.77</v>
      </c>
      <c r="BK34" s="7">
        <v>3784.43</v>
      </c>
      <c r="BL34" s="7">
        <v>1894.29</v>
      </c>
      <c r="BM34" s="7">
        <v>302.64999999999998</v>
      </c>
      <c r="BN34" s="7">
        <v>6.24</v>
      </c>
      <c r="BO34" s="7">
        <v>80.959999999999994</v>
      </c>
      <c r="BP34" s="7">
        <v>238</v>
      </c>
      <c r="BQ34" s="7">
        <v>695.53</v>
      </c>
      <c r="BR34" s="7">
        <v>303.91000000000003</v>
      </c>
      <c r="BS34" s="7">
        <v>483.12</v>
      </c>
      <c r="BT34" s="7">
        <v>2.69</v>
      </c>
      <c r="BU34" s="7">
        <v>0</v>
      </c>
      <c r="BV34" s="7">
        <v>172940.22</v>
      </c>
      <c r="BW34" s="7">
        <v>0</v>
      </c>
      <c r="BX34" s="7">
        <v>23099.26</v>
      </c>
      <c r="BY34" s="7">
        <v>0</v>
      </c>
      <c r="BZ34" s="7">
        <v>666104.49</v>
      </c>
      <c r="CA34" s="7">
        <v>358638.66</v>
      </c>
      <c r="CB34" s="7">
        <v>0</v>
      </c>
      <c r="CC34" s="7">
        <v>318065.99</v>
      </c>
    </row>
    <row r="35" spans="1:81" x14ac:dyDescent="0.45">
      <c r="A35" s="7" t="s">
        <v>275</v>
      </c>
      <c r="B35" s="7" t="s">
        <v>276</v>
      </c>
      <c r="C35" s="7" t="s">
        <v>163</v>
      </c>
      <c r="D35" s="7" t="s">
        <v>230</v>
      </c>
      <c r="E35" s="7">
        <v>34522.03</v>
      </c>
      <c r="F35" s="7">
        <v>0</v>
      </c>
      <c r="G35" s="7">
        <v>0</v>
      </c>
      <c r="H35" s="7">
        <v>0</v>
      </c>
      <c r="I35" s="7">
        <v>47.54</v>
      </c>
      <c r="J35" s="7">
        <v>0.32</v>
      </c>
      <c r="K35" s="7">
        <v>80.81</v>
      </c>
      <c r="L35" s="7">
        <v>8.16</v>
      </c>
      <c r="M35" s="7">
        <v>1037.8499999999999</v>
      </c>
      <c r="N35" s="7">
        <v>39.880000000000003</v>
      </c>
      <c r="O35" s="7">
        <v>21.54</v>
      </c>
      <c r="P35" s="7">
        <v>64.87</v>
      </c>
      <c r="Q35" s="7">
        <v>42.74</v>
      </c>
      <c r="R35" s="7">
        <v>4238.03</v>
      </c>
      <c r="S35" s="7">
        <v>74.45</v>
      </c>
      <c r="T35" s="7">
        <v>1.71</v>
      </c>
      <c r="U35" s="7">
        <v>104.67</v>
      </c>
      <c r="V35" s="7">
        <v>49.45</v>
      </c>
      <c r="W35" s="7">
        <v>18.21</v>
      </c>
      <c r="X35" s="7">
        <v>318.39999999999998</v>
      </c>
      <c r="Y35" s="7">
        <v>31.26</v>
      </c>
      <c r="Z35" s="7">
        <v>39.35</v>
      </c>
      <c r="AA35" s="7">
        <v>129.66</v>
      </c>
      <c r="AB35" s="7">
        <v>49.42</v>
      </c>
      <c r="AC35" s="7">
        <v>640.64</v>
      </c>
      <c r="AD35" s="7">
        <v>129.41999999999999</v>
      </c>
      <c r="AE35" s="7">
        <v>2180.69</v>
      </c>
      <c r="AF35" s="7">
        <v>344.01</v>
      </c>
      <c r="AG35" s="7">
        <v>37.630000000000003</v>
      </c>
      <c r="AH35" s="7">
        <v>231.06</v>
      </c>
      <c r="AI35" s="7">
        <v>344.84</v>
      </c>
      <c r="AJ35" s="7">
        <v>147.47999999999999</v>
      </c>
      <c r="AK35" s="7">
        <v>2215.44</v>
      </c>
      <c r="AL35" s="7">
        <v>454.54</v>
      </c>
      <c r="AM35" s="7">
        <v>1534.24</v>
      </c>
      <c r="AN35" s="7">
        <v>13392.25</v>
      </c>
      <c r="AO35" s="7">
        <v>327.20999999999998</v>
      </c>
      <c r="AP35" s="7">
        <v>18605.03</v>
      </c>
      <c r="AQ35" s="7">
        <v>109.35</v>
      </c>
      <c r="AR35" s="7">
        <v>880</v>
      </c>
      <c r="AS35" s="7">
        <v>75.66</v>
      </c>
      <c r="AT35" s="7">
        <v>84.76</v>
      </c>
      <c r="AU35" s="7">
        <v>274.02</v>
      </c>
      <c r="AV35" s="7">
        <v>822.33</v>
      </c>
      <c r="AW35" s="7">
        <v>1705.96</v>
      </c>
      <c r="AX35" s="7">
        <v>993.66</v>
      </c>
      <c r="AY35" s="7">
        <v>578.35</v>
      </c>
      <c r="AZ35" s="7">
        <v>0</v>
      </c>
      <c r="BA35" s="7">
        <v>865.5</v>
      </c>
      <c r="BB35" s="7">
        <v>2242.4699999999998</v>
      </c>
      <c r="BC35" s="7">
        <v>811.83</v>
      </c>
      <c r="BD35" s="7">
        <v>0.67</v>
      </c>
      <c r="BE35" s="7">
        <v>177.97</v>
      </c>
      <c r="BF35" s="7">
        <v>451.58</v>
      </c>
      <c r="BG35" s="7">
        <v>2284.7199999999998</v>
      </c>
      <c r="BH35" s="7">
        <v>1250.17</v>
      </c>
      <c r="BI35" s="7">
        <v>2791.2</v>
      </c>
      <c r="BJ35" s="7">
        <v>1423.02</v>
      </c>
      <c r="BK35" s="7">
        <v>205.34</v>
      </c>
      <c r="BL35" s="7">
        <v>159.19</v>
      </c>
      <c r="BM35" s="7">
        <v>26.63</v>
      </c>
      <c r="BN35" s="7">
        <v>0.11</v>
      </c>
      <c r="BO35" s="7">
        <v>35.909999999999997</v>
      </c>
      <c r="BP35" s="7">
        <v>98.44</v>
      </c>
      <c r="BQ35" s="7">
        <v>101.42</v>
      </c>
      <c r="BR35" s="7">
        <v>56.73</v>
      </c>
      <c r="BS35" s="7">
        <v>56.26</v>
      </c>
      <c r="BT35" s="7">
        <v>0.12</v>
      </c>
      <c r="BU35" s="7">
        <v>0</v>
      </c>
      <c r="BV35" s="7">
        <v>14268.42</v>
      </c>
      <c r="BW35" s="7">
        <v>0</v>
      </c>
      <c r="BX35" s="7">
        <v>2305.23</v>
      </c>
      <c r="BY35" s="7">
        <v>0</v>
      </c>
      <c r="BZ35" s="7">
        <v>128283.44</v>
      </c>
      <c r="CA35" s="7">
        <v>93761.41</v>
      </c>
      <c r="CB35" s="7">
        <v>0</v>
      </c>
      <c r="CC35" s="7">
        <v>65546.17</v>
      </c>
    </row>
    <row r="36" spans="1:81" x14ac:dyDescent="0.45">
      <c r="A36" s="7" t="s">
        <v>275</v>
      </c>
      <c r="B36" s="7" t="s">
        <v>276</v>
      </c>
      <c r="C36" s="7" t="s">
        <v>164</v>
      </c>
      <c r="D36" s="7" t="s">
        <v>231</v>
      </c>
      <c r="E36" s="7">
        <v>36501.56</v>
      </c>
      <c r="F36" s="7">
        <v>0</v>
      </c>
      <c r="G36" s="7">
        <v>0</v>
      </c>
      <c r="H36" s="7">
        <v>0</v>
      </c>
      <c r="I36" s="7">
        <v>4.2699999999999996</v>
      </c>
      <c r="J36" s="7">
        <v>7.0000000000000007E-2</v>
      </c>
      <c r="K36" s="7">
        <v>0.22</v>
      </c>
      <c r="L36" s="7">
        <v>8.8800000000000008</v>
      </c>
      <c r="M36" s="7">
        <v>391.83</v>
      </c>
      <c r="N36" s="7">
        <v>23.48</v>
      </c>
      <c r="O36" s="7">
        <v>9.5299999999999994</v>
      </c>
      <c r="P36" s="7">
        <v>33.24</v>
      </c>
      <c r="Q36" s="7">
        <v>37.26</v>
      </c>
      <c r="R36" s="7">
        <v>10849.5</v>
      </c>
      <c r="S36" s="7">
        <v>165.03</v>
      </c>
      <c r="T36" s="7">
        <v>2.52</v>
      </c>
      <c r="U36" s="7">
        <v>168.07</v>
      </c>
      <c r="V36" s="7">
        <v>22.05</v>
      </c>
      <c r="W36" s="7">
        <v>11.24</v>
      </c>
      <c r="X36" s="7">
        <v>61.72</v>
      </c>
      <c r="Y36" s="7">
        <v>73.95</v>
      </c>
      <c r="Z36" s="7">
        <v>49.07</v>
      </c>
      <c r="AA36" s="7">
        <v>100.27</v>
      </c>
      <c r="AB36" s="7">
        <v>69.94</v>
      </c>
      <c r="AC36" s="7">
        <v>1937.86</v>
      </c>
      <c r="AD36" s="7">
        <v>92.98</v>
      </c>
      <c r="AE36" s="7">
        <v>8117.29</v>
      </c>
      <c r="AF36" s="7">
        <v>1074.6400000000001</v>
      </c>
      <c r="AG36" s="7">
        <v>21.16</v>
      </c>
      <c r="AH36" s="7">
        <v>187.82</v>
      </c>
      <c r="AI36" s="7">
        <v>405.64</v>
      </c>
      <c r="AJ36" s="7">
        <v>353.78</v>
      </c>
      <c r="AK36" s="7">
        <v>3786.73</v>
      </c>
      <c r="AL36" s="7">
        <v>485.91</v>
      </c>
      <c r="AM36" s="7">
        <v>876.6</v>
      </c>
      <c r="AN36" s="7">
        <v>83.51</v>
      </c>
      <c r="AO36" s="7">
        <v>8088.38</v>
      </c>
      <c r="AP36" s="7">
        <v>14187.71</v>
      </c>
      <c r="AQ36" s="7">
        <v>233.01</v>
      </c>
      <c r="AR36" s="7">
        <v>2986.45</v>
      </c>
      <c r="AS36" s="7">
        <v>136.15</v>
      </c>
      <c r="AT36" s="7">
        <v>104.02</v>
      </c>
      <c r="AU36" s="7">
        <v>691.99</v>
      </c>
      <c r="AV36" s="7">
        <v>1481.97</v>
      </c>
      <c r="AW36" s="7">
        <v>1442.88</v>
      </c>
      <c r="AX36" s="7">
        <v>700.15</v>
      </c>
      <c r="AY36" s="7">
        <v>592.49</v>
      </c>
      <c r="AZ36" s="7">
        <v>0</v>
      </c>
      <c r="BA36" s="7">
        <v>1603.04</v>
      </c>
      <c r="BB36" s="7">
        <v>2206.46</v>
      </c>
      <c r="BC36" s="7">
        <v>777.72</v>
      </c>
      <c r="BD36" s="7">
        <v>1.42</v>
      </c>
      <c r="BE36" s="7">
        <v>578.47</v>
      </c>
      <c r="BF36" s="7">
        <v>471.28</v>
      </c>
      <c r="BG36" s="7">
        <v>6443.01</v>
      </c>
      <c r="BH36" s="7">
        <v>764.58</v>
      </c>
      <c r="BI36" s="7">
        <v>2692.55</v>
      </c>
      <c r="BJ36" s="7">
        <v>1718.52</v>
      </c>
      <c r="BK36" s="7">
        <v>286.61</v>
      </c>
      <c r="BL36" s="7">
        <v>1155.31</v>
      </c>
      <c r="BM36" s="7">
        <v>65</v>
      </c>
      <c r="BN36" s="7">
        <v>0.32</v>
      </c>
      <c r="BO36" s="7">
        <v>34.17</v>
      </c>
      <c r="BP36" s="7">
        <v>39.53</v>
      </c>
      <c r="BQ36" s="7">
        <v>33.049999999999997</v>
      </c>
      <c r="BR36" s="7">
        <v>120.29</v>
      </c>
      <c r="BS36" s="7">
        <v>88.95</v>
      </c>
      <c r="BT36" s="7">
        <v>0.06</v>
      </c>
      <c r="BU36" s="7">
        <v>0</v>
      </c>
      <c r="BV36" s="7">
        <v>21777.56</v>
      </c>
      <c r="BW36" s="7">
        <v>0</v>
      </c>
      <c r="BX36" s="7">
        <v>5414.26</v>
      </c>
      <c r="BY36" s="7">
        <v>0</v>
      </c>
      <c r="BZ36" s="7">
        <v>136680.91</v>
      </c>
      <c r="CA36" s="7">
        <v>100179.35</v>
      </c>
      <c r="CB36" s="7">
        <v>0</v>
      </c>
      <c r="CC36" s="7">
        <v>79231.64</v>
      </c>
    </row>
    <row r="37" spans="1:81" x14ac:dyDescent="0.45">
      <c r="A37" s="7" t="s">
        <v>275</v>
      </c>
      <c r="B37" s="7" t="s">
        <v>276</v>
      </c>
      <c r="C37" s="7" t="s">
        <v>165</v>
      </c>
      <c r="D37" s="7" t="s">
        <v>232</v>
      </c>
      <c r="E37" s="7">
        <v>230512.09</v>
      </c>
      <c r="F37" s="7">
        <v>0</v>
      </c>
      <c r="G37" s="7">
        <v>0</v>
      </c>
      <c r="H37" s="7">
        <v>0</v>
      </c>
      <c r="I37" s="7">
        <v>140.72</v>
      </c>
      <c r="J37" s="7">
        <v>30.16</v>
      </c>
      <c r="K37" s="7">
        <v>7.1</v>
      </c>
      <c r="L37" s="7">
        <v>331.23</v>
      </c>
      <c r="M37" s="7">
        <v>1518.08</v>
      </c>
      <c r="N37" s="7">
        <v>188.63</v>
      </c>
      <c r="O37" s="7">
        <v>370.63</v>
      </c>
      <c r="P37" s="7">
        <v>1018.69</v>
      </c>
      <c r="Q37" s="7">
        <v>442.38</v>
      </c>
      <c r="R37" s="7">
        <v>4804.25</v>
      </c>
      <c r="S37" s="7">
        <v>548.25</v>
      </c>
      <c r="T37" s="7">
        <v>24.28</v>
      </c>
      <c r="U37" s="7">
        <v>1590.27</v>
      </c>
      <c r="V37" s="7">
        <v>312.54000000000002</v>
      </c>
      <c r="W37" s="7">
        <v>376.97</v>
      </c>
      <c r="X37" s="7">
        <v>1265.44</v>
      </c>
      <c r="Y37" s="7">
        <v>445.48</v>
      </c>
      <c r="Z37" s="7">
        <v>592.95000000000005</v>
      </c>
      <c r="AA37" s="7">
        <v>1277.5</v>
      </c>
      <c r="AB37" s="7">
        <v>1777.6</v>
      </c>
      <c r="AC37" s="7">
        <v>381.36</v>
      </c>
      <c r="AD37" s="7">
        <v>302.81</v>
      </c>
      <c r="AE37" s="7">
        <v>3543.87</v>
      </c>
      <c r="AF37" s="7">
        <v>5154</v>
      </c>
      <c r="AG37" s="7">
        <v>365.54</v>
      </c>
      <c r="AH37" s="7">
        <v>1129.83</v>
      </c>
      <c r="AI37" s="7">
        <v>9951.26</v>
      </c>
      <c r="AJ37" s="7">
        <v>4996.6499999999996</v>
      </c>
      <c r="AK37" s="7">
        <v>5674.55</v>
      </c>
      <c r="AL37" s="7">
        <v>1271.76</v>
      </c>
      <c r="AM37" s="7">
        <v>46342.58</v>
      </c>
      <c r="AN37" s="7">
        <v>4885.21</v>
      </c>
      <c r="AO37" s="7">
        <v>3816.87</v>
      </c>
      <c r="AP37" s="7">
        <v>97417.919999999998</v>
      </c>
      <c r="AQ37" s="7">
        <v>1864.45</v>
      </c>
      <c r="AR37" s="7">
        <v>2531.44</v>
      </c>
      <c r="AS37" s="7">
        <v>473.54</v>
      </c>
      <c r="AT37" s="7">
        <v>268.54000000000002</v>
      </c>
      <c r="AU37" s="7">
        <v>2256.1</v>
      </c>
      <c r="AV37" s="7">
        <v>5281.73</v>
      </c>
      <c r="AW37" s="7">
        <v>8073.62</v>
      </c>
      <c r="AX37" s="7">
        <v>2687.82</v>
      </c>
      <c r="AY37" s="7">
        <v>626.83000000000004</v>
      </c>
      <c r="AZ37" s="7">
        <v>0</v>
      </c>
      <c r="BA37" s="7">
        <v>10820.25</v>
      </c>
      <c r="BB37" s="7">
        <v>10120.950000000001</v>
      </c>
      <c r="BC37" s="7">
        <v>3576.99</v>
      </c>
      <c r="BD37" s="7">
        <v>18</v>
      </c>
      <c r="BE37" s="7">
        <v>1302.8699999999999</v>
      </c>
      <c r="BF37" s="7">
        <v>1281.8900000000001</v>
      </c>
      <c r="BG37" s="7">
        <v>7248.86</v>
      </c>
      <c r="BH37" s="7">
        <v>8079.89</v>
      </c>
      <c r="BI37" s="7">
        <v>995.5</v>
      </c>
      <c r="BJ37" s="7">
        <v>8466.36</v>
      </c>
      <c r="BK37" s="7">
        <v>1005.77</v>
      </c>
      <c r="BL37" s="7">
        <v>1201.42</v>
      </c>
      <c r="BM37" s="7">
        <v>221.75</v>
      </c>
      <c r="BN37" s="7">
        <v>4.63</v>
      </c>
      <c r="BO37" s="7">
        <v>66.58</v>
      </c>
      <c r="BP37" s="7">
        <v>245.8</v>
      </c>
      <c r="BQ37" s="7">
        <v>733.28</v>
      </c>
      <c r="BR37" s="7">
        <v>198.09</v>
      </c>
      <c r="BS37" s="7">
        <v>237.58</v>
      </c>
      <c r="BT37" s="7">
        <v>36.1</v>
      </c>
      <c r="BU37" s="7">
        <v>0</v>
      </c>
      <c r="BV37" s="7">
        <v>122541.78</v>
      </c>
      <c r="BW37" s="7">
        <v>0</v>
      </c>
      <c r="BX37" s="7">
        <v>8544.7999999999993</v>
      </c>
      <c r="BY37" s="7">
        <v>0</v>
      </c>
      <c r="BZ37" s="7">
        <v>539200.23</v>
      </c>
      <c r="CA37" s="7">
        <v>308688.15000000002</v>
      </c>
      <c r="CB37" s="7">
        <v>0</v>
      </c>
      <c r="CC37" s="7">
        <v>282224</v>
      </c>
    </row>
    <row r="38" spans="1:81" x14ac:dyDescent="0.45">
      <c r="A38" s="7" t="s">
        <v>275</v>
      </c>
      <c r="B38" s="7" t="s">
        <v>276</v>
      </c>
      <c r="C38" s="7" t="s">
        <v>166</v>
      </c>
      <c r="D38" s="7" t="s">
        <v>233</v>
      </c>
      <c r="E38" s="7">
        <v>63380.3</v>
      </c>
      <c r="F38" s="7">
        <v>0</v>
      </c>
      <c r="G38" s="7">
        <v>0</v>
      </c>
      <c r="H38" s="7">
        <v>0</v>
      </c>
      <c r="I38" s="7">
        <v>22.05</v>
      </c>
      <c r="J38" s="7">
        <v>1.5</v>
      </c>
      <c r="K38" s="7">
        <v>0.31</v>
      </c>
      <c r="L38" s="7">
        <v>15.53</v>
      </c>
      <c r="M38" s="7">
        <v>199.68</v>
      </c>
      <c r="N38" s="7">
        <v>54.54</v>
      </c>
      <c r="O38" s="7">
        <v>26.2</v>
      </c>
      <c r="P38" s="7">
        <v>253.17</v>
      </c>
      <c r="Q38" s="7">
        <v>351.03</v>
      </c>
      <c r="R38" s="7">
        <v>943.91</v>
      </c>
      <c r="S38" s="7">
        <v>55.04</v>
      </c>
      <c r="T38" s="7">
        <v>3.47</v>
      </c>
      <c r="U38" s="7">
        <v>205.19</v>
      </c>
      <c r="V38" s="7">
        <v>27.3</v>
      </c>
      <c r="W38" s="7">
        <v>20.18</v>
      </c>
      <c r="X38" s="7">
        <v>88.39</v>
      </c>
      <c r="Y38" s="7">
        <v>187.7</v>
      </c>
      <c r="Z38" s="7">
        <v>98.44</v>
      </c>
      <c r="AA38" s="7">
        <v>92.8</v>
      </c>
      <c r="AB38" s="7">
        <v>196.83</v>
      </c>
      <c r="AC38" s="7">
        <v>11.57</v>
      </c>
      <c r="AD38" s="7">
        <v>87.9</v>
      </c>
      <c r="AE38" s="7">
        <v>416.36</v>
      </c>
      <c r="AF38" s="7">
        <v>1096.78</v>
      </c>
      <c r="AG38" s="7">
        <v>76.569999999999993</v>
      </c>
      <c r="AH38" s="7">
        <v>311.33999999999997</v>
      </c>
      <c r="AI38" s="7">
        <v>1274.79</v>
      </c>
      <c r="AJ38" s="7">
        <v>4386.03</v>
      </c>
      <c r="AK38" s="7">
        <v>1221.33</v>
      </c>
      <c r="AL38" s="7">
        <v>276.97000000000003</v>
      </c>
      <c r="AM38" s="7">
        <v>3576.86</v>
      </c>
      <c r="AN38" s="7">
        <v>180.16</v>
      </c>
      <c r="AO38" s="7">
        <v>1417.82</v>
      </c>
      <c r="AP38" s="7">
        <v>10496.3</v>
      </c>
      <c r="AQ38" s="7">
        <v>11916.04</v>
      </c>
      <c r="AR38" s="7">
        <v>411.59</v>
      </c>
      <c r="AS38" s="7">
        <v>186.3</v>
      </c>
      <c r="AT38" s="7">
        <v>93.45</v>
      </c>
      <c r="AU38" s="7">
        <v>2572.5100000000002</v>
      </c>
      <c r="AV38" s="7">
        <v>2739.09</v>
      </c>
      <c r="AW38" s="7">
        <v>1810.69</v>
      </c>
      <c r="AX38" s="7">
        <v>431.92</v>
      </c>
      <c r="AY38" s="7">
        <v>232.01</v>
      </c>
      <c r="AZ38" s="7">
        <v>0</v>
      </c>
      <c r="BA38" s="7">
        <v>2232.33</v>
      </c>
      <c r="BB38" s="7">
        <v>2091.71</v>
      </c>
      <c r="BC38" s="7">
        <v>362.45</v>
      </c>
      <c r="BD38" s="7">
        <v>3.75</v>
      </c>
      <c r="BE38" s="7">
        <v>633.74</v>
      </c>
      <c r="BF38" s="7">
        <v>250.25</v>
      </c>
      <c r="BG38" s="7">
        <v>1345.2</v>
      </c>
      <c r="BH38" s="7">
        <v>1613.83</v>
      </c>
      <c r="BI38" s="7">
        <v>70.33</v>
      </c>
      <c r="BJ38" s="7">
        <v>1581.59</v>
      </c>
      <c r="BK38" s="7">
        <v>377.11</v>
      </c>
      <c r="BL38" s="7">
        <v>376.48</v>
      </c>
      <c r="BM38" s="7">
        <v>51.72</v>
      </c>
      <c r="BN38" s="7">
        <v>0.93</v>
      </c>
      <c r="BO38" s="7">
        <v>30.78</v>
      </c>
      <c r="BP38" s="7">
        <v>101.84</v>
      </c>
      <c r="BQ38" s="7">
        <v>93.47</v>
      </c>
      <c r="BR38" s="7">
        <v>52.89</v>
      </c>
      <c r="BS38" s="7">
        <v>28.47</v>
      </c>
      <c r="BT38" s="7">
        <v>0.37</v>
      </c>
      <c r="BU38" s="7">
        <v>0</v>
      </c>
      <c r="BV38" s="7">
        <v>52000</v>
      </c>
      <c r="BW38" s="7">
        <v>0</v>
      </c>
      <c r="BX38" s="7">
        <v>3929.62</v>
      </c>
      <c r="BY38" s="7">
        <v>0</v>
      </c>
      <c r="BZ38" s="7">
        <v>130421.17</v>
      </c>
      <c r="CA38" s="7">
        <v>67040.87</v>
      </c>
      <c r="CB38" s="7">
        <v>0</v>
      </c>
      <c r="CC38" s="7">
        <v>59366.84</v>
      </c>
    </row>
    <row r="39" spans="1:81" x14ac:dyDescent="0.45">
      <c r="A39" s="7" t="s">
        <v>275</v>
      </c>
      <c r="B39" s="7" t="s">
        <v>276</v>
      </c>
      <c r="C39" s="7" t="s">
        <v>167</v>
      </c>
      <c r="D39" s="7" t="s">
        <v>234</v>
      </c>
      <c r="E39" s="7">
        <v>422105.19</v>
      </c>
      <c r="F39" s="7">
        <v>0</v>
      </c>
      <c r="G39" s="7">
        <v>0</v>
      </c>
      <c r="H39" s="7">
        <v>0</v>
      </c>
      <c r="I39" s="7">
        <v>9060.44</v>
      </c>
      <c r="J39" s="7">
        <v>110.31</v>
      </c>
      <c r="K39" s="7">
        <v>1720.25</v>
      </c>
      <c r="L39" s="7">
        <v>411.2</v>
      </c>
      <c r="M39" s="7">
        <v>106166.31</v>
      </c>
      <c r="N39" s="7">
        <v>1052.04</v>
      </c>
      <c r="O39" s="7">
        <v>599.04999999999995</v>
      </c>
      <c r="P39" s="7">
        <v>1929.33</v>
      </c>
      <c r="Q39" s="7">
        <v>818.05</v>
      </c>
      <c r="R39" s="7">
        <v>1484.58</v>
      </c>
      <c r="S39" s="7">
        <v>1716.34</v>
      </c>
      <c r="T39" s="7">
        <v>159.91999999999999</v>
      </c>
      <c r="U39" s="7">
        <v>2076.54</v>
      </c>
      <c r="V39" s="7">
        <v>1597.51</v>
      </c>
      <c r="W39" s="7">
        <v>451.31</v>
      </c>
      <c r="X39" s="7">
        <v>1683.36</v>
      </c>
      <c r="Y39" s="7">
        <v>724.94</v>
      </c>
      <c r="Z39" s="7">
        <v>1397.45</v>
      </c>
      <c r="AA39" s="7">
        <v>1536.15</v>
      </c>
      <c r="AB39" s="7">
        <v>768.04</v>
      </c>
      <c r="AC39" s="7">
        <v>191.96</v>
      </c>
      <c r="AD39" s="7">
        <v>933.27</v>
      </c>
      <c r="AE39" s="7">
        <v>2715.83</v>
      </c>
      <c r="AF39" s="7">
        <v>14431.8</v>
      </c>
      <c r="AG39" s="7">
        <v>2434.7199999999998</v>
      </c>
      <c r="AH39" s="7">
        <v>4142.43</v>
      </c>
      <c r="AI39" s="7">
        <v>7522.85</v>
      </c>
      <c r="AJ39" s="7">
        <v>1728.05</v>
      </c>
      <c r="AK39" s="7">
        <v>36857.83</v>
      </c>
      <c r="AL39" s="7">
        <v>14329.77</v>
      </c>
      <c r="AM39" s="7">
        <v>4795.03</v>
      </c>
      <c r="AN39" s="7">
        <v>629.16</v>
      </c>
      <c r="AO39" s="7">
        <v>658.17</v>
      </c>
      <c r="AP39" s="7">
        <v>4131.93</v>
      </c>
      <c r="AQ39" s="7">
        <v>2254.52</v>
      </c>
      <c r="AR39" s="7">
        <v>8706.1</v>
      </c>
      <c r="AS39" s="7">
        <v>1233.57</v>
      </c>
      <c r="AT39" s="7">
        <v>1347.79</v>
      </c>
      <c r="AU39" s="7">
        <v>5032.18</v>
      </c>
      <c r="AV39" s="7">
        <v>3576.14</v>
      </c>
      <c r="AW39" s="7">
        <v>10334.77</v>
      </c>
      <c r="AX39" s="7">
        <v>1870.17</v>
      </c>
      <c r="AY39" s="7">
        <v>1080.26</v>
      </c>
      <c r="AZ39" s="7">
        <v>0</v>
      </c>
      <c r="BA39" s="7">
        <v>33273.21</v>
      </c>
      <c r="BB39" s="7">
        <v>13061.12</v>
      </c>
      <c r="BC39" s="7">
        <v>2408.2600000000002</v>
      </c>
      <c r="BD39" s="7">
        <v>35.44</v>
      </c>
      <c r="BE39" s="7">
        <v>3891.41</v>
      </c>
      <c r="BF39" s="7">
        <v>2105.0700000000002</v>
      </c>
      <c r="BG39" s="7">
        <v>5975.31</v>
      </c>
      <c r="BH39" s="7">
        <v>4680.8599999999997</v>
      </c>
      <c r="BI39" s="7">
        <v>2581.58</v>
      </c>
      <c r="BJ39" s="7">
        <v>9598.92</v>
      </c>
      <c r="BK39" s="7">
        <v>1372.63</v>
      </c>
      <c r="BL39" s="7">
        <v>930.1</v>
      </c>
      <c r="BM39" s="7">
        <v>843.48</v>
      </c>
      <c r="BN39" s="7">
        <v>111.05</v>
      </c>
      <c r="BO39" s="7">
        <v>2796.93</v>
      </c>
      <c r="BP39" s="7">
        <v>1412.72</v>
      </c>
      <c r="BQ39" s="7">
        <v>797.14</v>
      </c>
      <c r="BR39" s="7">
        <v>567.03</v>
      </c>
      <c r="BS39" s="7">
        <v>1974.5</v>
      </c>
      <c r="BT39" s="7">
        <v>6.3</v>
      </c>
      <c r="BU39" s="7">
        <v>0</v>
      </c>
      <c r="BV39" s="7">
        <v>240593.47</v>
      </c>
      <c r="BW39" s="7">
        <v>0</v>
      </c>
      <c r="BX39" s="7">
        <v>16009.9</v>
      </c>
      <c r="BY39" s="7">
        <v>0</v>
      </c>
      <c r="BZ39" s="7">
        <v>810168.14</v>
      </c>
      <c r="CA39" s="7">
        <v>388062.95</v>
      </c>
      <c r="CB39" s="7">
        <v>0</v>
      </c>
      <c r="CC39" s="7">
        <v>354824.46</v>
      </c>
    </row>
    <row r="40" spans="1:81" x14ac:dyDescent="0.45">
      <c r="A40" s="7" t="s">
        <v>275</v>
      </c>
      <c r="B40" s="7" t="s">
        <v>276</v>
      </c>
      <c r="C40" s="7" t="s">
        <v>168</v>
      </c>
      <c r="D40" s="7" t="s">
        <v>235</v>
      </c>
      <c r="E40" s="7">
        <v>98354.45</v>
      </c>
      <c r="F40" s="7">
        <v>0</v>
      </c>
      <c r="G40" s="7">
        <v>0</v>
      </c>
      <c r="H40" s="7">
        <v>0</v>
      </c>
      <c r="I40" s="7">
        <v>9.69</v>
      </c>
      <c r="J40" s="7">
        <v>7.98</v>
      </c>
      <c r="K40" s="7">
        <v>0.7</v>
      </c>
      <c r="L40" s="7">
        <v>8.83</v>
      </c>
      <c r="M40" s="7">
        <v>368.52</v>
      </c>
      <c r="N40" s="7">
        <v>49.45</v>
      </c>
      <c r="O40" s="7">
        <v>100.63</v>
      </c>
      <c r="P40" s="7">
        <v>4006.47</v>
      </c>
      <c r="Q40" s="7">
        <v>8486.02</v>
      </c>
      <c r="R40" s="7">
        <v>102.29</v>
      </c>
      <c r="S40" s="7">
        <v>666.97</v>
      </c>
      <c r="T40" s="7">
        <v>5.91</v>
      </c>
      <c r="U40" s="7">
        <v>381.61</v>
      </c>
      <c r="V40" s="7">
        <v>38.200000000000003</v>
      </c>
      <c r="W40" s="7">
        <v>70.69</v>
      </c>
      <c r="X40" s="7">
        <v>171.74</v>
      </c>
      <c r="Y40" s="7">
        <v>575.11</v>
      </c>
      <c r="Z40" s="7">
        <v>134.16</v>
      </c>
      <c r="AA40" s="7">
        <v>153.47</v>
      </c>
      <c r="AB40" s="7">
        <v>34.94</v>
      </c>
      <c r="AC40" s="7">
        <v>14.82</v>
      </c>
      <c r="AD40" s="7">
        <v>121.99</v>
      </c>
      <c r="AE40" s="7">
        <v>454</v>
      </c>
      <c r="AF40" s="7">
        <v>671.09</v>
      </c>
      <c r="AG40" s="7">
        <v>68.33</v>
      </c>
      <c r="AH40" s="7">
        <v>376.92</v>
      </c>
      <c r="AI40" s="7">
        <v>672.62</v>
      </c>
      <c r="AJ40" s="7">
        <v>275.70999999999998</v>
      </c>
      <c r="AK40" s="7">
        <v>8619.16</v>
      </c>
      <c r="AL40" s="7">
        <v>1432.63</v>
      </c>
      <c r="AM40" s="7">
        <v>1777.6</v>
      </c>
      <c r="AN40" s="7">
        <v>52.23</v>
      </c>
      <c r="AO40" s="7">
        <v>151.38999999999999</v>
      </c>
      <c r="AP40" s="7">
        <v>1322.05</v>
      </c>
      <c r="AQ40" s="7">
        <v>1894.69</v>
      </c>
      <c r="AR40" s="7">
        <v>871.66</v>
      </c>
      <c r="AS40" s="7">
        <v>4577.6000000000004</v>
      </c>
      <c r="AT40" s="7">
        <v>2048.41</v>
      </c>
      <c r="AU40" s="7">
        <v>2491.98</v>
      </c>
      <c r="AV40" s="7">
        <v>12313.33</v>
      </c>
      <c r="AW40" s="7">
        <v>1614.02</v>
      </c>
      <c r="AX40" s="7">
        <v>347.54</v>
      </c>
      <c r="AY40" s="7">
        <v>417.14</v>
      </c>
      <c r="AZ40" s="7">
        <v>0</v>
      </c>
      <c r="BA40" s="7">
        <v>3016.27</v>
      </c>
      <c r="BB40" s="7">
        <v>7596.32</v>
      </c>
      <c r="BC40" s="7">
        <v>1118.01</v>
      </c>
      <c r="BD40" s="7">
        <v>316.16000000000003</v>
      </c>
      <c r="BE40" s="7">
        <v>3376.94</v>
      </c>
      <c r="BF40" s="7">
        <v>3718.72</v>
      </c>
      <c r="BG40" s="7">
        <v>2575.89</v>
      </c>
      <c r="BH40" s="7">
        <v>1013.44</v>
      </c>
      <c r="BI40" s="7">
        <v>117.66</v>
      </c>
      <c r="BJ40" s="7">
        <v>3856.49</v>
      </c>
      <c r="BK40" s="7">
        <v>340.31</v>
      </c>
      <c r="BL40" s="7">
        <v>490.4</v>
      </c>
      <c r="BM40" s="7">
        <v>126.98</v>
      </c>
      <c r="BN40" s="7">
        <v>12.2</v>
      </c>
      <c r="BO40" s="7">
        <v>2011.57</v>
      </c>
      <c r="BP40" s="7">
        <v>310.04000000000002</v>
      </c>
      <c r="BQ40" s="7">
        <v>292.42</v>
      </c>
      <c r="BR40" s="7">
        <v>117.95</v>
      </c>
      <c r="BS40" s="7">
        <v>91.42</v>
      </c>
      <c r="BT40" s="7">
        <v>1.1200000000000001</v>
      </c>
      <c r="BU40" s="7">
        <v>0</v>
      </c>
      <c r="BV40" s="7">
        <v>51802.35</v>
      </c>
      <c r="BW40" s="7">
        <v>0</v>
      </c>
      <c r="BX40" s="7">
        <v>811.1</v>
      </c>
      <c r="BY40" s="7">
        <v>0</v>
      </c>
      <c r="BZ40" s="7">
        <v>198978.67</v>
      </c>
      <c r="CA40" s="7">
        <v>100624.22</v>
      </c>
      <c r="CB40" s="7">
        <v>0</v>
      </c>
      <c r="CC40" s="7">
        <v>88460.66</v>
      </c>
    </row>
    <row r="41" spans="1:81" x14ac:dyDescent="0.45">
      <c r="A41" s="7" t="s">
        <v>275</v>
      </c>
      <c r="B41" s="7" t="s">
        <v>276</v>
      </c>
      <c r="C41" s="7" t="s">
        <v>169</v>
      </c>
      <c r="D41" s="7" t="s">
        <v>236</v>
      </c>
      <c r="E41" s="7">
        <v>72348.350000000006</v>
      </c>
      <c r="F41" s="7">
        <v>0</v>
      </c>
      <c r="G41" s="7">
        <v>0</v>
      </c>
      <c r="H41" s="7">
        <v>0</v>
      </c>
      <c r="I41" s="7">
        <v>28.24</v>
      </c>
      <c r="J41" s="7">
        <v>5.34</v>
      </c>
      <c r="K41" s="7">
        <v>4.21</v>
      </c>
      <c r="L41" s="7">
        <v>14.2</v>
      </c>
      <c r="M41" s="7">
        <v>809.64</v>
      </c>
      <c r="N41" s="7">
        <v>308.52</v>
      </c>
      <c r="O41" s="7">
        <v>216.3</v>
      </c>
      <c r="P41" s="7">
        <v>1053.3499999999999</v>
      </c>
      <c r="Q41" s="7">
        <v>1633.61</v>
      </c>
      <c r="R41" s="7">
        <v>222.76</v>
      </c>
      <c r="S41" s="7">
        <v>485.22</v>
      </c>
      <c r="T41" s="7">
        <v>2.08</v>
      </c>
      <c r="U41" s="7">
        <v>299.07</v>
      </c>
      <c r="V41" s="7">
        <v>19.05</v>
      </c>
      <c r="W41" s="7">
        <v>31.98</v>
      </c>
      <c r="X41" s="7">
        <v>94.78</v>
      </c>
      <c r="Y41" s="7">
        <v>1715.83</v>
      </c>
      <c r="Z41" s="7">
        <v>144.37</v>
      </c>
      <c r="AA41" s="7">
        <v>154.91</v>
      </c>
      <c r="AB41" s="7">
        <v>101.27</v>
      </c>
      <c r="AC41" s="7">
        <v>7.69</v>
      </c>
      <c r="AD41" s="7">
        <v>373.87</v>
      </c>
      <c r="AE41" s="7">
        <v>299.17</v>
      </c>
      <c r="AF41" s="7">
        <v>1907.93</v>
      </c>
      <c r="AG41" s="7">
        <v>266.04000000000002</v>
      </c>
      <c r="AH41" s="7">
        <v>333.8</v>
      </c>
      <c r="AI41" s="7">
        <v>1103.76</v>
      </c>
      <c r="AJ41" s="7">
        <v>287.05</v>
      </c>
      <c r="AK41" s="7">
        <v>3661.92</v>
      </c>
      <c r="AL41" s="7">
        <v>1244.03</v>
      </c>
      <c r="AM41" s="7">
        <v>1347.77</v>
      </c>
      <c r="AN41" s="7">
        <v>17.87</v>
      </c>
      <c r="AO41" s="7">
        <v>224.64</v>
      </c>
      <c r="AP41" s="7">
        <v>467.57</v>
      </c>
      <c r="AQ41" s="7">
        <v>570.38</v>
      </c>
      <c r="AR41" s="7">
        <v>1751.56</v>
      </c>
      <c r="AS41" s="7">
        <v>551.44000000000005</v>
      </c>
      <c r="AT41" s="7">
        <v>23196.85</v>
      </c>
      <c r="AU41" s="7">
        <v>2574.1999999999998</v>
      </c>
      <c r="AV41" s="7">
        <v>3057.85</v>
      </c>
      <c r="AW41" s="7">
        <v>1446.34</v>
      </c>
      <c r="AX41" s="7">
        <v>285.23</v>
      </c>
      <c r="AY41" s="7">
        <v>161.47</v>
      </c>
      <c r="AZ41" s="7">
        <v>0</v>
      </c>
      <c r="BA41" s="7">
        <v>3443.21</v>
      </c>
      <c r="BB41" s="7">
        <v>4777.6499999999996</v>
      </c>
      <c r="BC41" s="7">
        <v>789.62</v>
      </c>
      <c r="BD41" s="7">
        <v>25.57</v>
      </c>
      <c r="BE41" s="7">
        <v>4012.94</v>
      </c>
      <c r="BF41" s="7">
        <v>1695.68</v>
      </c>
      <c r="BG41" s="7">
        <v>3626.6</v>
      </c>
      <c r="BH41" s="7">
        <v>742.04</v>
      </c>
      <c r="BI41" s="7">
        <v>169.21</v>
      </c>
      <c r="BJ41" s="7">
        <v>3595.66</v>
      </c>
      <c r="BK41" s="7">
        <v>289.69</v>
      </c>
      <c r="BL41" s="7">
        <v>417.25</v>
      </c>
      <c r="BM41" s="7">
        <v>64.05</v>
      </c>
      <c r="BN41" s="7">
        <v>4.3899999999999997</v>
      </c>
      <c r="BO41" s="7">
        <v>3361.59</v>
      </c>
      <c r="BP41" s="7">
        <v>1077.46</v>
      </c>
      <c r="BQ41" s="7">
        <v>334.64</v>
      </c>
      <c r="BR41" s="7">
        <v>312.38</v>
      </c>
      <c r="BS41" s="7">
        <v>667.13</v>
      </c>
      <c r="BT41" s="7">
        <v>0.22</v>
      </c>
      <c r="BU41" s="7">
        <v>0</v>
      </c>
      <c r="BV41" s="7">
        <v>33233.39</v>
      </c>
      <c r="BW41" s="7">
        <v>0</v>
      </c>
      <c r="BX41" s="7">
        <v>973.43</v>
      </c>
      <c r="BY41" s="7">
        <v>0</v>
      </c>
      <c r="BZ41" s="7">
        <v>164473.12</v>
      </c>
      <c r="CA41" s="7">
        <v>92124.77</v>
      </c>
      <c r="CB41" s="7">
        <v>0</v>
      </c>
      <c r="CC41" s="7">
        <v>81890.179999999993</v>
      </c>
    </row>
    <row r="42" spans="1:81" x14ac:dyDescent="0.45">
      <c r="A42" s="7" t="s">
        <v>275</v>
      </c>
      <c r="B42" s="7" t="s">
        <v>276</v>
      </c>
      <c r="C42" s="7" t="s">
        <v>170</v>
      </c>
      <c r="D42" s="7" t="s">
        <v>237</v>
      </c>
      <c r="E42" s="7">
        <v>170339.61</v>
      </c>
      <c r="F42" s="7">
        <v>0</v>
      </c>
      <c r="G42" s="7">
        <v>0</v>
      </c>
      <c r="H42" s="7">
        <v>0</v>
      </c>
      <c r="I42" s="7">
        <v>11.12</v>
      </c>
      <c r="J42" s="7">
        <v>0.91</v>
      </c>
      <c r="K42" s="7">
        <v>2.69</v>
      </c>
      <c r="L42" s="7">
        <v>19.920000000000002</v>
      </c>
      <c r="M42" s="7">
        <v>413.2</v>
      </c>
      <c r="N42" s="7">
        <v>102.67</v>
      </c>
      <c r="O42" s="7">
        <v>170.75</v>
      </c>
      <c r="P42" s="7">
        <v>392.38</v>
      </c>
      <c r="Q42" s="7">
        <v>1324.31</v>
      </c>
      <c r="R42" s="7">
        <v>291.14999999999998</v>
      </c>
      <c r="S42" s="7">
        <v>100.51</v>
      </c>
      <c r="T42" s="7">
        <v>2.0099999999999998</v>
      </c>
      <c r="U42" s="7">
        <v>832.2</v>
      </c>
      <c r="V42" s="7">
        <v>239.84</v>
      </c>
      <c r="W42" s="7">
        <v>208.14</v>
      </c>
      <c r="X42" s="7">
        <v>599.30999999999995</v>
      </c>
      <c r="Y42" s="7">
        <v>5274.38</v>
      </c>
      <c r="Z42" s="7">
        <v>1806.04</v>
      </c>
      <c r="AA42" s="7">
        <v>562.39</v>
      </c>
      <c r="AB42" s="7">
        <v>163.28</v>
      </c>
      <c r="AC42" s="7">
        <v>8.58</v>
      </c>
      <c r="AD42" s="7">
        <v>112.12</v>
      </c>
      <c r="AE42" s="7">
        <v>3353.16</v>
      </c>
      <c r="AF42" s="7">
        <v>4428.8999999999996</v>
      </c>
      <c r="AG42" s="7">
        <v>494.41</v>
      </c>
      <c r="AH42" s="7">
        <v>675.64</v>
      </c>
      <c r="AI42" s="7">
        <v>3616.45</v>
      </c>
      <c r="AJ42" s="7">
        <v>720.87</v>
      </c>
      <c r="AK42" s="7">
        <v>6307.02</v>
      </c>
      <c r="AL42" s="7">
        <v>1468.6</v>
      </c>
      <c r="AM42" s="7">
        <v>1171.17</v>
      </c>
      <c r="AN42" s="7">
        <v>107.33</v>
      </c>
      <c r="AO42" s="7">
        <v>249.67</v>
      </c>
      <c r="AP42" s="7">
        <v>1281.6500000000001</v>
      </c>
      <c r="AQ42" s="7">
        <v>4425.59</v>
      </c>
      <c r="AR42" s="7">
        <v>1186.0899999999999</v>
      </c>
      <c r="AS42" s="7">
        <v>900.82</v>
      </c>
      <c r="AT42" s="7">
        <v>3341.25</v>
      </c>
      <c r="AU42" s="7">
        <v>52828.83</v>
      </c>
      <c r="AV42" s="7">
        <v>13852.51</v>
      </c>
      <c r="AW42" s="7">
        <v>3866.81</v>
      </c>
      <c r="AX42" s="7">
        <v>1046.24</v>
      </c>
      <c r="AY42" s="7">
        <v>1501.36</v>
      </c>
      <c r="AZ42" s="7">
        <v>0</v>
      </c>
      <c r="BA42" s="7">
        <v>13872.37</v>
      </c>
      <c r="BB42" s="7">
        <v>9051.01</v>
      </c>
      <c r="BC42" s="7">
        <v>2264.71</v>
      </c>
      <c r="BD42" s="7">
        <v>23.26</v>
      </c>
      <c r="BE42" s="7">
        <v>3958.69</v>
      </c>
      <c r="BF42" s="7">
        <v>1662.04</v>
      </c>
      <c r="BG42" s="7">
        <v>4934.5200000000004</v>
      </c>
      <c r="BH42" s="7">
        <v>2339.04</v>
      </c>
      <c r="BI42" s="7">
        <v>260.83</v>
      </c>
      <c r="BJ42" s="7">
        <v>6471.75</v>
      </c>
      <c r="BK42" s="7">
        <v>610.6</v>
      </c>
      <c r="BL42" s="7">
        <v>1598.94</v>
      </c>
      <c r="BM42" s="7">
        <v>378.04</v>
      </c>
      <c r="BN42" s="7">
        <v>2.88</v>
      </c>
      <c r="BO42" s="7">
        <v>171.95</v>
      </c>
      <c r="BP42" s="7">
        <v>463.07</v>
      </c>
      <c r="BQ42" s="7">
        <v>350.32</v>
      </c>
      <c r="BR42" s="7">
        <v>398.07</v>
      </c>
      <c r="BS42" s="7">
        <v>178.54</v>
      </c>
      <c r="BT42" s="7">
        <v>0.44</v>
      </c>
      <c r="BU42" s="7">
        <v>0</v>
      </c>
      <c r="BV42" s="7">
        <v>62365.02</v>
      </c>
      <c r="BW42" s="7">
        <v>0</v>
      </c>
      <c r="BX42" s="7">
        <v>2063.91</v>
      </c>
      <c r="BY42" s="7">
        <v>0</v>
      </c>
      <c r="BZ42" s="7">
        <v>355518.73</v>
      </c>
      <c r="CA42" s="7">
        <v>185179.13</v>
      </c>
      <c r="CB42" s="7">
        <v>0</v>
      </c>
      <c r="CC42" s="7">
        <v>168453.36</v>
      </c>
    </row>
    <row r="43" spans="1:81" x14ac:dyDescent="0.45">
      <c r="A43" s="7" t="s">
        <v>275</v>
      </c>
      <c r="B43" s="7" t="s">
        <v>276</v>
      </c>
      <c r="C43" s="7" t="s">
        <v>171</v>
      </c>
      <c r="D43" s="7" t="s">
        <v>277</v>
      </c>
      <c r="E43" s="7">
        <v>368252.08</v>
      </c>
      <c r="F43" s="7">
        <v>0</v>
      </c>
      <c r="G43" s="7">
        <v>0</v>
      </c>
      <c r="H43" s="7">
        <v>0</v>
      </c>
      <c r="I43" s="7">
        <v>205.9</v>
      </c>
      <c r="J43" s="7">
        <v>52.83</v>
      </c>
      <c r="K43" s="7">
        <v>5.19</v>
      </c>
      <c r="L43" s="7">
        <v>160.66999999999999</v>
      </c>
      <c r="M43" s="7">
        <v>1065.6400000000001</v>
      </c>
      <c r="N43" s="7">
        <v>191.7</v>
      </c>
      <c r="O43" s="7">
        <v>272.16000000000003</v>
      </c>
      <c r="P43" s="7">
        <v>1224.4000000000001</v>
      </c>
      <c r="Q43" s="7">
        <v>2084.48</v>
      </c>
      <c r="R43" s="7">
        <v>721.4</v>
      </c>
      <c r="S43" s="7">
        <v>1098.74</v>
      </c>
      <c r="T43" s="7">
        <v>137.91999999999999</v>
      </c>
      <c r="U43" s="7">
        <v>1068.24</v>
      </c>
      <c r="V43" s="7">
        <v>341.94</v>
      </c>
      <c r="W43" s="7">
        <v>772.51</v>
      </c>
      <c r="X43" s="7">
        <v>1459.75</v>
      </c>
      <c r="Y43" s="7">
        <v>4110.2299999999996</v>
      </c>
      <c r="Z43" s="7">
        <v>1395.04</v>
      </c>
      <c r="AA43" s="7">
        <v>1081.3900000000001</v>
      </c>
      <c r="AB43" s="7">
        <v>653.80999999999995</v>
      </c>
      <c r="AC43" s="7">
        <v>222.41</v>
      </c>
      <c r="AD43" s="7">
        <v>439.5</v>
      </c>
      <c r="AE43" s="7">
        <v>1683.69</v>
      </c>
      <c r="AF43" s="7">
        <v>3119.09</v>
      </c>
      <c r="AG43" s="7">
        <v>238.85</v>
      </c>
      <c r="AH43" s="7">
        <v>1402.58</v>
      </c>
      <c r="AI43" s="7">
        <v>2987.83</v>
      </c>
      <c r="AJ43" s="7">
        <v>1057.8800000000001</v>
      </c>
      <c r="AK43" s="7">
        <v>16975.689999999999</v>
      </c>
      <c r="AL43" s="7">
        <v>1783.36</v>
      </c>
      <c r="AM43" s="7">
        <v>3411.63</v>
      </c>
      <c r="AN43" s="7">
        <v>190.75</v>
      </c>
      <c r="AO43" s="7">
        <v>731.66</v>
      </c>
      <c r="AP43" s="7">
        <v>3777.37</v>
      </c>
      <c r="AQ43" s="7">
        <v>2655.5</v>
      </c>
      <c r="AR43" s="7">
        <v>4410.82</v>
      </c>
      <c r="AS43" s="7">
        <v>3507.28</v>
      </c>
      <c r="AT43" s="7">
        <v>4175.04</v>
      </c>
      <c r="AU43" s="7">
        <v>7140.06</v>
      </c>
      <c r="AV43" s="7">
        <v>99201.27</v>
      </c>
      <c r="AW43" s="7">
        <v>7922.68</v>
      </c>
      <c r="AX43" s="7">
        <v>1666.57</v>
      </c>
      <c r="AY43" s="7">
        <v>2822.74</v>
      </c>
      <c r="AZ43" s="7">
        <v>0</v>
      </c>
      <c r="BA43" s="7">
        <v>11906.56</v>
      </c>
      <c r="BB43" s="7">
        <v>27351.63</v>
      </c>
      <c r="BC43" s="7">
        <v>5637.52</v>
      </c>
      <c r="BD43" s="7">
        <v>874.65</v>
      </c>
      <c r="BE43" s="7">
        <v>6108.08</v>
      </c>
      <c r="BF43" s="7">
        <v>5592</v>
      </c>
      <c r="BG43" s="7">
        <v>14202.79</v>
      </c>
      <c r="BH43" s="7">
        <v>4384.42</v>
      </c>
      <c r="BI43" s="7">
        <v>596.08000000000004</v>
      </c>
      <c r="BJ43" s="7">
        <v>13481.68</v>
      </c>
      <c r="BK43" s="7">
        <v>1395.09</v>
      </c>
      <c r="BL43" s="7">
        <v>3571.42</v>
      </c>
      <c r="BM43" s="7">
        <v>552.95000000000005</v>
      </c>
      <c r="BN43" s="7">
        <v>59.56</v>
      </c>
      <c r="BO43" s="7">
        <v>474.63</v>
      </c>
      <c r="BP43" s="7">
        <v>520.05999999999995</v>
      </c>
      <c r="BQ43" s="7">
        <v>1099.0899999999999</v>
      </c>
      <c r="BR43" s="7">
        <v>739.05</v>
      </c>
      <c r="BS43" s="7">
        <v>363.24</v>
      </c>
      <c r="BT43" s="7">
        <v>5.83</v>
      </c>
      <c r="BU43" s="7">
        <v>0</v>
      </c>
      <c r="BV43" s="7">
        <v>230516.64</v>
      </c>
      <c r="BW43" s="7">
        <v>0</v>
      </c>
      <c r="BX43" s="7">
        <v>4221.91</v>
      </c>
      <c r="BY43" s="7">
        <v>0</v>
      </c>
      <c r="BZ43" s="7">
        <v>703052.86</v>
      </c>
      <c r="CA43" s="7">
        <v>334800.78000000003</v>
      </c>
      <c r="CB43" s="7">
        <v>0</v>
      </c>
      <c r="CC43" s="7">
        <v>288544.48</v>
      </c>
    </row>
    <row r="44" spans="1:81" x14ac:dyDescent="0.45">
      <c r="A44" s="7" t="s">
        <v>275</v>
      </c>
      <c r="B44" s="7" t="s">
        <v>276</v>
      </c>
      <c r="C44" s="7" t="s">
        <v>172</v>
      </c>
      <c r="D44" s="7" t="s">
        <v>239</v>
      </c>
      <c r="E44" s="7">
        <v>417056.27</v>
      </c>
      <c r="F44" s="7">
        <v>0</v>
      </c>
      <c r="G44" s="7">
        <v>0</v>
      </c>
      <c r="H44" s="7">
        <v>0</v>
      </c>
      <c r="I44" s="7">
        <v>3.03</v>
      </c>
      <c r="J44" s="7">
        <v>1.53</v>
      </c>
      <c r="K44" s="7">
        <v>0.68</v>
      </c>
      <c r="L44" s="7">
        <v>38.9</v>
      </c>
      <c r="M44" s="7">
        <v>327.33999999999997</v>
      </c>
      <c r="N44" s="7">
        <v>77.349999999999994</v>
      </c>
      <c r="O44" s="7">
        <v>27.36</v>
      </c>
      <c r="P44" s="7">
        <v>1013.18</v>
      </c>
      <c r="Q44" s="7">
        <v>2039.06</v>
      </c>
      <c r="R44" s="7">
        <v>398.46</v>
      </c>
      <c r="S44" s="7">
        <v>106.1</v>
      </c>
      <c r="T44" s="7">
        <v>4.09</v>
      </c>
      <c r="U44" s="7">
        <v>343.8</v>
      </c>
      <c r="V44" s="7">
        <v>52.12</v>
      </c>
      <c r="W44" s="7">
        <v>24.61</v>
      </c>
      <c r="X44" s="7">
        <v>124.53</v>
      </c>
      <c r="Y44" s="7">
        <v>357.52</v>
      </c>
      <c r="Z44" s="7">
        <v>117.44</v>
      </c>
      <c r="AA44" s="7">
        <v>187.75</v>
      </c>
      <c r="AB44" s="7">
        <v>216.46</v>
      </c>
      <c r="AC44" s="7">
        <v>15.94</v>
      </c>
      <c r="AD44" s="7">
        <v>260.66000000000003</v>
      </c>
      <c r="AE44" s="7">
        <v>579.45000000000005</v>
      </c>
      <c r="AF44" s="7">
        <v>2433.0300000000002</v>
      </c>
      <c r="AG44" s="7">
        <v>192.71</v>
      </c>
      <c r="AH44" s="7">
        <v>455.78</v>
      </c>
      <c r="AI44" s="7">
        <v>4473.7</v>
      </c>
      <c r="AJ44" s="7">
        <v>873.47</v>
      </c>
      <c r="AK44" s="7">
        <v>1853.92</v>
      </c>
      <c r="AL44" s="7">
        <v>661.52</v>
      </c>
      <c r="AM44" s="7">
        <v>1540.05</v>
      </c>
      <c r="AN44" s="7">
        <v>80.08</v>
      </c>
      <c r="AO44" s="7">
        <v>2559.69</v>
      </c>
      <c r="AP44" s="7">
        <v>1524.57</v>
      </c>
      <c r="AQ44" s="7">
        <v>6355.12</v>
      </c>
      <c r="AR44" s="7">
        <v>3415.74</v>
      </c>
      <c r="AS44" s="7">
        <v>3040.38</v>
      </c>
      <c r="AT44" s="7">
        <v>222.66</v>
      </c>
      <c r="AU44" s="7">
        <v>9719.02</v>
      </c>
      <c r="AV44" s="7">
        <v>25808.25</v>
      </c>
      <c r="AW44" s="7">
        <v>90397.66</v>
      </c>
      <c r="AX44" s="7">
        <v>3213.74</v>
      </c>
      <c r="AY44" s="7">
        <v>59467.07</v>
      </c>
      <c r="AZ44" s="7">
        <v>0</v>
      </c>
      <c r="BA44" s="7">
        <v>20003.27</v>
      </c>
      <c r="BB44" s="7">
        <v>36584.5</v>
      </c>
      <c r="BC44" s="7">
        <v>3271.64</v>
      </c>
      <c r="BD44" s="7">
        <v>70.930000000000007</v>
      </c>
      <c r="BE44" s="7">
        <v>6764.85</v>
      </c>
      <c r="BF44" s="7">
        <v>4906.3500000000004</v>
      </c>
      <c r="BG44" s="7">
        <v>3577.41</v>
      </c>
      <c r="BH44" s="7">
        <v>3628.29</v>
      </c>
      <c r="BI44" s="7">
        <v>925.45</v>
      </c>
      <c r="BJ44" s="7">
        <v>17992.5</v>
      </c>
      <c r="BK44" s="7">
        <v>1080.92</v>
      </c>
      <c r="BL44" s="7">
        <v>3801.62</v>
      </c>
      <c r="BM44" s="7">
        <v>321.44</v>
      </c>
      <c r="BN44" s="7">
        <v>33.31</v>
      </c>
      <c r="BO44" s="7">
        <v>786.86</v>
      </c>
      <c r="BP44" s="7">
        <v>766.11</v>
      </c>
      <c r="BQ44" s="7">
        <v>1206.01</v>
      </c>
      <c r="BR44" s="7">
        <v>723.49</v>
      </c>
      <c r="BS44" s="7">
        <v>425.87</v>
      </c>
      <c r="BT44" s="7">
        <v>0.14000000000000001</v>
      </c>
      <c r="BU44" s="7">
        <v>0</v>
      </c>
      <c r="BV44" s="7">
        <v>206233.66</v>
      </c>
      <c r="BW44" s="7">
        <v>0</v>
      </c>
      <c r="BX44" s="7">
        <v>28466.51</v>
      </c>
      <c r="BY44" s="7">
        <v>0</v>
      </c>
      <c r="BZ44" s="7">
        <v>808871.79</v>
      </c>
      <c r="CA44" s="7">
        <v>391815.52</v>
      </c>
      <c r="CB44" s="7">
        <v>0</v>
      </c>
      <c r="CC44" s="7">
        <v>331476.44</v>
      </c>
    </row>
    <row r="45" spans="1:81" x14ac:dyDescent="0.45">
      <c r="A45" s="7" t="s">
        <v>275</v>
      </c>
      <c r="B45" s="7" t="s">
        <v>276</v>
      </c>
      <c r="C45" s="7" t="s">
        <v>173</v>
      </c>
      <c r="D45" s="7" t="s">
        <v>240</v>
      </c>
      <c r="E45" s="7">
        <v>120376.41</v>
      </c>
      <c r="F45" s="7">
        <v>0</v>
      </c>
      <c r="G45" s="7">
        <v>0</v>
      </c>
      <c r="H45" s="7">
        <v>0</v>
      </c>
      <c r="I45" s="7">
        <v>13.98</v>
      </c>
      <c r="J45" s="7">
        <v>0.03</v>
      </c>
      <c r="K45" s="7">
        <v>0.6</v>
      </c>
      <c r="L45" s="7">
        <v>5.19</v>
      </c>
      <c r="M45" s="7">
        <v>200.58</v>
      </c>
      <c r="N45" s="7">
        <v>31.84</v>
      </c>
      <c r="O45" s="7">
        <v>14.35</v>
      </c>
      <c r="P45" s="7">
        <v>478.22</v>
      </c>
      <c r="Q45" s="7">
        <v>2034.89</v>
      </c>
      <c r="R45" s="7">
        <v>335.92</v>
      </c>
      <c r="S45" s="7">
        <v>60.51</v>
      </c>
      <c r="T45" s="7">
        <v>1.69</v>
      </c>
      <c r="U45" s="7">
        <v>168.67</v>
      </c>
      <c r="V45" s="7">
        <v>2.79</v>
      </c>
      <c r="W45" s="7">
        <v>31</v>
      </c>
      <c r="X45" s="7">
        <v>68.400000000000006</v>
      </c>
      <c r="Y45" s="7">
        <v>97.25</v>
      </c>
      <c r="Z45" s="7">
        <v>54.92</v>
      </c>
      <c r="AA45" s="7">
        <v>57.11</v>
      </c>
      <c r="AB45" s="7">
        <v>126.15</v>
      </c>
      <c r="AC45" s="7">
        <v>36.520000000000003</v>
      </c>
      <c r="AD45" s="7">
        <v>179.71</v>
      </c>
      <c r="AE45" s="7">
        <v>158.93</v>
      </c>
      <c r="AF45" s="7">
        <v>765.08</v>
      </c>
      <c r="AG45" s="7">
        <v>429.6</v>
      </c>
      <c r="AH45" s="7">
        <v>278.41000000000003</v>
      </c>
      <c r="AI45" s="7">
        <v>4855.7299999999996</v>
      </c>
      <c r="AJ45" s="7">
        <v>1016.61</v>
      </c>
      <c r="AK45" s="7">
        <v>1299.51</v>
      </c>
      <c r="AL45" s="7">
        <v>437.48</v>
      </c>
      <c r="AM45" s="7">
        <v>988.24</v>
      </c>
      <c r="AN45" s="7">
        <v>61.37</v>
      </c>
      <c r="AO45" s="7">
        <v>1082.23</v>
      </c>
      <c r="AP45" s="7">
        <v>841.08</v>
      </c>
      <c r="AQ45" s="7">
        <v>2774.23</v>
      </c>
      <c r="AR45" s="7">
        <v>3215.45</v>
      </c>
      <c r="AS45" s="7">
        <v>1084.68</v>
      </c>
      <c r="AT45" s="7">
        <v>94.7</v>
      </c>
      <c r="AU45" s="7">
        <v>4138.7299999999996</v>
      </c>
      <c r="AV45" s="7">
        <v>9692.85</v>
      </c>
      <c r="AW45" s="7">
        <v>20518.169999999998</v>
      </c>
      <c r="AX45" s="7">
        <v>40265.83</v>
      </c>
      <c r="AY45" s="7">
        <v>66635.960000000006</v>
      </c>
      <c r="AZ45" s="7">
        <v>0</v>
      </c>
      <c r="BA45" s="7">
        <v>9068.94</v>
      </c>
      <c r="BB45" s="7">
        <v>12844.6</v>
      </c>
      <c r="BC45" s="7">
        <v>1688.11</v>
      </c>
      <c r="BD45" s="7">
        <v>25.41</v>
      </c>
      <c r="BE45" s="7">
        <v>3333.57</v>
      </c>
      <c r="BF45" s="7">
        <v>3006.23</v>
      </c>
      <c r="BG45" s="7">
        <v>2388.9499999999998</v>
      </c>
      <c r="BH45" s="7">
        <v>2469.84</v>
      </c>
      <c r="BI45" s="7">
        <v>64.69</v>
      </c>
      <c r="BJ45" s="7">
        <v>6969.29</v>
      </c>
      <c r="BK45" s="7">
        <v>465.62</v>
      </c>
      <c r="BL45" s="7">
        <v>1422.68</v>
      </c>
      <c r="BM45" s="7">
        <v>641.24</v>
      </c>
      <c r="BN45" s="7">
        <v>0.4</v>
      </c>
      <c r="BO45" s="7">
        <v>40.69</v>
      </c>
      <c r="BP45" s="7">
        <v>251.24</v>
      </c>
      <c r="BQ45" s="7">
        <v>390.08</v>
      </c>
      <c r="BR45" s="7">
        <v>193.62</v>
      </c>
      <c r="BS45" s="7">
        <v>80.95</v>
      </c>
      <c r="BT45" s="7">
        <v>0.03</v>
      </c>
      <c r="BU45" s="7">
        <v>0</v>
      </c>
      <c r="BV45" s="7">
        <v>53724.32</v>
      </c>
      <c r="BW45" s="7">
        <v>0</v>
      </c>
      <c r="BX45" s="7">
        <v>19013.73</v>
      </c>
      <c r="BY45" s="7">
        <v>0</v>
      </c>
      <c r="BZ45" s="7">
        <v>363442.98</v>
      </c>
      <c r="CA45" s="7">
        <v>243066.56</v>
      </c>
      <c r="CB45" s="7">
        <v>0</v>
      </c>
      <c r="CC45" s="7">
        <v>209981.35</v>
      </c>
    </row>
    <row r="46" spans="1:81" x14ac:dyDescent="0.45">
      <c r="A46" s="7" t="s">
        <v>275</v>
      </c>
      <c r="B46" s="7" t="s">
        <v>276</v>
      </c>
      <c r="C46" s="7" t="s">
        <v>174</v>
      </c>
      <c r="D46" s="7" t="s">
        <v>241</v>
      </c>
      <c r="E46" s="7">
        <v>124315.73</v>
      </c>
      <c r="F46" s="7">
        <v>0</v>
      </c>
      <c r="G46" s="7">
        <v>0</v>
      </c>
      <c r="H46" s="7">
        <v>0</v>
      </c>
      <c r="I46" s="7">
        <v>3.8</v>
      </c>
      <c r="J46" s="7">
        <v>2.73</v>
      </c>
      <c r="K46" s="7">
        <v>0.45</v>
      </c>
      <c r="L46" s="7">
        <v>13.22</v>
      </c>
      <c r="M46" s="7">
        <v>157.57</v>
      </c>
      <c r="N46" s="7">
        <v>28.09</v>
      </c>
      <c r="O46" s="7">
        <v>25.55</v>
      </c>
      <c r="P46" s="7">
        <v>735.36</v>
      </c>
      <c r="Q46" s="7">
        <v>957.82</v>
      </c>
      <c r="R46" s="7">
        <v>193.42</v>
      </c>
      <c r="S46" s="7">
        <v>64.48</v>
      </c>
      <c r="T46" s="7">
        <v>2.59</v>
      </c>
      <c r="U46" s="7">
        <v>189.67</v>
      </c>
      <c r="V46" s="7">
        <v>22.07</v>
      </c>
      <c r="W46" s="7">
        <v>10.56</v>
      </c>
      <c r="X46" s="7">
        <v>87.45</v>
      </c>
      <c r="Y46" s="7">
        <v>152.11000000000001</v>
      </c>
      <c r="Z46" s="7">
        <v>56.36</v>
      </c>
      <c r="AA46" s="7">
        <v>43.15</v>
      </c>
      <c r="AB46" s="7">
        <v>108.65</v>
      </c>
      <c r="AC46" s="7">
        <v>13.53</v>
      </c>
      <c r="AD46" s="7">
        <v>203.61</v>
      </c>
      <c r="AE46" s="7">
        <v>309.55</v>
      </c>
      <c r="AF46" s="7">
        <v>861.4</v>
      </c>
      <c r="AG46" s="7">
        <v>145</v>
      </c>
      <c r="AH46" s="7">
        <v>259.02999999999997</v>
      </c>
      <c r="AI46" s="7">
        <v>1232.3900000000001</v>
      </c>
      <c r="AJ46" s="7">
        <v>369.17</v>
      </c>
      <c r="AK46" s="7">
        <v>5658.21</v>
      </c>
      <c r="AL46" s="7">
        <v>311.43</v>
      </c>
      <c r="AM46" s="7">
        <v>751.68</v>
      </c>
      <c r="AN46" s="7">
        <v>56.02</v>
      </c>
      <c r="AO46" s="7">
        <v>814.58</v>
      </c>
      <c r="AP46" s="7">
        <v>508.93</v>
      </c>
      <c r="AQ46" s="7">
        <v>1854.72</v>
      </c>
      <c r="AR46" s="7">
        <v>2008.04</v>
      </c>
      <c r="AS46" s="7">
        <v>1941.7</v>
      </c>
      <c r="AT46" s="7">
        <v>78.59</v>
      </c>
      <c r="AU46" s="7">
        <v>5469.91</v>
      </c>
      <c r="AV46" s="7">
        <v>8862.7900000000009</v>
      </c>
      <c r="AW46" s="7">
        <v>13484.45</v>
      </c>
      <c r="AX46" s="7">
        <v>3798.44</v>
      </c>
      <c r="AY46" s="7">
        <v>32394.34</v>
      </c>
      <c r="AZ46" s="7">
        <v>0</v>
      </c>
      <c r="BA46" s="7">
        <v>5994.6</v>
      </c>
      <c r="BB46" s="7">
        <v>10104.200000000001</v>
      </c>
      <c r="BC46" s="7">
        <v>1234.99</v>
      </c>
      <c r="BD46" s="7">
        <v>7.93</v>
      </c>
      <c r="BE46" s="7">
        <v>1539.2</v>
      </c>
      <c r="BF46" s="7">
        <v>2719.07</v>
      </c>
      <c r="BG46" s="7">
        <v>2529.64</v>
      </c>
      <c r="BH46" s="7">
        <v>992.12</v>
      </c>
      <c r="BI46" s="7">
        <v>393.45</v>
      </c>
      <c r="BJ46" s="7">
        <v>5485.56</v>
      </c>
      <c r="BK46" s="7">
        <v>286.64999999999998</v>
      </c>
      <c r="BL46" s="7">
        <v>542.54</v>
      </c>
      <c r="BM46" s="7">
        <v>199.31</v>
      </c>
      <c r="BN46" s="7">
        <v>7.74</v>
      </c>
      <c r="BO46" s="7">
        <v>57.22</v>
      </c>
      <c r="BP46" s="7">
        <v>97.82</v>
      </c>
      <c r="BQ46" s="7">
        <v>417.07</v>
      </c>
      <c r="BR46" s="7">
        <v>210.62</v>
      </c>
      <c r="BS46" s="7">
        <v>60.38</v>
      </c>
      <c r="BT46" s="7">
        <v>0.28999999999999998</v>
      </c>
      <c r="BU46" s="7">
        <v>0</v>
      </c>
      <c r="BV46" s="7">
        <v>76052.59</v>
      </c>
      <c r="BW46" s="7">
        <v>0</v>
      </c>
      <c r="BX46" s="7">
        <v>9780.67</v>
      </c>
      <c r="BY46" s="7">
        <v>0</v>
      </c>
      <c r="BZ46" s="7">
        <v>261246.88</v>
      </c>
      <c r="CA46" s="7">
        <v>136931.14000000001</v>
      </c>
      <c r="CB46" s="7">
        <v>0</v>
      </c>
      <c r="CC46" s="7">
        <v>117122.98</v>
      </c>
    </row>
    <row r="47" spans="1:81" x14ac:dyDescent="0.45">
      <c r="A47" s="7" t="s">
        <v>275</v>
      </c>
      <c r="B47" s="7" t="s">
        <v>276</v>
      </c>
      <c r="C47" s="7" t="s">
        <v>175</v>
      </c>
      <c r="D47" s="7" t="s">
        <v>242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</row>
    <row r="48" spans="1:81" x14ac:dyDescent="0.45">
      <c r="A48" s="7" t="s">
        <v>275</v>
      </c>
      <c r="B48" s="7" t="s">
        <v>276</v>
      </c>
      <c r="C48" s="7" t="s">
        <v>176</v>
      </c>
      <c r="D48" s="7" t="s">
        <v>243</v>
      </c>
      <c r="E48" s="7">
        <v>1589788.96</v>
      </c>
      <c r="F48" s="7">
        <v>0</v>
      </c>
      <c r="G48" s="7">
        <v>0</v>
      </c>
      <c r="H48" s="7">
        <v>0</v>
      </c>
      <c r="I48" s="7">
        <v>1161.6199999999999</v>
      </c>
      <c r="J48" s="7">
        <v>145.85</v>
      </c>
      <c r="K48" s="7">
        <v>34.049999999999997</v>
      </c>
      <c r="L48" s="7">
        <v>649.46</v>
      </c>
      <c r="M48" s="7">
        <v>2589.09</v>
      </c>
      <c r="N48" s="7">
        <v>631.16</v>
      </c>
      <c r="O48" s="7">
        <v>2450.56</v>
      </c>
      <c r="P48" s="7">
        <v>1270.26</v>
      </c>
      <c r="Q48" s="7">
        <v>972.64</v>
      </c>
      <c r="R48" s="7">
        <v>1669.49</v>
      </c>
      <c r="S48" s="7">
        <v>3061.43</v>
      </c>
      <c r="T48" s="7">
        <v>305.83999999999997</v>
      </c>
      <c r="U48" s="7">
        <v>2092.21</v>
      </c>
      <c r="V48" s="7">
        <v>3404.68</v>
      </c>
      <c r="W48" s="7">
        <v>1488.84</v>
      </c>
      <c r="X48" s="7">
        <v>2958.17</v>
      </c>
      <c r="Y48" s="7">
        <v>583.07000000000005</v>
      </c>
      <c r="Z48" s="7">
        <v>1377.65</v>
      </c>
      <c r="AA48" s="7">
        <v>1017.88</v>
      </c>
      <c r="AB48" s="7">
        <v>982.61</v>
      </c>
      <c r="AC48" s="7">
        <v>339.71</v>
      </c>
      <c r="AD48" s="7">
        <v>755.64</v>
      </c>
      <c r="AE48" s="7">
        <v>6082.84</v>
      </c>
      <c r="AF48" s="7">
        <v>13051.93</v>
      </c>
      <c r="AG48" s="7">
        <v>2479.5300000000002</v>
      </c>
      <c r="AH48" s="7">
        <v>8541.4599999999991</v>
      </c>
      <c r="AI48" s="7">
        <v>112889.60000000001</v>
      </c>
      <c r="AJ48" s="7">
        <v>1110.51</v>
      </c>
      <c r="AK48" s="7">
        <v>8098.25</v>
      </c>
      <c r="AL48" s="7">
        <v>2511.87</v>
      </c>
      <c r="AM48" s="7">
        <v>2839.12</v>
      </c>
      <c r="AN48" s="7">
        <v>186.41</v>
      </c>
      <c r="AO48" s="7">
        <v>429.75</v>
      </c>
      <c r="AP48" s="7">
        <v>3404.52</v>
      </c>
      <c r="AQ48" s="7">
        <v>1662.26</v>
      </c>
      <c r="AR48" s="7">
        <v>2828.07</v>
      </c>
      <c r="AS48" s="7">
        <v>1007.68</v>
      </c>
      <c r="AT48" s="7">
        <v>687.63</v>
      </c>
      <c r="AU48" s="7">
        <v>4575.4399999999996</v>
      </c>
      <c r="AV48" s="7">
        <v>6899.74</v>
      </c>
      <c r="AW48" s="7">
        <v>130005.07</v>
      </c>
      <c r="AX48" s="7">
        <v>10323.56</v>
      </c>
      <c r="AY48" s="7">
        <v>4840.54</v>
      </c>
      <c r="AZ48" s="7">
        <v>0</v>
      </c>
      <c r="BA48" s="7">
        <v>44706.36</v>
      </c>
      <c r="BB48" s="7">
        <v>33549.29</v>
      </c>
      <c r="BC48" s="7">
        <v>8978.07</v>
      </c>
      <c r="BD48" s="7">
        <v>239.19</v>
      </c>
      <c r="BE48" s="7">
        <v>3710.01</v>
      </c>
      <c r="BF48" s="7">
        <v>3283.16</v>
      </c>
      <c r="BG48" s="7">
        <v>3895.49</v>
      </c>
      <c r="BH48" s="7">
        <v>3248.95</v>
      </c>
      <c r="BI48" s="7">
        <v>403.62</v>
      </c>
      <c r="BJ48" s="7">
        <v>22140.560000000001</v>
      </c>
      <c r="BK48" s="7">
        <v>8178.22</v>
      </c>
      <c r="BL48" s="7">
        <v>1834.84</v>
      </c>
      <c r="BM48" s="7">
        <v>314.94</v>
      </c>
      <c r="BN48" s="7">
        <v>78.010000000000005</v>
      </c>
      <c r="BO48" s="7">
        <v>441.54</v>
      </c>
      <c r="BP48" s="7">
        <v>617.25</v>
      </c>
      <c r="BQ48" s="7">
        <v>602.67999999999995</v>
      </c>
      <c r="BR48" s="7">
        <v>460.03</v>
      </c>
      <c r="BS48" s="7">
        <v>275.04000000000002</v>
      </c>
      <c r="BT48" s="7">
        <v>12.05</v>
      </c>
      <c r="BU48" s="7">
        <v>0</v>
      </c>
      <c r="BV48" s="7">
        <v>107771.24</v>
      </c>
      <c r="BW48" s="7">
        <v>0</v>
      </c>
      <c r="BX48" s="7">
        <v>28382.1</v>
      </c>
      <c r="BY48" s="7">
        <v>0</v>
      </c>
      <c r="BZ48" s="7">
        <v>2124874.8199999998</v>
      </c>
      <c r="CA48" s="7">
        <v>535085.86</v>
      </c>
      <c r="CB48" s="7">
        <v>0</v>
      </c>
      <c r="CC48" s="7">
        <v>491366.99</v>
      </c>
    </row>
    <row r="49" spans="1:81" x14ac:dyDescent="0.45">
      <c r="A49" s="7" t="s">
        <v>275</v>
      </c>
      <c r="B49" s="7" t="s">
        <v>276</v>
      </c>
      <c r="C49" s="7" t="s">
        <v>177</v>
      </c>
      <c r="D49" s="7" t="s">
        <v>244</v>
      </c>
      <c r="E49" s="7">
        <v>471904.37</v>
      </c>
      <c r="F49" s="7">
        <v>0</v>
      </c>
      <c r="G49" s="7">
        <v>0</v>
      </c>
      <c r="H49" s="7">
        <v>0</v>
      </c>
      <c r="I49" s="7">
        <v>419.38</v>
      </c>
      <c r="J49" s="7">
        <v>62.49</v>
      </c>
      <c r="K49" s="7">
        <v>8.82</v>
      </c>
      <c r="L49" s="7">
        <v>311.13</v>
      </c>
      <c r="M49" s="7">
        <v>1441.82</v>
      </c>
      <c r="N49" s="7">
        <v>310.49</v>
      </c>
      <c r="O49" s="7">
        <v>299.57</v>
      </c>
      <c r="P49" s="7">
        <v>2496.87</v>
      </c>
      <c r="Q49" s="7">
        <v>3012.2</v>
      </c>
      <c r="R49" s="7">
        <v>1376.21</v>
      </c>
      <c r="S49" s="7">
        <v>1035.81</v>
      </c>
      <c r="T49" s="7">
        <v>100.31</v>
      </c>
      <c r="U49" s="7">
        <v>1120.75</v>
      </c>
      <c r="V49" s="7">
        <v>388.46</v>
      </c>
      <c r="W49" s="7">
        <v>500.3</v>
      </c>
      <c r="X49" s="7">
        <v>1133.28</v>
      </c>
      <c r="Y49" s="7">
        <v>834.33</v>
      </c>
      <c r="Z49" s="7">
        <v>840.28</v>
      </c>
      <c r="AA49" s="7">
        <v>846.76</v>
      </c>
      <c r="AB49" s="7">
        <v>628.03</v>
      </c>
      <c r="AC49" s="7">
        <v>71.459999999999994</v>
      </c>
      <c r="AD49" s="7">
        <v>448.81</v>
      </c>
      <c r="AE49" s="7">
        <v>1711.47</v>
      </c>
      <c r="AF49" s="7">
        <v>5091.7299999999996</v>
      </c>
      <c r="AG49" s="7">
        <v>376.92</v>
      </c>
      <c r="AH49" s="7">
        <v>2120.91</v>
      </c>
      <c r="AI49" s="7">
        <v>7566.38</v>
      </c>
      <c r="AJ49" s="7">
        <v>1615.56</v>
      </c>
      <c r="AK49" s="7">
        <v>6902.93</v>
      </c>
      <c r="AL49" s="7">
        <v>1451.29</v>
      </c>
      <c r="AM49" s="7">
        <v>3567.62</v>
      </c>
      <c r="AN49" s="7">
        <v>189.1</v>
      </c>
      <c r="AO49" s="7">
        <v>2315.36</v>
      </c>
      <c r="AP49" s="7">
        <v>3919.61</v>
      </c>
      <c r="AQ49" s="7">
        <v>3944.23</v>
      </c>
      <c r="AR49" s="7">
        <v>6649.58</v>
      </c>
      <c r="AS49" s="7">
        <v>2947.35</v>
      </c>
      <c r="AT49" s="7">
        <v>2650.75</v>
      </c>
      <c r="AU49" s="7">
        <v>7219.46</v>
      </c>
      <c r="AV49" s="7">
        <v>19505.27</v>
      </c>
      <c r="AW49" s="7">
        <v>18198.3</v>
      </c>
      <c r="AX49" s="7">
        <v>2888.97</v>
      </c>
      <c r="AY49" s="7">
        <v>4195.75</v>
      </c>
      <c r="AZ49" s="7">
        <v>0</v>
      </c>
      <c r="BA49" s="7">
        <v>26571.47</v>
      </c>
      <c r="BB49" s="7">
        <v>145408.21</v>
      </c>
      <c r="BC49" s="7">
        <v>8956.09</v>
      </c>
      <c r="BD49" s="7">
        <v>603.80999999999995</v>
      </c>
      <c r="BE49" s="7">
        <v>5945.87</v>
      </c>
      <c r="BF49" s="7">
        <v>8772.23</v>
      </c>
      <c r="BG49" s="7">
        <v>9752.99</v>
      </c>
      <c r="BH49" s="7">
        <v>6018.68</v>
      </c>
      <c r="BI49" s="7">
        <v>1137.29</v>
      </c>
      <c r="BJ49" s="7">
        <v>23838.67</v>
      </c>
      <c r="BK49" s="7">
        <v>4427.29</v>
      </c>
      <c r="BL49" s="7">
        <v>3662.78</v>
      </c>
      <c r="BM49" s="7">
        <v>437.09</v>
      </c>
      <c r="BN49" s="7">
        <v>60.04</v>
      </c>
      <c r="BO49" s="7">
        <v>546.54</v>
      </c>
      <c r="BP49" s="7">
        <v>862.03</v>
      </c>
      <c r="BQ49" s="7">
        <v>1789.39</v>
      </c>
      <c r="BR49" s="7">
        <v>847.96</v>
      </c>
      <c r="BS49" s="7">
        <v>1100.27</v>
      </c>
      <c r="BT49" s="7">
        <v>3.05</v>
      </c>
      <c r="BU49" s="7">
        <v>0</v>
      </c>
      <c r="BV49" s="7">
        <v>279115.7</v>
      </c>
      <c r="BW49" s="7">
        <v>0</v>
      </c>
      <c r="BX49" s="7">
        <v>7421.97</v>
      </c>
      <c r="BY49" s="7">
        <v>0</v>
      </c>
      <c r="BZ49" s="7">
        <v>880034.79</v>
      </c>
      <c r="CA49" s="7">
        <v>408130.42</v>
      </c>
      <c r="CB49" s="7">
        <v>0</v>
      </c>
      <c r="CC49" s="7">
        <v>373457.85</v>
      </c>
    </row>
    <row r="50" spans="1:81" x14ac:dyDescent="0.45">
      <c r="A50" s="7" t="s">
        <v>275</v>
      </c>
      <c r="B50" s="7" t="s">
        <v>276</v>
      </c>
      <c r="C50" s="7" t="s">
        <v>178</v>
      </c>
      <c r="D50" s="7" t="s">
        <v>245</v>
      </c>
      <c r="E50" s="7">
        <v>186201.58</v>
      </c>
      <c r="F50" s="7">
        <v>0</v>
      </c>
      <c r="G50" s="7">
        <v>0</v>
      </c>
      <c r="H50" s="7">
        <v>0</v>
      </c>
      <c r="I50" s="7">
        <v>349.35</v>
      </c>
      <c r="J50" s="7">
        <v>39.92</v>
      </c>
      <c r="K50" s="7">
        <v>5.65</v>
      </c>
      <c r="L50" s="7">
        <v>500.07</v>
      </c>
      <c r="M50" s="7">
        <v>632.13</v>
      </c>
      <c r="N50" s="7">
        <v>246.89</v>
      </c>
      <c r="O50" s="7">
        <v>494.98</v>
      </c>
      <c r="P50" s="7">
        <v>1134.6400000000001</v>
      </c>
      <c r="Q50" s="7">
        <v>1711.44</v>
      </c>
      <c r="R50" s="7">
        <v>1467.45</v>
      </c>
      <c r="S50" s="7">
        <v>1749.37</v>
      </c>
      <c r="T50" s="7">
        <v>133.08000000000001</v>
      </c>
      <c r="U50" s="7">
        <v>1716.58</v>
      </c>
      <c r="V50" s="7">
        <v>1219.6300000000001</v>
      </c>
      <c r="W50" s="7">
        <v>1668</v>
      </c>
      <c r="X50" s="7">
        <v>2610.11</v>
      </c>
      <c r="Y50" s="7">
        <v>1643.49</v>
      </c>
      <c r="Z50" s="7">
        <v>1677.33</v>
      </c>
      <c r="AA50" s="7">
        <v>2495.39</v>
      </c>
      <c r="AB50" s="7">
        <v>588.69000000000005</v>
      </c>
      <c r="AC50" s="7">
        <v>569.29999999999995</v>
      </c>
      <c r="AD50" s="7">
        <v>326.95999999999998</v>
      </c>
      <c r="AE50" s="7">
        <v>1180.23</v>
      </c>
      <c r="AF50" s="7">
        <v>2572.08</v>
      </c>
      <c r="AG50" s="7">
        <v>209.38</v>
      </c>
      <c r="AH50" s="7">
        <v>1103.04</v>
      </c>
      <c r="AI50" s="7">
        <v>9072.08</v>
      </c>
      <c r="AJ50" s="7">
        <v>769.39</v>
      </c>
      <c r="AK50" s="7">
        <v>6076.8</v>
      </c>
      <c r="AL50" s="7">
        <v>1703.35</v>
      </c>
      <c r="AM50" s="7">
        <v>1870.05</v>
      </c>
      <c r="AN50" s="7">
        <v>92.21</v>
      </c>
      <c r="AO50" s="7">
        <v>529.03</v>
      </c>
      <c r="AP50" s="7">
        <v>1490.21</v>
      </c>
      <c r="AQ50" s="7">
        <v>1024.1300000000001</v>
      </c>
      <c r="AR50" s="7">
        <v>2204.91</v>
      </c>
      <c r="AS50" s="7">
        <v>1898.52</v>
      </c>
      <c r="AT50" s="7">
        <v>899.94</v>
      </c>
      <c r="AU50" s="7">
        <v>2412.6999999999998</v>
      </c>
      <c r="AV50" s="7">
        <v>5738.2</v>
      </c>
      <c r="AW50" s="7">
        <v>4794.4799999999996</v>
      </c>
      <c r="AX50" s="7">
        <v>950.91</v>
      </c>
      <c r="AY50" s="7">
        <v>1158.51</v>
      </c>
      <c r="AZ50" s="7">
        <v>0</v>
      </c>
      <c r="BA50" s="7">
        <v>9976.9699999999993</v>
      </c>
      <c r="BB50" s="7">
        <v>21755.03</v>
      </c>
      <c r="BC50" s="7">
        <v>45056.2</v>
      </c>
      <c r="BD50" s="7">
        <v>377.01</v>
      </c>
      <c r="BE50" s="7">
        <v>1310.56</v>
      </c>
      <c r="BF50" s="7">
        <v>3123.43</v>
      </c>
      <c r="BG50" s="7">
        <v>3339.58</v>
      </c>
      <c r="BH50" s="7">
        <v>3668.16</v>
      </c>
      <c r="BI50" s="7">
        <v>305.95999999999998</v>
      </c>
      <c r="BJ50" s="7">
        <v>6209.19</v>
      </c>
      <c r="BK50" s="7">
        <v>5885.75</v>
      </c>
      <c r="BL50" s="7">
        <v>1083.4000000000001</v>
      </c>
      <c r="BM50" s="7">
        <v>235.6</v>
      </c>
      <c r="BN50" s="7">
        <v>9.16</v>
      </c>
      <c r="BO50" s="7">
        <v>218.47</v>
      </c>
      <c r="BP50" s="7">
        <v>305.23</v>
      </c>
      <c r="BQ50" s="7">
        <v>766.08</v>
      </c>
      <c r="BR50" s="7">
        <v>184.91</v>
      </c>
      <c r="BS50" s="7">
        <v>288.93</v>
      </c>
      <c r="BT50" s="7">
        <v>3.96</v>
      </c>
      <c r="BU50" s="7">
        <v>0</v>
      </c>
      <c r="BV50" s="7">
        <v>118039.2</v>
      </c>
      <c r="BW50" s="7">
        <v>0</v>
      </c>
      <c r="BX50" s="7">
        <v>2968.81</v>
      </c>
      <c r="BY50" s="7">
        <v>0</v>
      </c>
      <c r="BZ50" s="7">
        <v>375802.56</v>
      </c>
      <c r="CA50" s="7">
        <v>189600.98</v>
      </c>
      <c r="CB50" s="7">
        <v>0</v>
      </c>
      <c r="CC50" s="7">
        <v>174834.19</v>
      </c>
    </row>
    <row r="51" spans="1:81" x14ac:dyDescent="0.45">
      <c r="A51" s="7" t="s">
        <v>275</v>
      </c>
      <c r="B51" s="7" t="s">
        <v>276</v>
      </c>
      <c r="C51" s="7" t="s">
        <v>179</v>
      </c>
      <c r="D51" s="7" t="s">
        <v>246</v>
      </c>
      <c r="E51" s="7">
        <v>201401.4</v>
      </c>
      <c r="F51" s="7">
        <v>0</v>
      </c>
      <c r="G51" s="7">
        <v>0</v>
      </c>
      <c r="H51" s="7">
        <v>0</v>
      </c>
      <c r="I51" s="7">
        <v>646.87</v>
      </c>
      <c r="J51" s="7">
        <v>59.53</v>
      </c>
      <c r="K51" s="7">
        <v>10.79</v>
      </c>
      <c r="L51" s="7">
        <v>270.83999999999997</v>
      </c>
      <c r="M51" s="7">
        <v>1794.67</v>
      </c>
      <c r="N51" s="7">
        <v>552.12</v>
      </c>
      <c r="O51" s="7">
        <v>467.3</v>
      </c>
      <c r="P51" s="7">
        <v>1134.73</v>
      </c>
      <c r="Q51" s="7">
        <v>1083.33</v>
      </c>
      <c r="R51" s="7">
        <v>830.04</v>
      </c>
      <c r="S51" s="7">
        <v>4667.79</v>
      </c>
      <c r="T51" s="7">
        <v>2196.9299999999998</v>
      </c>
      <c r="U51" s="7">
        <v>2945.19</v>
      </c>
      <c r="V51" s="7">
        <v>946.18</v>
      </c>
      <c r="W51" s="7">
        <v>3551.41</v>
      </c>
      <c r="X51" s="7">
        <v>4893.13</v>
      </c>
      <c r="Y51" s="7">
        <v>2626.84</v>
      </c>
      <c r="Z51" s="7">
        <v>2275.7199999999998</v>
      </c>
      <c r="AA51" s="7">
        <v>3720.09</v>
      </c>
      <c r="AB51" s="7">
        <v>8080.79</v>
      </c>
      <c r="AC51" s="7">
        <v>1651.53</v>
      </c>
      <c r="AD51" s="7">
        <v>705.92</v>
      </c>
      <c r="AE51" s="7">
        <v>2169.6799999999998</v>
      </c>
      <c r="AF51" s="7">
        <v>3162.54</v>
      </c>
      <c r="AG51" s="7">
        <v>364.37</v>
      </c>
      <c r="AH51" s="7">
        <v>1269.94</v>
      </c>
      <c r="AI51" s="7">
        <v>3015.7</v>
      </c>
      <c r="AJ51" s="7">
        <v>1999.7</v>
      </c>
      <c r="AK51" s="7">
        <v>10066.31</v>
      </c>
      <c r="AL51" s="7">
        <v>2816.74</v>
      </c>
      <c r="AM51" s="7">
        <v>3363.05</v>
      </c>
      <c r="AN51" s="7">
        <v>139.77000000000001</v>
      </c>
      <c r="AO51" s="7">
        <v>588.16</v>
      </c>
      <c r="AP51" s="7">
        <v>1839.87</v>
      </c>
      <c r="AQ51" s="7">
        <v>1046.21</v>
      </c>
      <c r="AR51" s="7">
        <v>1798.63</v>
      </c>
      <c r="AS51" s="7">
        <v>1921.4</v>
      </c>
      <c r="AT51" s="7">
        <v>818.08</v>
      </c>
      <c r="AU51" s="7">
        <v>2373.6999999999998</v>
      </c>
      <c r="AV51" s="7">
        <v>7570.79</v>
      </c>
      <c r="AW51" s="7">
        <v>3472.26</v>
      </c>
      <c r="AX51" s="7">
        <v>820.37</v>
      </c>
      <c r="AY51" s="7">
        <v>742.44</v>
      </c>
      <c r="AZ51" s="7">
        <v>0</v>
      </c>
      <c r="BA51" s="7">
        <v>5953.66</v>
      </c>
      <c r="BB51" s="7">
        <v>10948.69</v>
      </c>
      <c r="BC51" s="7">
        <v>4709.5</v>
      </c>
      <c r="BD51" s="7">
        <v>14144.03</v>
      </c>
      <c r="BE51" s="7">
        <v>1947.24</v>
      </c>
      <c r="BF51" s="7">
        <v>2683.74</v>
      </c>
      <c r="BG51" s="7">
        <v>4353.3</v>
      </c>
      <c r="BH51" s="7">
        <v>3205.21</v>
      </c>
      <c r="BI51" s="7">
        <v>205.35</v>
      </c>
      <c r="BJ51" s="7">
        <v>6644.56</v>
      </c>
      <c r="BK51" s="7">
        <v>883.15</v>
      </c>
      <c r="BL51" s="7">
        <v>4284.8599999999997</v>
      </c>
      <c r="BM51" s="7">
        <v>705.44</v>
      </c>
      <c r="BN51" s="7">
        <v>116.07</v>
      </c>
      <c r="BO51" s="7">
        <v>286.89999999999998</v>
      </c>
      <c r="BP51" s="7">
        <v>312.18</v>
      </c>
      <c r="BQ51" s="7">
        <v>428.38</v>
      </c>
      <c r="BR51" s="7">
        <v>261.38</v>
      </c>
      <c r="BS51" s="7">
        <v>217.64</v>
      </c>
      <c r="BT51" s="7">
        <v>27.43</v>
      </c>
      <c r="BU51" s="7">
        <v>0</v>
      </c>
      <c r="BV51" s="7">
        <v>118028.2</v>
      </c>
      <c r="BW51" s="7">
        <v>0</v>
      </c>
      <c r="BX51" s="7">
        <v>6063.19</v>
      </c>
      <c r="BY51" s="7">
        <v>0</v>
      </c>
      <c r="BZ51" s="7">
        <v>385200.21</v>
      </c>
      <c r="CA51" s="7">
        <v>183798.81</v>
      </c>
      <c r="CB51" s="7">
        <v>0</v>
      </c>
      <c r="CC51" s="7">
        <v>158790.18</v>
      </c>
    </row>
    <row r="52" spans="1:81" x14ac:dyDescent="0.45">
      <c r="A52" s="7" t="s">
        <v>275</v>
      </c>
      <c r="B52" s="7" t="s">
        <v>276</v>
      </c>
      <c r="C52" s="7" t="s">
        <v>180</v>
      </c>
      <c r="D52" s="7" t="s">
        <v>247</v>
      </c>
      <c r="E52" s="7">
        <v>94625.44</v>
      </c>
      <c r="F52" s="7">
        <v>0</v>
      </c>
      <c r="G52" s="7">
        <v>0</v>
      </c>
      <c r="H52" s="7">
        <v>0</v>
      </c>
      <c r="I52" s="7">
        <v>75.650000000000006</v>
      </c>
      <c r="J52" s="7">
        <v>11.3</v>
      </c>
      <c r="K52" s="7">
        <v>1.94</v>
      </c>
      <c r="L52" s="7">
        <v>20.13</v>
      </c>
      <c r="M52" s="7">
        <v>561.76</v>
      </c>
      <c r="N52" s="7">
        <v>130.69999999999999</v>
      </c>
      <c r="O52" s="7">
        <v>146.25</v>
      </c>
      <c r="P52" s="7">
        <v>1049.6400000000001</v>
      </c>
      <c r="Q52" s="7">
        <v>2004.18</v>
      </c>
      <c r="R52" s="7">
        <v>376.5</v>
      </c>
      <c r="S52" s="7">
        <v>332.11</v>
      </c>
      <c r="T52" s="7">
        <v>26.96</v>
      </c>
      <c r="U52" s="7">
        <v>586.04999999999995</v>
      </c>
      <c r="V52" s="7">
        <v>131.66999999999999</v>
      </c>
      <c r="W52" s="7">
        <v>123.16</v>
      </c>
      <c r="X52" s="7">
        <v>390.79</v>
      </c>
      <c r="Y52" s="7">
        <v>379.4</v>
      </c>
      <c r="Z52" s="7">
        <v>200.08</v>
      </c>
      <c r="AA52" s="7">
        <v>215.22</v>
      </c>
      <c r="AB52" s="7">
        <v>205.99</v>
      </c>
      <c r="AC52" s="7">
        <v>23.58</v>
      </c>
      <c r="AD52" s="7">
        <v>229.9</v>
      </c>
      <c r="AE52" s="7">
        <v>427.83</v>
      </c>
      <c r="AF52" s="7">
        <v>1251.6600000000001</v>
      </c>
      <c r="AG52" s="7">
        <v>100.63</v>
      </c>
      <c r="AH52" s="7">
        <v>532.55999999999995</v>
      </c>
      <c r="AI52" s="7">
        <v>1342.72</v>
      </c>
      <c r="AJ52" s="7">
        <v>450.82</v>
      </c>
      <c r="AK52" s="7">
        <v>4640.38</v>
      </c>
      <c r="AL52" s="7">
        <v>800.51</v>
      </c>
      <c r="AM52" s="7">
        <v>1573.45</v>
      </c>
      <c r="AN52" s="7">
        <v>86.98</v>
      </c>
      <c r="AO52" s="7">
        <v>566.03</v>
      </c>
      <c r="AP52" s="7">
        <v>1247.24</v>
      </c>
      <c r="AQ52" s="7">
        <v>924.41</v>
      </c>
      <c r="AR52" s="7">
        <v>1348.44</v>
      </c>
      <c r="AS52" s="7">
        <v>4781</v>
      </c>
      <c r="AT52" s="7">
        <v>11529</v>
      </c>
      <c r="AU52" s="7">
        <v>2362.15</v>
      </c>
      <c r="AV52" s="7">
        <v>3832.61</v>
      </c>
      <c r="AW52" s="7">
        <v>2977.78</v>
      </c>
      <c r="AX52" s="7">
        <v>431.54</v>
      </c>
      <c r="AY52" s="7">
        <v>532.54999999999995</v>
      </c>
      <c r="AZ52" s="7">
        <v>0</v>
      </c>
      <c r="BA52" s="7">
        <v>5840.24</v>
      </c>
      <c r="BB52" s="7">
        <v>8332.59</v>
      </c>
      <c r="BC52" s="7">
        <v>1858.67</v>
      </c>
      <c r="BD52" s="7">
        <v>148.21</v>
      </c>
      <c r="BE52" s="7">
        <v>16096.9</v>
      </c>
      <c r="BF52" s="7">
        <v>4994.0200000000004</v>
      </c>
      <c r="BG52" s="7">
        <v>2417.6</v>
      </c>
      <c r="BH52" s="7">
        <v>1773.67</v>
      </c>
      <c r="BI52" s="7">
        <v>229.8</v>
      </c>
      <c r="BJ52" s="7">
        <v>4334.79</v>
      </c>
      <c r="BK52" s="7">
        <v>861.57</v>
      </c>
      <c r="BL52" s="7">
        <v>859.31</v>
      </c>
      <c r="BM52" s="7">
        <v>576.29</v>
      </c>
      <c r="BN52" s="7">
        <v>1150.07</v>
      </c>
      <c r="BO52" s="7">
        <v>585.54</v>
      </c>
      <c r="BP52" s="7">
        <v>613.41</v>
      </c>
      <c r="BQ52" s="7">
        <v>557.09</v>
      </c>
      <c r="BR52" s="7">
        <v>148.46</v>
      </c>
      <c r="BS52" s="7">
        <v>470.17</v>
      </c>
      <c r="BT52" s="7">
        <v>0.67</v>
      </c>
      <c r="BU52" s="7">
        <v>0</v>
      </c>
      <c r="BV52" s="7">
        <v>50672.39</v>
      </c>
      <c r="BW52" s="7">
        <v>0</v>
      </c>
      <c r="BX52" s="7">
        <v>1297.23</v>
      </c>
      <c r="BY52" s="7">
        <v>0</v>
      </c>
      <c r="BZ52" s="7">
        <v>202734.14</v>
      </c>
      <c r="CA52" s="7">
        <v>108108.71</v>
      </c>
      <c r="CB52" s="7">
        <v>0</v>
      </c>
      <c r="CC52" s="7">
        <v>100812.33</v>
      </c>
    </row>
    <row r="53" spans="1:81" x14ac:dyDescent="0.45">
      <c r="A53" s="7" t="s">
        <v>275</v>
      </c>
      <c r="B53" s="7" t="s">
        <v>276</v>
      </c>
      <c r="C53" s="7" t="s">
        <v>181</v>
      </c>
      <c r="D53" s="7" t="s">
        <v>248</v>
      </c>
      <c r="E53" s="7">
        <v>85502.5</v>
      </c>
      <c r="F53" s="7">
        <v>0</v>
      </c>
      <c r="G53" s="7">
        <v>0</v>
      </c>
      <c r="H53" s="7">
        <v>0</v>
      </c>
      <c r="I53" s="7">
        <v>425.74</v>
      </c>
      <c r="J53" s="7">
        <v>27.88</v>
      </c>
      <c r="K53" s="7">
        <v>8.57</v>
      </c>
      <c r="L53" s="7">
        <v>95.92</v>
      </c>
      <c r="M53" s="7">
        <v>718.18</v>
      </c>
      <c r="N53" s="7">
        <v>430.85</v>
      </c>
      <c r="O53" s="7">
        <v>272.32</v>
      </c>
      <c r="P53" s="7">
        <v>1073.3800000000001</v>
      </c>
      <c r="Q53" s="7">
        <v>961.06</v>
      </c>
      <c r="R53" s="7">
        <v>434.28</v>
      </c>
      <c r="S53" s="7">
        <v>888.14</v>
      </c>
      <c r="T53" s="7">
        <v>899.73</v>
      </c>
      <c r="U53" s="7">
        <v>679.09</v>
      </c>
      <c r="V53" s="7">
        <v>305.66000000000003</v>
      </c>
      <c r="W53" s="7">
        <v>570.99</v>
      </c>
      <c r="X53" s="7">
        <v>631.64</v>
      </c>
      <c r="Y53" s="7">
        <v>742.4</v>
      </c>
      <c r="Z53" s="7">
        <v>284.83999999999997</v>
      </c>
      <c r="AA53" s="7">
        <v>411.75</v>
      </c>
      <c r="AB53" s="7">
        <v>494.91</v>
      </c>
      <c r="AC53" s="7">
        <v>128.84</v>
      </c>
      <c r="AD53" s="7">
        <v>501.81</v>
      </c>
      <c r="AE53" s="7">
        <v>700.53</v>
      </c>
      <c r="AF53" s="7">
        <v>1943.51</v>
      </c>
      <c r="AG53" s="7">
        <v>105.56</v>
      </c>
      <c r="AH53" s="7">
        <v>681.16</v>
      </c>
      <c r="AI53" s="7">
        <v>2059.17</v>
      </c>
      <c r="AJ53" s="7">
        <v>533.79</v>
      </c>
      <c r="AK53" s="7">
        <v>3758.14</v>
      </c>
      <c r="AL53" s="7">
        <v>1293</v>
      </c>
      <c r="AM53" s="7">
        <v>1327.61</v>
      </c>
      <c r="AN53" s="7">
        <v>57.1</v>
      </c>
      <c r="AO53" s="7">
        <v>347.77</v>
      </c>
      <c r="AP53" s="7">
        <v>1241.79</v>
      </c>
      <c r="AQ53" s="7">
        <v>905.12</v>
      </c>
      <c r="AR53" s="7">
        <v>1102.97</v>
      </c>
      <c r="AS53" s="7">
        <v>1256.05</v>
      </c>
      <c r="AT53" s="7">
        <v>285.11</v>
      </c>
      <c r="AU53" s="7">
        <v>1638.36</v>
      </c>
      <c r="AV53" s="7">
        <v>3607.62</v>
      </c>
      <c r="AW53" s="7">
        <v>2925.14</v>
      </c>
      <c r="AX53" s="7">
        <v>484.19</v>
      </c>
      <c r="AY53" s="7">
        <v>586.79999999999995</v>
      </c>
      <c r="AZ53" s="7">
        <v>0</v>
      </c>
      <c r="BA53" s="7">
        <v>4620.58</v>
      </c>
      <c r="BB53" s="7">
        <v>10088.85</v>
      </c>
      <c r="BC53" s="7">
        <v>2665.11</v>
      </c>
      <c r="BD53" s="7">
        <v>312.37</v>
      </c>
      <c r="BE53" s="7">
        <v>1479.12</v>
      </c>
      <c r="BF53" s="7">
        <v>9998.11</v>
      </c>
      <c r="BG53" s="7">
        <v>1889.24</v>
      </c>
      <c r="BH53" s="7">
        <v>993.23</v>
      </c>
      <c r="BI53" s="7">
        <v>167.48</v>
      </c>
      <c r="BJ53" s="7">
        <v>3827.68</v>
      </c>
      <c r="BK53" s="7">
        <v>1163.2</v>
      </c>
      <c r="BL53" s="7">
        <v>792.85</v>
      </c>
      <c r="BM53" s="7">
        <v>295.57</v>
      </c>
      <c r="BN53" s="7">
        <v>295.39</v>
      </c>
      <c r="BO53" s="7">
        <v>267.87</v>
      </c>
      <c r="BP53" s="7">
        <v>222.69</v>
      </c>
      <c r="BQ53" s="7">
        <v>408.04</v>
      </c>
      <c r="BR53" s="7">
        <v>133.02000000000001</v>
      </c>
      <c r="BS53" s="7">
        <v>328.45</v>
      </c>
      <c r="BT53" s="7">
        <v>0.85</v>
      </c>
      <c r="BU53" s="7">
        <v>0</v>
      </c>
      <c r="BV53" s="7">
        <v>39874.160000000003</v>
      </c>
      <c r="BW53" s="7">
        <v>0</v>
      </c>
      <c r="BX53" s="7">
        <v>1495.49</v>
      </c>
      <c r="BY53" s="7">
        <v>0</v>
      </c>
      <c r="BZ53" s="7">
        <v>170570.59</v>
      </c>
      <c r="CA53" s="7">
        <v>85068.09</v>
      </c>
      <c r="CB53" s="7">
        <v>0</v>
      </c>
      <c r="CC53" s="7">
        <v>77778.100000000006</v>
      </c>
    </row>
    <row r="54" spans="1:81" x14ac:dyDescent="0.45">
      <c r="A54" s="7" t="s">
        <v>275</v>
      </c>
      <c r="B54" s="7" t="s">
        <v>276</v>
      </c>
      <c r="C54" s="7" t="s">
        <v>182</v>
      </c>
      <c r="D54" s="7" t="s">
        <v>249</v>
      </c>
      <c r="E54" s="7">
        <v>211536.6</v>
      </c>
      <c r="F54" s="7">
        <v>0</v>
      </c>
      <c r="G54" s="7">
        <v>0</v>
      </c>
      <c r="H54" s="7">
        <v>0</v>
      </c>
      <c r="I54" s="7">
        <v>577.22</v>
      </c>
      <c r="J54" s="7">
        <v>62.17</v>
      </c>
      <c r="K54" s="7">
        <v>12.68</v>
      </c>
      <c r="L54" s="7">
        <v>188.77</v>
      </c>
      <c r="M54" s="7">
        <v>1373.39</v>
      </c>
      <c r="N54" s="7">
        <v>331.05</v>
      </c>
      <c r="O54" s="7">
        <v>342.56</v>
      </c>
      <c r="P54" s="7">
        <v>932.89</v>
      </c>
      <c r="Q54" s="7">
        <v>931.67</v>
      </c>
      <c r="R54" s="7">
        <v>1732.88</v>
      </c>
      <c r="S54" s="7">
        <v>1601.03</v>
      </c>
      <c r="T54" s="7">
        <v>489.72</v>
      </c>
      <c r="U54" s="7">
        <v>1379.56</v>
      </c>
      <c r="V54" s="7">
        <v>504.23</v>
      </c>
      <c r="W54" s="7">
        <v>1172.8599999999999</v>
      </c>
      <c r="X54" s="7">
        <v>2042.99</v>
      </c>
      <c r="Y54" s="7">
        <v>848.28</v>
      </c>
      <c r="Z54" s="7">
        <v>1066.96</v>
      </c>
      <c r="AA54" s="7">
        <v>2481</v>
      </c>
      <c r="AB54" s="7">
        <v>3008.74</v>
      </c>
      <c r="AC54" s="7">
        <v>620.55999999999995</v>
      </c>
      <c r="AD54" s="7">
        <v>366.63</v>
      </c>
      <c r="AE54" s="7">
        <v>2695.1</v>
      </c>
      <c r="AF54" s="7">
        <v>2085.65</v>
      </c>
      <c r="AG54" s="7">
        <v>174.26</v>
      </c>
      <c r="AH54" s="7">
        <v>990.99</v>
      </c>
      <c r="AI54" s="7">
        <v>2626.29</v>
      </c>
      <c r="AJ54" s="7">
        <v>6443.65</v>
      </c>
      <c r="AK54" s="7">
        <v>6998.21</v>
      </c>
      <c r="AL54" s="7">
        <v>1411.26</v>
      </c>
      <c r="AM54" s="7">
        <v>4234.3500000000004</v>
      </c>
      <c r="AN54" s="7">
        <v>250.27</v>
      </c>
      <c r="AO54" s="7">
        <v>552.73</v>
      </c>
      <c r="AP54" s="7">
        <v>4326.13</v>
      </c>
      <c r="AQ54" s="7">
        <v>1222.19</v>
      </c>
      <c r="AR54" s="7">
        <v>2422.83</v>
      </c>
      <c r="AS54" s="7">
        <v>875.67</v>
      </c>
      <c r="AT54" s="7">
        <v>1779.81</v>
      </c>
      <c r="AU54" s="7">
        <v>2358.21</v>
      </c>
      <c r="AV54" s="7">
        <v>5620</v>
      </c>
      <c r="AW54" s="7">
        <v>6310.01</v>
      </c>
      <c r="AX54" s="7">
        <v>2798.36</v>
      </c>
      <c r="AY54" s="7">
        <v>1770.71</v>
      </c>
      <c r="AZ54" s="7">
        <v>0</v>
      </c>
      <c r="BA54" s="7">
        <v>6937.9</v>
      </c>
      <c r="BB54" s="7">
        <v>12837.66</v>
      </c>
      <c r="BC54" s="7">
        <v>2665.07</v>
      </c>
      <c r="BD54" s="7">
        <v>270.49</v>
      </c>
      <c r="BE54" s="7">
        <v>2781.07</v>
      </c>
      <c r="BF54" s="7">
        <v>2078.34</v>
      </c>
      <c r="BG54" s="7">
        <v>27326.12</v>
      </c>
      <c r="BH54" s="7">
        <v>2649.57</v>
      </c>
      <c r="BI54" s="7">
        <v>628.92999999999995</v>
      </c>
      <c r="BJ54" s="7">
        <v>8858.7999999999993</v>
      </c>
      <c r="BK54" s="7">
        <v>819.1</v>
      </c>
      <c r="BL54" s="7">
        <v>739.29</v>
      </c>
      <c r="BM54" s="7">
        <v>230.09</v>
      </c>
      <c r="BN54" s="7">
        <v>21.93</v>
      </c>
      <c r="BO54" s="7">
        <v>432.86</v>
      </c>
      <c r="BP54" s="7">
        <v>565.54999999999995</v>
      </c>
      <c r="BQ54" s="7">
        <v>371.07</v>
      </c>
      <c r="BR54" s="7">
        <v>237.81</v>
      </c>
      <c r="BS54" s="7">
        <v>890.46</v>
      </c>
      <c r="BT54" s="7">
        <v>1.1599999999999999</v>
      </c>
      <c r="BU54" s="7">
        <v>0</v>
      </c>
      <c r="BV54" s="7">
        <v>61041.73</v>
      </c>
      <c r="BW54" s="7">
        <v>0</v>
      </c>
      <c r="BX54" s="7">
        <v>3245.63</v>
      </c>
      <c r="BY54" s="7">
        <v>0</v>
      </c>
      <c r="BZ54" s="7">
        <v>379920</v>
      </c>
      <c r="CA54" s="7">
        <v>168383.4</v>
      </c>
      <c r="CB54" s="7">
        <v>0</v>
      </c>
      <c r="CC54" s="7">
        <v>151357.79999999999</v>
      </c>
    </row>
    <row r="55" spans="1:81" x14ac:dyDescent="0.45">
      <c r="A55" s="7" t="s">
        <v>275</v>
      </c>
      <c r="B55" s="7" t="s">
        <v>276</v>
      </c>
      <c r="C55" s="7" t="s">
        <v>183</v>
      </c>
      <c r="D55" s="7" t="s">
        <v>250</v>
      </c>
      <c r="E55" s="7">
        <v>168393.19</v>
      </c>
      <c r="F55" s="7">
        <v>0</v>
      </c>
      <c r="G55" s="7">
        <v>0</v>
      </c>
      <c r="H55" s="7">
        <v>0</v>
      </c>
      <c r="I55" s="7">
        <v>28.33</v>
      </c>
      <c r="J55" s="7">
        <v>5.88</v>
      </c>
      <c r="K55" s="7">
        <v>0.77</v>
      </c>
      <c r="L55" s="7">
        <v>30.97</v>
      </c>
      <c r="M55" s="7">
        <v>246.91</v>
      </c>
      <c r="N55" s="7">
        <v>55.18</v>
      </c>
      <c r="O55" s="7">
        <v>63.63</v>
      </c>
      <c r="P55" s="7">
        <v>143</v>
      </c>
      <c r="Q55" s="7">
        <v>259.47000000000003</v>
      </c>
      <c r="R55" s="7">
        <v>214.95</v>
      </c>
      <c r="S55" s="7">
        <v>120.01</v>
      </c>
      <c r="T55" s="7">
        <v>24.64</v>
      </c>
      <c r="U55" s="7">
        <v>96.37</v>
      </c>
      <c r="V55" s="7">
        <v>59.83</v>
      </c>
      <c r="W55" s="7">
        <v>52.3</v>
      </c>
      <c r="X55" s="7">
        <v>125.08</v>
      </c>
      <c r="Y55" s="7">
        <v>173.85</v>
      </c>
      <c r="Z55" s="7">
        <v>61.05</v>
      </c>
      <c r="AA55" s="7">
        <v>77.010000000000005</v>
      </c>
      <c r="AB55" s="7">
        <v>81.39</v>
      </c>
      <c r="AC55" s="7">
        <v>32.700000000000003</v>
      </c>
      <c r="AD55" s="7">
        <v>88.96</v>
      </c>
      <c r="AE55" s="7">
        <v>299.91000000000003</v>
      </c>
      <c r="AF55" s="7">
        <v>623.27</v>
      </c>
      <c r="AG55" s="7">
        <v>37.86</v>
      </c>
      <c r="AH55" s="7">
        <v>176.6</v>
      </c>
      <c r="AI55" s="7">
        <v>876.67</v>
      </c>
      <c r="AJ55" s="7">
        <v>231.32</v>
      </c>
      <c r="AK55" s="7">
        <v>869.82</v>
      </c>
      <c r="AL55" s="7">
        <v>198.36</v>
      </c>
      <c r="AM55" s="7">
        <v>460.57</v>
      </c>
      <c r="AN55" s="7">
        <v>48.69</v>
      </c>
      <c r="AO55" s="7">
        <v>201.1</v>
      </c>
      <c r="AP55" s="7">
        <v>566.27</v>
      </c>
      <c r="AQ55" s="7">
        <v>1289.3599999999999</v>
      </c>
      <c r="AR55" s="7">
        <v>760.89</v>
      </c>
      <c r="AS55" s="7">
        <v>395.53</v>
      </c>
      <c r="AT55" s="7">
        <v>127.86</v>
      </c>
      <c r="AU55" s="7">
        <v>1825.88</v>
      </c>
      <c r="AV55" s="7">
        <v>2155.71</v>
      </c>
      <c r="AW55" s="7">
        <v>2418.79</v>
      </c>
      <c r="AX55" s="7">
        <v>315.06</v>
      </c>
      <c r="AY55" s="7">
        <v>325.82</v>
      </c>
      <c r="AZ55" s="7">
        <v>0</v>
      </c>
      <c r="BA55" s="7">
        <v>4045.48</v>
      </c>
      <c r="BB55" s="7">
        <v>4717.75</v>
      </c>
      <c r="BC55" s="7">
        <v>816.64</v>
      </c>
      <c r="BD55" s="7">
        <v>29.15</v>
      </c>
      <c r="BE55" s="7">
        <v>1204.67</v>
      </c>
      <c r="BF55" s="7">
        <v>775.9</v>
      </c>
      <c r="BG55" s="7">
        <v>679.39</v>
      </c>
      <c r="BH55" s="7">
        <v>12607.17</v>
      </c>
      <c r="BI55" s="7">
        <v>131.35</v>
      </c>
      <c r="BJ55" s="7">
        <v>1500.73</v>
      </c>
      <c r="BK55" s="7">
        <v>438.77</v>
      </c>
      <c r="BL55" s="7">
        <v>675.67</v>
      </c>
      <c r="BM55" s="7">
        <v>204.33</v>
      </c>
      <c r="BN55" s="7">
        <v>13.34</v>
      </c>
      <c r="BO55" s="7">
        <v>74.540000000000006</v>
      </c>
      <c r="BP55" s="7">
        <v>106.89</v>
      </c>
      <c r="BQ55" s="7">
        <v>412.82</v>
      </c>
      <c r="BR55" s="7">
        <v>39.409999999999997</v>
      </c>
      <c r="BS55" s="7">
        <v>180.01</v>
      </c>
      <c r="BT55" s="7">
        <v>11.7</v>
      </c>
      <c r="BU55" s="7">
        <v>0</v>
      </c>
      <c r="BV55" s="7">
        <v>149759.75</v>
      </c>
      <c r="BW55" s="7">
        <v>0</v>
      </c>
      <c r="BX55" s="7">
        <v>633.5</v>
      </c>
      <c r="BY55" s="7">
        <v>0</v>
      </c>
      <c r="BZ55" s="7">
        <v>217006.5</v>
      </c>
      <c r="CA55" s="7">
        <v>48613.31</v>
      </c>
      <c r="CB55" s="7">
        <v>0</v>
      </c>
      <c r="CC55" s="7">
        <v>44913.29</v>
      </c>
    </row>
    <row r="56" spans="1:81" x14ac:dyDescent="0.45">
      <c r="A56" s="7" t="s">
        <v>275</v>
      </c>
      <c r="B56" s="7" t="s">
        <v>276</v>
      </c>
      <c r="C56" s="7" t="s">
        <v>184</v>
      </c>
      <c r="D56" s="7" t="s">
        <v>251</v>
      </c>
      <c r="E56" s="7">
        <v>37799.660000000003</v>
      </c>
      <c r="F56" s="7">
        <v>0</v>
      </c>
      <c r="G56" s="7">
        <v>0</v>
      </c>
      <c r="H56" s="7">
        <v>0</v>
      </c>
      <c r="I56" s="7">
        <v>5.04</v>
      </c>
      <c r="J56" s="7">
        <v>0.24</v>
      </c>
      <c r="K56" s="7">
        <v>0.73</v>
      </c>
      <c r="L56" s="7">
        <v>3.42</v>
      </c>
      <c r="M56" s="7">
        <v>133.19999999999999</v>
      </c>
      <c r="N56" s="7">
        <v>28.61</v>
      </c>
      <c r="O56" s="7">
        <v>6.05</v>
      </c>
      <c r="P56" s="7">
        <v>478.52</v>
      </c>
      <c r="Q56" s="7">
        <v>2241.12</v>
      </c>
      <c r="R56" s="7">
        <v>373.8</v>
      </c>
      <c r="S56" s="7">
        <v>27.59</v>
      </c>
      <c r="T56" s="7">
        <v>0.7</v>
      </c>
      <c r="U56" s="7">
        <v>144.87</v>
      </c>
      <c r="V56" s="7">
        <v>5.27</v>
      </c>
      <c r="W56" s="7">
        <v>1.22</v>
      </c>
      <c r="X56" s="7">
        <v>62.6</v>
      </c>
      <c r="Y56" s="7">
        <v>70.66</v>
      </c>
      <c r="Z56" s="7">
        <v>24.68</v>
      </c>
      <c r="AA56" s="7">
        <v>92.8</v>
      </c>
      <c r="AB56" s="7">
        <v>56.57</v>
      </c>
      <c r="AC56" s="7">
        <v>15.27</v>
      </c>
      <c r="AD56" s="7">
        <v>70.83</v>
      </c>
      <c r="AE56" s="7">
        <v>326.02999999999997</v>
      </c>
      <c r="AF56" s="7">
        <v>469.8</v>
      </c>
      <c r="AG56" s="7">
        <v>59.66</v>
      </c>
      <c r="AH56" s="7">
        <v>180.11</v>
      </c>
      <c r="AI56" s="7">
        <v>372.77</v>
      </c>
      <c r="AJ56" s="7">
        <v>153.19999999999999</v>
      </c>
      <c r="AK56" s="7">
        <v>2782.14</v>
      </c>
      <c r="AL56" s="7">
        <v>121.28</v>
      </c>
      <c r="AM56" s="7">
        <v>7797.03</v>
      </c>
      <c r="AN56" s="7">
        <v>1874.59</v>
      </c>
      <c r="AO56" s="7">
        <v>14436.15</v>
      </c>
      <c r="AP56" s="7">
        <v>892.83</v>
      </c>
      <c r="AQ56" s="7">
        <v>528.86</v>
      </c>
      <c r="AR56" s="7">
        <v>19991.400000000001</v>
      </c>
      <c r="AS56" s="7">
        <v>308.37</v>
      </c>
      <c r="AT56" s="7">
        <v>138.96</v>
      </c>
      <c r="AU56" s="7">
        <v>1803.22</v>
      </c>
      <c r="AV56" s="7">
        <v>1324.95</v>
      </c>
      <c r="AW56" s="7">
        <v>1909.61</v>
      </c>
      <c r="AX56" s="7">
        <v>350.74</v>
      </c>
      <c r="AY56" s="7">
        <v>647.11</v>
      </c>
      <c r="AZ56" s="7">
        <v>0</v>
      </c>
      <c r="BA56" s="7">
        <v>1801.51</v>
      </c>
      <c r="BB56" s="7">
        <v>3566.3</v>
      </c>
      <c r="BC56" s="7">
        <v>366.07</v>
      </c>
      <c r="BD56" s="7">
        <v>1.22</v>
      </c>
      <c r="BE56" s="7">
        <v>3341.14</v>
      </c>
      <c r="BF56" s="7">
        <v>596.86</v>
      </c>
      <c r="BG56" s="7">
        <v>1058.1500000000001</v>
      </c>
      <c r="BH56" s="7">
        <v>545.91999999999996</v>
      </c>
      <c r="BI56" s="7">
        <v>14346.08</v>
      </c>
      <c r="BJ56" s="7">
        <v>1940.01</v>
      </c>
      <c r="BK56" s="7">
        <v>161.57</v>
      </c>
      <c r="BL56" s="7">
        <v>555.59</v>
      </c>
      <c r="BM56" s="7">
        <v>400.63</v>
      </c>
      <c r="BN56" s="7">
        <v>462.53</v>
      </c>
      <c r="BO56" s="7">
        <v>211.61</v>
      </c>
      <c r="BP56" s="7">
        <v>758.44</v>
      </c>
      <c r="BQ56" s="7">
        <v>113.61</v>
      </c>
      <c r="BR56" s="7">
        <v>70.31</v>
      </c>
      <c r="BS56" s="7">
        <v>463.95</v>
      </c>
      <c r="BT56" s="7">
        <v>2.19</v>
      </c>
      <c r="BU56" s="7">
        <v>0</v>
      </c>
      <c r="BV56" s="7">
        <v>20042.37</v>
      </c>
      <c r="BW56" s="7">
        <v>0</v>
      </c>
      <c r="BX56" s="7">
        <v>4147.8599999999997</v>
      </c>
      <c r="BY56" s="7">
        <v>0</v>
      </c>
      <c r="BZ56" s="7">
        <v>142004.16</v>
      </c>
      <c r="CA56" s="7">
        <v>104204.5</v>
      </c>
      <c r="CB56" s="7">
        <v>0</v>
      </c>
      <c r="CC56" s="7">
        <v>91076.3</v>
      </c>
    </row>
    <row r="57" spans="1:81" x14ac:dyDescent="0.45">
      <c r="A57" s="7" t="s">
        <v>275</v>
      </c>
      <c r="B57" s="7" t="s">
        <v>276</v>
      </c>
      <c r="C57" s="7" t="s">
        <v>185</v>
      </c>
      <c r="D57" s="7" t="s">
        <v>252</v>
      </c>
      <c r="E57" s="7">
        <v>280267.83</v>
      </c>
      <c r="F57" s="7">
        <v>0</v>
      </c>
      <c r="G57" s="7">
        <v>0</v>
      </c>
      <c r="H57" s="7">
        <v>0</v>
      </c>
      <c r="I57" s="7">
        <v>3016.83</v>
      </c>
      <c r="J57" s="7">
        <v>339.92</v>
      </c>
      <c r="K57" s="7">
        <v>22.74</v>
      </c>
      <c r="L57" s="7">
        <v>576.72</v>
      </c>
      <c r="M57" s="7">
        <v>2418.5700000000002</v>
      </c>
      <c r="N57" s="7">
        <v>804.37</v>
      </c>
      <c r="O57" s="7">
        <v>1309.3499999999999</v>
      </c>
      <c r="P57" s="7">
        <v>3616.56</v>
      </c>
      <c r="Q57" s="7">
        <v>2870.31</v>
      </c>
      <c r="R57" s="7">
        <v>1503.9</v>
      </c>
      <c r="S57" s="7">
        <v>3666.64</v>
      </c>
      <c r="T57" s="7">
        <v>201.39</v>
      </c>
      <c r="U57" s="7">
        <v>3432.87</v>
      </c>
      <c r="V57" s="7">
        <v>1517.24</v>
      </c>
      <c r="W57" s="7">
        <v>1037.31</v>
      </c>
      <c r="X57" s="7">
        <v>3234.51</v>
      </c>
      <c r="Y57" s="7">
        <v>1178.53</v>
      </c>
      <c r="Z57" s="7">
        <v>1170.58</v>
      </c>
      <c r="AA57" s="7">
        <v>1494.34</v>
      </c>
      <c r="AB57" s="7">
        <v>1224.5999999999999</v>
      </c>
      <c r="AC57" s="7">
        <v>240.2</v>
      </c>
      <c r="AD57" s="7">
        <v>673.79</v>
      </c>
      <c r="AE57" s="7">
        <v>2454.3200000000002</v>
      </c>
      <c r="AF57" s="7">
        <v>4192.29</v>
      </c>
      <c r="AG57" s="7">
        <v>472.65</v>
      </c>
      <c r="AH57" s="7">
        <v>3428.98</v>
      </c>
      <c r="AI57" s="7">
        <v>6324.75</v>
      </c>
      <c r="AJ57" s="7">
        <v>1420.8</v>
      </c>
      <c r="AK57" s="7">
        <v>10073.299999999999</v>
      </c>
      <c r="AL57" s="7">
        <v>2584.38</v>
      </c>
      <c r="AM57" s="7">
        <v>3750.28</v>
      </c>
      <c r="AN57" s="7">
        <v>156.07</v>
      </c>
      <c r="AO57" s="7">
        <v>778.33</v>
      </c>
      <c r="AP57" s="7">
        <v>3634.84</v>
      </c>
      <c r="AQ57" s="7">
        <v>2195.86</v>
      </c>
      <c r="AR57" s="7">
        <v>4812.74</v>
      </c>
      <c r="AS57" s="7">
        <v>1895.73</v>
      </c>
      <c r="AT57" s="7">
        <v>1252.79</v>
      </c>
      <c r="AU57" s="7">
        <v>3972.48</v>
      </c>
      <c r="AV57" s="7">
        <v>7787.57</v>
      </c>
      <c r="AW57" s="7">
        <v>6529.73</v>
      </c>
      <c r="AX57" s="7">
        <v>1597.38</v>
      </c>
      <c r="AY57" s="7">
        <v>1640.37</v>
      </c>
      <c r="AZ57" s="7">
        <v>0</v>
      </c>
      <c r="BA57" s="7">
        <v>13039.81</v>
      </c>
      <c r="BB57" s="7">
        <v>28361.58</v>
      </c>
      <c r="BC57" s="7">
        <v>6668.05</v>
      </c>
      <c r="BD57" s="7">
        <v>207.53</v>
      </c>
      <c r="BE57" s="7">
        <v>2897.95</v>
      </c>
      <c r="BF57" s="7">
        <v>4834.66</v>
      </c>
      <c r="BG57" s="7">
        <v>7807.22</v>
      </c>
      <c r="BH57" s="7">
        <v>5962.61</v>
      </c>
      <c r="BI57" s="7">
        <v>369.71</v>
      </c>
      <c r="BJ57" s="7">
        <v>40277.69</v>
      </c>
      <c r="BK57" s="7">
        <v>2303.39</v>
      </c>
      <c r="BL57" s="7">
        <v>1511.17</v>
      </c>
      <c r="BM57" s="7">
        <v>811.75</v>
      </c>
      <c r="BN57" s="7">
        <v>665.51</v>
      </c>
      <c r="BO57" s="7">
        <v>663.8</v>
      </c>
      <c r="BP57" s="7">
        <v>1203.99</v>
      </c>
      <c r="BQ57" s="7">
        <v>962.72</v>
      </c>
      <c r="BR57" s="7">
        <v>265.33999999999997</v>
      </c>
      <c r="BS57" s="7">
        <v>990.89</v>
      </c>
      <c r="BT57" s="7">
        <v>12.15</v>
      </c>
      <c r="BU57" s="7">
        <v>0</v>
      </c>
      <c r="BV57" s="7">
        <v>188110.96</v>
      </c>
      <c r="BW57" s="7">
        <v>0</v>
      </c>
      <c r="BX57" s="7">
        <v>4011.95</v>
      </c>
      <c r="BY57" s="7">
        <v>0</v>
      </c>
      <c r="BZ57" s="7">
        <v>526727.9</v>
      </c>
      <c r="CA57" s="7">
        <v>246460.08</v>
      </c>
      <c r="CB57" s="7">
        <v>0</v>
      </c>
      <c r="CC57" s="7">
        <v>226324.46</v>
      </c>
    </row>
    <row r="58" spans="1:81" x14ac:dyDescent="0.45">
      <c r="A58" s="7" t="s">
        <v>275</v>
      </c>
      <c r="B58" s="7" t="s">
        <v>276</v>
      </c>
      <c r="C58" s="7" t="s">
        <v>186</v>
      </c>
      <c r="D58" s="7" t="s">
        <v>253</v>
      </c>
      <c r="E58" s="7">
        <v>795586.9</v>
      </c>
      <c r="F58" s="7">
        <v>0</v>
      </c>
      <c r="G58" s="7">
        <v>0</v>
      </c>
      <c r="H58" s="7">
        <v>0</v>
      </c>
      <c r="I58" s="7">
        <v>799.99</v>
      </c>
      <c r="J58" s="7">
        <v>168.32</v>
      </c>
      <c r="K58" s="7">
        <v>16.190000000000001</v>
      </c>
      <c r="L58" s="7">
        <v>558.63</v>
      </c>
      <c r="M58" s="7">
        <v>4488.87</v>
      </c>
      <c r="N58" s="7">
        <v>1073.57</v>
      </c>
      <c r="O58" s="7">
        <v>406.29</v>
      </c>
      <c r="P58" s="7">
        <v>1922.24</v>
      </c>
      <c r="Q58" s="7">
        <v>2935.95</v>
      </c>
      <c r="R58" s="7">
        <v>2709.96</v>
      </c>
      <c r="S58" s="7">
        <v>1264.52</v>
      </c>
      <c r="T58" s="7">
        <v>443.85</v>
      </c>
      <c r="U58" s="7">
        <v>777.18</v>
      </c>
      <c r="V58" s="7">
        <v>742.82</v>
      </c>
      <c r="W58" s="7">
        <v>196.54</v>
      </c>
      <c r="X58" s="7">
        <v>3952.01</v>
      </c>
      <c r="Y58" s="7">
        <v>4033.6</v>
      </c>
      <c r="Z58" s="7">
        <v>871.21</v>
      </c>
      <c r="AA58" s="7">
        <v>622.57000000000005</v>
      </c>
      <c r="AB58" s="7">
        <v>584.64</v>
      </c>
      <c r="AC58" s="7">
        <v>7002.23</v>
      </c>
      <c r="AD58" s="7">
        <v>1263.75</v>
      </c>
      <c r="AE58" s="7">
        <v>4459.84</v>
      </c>
      <c r="AF58" s="7">
        <v>10068.42</v>
      </c>
      <c r="AG58" s="7">
        <v>2079.71</v>
      </c>
      <c r="AH58" s="7">
        <v>15976.62</v>
      </c>
      <c r="AI58" s="7">
        <v>27030.51</v>
      </c>
      <c r="AJ58" s="7">
        <v>3044.65</v>
      </c>
      <c r="AK58" s="7">
        <v>10125.25</v>
      </c>
      <c r="AL58" s="7">
        <v>5114</v>
      </c>
      <c r="AM58" s="7">
        <v>11140.24</v>
      </c>
      <c r="AN58" s="7">
        <v>187.33</v>
      </c>
      <c r="AO58" s="7">
        <v>1580.29</v>
      </c>
      <c r="AP58" s="7">
        <v>2398.4899999999998</v>
      </c>
      <c r="AQ58" s="7">
        <v>8119.29</v>
      </c>
      <c r="AR58" s="7">
        <v>6284.77</v>
      </c>
      <c r="AS58" s="7">
        <v>5004.8599999999997</v>
      </c>
      <c r="AT58" s="7">
        <v>867.09</v>
      </c>
      <c r="AU58" s="7">
        <v>8596.07</v>
      </c>
      <c r="AV58" s="7">
        <v>14157.73</v>
      </c>
      <c r="AW58" s="7">
        <v>22739.91</v>
      </c>
      <c r="AX58" s="7">
        <v>4504.93</v>
      </c>
      <c r="AY58" s="7">
        <v>409.66</v>
      </c>
      <c r="AZ58" s="7">
        <v>0</v>
      </c>
      <c r="BA58" s="7">
        <v>21996.67</v>
      </c>
      <c r="BB58" s="7">
        <v>18857.04</v>
      </c>
      <c r="BC58" s="7">
        <v>8314.83</v>
      </c>
      <c r="BD58" s="7">
        <v>453.07</v>
      </c>
      <c r="BE58" s="7">
        <v>3559.08</v>
      </c>
      <c r="BF58" s="7">
        <v>4762.72</v>
      </c>
      <c r="BG58" s="7">
        <v>5093.2</v>
      </c>
      <c r="BH58" s="7">
        <v>4314.05</v>
      </c>
      <c r="BI58" s="7">
        <v>702.7</v>
      </c>
      <c r="BJ58" s="7">
        <v>26256.45</v>
      </c>
      <c r="BK58" s="7">
        <v>9154.0400000000009</v>
      </c>
      <c r="BL58" s="7">
        <v>12845.13</v>
      </c>
      <c r="BM58" s="7">
        <v>3240.52</v>
      </c>
      <c r="BN58" s="7">
        <v>351.29</v>
      </c>
      <c r="BO58" s="7">
        <v>1788.83</v>
      </c>
      <c r="BP58" s="7">
        <v>5493.95</v>
      </c>
      <c r="BQ58" s="7">
        <v>745.26</v>
      </c>
      <c r="BR58" s="7">
        <v>2397.33</v>
      </c>
      <c r="BS58" s="7">
        <v>1006.09</v>
      </c>
      <c r="BT58" s="7">
        <v>597.78</v>
      </c>
      <c r="BU58" s="7">
        <v>0</v>
      </c>
      <c r="BV58" s="7">
        <v>595254.47</v>
      </c>
      <c r="BW58" s="7">
        <v>0</v>
      </c>
      <c r="BX58" s="7">
        <v>47789.22</v>
      </c>
      <c r="BY58" s="7">
        <v>0</v>
      </c>
      <c r="BZ58" s="7">
        <v>1195226.82</v>
      </c>
      <c r="CA58" s="7">
        <v>399639.93</v>
      </c>
      <c r="CB58" s="7">
        <v>0</v>
      </c>
      <c r="CC58" s="7">
        <v>332654.59999999998</v>
      </c>
    </row>
    <row r="59" spans="1:81" x14ac:dyDescent="0.45">
      <c r="A59" s="7" t="s">
        <v>275</v>
      </c>
      <c r="B59" s="7" t="s">
        <v>276</v>
      </c>
      <c r="C59" s="7" t="s">
        <v>187</v>
      </c>
      <c r="D59" s="7" t="s">
        <v>254</v>
      </c>
      <c r="E59" s="7">
        <v>659381.06000000006</v>
      </c>
      <c r="F59" s="7">
        <v>0</v>
      </c>
      <c r="G59" s="7">
        <v>0</v>
      </c>
      <c r="H59" s="7">
        <v>0</v>
      </c>
      <c r="I59" s="7">
        <v>245.62</v>
      </c>
      <c r="J59" s="7">
        <v>13.82</v>
      </c>
      <c r="K59" s="7">
        <v>20.010000000000002</v>
      </c>
      <c r="L59" s="7">
        <v>167.34</v>
      </c>
      <c r="M59" s="7">
        <v>5549.61</v>
      </c>
      <c r="N59" s="7">
        <v>247.6</v>
      </c>
      <c r="O59" s="7">
        <v>359</v>
      </c>
      <c r="P59" s="7">
        <v>1725.22</v>
      </c>
      <c r="Q59" s="7">
        <v>2631.33</v>
      </c>
      <c r="R59" s="7">
        <v>1172.46</v>
      </c>
      <c r="S59" s="7">
        <v>864.8</v>
      </c>
      <c r="T59" s="7">
        <v>298.86</v>
      </c>
      <c r="U59" s="7">
        <v>364.67</v>
      </c>
      <c r="V59" s="7">
        <v>542.69000000000005</v>
      </c>
      <c r="W59" s="7">
        <v>66.89</v>
      </c>
      <c r="X59" s="7">
        <v>436.19</v>
      </c>
      <c r="Y59" s="7">
        <v>1235.1400000000001</v>
      </c>
      <c r="Z59" s="7">
        <v>275.33999999999997</v>
      </c>
      <c r="AA59" s="7">
        <v>160.03</v>
      </c>
      <c r="AB59" s="7">
        <v>395.91</v>
      </c>
      <c r="AC59" s="7">
        <v>38.15</v>
      </c>
      <c r="AD59" s="7">
        <v>1137.53</v>
      </c>
      <c r="AE59" s="7">
        <v>910.12</v>
      </c>
      <c r="AF59" s="7">
        <v>6534.43</v>
      </c>
      <c r="AG59" s="7">
        <v>1366.01</v>
      </c>
      <c r="AH59" s="7">
        <v>1371.68</v>
      </c>
      <c r="AI59" s="7">
        <v>7711.83</v>
      </c>
      <c r="AJ59" s="7">
        <v>992.52</v>
      </c>
      <c r="AK59" s="7">
        <v>6000.39</v>
      </c>
      <c r="AL59" s="7">
        <v>2437.33</v>
      </c>
      <c r="AM59" s="7">
        <v>9381.9699999999993</v>
      </c>
      <c r="AN59" s="7">
        <v>111.14</v>
      </c>
      <c r="AO59" s="7">
        <v>493.78</v>
      </c>
      <c r="AP59" s="7">
        <v>514.51</v>
      </c>
      <c r="AQ59" s="7">
        <v>1464.24</v>
      </c>
      <c r="AR59" s="7">
        <v>5254.7</v>
      </c>
      <c r="AS59" s="7">
        <v>4942.84</v>
      </c>
      <c r="AT59" s="7">
        <v>674.24</v>
      </c>
      <c r="AU59" s="7">
        <v>2047.25</v>
      </c>
      <c r="AV59" s="7">
        <v>6044.96</v>
      </c>
      <c r="AW59" s="7">
        <v>4830.6099999999997</v>
      </c>
      <c r="AX59" s="7">
        <v>2274.23</v>
      </c>
      <c r="AY59" s="7">
        <v>325.20999999999998</v>
      </c>
      <c r="AZ59" s="7">
        <v>0</v>
      </c>
      <c r="BA59" s="7">
        <v>10249.049999999999</v>
      </c>
      <c r="BB59" s="7">
        <v>7604.5</v>
      </c>
      <c r="BC59" s="7">
        <v>2094.7199999999998</v>
      </c>
      <c r="BD59" s="7">
        <v>1061.6199999999999</v>
      </c>
      <c r="BE59" s="7">
        <v>1662.09</v>
      </c>
      <c r="BF59" s="7">
        <v>2541.85</v>
      </c>
      <c r="BG59" s="7">
        <v>4386.2299999999996</v>
      </c>
      <c r="BH59" s="7">
        <v>4021.11</v>
      </c>
      <c r="BI59" s="7">
        <v>346.75</v>
      </c>
      <c r="BJ59" s="7">
        <v>10523.39</v>
      </c>
      <c r="BK59" s="7">
        <v>1698.44</v>
      </c>
      <c r="BL59" s="7">
        <v>31253.86</v>
      </c>
      <c r="BM59" s="7">
        <v>1056.04</v>
      </c>
      <c r="BN59" s="7">
        <v>309.75</v>
      </c>
      <c r="BO59" s="7">
        <v>945.17</v>
      </c>
      <c r="BP59" s="7">
        <v>1417.93</v>
      </c>
      <c r="BQ59" s="7">
        <v>741.43</v>
      </c>
      <c r="BR59" s="7">
        <v>618.65</v>
      </c>
      <c r="BS59" s="7">
        <v>415.29</v>
      </c>
      <c r="BT59" s="7">
        <v>460.49</v>
      </c>
      <c r="BU59" s="7">
        <v>0</v>
      </c>
      <c r="BV59" s="7">
        <v>546069.27</v>
      </c>
      <c r="BW59" s="7">
        <v>0</v>
      </c>
      <c r="BX59" s="7">
        <v>17861.84</v>
      </c>
      <c r="BY59" s="7">
        <v>0</v>
      </c>
      <c r="BZ59" s="7">
        <v>850640.54</v>
      </c>
      <c r="CA59" s="7">
        <v>191259.47</v>
      </c>
      <c r="CB59" s="7">
        <v>0</v>
      </c>
      <c r="CC59" s="7">
        <v>167040.60999999999</v>
      </c>
    </row>
    <row r="60" spans="1:81" x14ac:dyDescent="0.45">
      <c r="A60" s="7" t="s">
        <v>275</v>
      </c>
      <c r="B60" s="7" t="s">
        <v>276</v>
      </c>
      <c r="C60" s="7" t="s">
        <v>188</v>
      </c>
      <c r="D60" s="7" t="s">
        <v>255</v>
      </c>
      <c r="E60" s="7">
        <v>688913.11</v>
      </c>
      <c r="F60" s="7">
        <v>0</v>
      </c>
      <c r="G60" s="7">
        <v>0</v>
      </c>
      <c r="H60" s="7">
        <v>0</v>
      </c>
      <c r="I60" s="7">
        <v>560.20000000000005</v>
      </c>
      <c r="J60" s="7">
        <v>11.81</v>
      </c>
      <c r="K60" s="7">
        <v>30.54</v>
      </c>
      <c r="L60" s="7">
        <v>133.02000000000001</v>
      </c>
      <c r="M60" s="7">
        <v>10208.69</v>
      </c>
      <c r="N60" s="7">
        <v>1329.43</v>
      </c>
      <c r="O60" s="7">
        <v>83.65</v>
      </c>
      <c r="P60" s="7">
        <v>1847.07</v>
      </c>
      <c r="Q60" s="7">
        <v>1445.37</v>
      </c>
      <c r="R60" s="7">
        <v>1160.69</v>
      </c>
      <c r="S60" s="7">
        <v>6632.22</v>
      </c>
      <c r="T60" s="7">
        <v>26500.83</v>
      </c>
      <c r="U60" s="7">
        <v>2113.14</v>
      </c>
      <c r="V60" s="7">
        <v>858.45</v>
      </c>
      <c r="W60" s="7">
        <v>919.19</v>
      </c>
      <c r="X60" s="7">
        <v>553.20000000000005</v>
      </c>
      <c r="Y60" s="7">
        <v>5580.11</v>
      </c>
      <c r="Z60" s="7">
        <v>288.43</v>
      </c>
      <c r="AA60" s="7">
        <v>386.49</v>
      </c>
      <c r="AB60" s="7">
        <v>294.77</v>
      </c>
      <c r="AC60" s="7">
        <v>364.88</v>
      </c>
      <c r="AD60" s="7">
        <v>14133.41</v>
      </c>
      <c r="AE60" s="7">
        <v>3807.83</v>
      </c>
      <c r="AF60" s="7">
        <v>8910.93</v>
      </c>
      <c r="AG60" s="7">
        <v>1572.88</v>
      </c>
      <c r="AH60" s="7">
        <v>3958.73</v>
      </c>
      <c r="AI60" s="7">
        <v>7884.09</v>
      </c>
      <c r="AJ60" s="7">
        <v>1805.47</v>
      </c>
      <c r="AK60" s="7">
        <v>32287.82</v>
      </c>
      <c r="AL60" s="7">
        <v>16523.71</v>
      </c>
      <c r="AM60" s="7">
        <v>5913.44</v>
      </c>
      <c r="AN60" s="7">
        <v>144.08000000000001</v>
      </c>
      <c r="AO60" s="7">
        <v>505.41</v>
      </c>
      <c r="AP60" s="7">
        <v>592.61</v>
      </c>
      <c r="AQ60" s="7">
        <v>1690.23</v>
      </c>
      <c r="AR60" s="7">
        <v>6005.61</v>
      </c>
      <c r="AS60" s="7">
        <v>1948.04</v>
      </c>
      <c r="AT60" s="7">
        <v>348.31</v>
      </c>
      <c r="AU60" s="7">
        <v>3936.35</v>
      </c>
      <c r="AV60" s="7">
        <v>6873.15</v>
      </c>
      <c r="AW60" s="7">
        <v>9147.89</v>
      </c>
      <c r="AX60" s="7">
        <v>3489.96</v>
      </c>
      <c r="AY60" s="7">
        <v>485.51</v>
      </c>
      <c r="AZ60" s="7">
        <v>0</v>
      </c>
      <c r="BA60" s="7">
        <v>15102.5</v>
      </c>
      <c r="BB60" s="7">
        <v>13534.35</v>
      </c>
      <c r="BC60" s="7">
        <v>3778.06</v>
      </c>
      <c r="BD60" s="7">
        <v>279.2</v>
      </c>
      <c r="BE60" s="7">
        <v>1520.07</v>
      </c>
      <c r="BF60" s="7">
        <v>2404.5100000000002</v>
      </c>
      <c r="BG60" s="7">
        <v>5320.5</v>
      </c>
      <c r="BH60" s="7">
        <v>7797.12</v>
      </c>
      <c r="BI60" s="7">
        <v>228.2</v>
      </c>
      <c r="BJ60" s="7">
        <v>15514.97</v>
      </c>
      <c r="BK60" s="7">
        <v>1787.81</v>
      </c>
      <c r="BL60" s="7">
        <v>3927.92</v>
      </c>
      <c r="BM60" s="7">
        <v>45125.66</v>
      </c>
      <c r="BN60" s="7">
        <v>4802.54</v>
      </c>
      <c r="BO60" s="7">
        <v>179.4</v>
      </c>
      <c r="BP60" s="7">
        <v>492.87</v>
      </c>
      <c r="BQ60" s="7">
        <v>1486.88</v>
      </c>
      <c r="BR60" s="7">
        <v>1172.75</v>
      </c>
      <c r="BS60" s="7">
        <v>3558.21</v>
      </c>
      <c r="BT60" s="7">
        <v>164.64</v>
      </c>
      <c r="BU60" s="7">
        <v>0</v>
      </c>
      <c r="BV60" s="7">
        <v>474243.23</v>
      </c>
      <c r="BW60" s="7">
        <v>0</v>
      </c>
      <c r="BX60" s="7">
        <v>38096.15</v>
      </c>
      <c r="BY60" s="7">
        <v>0</v>
      </c>
      <c r="BZ60" s="7">
        <v>1076388.43</v>
      </c>
      <c r="CA60" s="7">
        <v>387475.32</v>
      </c>
      <c r="CB60" s="7">
        <v>0</v>
      </c>
      <c r="CC60" s="7">
        <v>321445.78999999998</v>
      </c>
    </row>
    <row r="61" spans="1:81" x14ac:dyDescent="0.45">
      <c r="A61" s="7" t="s">
        <v>275</v>
      </c>
      <c r="B61" s="7" t="s">
        <v>276</v>
      </c>
      <c r="C61" s="7" t="s">
        <v>189</v>
      </c>
      <c r="D61" s="7" t="s">
        <v>256</v>
      </c>
      <c r="E61" s="7">
        <v>314238.17</v>
      </c>
      <c r="F61" s="7">
        <v>0</v>
      </c>
      <c r="G61" s="7">
        <v>0</v>
      </c>
      <c r="H61" s="7">
        <v>0</v>
      </c>
      <c r="I61" s="7">
        <v>568.96</v>
      </c>
      <c r="J61" s="7">
        <v>9.9600000000000009</v>
      </c>
      <c r="K61" s="7">
        <v>23.81</v>
      </c>
      <c r="L61" s="7">
        <v>127.41</v>
      </c>
      <c r="M61" s="7">
        <v>7074.13</v>
      </c>
      <c r="N61" s="7">
        <v>329.25</v>
      </c>
      <c r="O61" s="7">
        <v>75.22</v>
      </c>
      <c r="P61" s="7">
        <v>930.13</v>
      </c>
      <c r="Q61" s="7">
        <v>728.37</v>
      </c>
      <c r="R61" s="7">
        <v>734.39</v>
      </c>
      <c r="S61" s="7">
        <v>809.81</v>
      </c>
      <c r="T61" s="7">
        <v>1385.19</v>
      </c>
      <c r="U61" s="7">
        <v>590.5</v>
      </c>
      <c r="V61" s="7">
        <v>127.08</v>
      </c>
      <c r="W61" s="7">
        <v>10.08</v>
      </c>
      <c r="X61" s="7">
        <v>238.73</v>
      </c>
      <c r="Y61" s="7">
        <v>591.11</v>
      </c>
      <c r="Z61" s="7">
        <v>172.53</v>
      </c>
      <c r="AA61" s="7">
        <v>251.5</v>
      </c>
      <c r="AB61" s="7">
        <v>317.27</v>
      </c>
      <c r="AC61" s="7">
        <v>44.33</v>
      </c>
      <c r="AD61" s="7">
        <v>999.57</v>
      </c>
      <c r="AE61" s="7">
        <v>1154.82</v>
      </c>
      <c r="AF61" s="7">
        <v>4389.2299999999996</v>
      </c>
      <c r="AG61" s="7">
        <v>893.97</v>
      </c>
      <c r="AH61" s="7">
        <v>1435.71</v>
      </c>
      <c r="AI61" s="7">
        <v>3530.39</v>
      </c>
      <c r="AJ61" s="7">
        <v>876.57</v>
      </c>
      <c r="AK61" s="7">
        <v>5893.01</v>
      </c>
      <c r="AL61" s="7">
        <v>4075.47</v>
      </c>
      <c r="AM61" s="7">
        <v>2607.5100000000002</v>
      </c>
      <c r="AN61" s="7">
        <v>75.040000000000006</v>
      </c>
      <c r="AO61" s="7">
        <v>185.77</v>
      </c>
      <c r="AP61" s="7">
        <v>169.77</v>
      </c>
      <c r="AQ61" s="7">
        <v>1351.75</v>
      </c>
      <c r="AR61" s="7">
        <v>5233.8500000000004</v>
      </c>
      <c r="AS61" s="7">
        <v>1434.93</v>
      </c>
      <c r="AT61" s="7">
        <v>197.25</v>
      </c>
      <c r="AU61" s="7">
        <v>2158.59</v>
      </c>
      <c r="AV61" s="7">
        <v>2847.85</v>
      </c>
      <c r="AW61" s="7">
        <v>3438.54</v>
      </c>
      <c r="AX61" s="7">
        <v>1229.04</v>
      </c>
      <c r="AY61" s="7">
        <v>268.48</v>
      </c>
      <c r="AZ61" s="7">
        <v>0</v>
      </c>
      <c r="BA61" s="7">
        <v>9803.2099999999991</v>
      </c>
      <c r="BB61" s="7">
        <v>5962.67</v>
      </c>
      <c r="BC61" s="7">
        <v>758.11</v>
      </c>
      <c r="BD61" s="7">
        <v>40.729999999999997</v>
      </c>
      <c r="BE61" s="7">
        <v>648.04</v>
      </c>
      <c r="BF61" s="7">
        <v>1146.69</v>
      </c>
      <c r="BG61" s="7">
        <v>2115.16</v>
      </c>
      <c r="BH61" s="7">
        <v>3297.21</v>
      </c>
      <c r="BI61" s="7">
        <v>126.27</v>
      </c>
      <c r="BJ61" s="7">
        <v>7004.66</v>
      </c>
      <c r="BK61" s="7">
        <v>1580.57</v>
      </c>
      <c r="BL61" s="7">
        <v>2251.0700000000002</v>
      </c>
      <c r="BM61" s="7">
        <v>5706.79</v>
      </c>
      <c r="BN61" s="7">
        <v>13635.43</v>
      </c>
      <c r="BO61" s="7">
        <v>303.58999999999997</v>
      </c>
      <c r="BP61" s="7">
        <v>438.66</v>
      </c>
      <c r="BQ61" s="7">
        <v>827.62</v>
      </c>
      <c r="BR61" s="7">
        <v>369.59</v>
      </c>
      <c r="BS61" s="7">
        <v>1502.45</v>
      </c>
      <c r="BT61" s="7">
        <v>153.77000000000001</v>
      </c>
      <c r="BU61" s="7">
        <v>0</v>
      </c>
      <c r="BV61" s="7">
        <v>282966.23</v>
      </c>
      <c r="BW61" s="7">
        <v>0</v>
      </c>
      <c r="BX61" s="7">
        <v>15067.73</v>
      </c>
      <c r="BY61" s="7">
        <v>0</v>
      </c>
      <c r="BZ61" s="7">
        <v>451753.54</v>
      </c>
      <c r="CA61" s="7">
        <v>137515.37</v>
      </c>
      <c r="CB61" s="7">
        <v>0</v>
      </c>
      <c r="CC61" s="7">
        <v>117259.16</v>
      </c>
    </row>
    <row r="62" spans="1:81" x14ac:dyDescent="0.45">
      <c r="A62" s="7" t="s">
        <v>275</v>
      </c>
      <c r="B62" s="7" t="s">
        <v>276</v>
      </c>
      <c r="C62" s="7" t="s">
        <v>190</v>
      </c>
      <c r="D62" s="7" t="s">
        <v>257</v>
      </c>
      <c r="E62" s="7">
        <v>112580.76</v>
      </c>
      <c r="F62" s="7">
        <v>0</v>
      </c>
      <c r="G62" s="7">
        <v>0</v>
      </c>
      <c r="H62" s="7">
        <v>0</v>
      </c>
      <c r="I62" s="7">
        <v>208.04</v>
      </c>
      <c r="J62" s="7">
        <v>31.15</v>
      </c>
      <c r="K62" s="7">
        <v>11.13</v>
      </c>
      <c r="L62" s="7">
        <v>38.950000000000003</v>
      </c>
      <c r="M62" s="7">
        <v>1258.23</v>
      </c>
      <c r="N62" s="7">
        <v>162</v>
      </c>
      <c r="O62" s="7">
        <v>163.44</v>
      </c>
      <c r="P62" s="7">
        <v>501.09</v>
      </c>
      <c r="Q62" s="7">
        <v>1000.58</v>
      </c>
      <c r="R62" s="7">
        <v>324.91000000000003</v>
      </c>
      <c r="S62" s="7">
        <v>290</v>
      </c>
      <c r="T62" s="7">
        <v>8.5399999999999991</v>
      </c>
      <c r="U62" s="7">
        <v>425.92</v>
      </c>
      <c r="V62" s="7">
        <v>243</v>
      </c>
      <c r="W62" s="7">
        <v>76.81</v>
      </c>
      <c r="X62" s="7">
        <v>213.57</v>
      </c>
      <c r="Y62" s="7">
        <v>549.30999999999995</v>
      </c>
      <c r="Z62" s="7">
        <v>204.11</v>
      </c>
      <c r="AA62" s="7">
        <v>125.57</v>
      </c>
      <c r="AB62" s="7">
        <v>64.72</v>
      </c>
      <c r="AC62" s="7">
        <v>65.31</v>
      </c>
      <c r="AD62" s="7">
        <v>605.29999999999995</v>
      </c>
      <c r="AE62" s="7">
        <v>749.05</v>
      </c>
      <c r="AF62" s="7">
        <v>2185.4</v>
      </c>
      <c r="AG62" s="7">
        <v>309.58999999999997</v>
      </c>
      <c r="AH62" s="7">
        <v>635.52</v>
      </c>
      <c r="AI62" s="7">
        <v>2290.4</v>
      </c>
      <c r="AJ62" s="7">
        <v>397.13</v>
      </c>
      <c r="AK62" s="7">
        <v>3940.12</v>
      </c>
      <c r="AL62" s="7">
        <v>946.81</v>
      </c>
      <c r="AM62" s="7">
        <v>915.46</v>
      </c>
      <c r="AN62" s="7">
        <v>31.11</v>
      </c>
      <c r="AO62" s="7">
        <v>279.83999999999997</v>
      </c>
      <c r="AP62" s="7">
        <v>521.53</v>
      </c>
      <c r="AQ62" s="7">
        <v>975.59</v>
      </c>
      <c r="AR62" s="7">
        <v>1387.35</v>
      </c>
      <c r="AS62" s="7">
        <v>1926.18</v>
      </c>
      <c r="AT62" s="7">
        <v>1414.6</v>
      </c>
      <c r="AU62" s="7">
        <v>2085.37</v>
      </c>
      <c r="AV62" s="7">
        <v>2908.24</v>
      </c>
      <c r="AW62" s="7">
        <v>2345.94</v>
      </c>
      <c r="AX62" s="7">
        <v>393.21</v>
      </c>
      <c r="AY62" s="7">
        <v>358.86</v>
      </c>
      <c r="AZ62" s="7">
        <v>0</v>
      </c>
      <c r="BA62" s="7">
        <v>4036.27</v>
      </c>
      <c r="BB62" s="7">
        <v>5306.31</v>
      </c>
      <c r="BC62" s="7">
        <v>1324.07</v>
      </c>
      <c r="BD62" s="7">
        <v>21.59</v>
      </c>
      <c r="BE62" s="7">
        <v>2716.04</v>
      </c>
      <c r="BF62" s="7">
        <v>2281.06</v>
      </c>
      <c r="BG62" s="7">
        <v>2411.39</v>
      </c>
      <c r="BH62" s="7">
        <v>1054.0999999999999</v>
      </c>
      <c r="BI62" s="7">
        <v>391.64</v>
      </c>
      <c r="BJ62" s="7">
        <v>3705.03</v>
      </c>
      <c r="BK62" s="7">
        <v>434.37</v>
      </c>
      <c r="BL62" s="7">
        <v>522.27</v>
      </c>
      <c r="BM62" s="7">
        <v>143.21</v>
      </c>
      <c r="BN62" s="7">
        <v>185.3</v>
      </c>
      <c r="BO62" s="7">
        <v>16331.17</v>
      </c>
      <c r="BP62" s="7">
        <v>2832.13</v>
      </c>
      <c r="BQ62" s="7">
        <v>1090.53</v>
      </c>
      <c r="BR62" s="7">
        <v>150.83000000000001</v>
      </c>
      <c r="BS62" s="7">
        <v>414.41</v>
      </c>
      <c r="BT62" s="7">
        <v>11.15</v>
      </c>
      <c r="BU62" s="7">
        <v>0</v>
      </c>
      <c r="BV62" s="7">
        <v>53105.56</v>
      </c>
      <c r="BW62" s="7">
        <v>0</v>
      </c>
      <c r="BX62" s="7">
        <v>7178.46</v>
      </c>
      <c r="BY62" s="7">
        <v>0</v>
      </c>
      <c r="BZ62" s="7">
        <v>203422.99</v>
      </c>
      <c r="CA62" s="7">
        <v>90842.240000000005</v>
      </c>
      <c r="CB62" s="7">
        <v>0</v>
      </c>
      <c r="CC62" s="7">
        <v>78931.83</v>
      </c>
    </row>
    <row r="63" spans="1:81" x14ac:dyDescent="0.45">
      <c r="A63" s="7" t="s">
        <v>275</v>
      </c>
      <c r="B63" s="7" t="s">
        <v>276</v>
      </c>
      <c r="C63" s="7" t="s">
        <v>191</v>
      </c>
      <c r="D63" s="7" t="s">
        <v>258</v>
      </c>
      <c r="E63" s="7">
        <v>74484.56</v>
      </c>
      <c r="F63" s="7">
        <v>0</v>
      </c>
      <c r="G63" s="7">
        <v>0</v>
      </c>
      <c r="H63" s="7">
        <v>0</v>
      </c>
      <c r="I63" s="7">
        <v>422.98</v>
      </c>
      <c r="J63" s="7">
        <v>78.84</v>
      </c>
      <c r="K63" s="7">
        <v>11.79</v>
      </c>
      <c r="L63" s="7">
        <v>81.099999999999994</v>
      </c>
      <c r="M63" s="7">
        <v>2574.44</v>
      </c>
      <c r="N63" s="7">
        <v>286.18</v>
      </c>
      <c r="O63" s="7">
        <v>112.92</v>
      </c>
      <c r="P63" s="7">
        <v>501.89</v>
      </c>
      <c r="Q63" s="7">
        <v>916.12</v>
      </c>
      <c r="R63" s="7">
        <v>357.47</v>
      </c>
      <c r="S63" s="7">
        <v>366.02</v>
      </c>
      <c r="T63" s="7">
        <v>14.7</v>
      </c>
      <c r="U63" s="7">
        <v>232.6</v>
      </c>
      <c r="V63" s="7">
        <v>183.03</v>
      </c>
      <c r="W63" s="7">
        <v>15.7</v>
      </c>
      <c r="X63" s="7">
        <v>210.6</v>
      </c>
      <c r="Y63" s="7">
        <v>170.95</v>
      </c>
      <c r="Z63" s="7">
        <v>198.3</v>
      </c>
      <c r="AA63" s="7">
        <v>148.41</v>
      </c>
      <c r="AB63" s="7">
        <v>200.2</v>
      </c>
      <c r="AC63" s="7">
        <v>115.72</v>
      </c>
      <c r="AD63" s="7">
        <v>547.30999999999995</v>
      </c>
      <c r="AE63" s="7">
        <v>950.75</v>
      </c>
      <c r="AF63" s="7">
        <v>2623.05</v>
      </c>
      <c r="AG63" s="7">
        <v>595.58000000000004</v>
      </c>
      <c r="AH63" s="7">
        <v>641.79999999999995</v>
      </c>
      <c r="AI63" s="7">
        <v>1590.39</v>
      </c>
      <c r="AJ63" s="7">
        <v>311.52</v>
      </c>
      <c r="AK63" s="7">
        <v>2436.13</v>
      </c>
      <c r="AL63" s="7">
        <v>588.27</v>
      </c>
      <c r="AM63" s="7">
        <v>907.42</v>
      </c>
      <c r="AN63" s="7">
        <v>29.48</v>
      </c>
      <c r="AO63" s="7">
        <v>222.21</v>
      </c>
      <c r="AP63" s="7">
        <v>417.7</v>
      </c>
      <c r="AQ63" s="7">
        <v>405.55</v>
      </c>
      <c r="AR63" s="7">
        <v>1674</v>
      </c>
      <c r="AS63" s="7">
        <v>691.91</v>
      </c>
      <c r="AT63" s="7">
        <v>841.99</v>
      </c>
      <c r="AU63" s="7">
        <v>1002.04</v>
      </c>
      <c r="AV63" s="7">
        <v>913.9</v>
      </c>
      <c r="AW63" s="7">
        <v>1489.97</v>
      </c>
      <c r="AX63" s="7">
        <v>319.19</v>
      </c>
      <c r="AY63" s="7">
        <v>170.55</v>
      </c>
      <c r="AZ63" s="7">
        <v>0</v>
      </c>
      <c r="BA63" s="7">
        <v>4279.0200000000004</v>
      </c>
      <c r="BB63" s="7">
        <v>3109.04</v>
      </c>
      <c r="BC63" s="7">
        <v>774.39</v>
      </c>
      <c r="BD63" s="7">
        <v>21.96</v>
      </c>
      <c r="BE63" s="7">
        <v>1356.06</v>
      </c>
      <c r="BF63" s="7">
        <v>1257.1099999999999</v>
      </c>
      <c r="BG63" s="7">
        <v>1732.82</v>
      </c>
      <c r="BH63" s="7">
        <v>571.96</v>
      </c>
      <c r="BI63" s="7">
        <v>605.05999999999995</v>
      </c>
      <c r="BJ63" s="7">
        <v>3267.46</v>
      </c>
      <c r="BK63" s="7">
        <v>354.47</v>
      </c>
      <c r="BL63" s="7">
        <v>352.14</v>
      </c>
      <c r="BM63" s="7">
        <v>291.66000000000003</v>
      </c>
      <c r="BN63" s="7">
        <v>166.83</v>
      </c>
      <c r="BO63" s="7">
        <v>1966.26</v>
      </c>
      <c r="BP63" s="7">
        <v>9110.07</v>
      </c>
      <c r="BQ63" s="7">
        <v>862.44</v>
      </c>
      <c r="BR63" s="7">
        <v>90.04</v>
      </c>
      <c r="BS63" s="7">
        <v>350.33</v>
      </c>
      <c r="BT63" s="7">
        <v>18.53</v>
      </c>
      <c r="BU63" s="7">
        <v>0</v>
      </c>
      <c r="BV63" s="7">
        <v>45589.09</v>
      </c>
      <c r="BW63" s="7">
        <v>0</v>
      </c>
      <c r="BX63" s="7">
        <v>4857.3</v>
      </c>
      <c r="BY63" s="7">
        <v>0</v>
      </c>
      <c r="BZ63" s="7">
        <v>138907.01</v>
      </c>
      <c r="CA63" s="7">
        <v>64422.45</v>
      </c>
      <c r="CB63" s="7">
        <v>0</v>
      </c>
      <c r="CC63" s="7">
        <v>57108.3</v>
      </c>
    </row>
    <row r="64" spans="1:81" x14ac:dyDescent="0.45">
      <c r="A64" s="7" t="s">
        <v>275</v>
      </c>
      <c r="B64" s="7" t="s">
        <v>276</v>
      </c>
      <c r="C64" s="7" t="s">
        <v>192</v>
      </c>
      <c r="D64" s="7" t="s">
        <v>259</v>
      </c>
      <c r="E64" s="7">
        <v>79333.42</v>
      </c>
      <c r="F64" s="7">
        <v>0</v>
      </c>
      <c r="G64" s="7">
        <v>0</v>
      </c>
      <c r="H64" s="7">
        <v>0</v>
      </c>
      <c r="I64" s="7">
        <v>62.45</v>
      </c>
      <c r="J64" s="7">
        <v>11.92</v>
      </c>
      <c r="K64" s="7">
        <v>18.75</v>
      </c>
      <c r="L64" s="7">
        <v>79.27</v>
      </c>
      <c r="M64" s="7">
        <v>982.37</v>
      </c>
      <c r="N64" s="7">
        <v>111.86</v>
      </c>
      <c r="O64" s="7">
        <v>72.989999999999995</v>
      </c>
      <c r="P64" s="7">
        <v>318.08999999999997</v>
      </c>
      <c r="Q64" s="7">
        <v>764.81</v>
      </c>
      <c r="R64" s="7">
        <v>319.14999999999998</v>
      </c>
      <c r="S64" s="7">
        <v>242.87</v>
      </c>
      <c r="T64" s="7">
        <v>85.07</v>
      </c>
      <c r="U64" s="7">
        <v>169.94</v>
      </c>
      <c r="V64" s="7">
        <v>176.82</v>
      </c>
      <c r="W64" s="7">
        <v>10.55</v>
      </c>
      <c r="X64" s="7">
        <v>118.04</v>
      </c>
      <c r="Y64" s="7">
        <v>150.4</v>
      </c>
      <c r="Z64" s="7">
        <v>57.25</v>
      </c>
      <c r="AA64" s="7">
        <v>93.07</v>
      </c>
      <c r="AB64" s="7">
        <v>115.12</v>
      </c>
      <c r="AC64" s="7">
        <v>18.579999999999998</v>
      </c>
      <c r="AD64" s="7">
        <v>264.19</v>
      </c>
      <c r="AE64" s="7">
        <v>237.03</v>
      </c>
      <c r="AF64" s="7">
        <v>1347.68</v>
      </c>
      <c r="AG64" s="7">
        <v>254.45</v>
      </c>
      <c r="AH64" s="7">
        <v>354.68</v>
      </c>
      <c r="AI64" s="7">
        <v>1556.38</v>
      </c>
      <c r="AJ64" s="7">
        <v>410.81</v>
      </c>
      <c r="AK64" s="7">
        <v>1478.9</v>
      </c>
      <c r="AL64" s="7">
        <v>764.99</v>
      </c>
      <c r="AM64" s="7">
        <v>1888.8</v>
      </c>
      <c r="AN64" s="7">
        <v>56.02</v>
      </c>
      <c r="AO64" s="7">
        <v>699.45</v>
      </c>
      <c r="AP64" s="7">
        <v>163.97</v>
      </c>
      <c r="AQ64" s="7">
        <v>848.18</v>
      </c>
      <c r="AR64" s="7">
        <v>2730.7</v>
      </c>
      <c r="AS64" s="7">
        <v>1458.84</v>
      </c>
      <c r="AT64" s="7">
        <v>758.43</v>
      </c>
      <c r="AU64" s="7">
        <v>995.44</v>
      </c>
      <c r="AV64" s="7">
        <v>1573.78</v>
      </c>
      <c r="AW64" s="7">
        <v>3737.58</v>
      </c>
      <c r="AX64" s="7">
        <v>471.78</v>
      </c>
      <c r="AY64" s="7">
        <v>450.71</v>
      </c>
      <c r="AZ64" s="7">
        <v>0</v>
      </c>
      <c r="BA64" s="7">
        <v>2610.79</v>
      </c>
      <c r="BB64" s="7">
        <v>4307.6400000000003</v>
      </c>
      <c r="BC64" s="7">
        <v>571.08000000000004</v>
      </c>
      <c r="BD64" s="7">
        <v>71.22</v>
      </c>
      <c r="BE64" s="7">
        <v>1262.3</v>
      </c>
      <c r="BF64" s="7">
        <v>1069.29</v>
      </c>
      <c r="BG64" s="7">
        <v>932.94</v>
      </c>
      <c r="BH64" s="7">
        <v>539.67999999999995</v>
      </c>
      <c r="BI64" s="7">
        <v>72.260000000000005</v>
      </c>
      <c r="BJ64" s="7">
        <v>2901.03</v>
      </c>
      <c r="BK64" s="7">
        <v>702.58</v>
      </c>
      <c r="BL64" s="7">
        <v>1185.05</v>
      </c>
      <c r="BM64" s="7">
        <v>365.09</v>
      </c>
      <c r="BN64" s="7">
        <v>110.9</v>
      </c>
      <c r="BO64" s="7">
        <v>524.89</v>
      </c>
      <c r="BP64" s="7">
        <v>1484.46</v>
      </c>
      <c r="BQ64" s="7">
        <v>2777.78</v>
      </c>
      <c r="BR64" s="7">
        <v>63.05</v>
      </c>
      <c r="BS64" s="7">
        <v>316.2</v>
      </c>
      <c r="BT64" s="7">
        <v>4.74</v>
      </c>
      <c r="BU64" s="7">
        <v>0</v>
      </c>
      <c r="BV64" s="7">
        <v>69852.759999999995</v>
      </c>
      <c r="BW64" s="7">
        <v>0</v>
      </c>
      <c r="BX64" s="7">
        <v>5019.3999999999996</v>
      </c>
      <c r="BY64" s="7">
        <v>0</v>
      </c>
      <c r="BZ64" s="7">
        <v>134716.13</v>
      </c>
      <c r="CA64" s="7">
        <v>55382.71</v>
      </c>
      <c r="CB64" s="7">
        <v>0</v>
      </c>
      <c r="CC64" s="7">
        <v>48355.14</v>
      </c>
    </row>
    <row r="65" spans="1:82" x14ac:dyDescent="0.45">
      <c r="A65" s="7" t="s">
        <v>275</v>
      </c>
      <c r="B65" s="7" t="s">
        <v>276</v>
      </c>
      <c r="C65" s="7" t="s">
        <v>193</v>
      </c>
      <c r="D65" s="7" t="s">
        <v>260</v>
      </c>
      <c r="E65" s="7">
        <v>21793.759999999998</v>
      </c>
      <c r="F65" s="7">
        <v>0</v>
      </c>
      <c r="G65" s="7">
        <v>0</v>
      </c>
      <c r="H65" s="7">
        <v>0</v>
      </c>
      <c r="I65" s="7">
        <v>18.22</v>
      </c>
      <c r="J65" s="7">
        <v>5.66</v>
      </c>
      <c r="K65" s="7">
        <v>0.14000000000000001</v>
      </c>
      <c r="L65" s="7">
        <v>12.67</v>
      </c>
      <c r="M65" s="7">
        <v>163.57</v>
      </c>
      <c r="N65" s="7">
        <v>155.65</v>
      </c>
      <c r="O65" s="7">
        <v>156.88</v>
      </c>
      <c r="P65" s="7">
        <v>100.62</v>
      </c>
      <c r="Q65" s="7">
        <v>74.92</v>
      </c>
      <c r="R65" s="7">
        <v>105.51</v>
      </c>
      <c r="S65" s="7">
        <v>126.8</v>
      </c>
      <c r="T65" s="7">
        <v>1.91</v>
      </c>
      <c r="U65" s="7">
        <v>309.87</v>
      </c>
      <c r="V65" s="7">
        <v>90.84</v>
      </c>
      <c r="W65" s="7">
        <v>205.98</v>
      </c>
      <c r="X65" s="7">
        <v>357.2</v>
      </c>
      <c r="Y65" s="7">
        <v>666.31</v>
      </c>
      <c r="Z65" s="7">
        <v>364.24</v>
      </c>
      <c r="AA65" s="7">
        <v>247.06</v>
      </c>
      <c r="AB65" s="7">
        <v>27.58</v>
      </c>
      <c r="AC65" s="7">
        <v>17.61</v>
      </c>
      <c r="AD65" s="7">
        <v>153.63999999999999</v>
      </c>
      <c r="AE65" s="7">
        <v>135.72</v>
      </c>
      <c r="AF65" s="7">
        <v>274.55</v>
      </c>
      <c r="AG65" s="7">
        <v>34.03</v>
      </c>
      <c r="AH65" s="7">
        <v>106.7</v>
      </c>
      <c r="AI65" s="7">
        <v>173.59</v>
      </c>
      <c r="AJ65" s="7">
        <v>96.93</v>
      </c>
      <c r="AK65" s="7">
        <v>1508.75</v>
      </c>
      <c r="AL65" s="7">
        <v>274.16000000000003</v>
      </c>
      <c r="AM65" s="7">
        <v>454.8</v>
      </c>
      <c r="AN65" s="7">
        <v>17.22</v>
      </c>
      <c r="AO65" s="7">
        <v>28.45</v>
      </c>
      <c r="AP65" s="7">
        <v>407.08</v>
      </c>
      <c r="AQ65" s="7">
        <v>152.22999999999999</v>
      </c>
      <c r="AR65" s="7">
        <v>150.86000000000001</v>
      </c>
      <c r="AS65" s="7">
        <v>56.53</v>
      </c>
      <c r="AT65" s="7">
        <v>59.91</v>
      </c>
      <c r="AU65" s="7">
        <v>319.85000000000002</v>
      </c>
      <c r="AV65" s="7">
        <v>1019.66</v>
      </c>
      <c r="AW65" s="7">
        <v>441.96</v>
      </c>
      <c r="AX65" s="7">
        <v>115.68</v>
      </c>
      <c r="AY65" s="7">
        <v>84.77</v>
      </c>
      <c r="AZ65" s="7">
        <v>0</v>
      </c>
      <c r="BA65" s="7">
        <v>875.78</v>
      </c>
      <c r="BB65" s="7">
        <v>974.82</v>
      </c>
      <c r="BC65" s="7">
        <v>196.21</v>
      </c>
      <c r="BD65" s="7">
        <v>11.35</v>
      </c>
      <c r="BE65" s="7">
        <v>232.7</v>
      </c>
      <c r="BF65" s="7">
        <v>146.29</v>
      </c>
      <c r="BG65" s="7">
        <v>429.36</v>
      </c>
      <c r="BH65" s="7">
        <v>367.46</v>
      </c>
      <c r="BI65" s="7">
        <v>25.49</v>
      </c>
      <c r="BJ65" s="7">
        <v>621.13</v>
      </c>
      <c r="BK65" s="7">
        <v>49.1</v>
      </c>
      <c r="BL65" s="7">
        <v>118.12</v>
      </c>
      <c r="BM65" s="7">
        <v>26.72</v>
      </c>
      <c r="BN65" s="7">
        <v>0.37</v>
      </c>
      <c r="BO65" s="7">
        <v>9.5</v>
      </c>
      <c r="BP65" s="7">
        <v>89.43</v>
      </c>
      <c r="BQ65" s="7">
        <v>53.56</v>
      </c>
      <c r="BR65" s="7">
        <v>1174.55</v>
      </c>
      <c r="BS65" s="7">
        <v>24.31</v>
      </c>
      <c r="BT65" s="7">
        <v>0.01</v>
      </c>
      <c r="BU65" s="7">
        <v>0</v>
      </c>
      <c r="BV65" s="7">
        <v>12074.35</v>
      </c>
      <c r="BW65" s="7">
        <v>0</v>
      </c>
      <c r="BX65" s="7">
        <v>269.82</v>
      </c>
      <c r="BY65" s="7">
        <v>0</v>
      </c>
      <c r="BZ65" s="7">
        <v>38736.080000000002</v>
      </c>
      <c r="CA65" s="7">
        <v>16942.330000000002</v>
      </c>
      <c r="CB65" s="7">
        <v>0</v>
      </c>
      <c r="CC65" s="7">
        <v>14702.56</v>
      </c>
    </row>
    <row r="66" spans="1:82" x14ac:dyDescent="0.45">
      <c r="A66" s="7" t="s">
        <v>275</v>
      </c>
      <c r="B66" s="7" t="s">
        <v>276</v>
      </c>
      <c r="C66" s="7" t="s">
        <v>194</v>
      </c>
      <c r="D66" s="7" t="s">
        <v>261</v>
      </c>
      <c r="E66" s="7">
        <v>124315.97</v>
      </c>
      <c r="F66" s="7">
        <v>0</v>
      </c>
      <c r="G66" s="7">
        <v>0</v>
      </c>
      <c r="H66" s="7">
        <v>0</v>
      </c>
      <c r="I66" s="7">
        <v>144.02000000000001</v>
      </c>
      <c r="J66" s="7">
        <v>23.69</v>
      </c>
      <c r="K66" s="7">
        <v>7.25</v>
      </c>
      <c r="L66" s="7">
        <v>54.85</v>
      </c>
      <c r="M66" s="7">
        <v>725.02</v>
      </c>
      <c r="N66" s="7">
        <v>497.49</v>
      </c>
      <c r="O66" s="7">
        <v>1395.43</v>
      </c>
      <c r="P66" s="7">
        <v>459.11</v>
      </c>
      <c r="Q66" s="7">
        <v>331.62</v>
      </c>
      <c r="R66" s="7">
        <v>423.81</v>
      </c>
      <c r="S66" s="7">
        <v>2318.46</v>
      </c>
      <c r="T66" s="7">
        <v>189.19</v>
      </c>
      <c r="U66" s="7">
        <v>522.59</v>
      </c>
      <c r="V66" s="7">
        <v>344.29</v>
      </c>
      <c r="W66" s="7">
        <v>97.59</v>
      </c>
      <c r="X66" s="7">
        <v>275.12</v>
      </c>
      <c r="Y66" s="7">
        <v>213.19</v>
      </c>
      <c r="Z66" s="7">
        <v>324.95</v>
      </c>
      <c r="AA66" s="7">
        <v>268.69</v>
      </c>
      <c r="AB66" s="7">
        <v>53.06</v>
      </c>
      <c r="AC66" s="7">
        <v>60.27</v>
      </c>
      <c r="AD66" s="7">
        <v>235.19</v>
      </c>
      <c r="AE66" s="7">
        <v>434.05</v>
      </c>
      <c r="AF66" s="7">
        <v>3861.19</v>
      </c>
      <c r="AG66" s="7">
        <v>383.05</v>
      </c>
      <c r="AH66" s="7">
        <v>752.56</v>
      </c>
      <c r="AI66" s="7">
        <v>1073.1099999999999</v>
      </c>
      <c r="AJ66" s="7">
        <v>331.74</v>
      </c>
      <c r="AK66" s="7">
        <v>2591.7800000000002</v>
      </c>
      <c r="AL66" s="7">
        <v>982.71</v>
      </c>
      <c r="AM66" s="7">
        <v>996.1</v>
      </c>
      <c r="AN66" s="7">
        <v>18.809999999999999</v>
      </c>
      <c r="AO66" s="7">
        <v>69.959999999999994</v>
      </c>
      <c r="AP66" s="7">
        <v>378.79</v>
      </c>
      <c r="AQ66" s="7">
        <v>303.02999999999997</v>
      </c>
      <c r="AR66" s="7">
        <v>1010.66</v>
      </c>
      <c r="AS66" s="7">
        <v>210.28</v>
      </c>
      <c r="AT66" s="7">
        <v>177.47</v>
      </c>
      <c r="AU66" s="7">
        <v>1075.19</v>
      </c>
      <c r="AV66" s="7">
        <v>982.06</v>
      </c>
      <c r="AW66" s="7">
        <v>2426.83</v>
      </c>
      <c r="AX66" s="7">
        <v>309.89999999999998</v>
      </c>
      <c r="AY66" s="7">
        <v>148.76</v>
      </c>
      <c r="AZ66" s="7">
        <v>0</v>
      </c>
      <c r="BA66" s="7">
        <v>4616.38</v>
      </c>
      <c r="BB66" s="7">
        <v>2508.11</v>
      </c>
      <c r="BC66" s="7">
        <v>649.65</v>
      </c>
      <c r="BD66" s="7">
        <v>35.71</v>
      </c>
      <c r="BE66" s="7">
        <v>807.16</v>
      </c>
      <c r="BF66" s="7">
        <v>437.73</v>
      </c>
      <c r="BG66" s="7">
        <v>2359.08</v>
      </c>
      <c r="BH66" s="7">
        <v>473.9</v>
      </c>
      <c r="BI66" s="7">
        <v>47.05</v>
      </c>
      <c r="BJ66" s="7">
        <v>2626.65</v>
      </c>
      <c r="BK66" s="7">
        <v>200.99</v>
      </c>
      <c r="BL66" s="7">
        <v>281.52</v>
      </c>
      <c r="BM66" s="7">
        <v>105.79</v>
      </c>
      <c r="BN66" s="7">
        <v>17.14</v>
      </c>
      <c r="BO66" s="7">
        <v>57.06</v>
      </c>
      <c r="BP66" s="7">
        <v>454.12</v>
      </c>
      <c r="BQ66" s="7">
        <v>283.35000000000002</v>
      </c>
      <c r="BR66" s="7">
        <v>62.17</v>
      </c>
      <c r="BS66" s="7">
        <v>8561.27</v>
      </c>
      <c r="BT66" s="7">
        <v>0.56000000000000005</v>
      </c>
      <c r="BU66" s="7">
        <v>0</v>
      </c>
      <c r="BV66" s="7">
        <v>41939.480000000003</v>
      </c>
      <c r="BW66" s="7">
        <v>0</v>
      </c>
      <c r="BX66" s="7">
        <v>2202.35</v>
      </c>
      <c r="BY66" s="7">
        <v>0</v>
      </c>
      <c r="BZ66" s="7">
        <v>181791.92</v>
      </c>
      <c r="CA66" s="7">
        <v>57475.95</v>
      </c>
      <c r="CB66" s="7">
        <v>0</v>
      </c>
      <c r="CC66" s="7">
        <v>52068.31</v>
      </c>
    </row>
    <row r="67" spans="1:82" x14ac:dyDescent="0.45">
      <c r="A67" s="7" t="s">
        <v>275</v>
      </c>
      <c r="B67" s="7" t="s">
        <v>276</v>
      </c>
      <c r="C67" s="7" t="s">
        <v>195</v>
      </c>
      <c r="D67" s="7" t="s">
        <v>262</v>
      </c>
      <c r="E67" s="7">
        <v>50740.14</v>
      </c>
      <c r="F67" s="7">
        <v>0</v>
      </c>
      <c r="G67" s="7">
        <v>0</v>
      </c>
      <c r="H67" s="7">
        <v>0</v>
      </c>
      <c r="I67" s="7">
        <v>0.72</v>
      </c>
      <c r="J67" s="7">
        <v>0.57999999999999996</v>
      </c>
      <c r="K67" s="7">
        <v>0.03</v>
      </c>
      <c r="L67" s="7">
        <v>0.89</v>
      </c>
      <c r="M67" s="7">
        <v>7.61</v>
      </c>
      <c r="N67" s="7">
        <v>0.94</v>
      </c>
      <c r="O67" s="7">
        <v>1.92</v>
      </c>
      <c r="P67" s="7">
        <v>2.59</v>
      </c>
      <c r="Q67" s="7">
        <v>3.7</v>
      </c>
      <c r="R67" s="7">
        <v>3.12</v>
      </c>
      <c r="S67" s="7">
        <v>2.2799999999999998</v>
      </c>
      <c r="T67" s="7">
        <v>1.71</v>
      </c>
      <c r="U67" s="7">
        <v>2.4300000000000002</v>
      </c>
      <c r="V67" s="7">
        <v>4.75</v>
      </c>
      <c r="W67" s="7">
        <v>0.98</v>
      </c>
      <c r="X67" s="7">
        <v>5.14</v>
      </c>
      <c r="Y67" s="7">
        <v>3.44</v>
      </c>
      <c r="Z67" s="7">
        <v>1.88</v>
      </c>
      <c r="AA67" s="7">
        <v>1.28</v>
      </c>
      <c r="AB67" s="7">
        <v>0.76</v>
      </c>
      <c r="AC67" s="7">
        <v>3.66</v>
      </c>
      <c r="AD67" s="7">
        <v>2.4</v>
      </c>
      <c r="AE67" s="7">
        <v>4.3099999999999996</v>
      </c>
      <c r="AF67" s="7">
        <v>12.21</v>
      </c>
      <c r="AG67" s="7">
        <v>2.4700000000000002</v>
      </c>
      <c r="AH67" s="7">
        <v>10.43</v>
      </c>
      <c r="AI67" s="7">
        <v>44.69</v>
      </c>
      <c r="AJ67" s="7">
        <v>2.98</v>
      </c>
      <c r="AK67" s="7">
        <v>15.66</v>
      </c>
      <c r="AL67" s="7">
        <v>6.54</v>
      </c>
      <c r="AM67" s="7">
        <v>16.21</v>
      </c>
      <c r="AN67" s="7">
        <v>0.62</v>
      </c>
      <c r="AO67" s="7">
        <v>1.46</v>
      </c>
      <c r="AP67" s="7">
        <v>7.83</v>
      </c>
      <c r="AQ67" s="7">
        <v>5.68</v>
      </c>
      <c r="AR67" s="7">
        <v>8.31</v>
      </c>
      <c r="AS67" s="7">
        <v>6.49</v>
      </c>
      <c r="AT67" s="7">
        <v>1.1499999999999999</v>
      </c>
      <c r="AU67" s="7">
        <v>6.99</v>
      </c>
      <c r="AV67" s="7">
        <v>12.97</v>
      </c>
      <c r="AW67" s="7">
        <v>27.15</v>
      </c>
      <c r="AX67" s="7">
        <v>5.21</v>
      </c>
      <c r="AY67" s="7">
        <v>0.71</v>
      </c>
      <c r="AZ67" s="7">
        <v>0</v>
      </c>
      <c r="BA67" s="7">
        <v>25.57</v>
      </c>
      <c r="BB67" s="7">
        <v>20.51</v>
      </c>
      <c r="BC67" s="7">
        <v>8.86</v>
      </c>
      <c r="BD67" s="7">
        <v>0.95</v>
      </c>
      <c r="BE67" s="7">
        <v>3.78</v>
      </c>
      <c r="BF67" s="7">
        <v>5.07</v>
      </c>
      <c r="BG67" s="7">
        <v>8.06</v>
      </c>
      <c r="BH67" s="7">
        <v>7.41</v>
      </c>
      <c r="BI67" s="7">
        <v>0.82</v>
      </c>
      <c r="BJ67" s="7">
        <v>25.34</v>
      </c>
      <c r="BK67" s="7">
        <v>7.04</v>
      </c>
      <c r="BL67" s="7">
        <v>29.34</v>
      </c>
      <c r="BM67" s="7">
        <v>4.8899999999999997</v>
      </c>
      <c r="BN67" s="7">
        <v>1.61</v>
      </c>
      <c r="BO67" s="7">
        <v>2.63</v>
      </c>
      <c r="BP67" s="7">
        <v>5.0999999999999996</v>
      </c>
      <c r="BQ67" s="7">
        <v>1.28</v>
      </c>
      <c r="BR67" s="7">
        <v>1.81</v>
      </c>
      <c r="BS67" s="7">
        <v>1.17</v>
      </c>
      <c r="BT67" s="7">
        <v>0.66</v>
      </c>
      <c r="BU67" s="7">
        <v>0</v>
      </c>
      <c r="BV67" s="7">
        <v>51031.47</v>
      </c>
      <c r="BW67" s="7">
        <v>0</v>
      </c>
      <c r="BX67" s="7">
        <v>47.43</v>
      </c>
      <c r="BY67" s="7">
        <v>0</v>
      </c>
      <c r="BZ67" s="7">
        <v>51224.03</v>
      </c>
      <c r="CA67" s="7">
        <v>483.89</v>
      </c>
      <c r="CB67" s="7">
        <v>0</v>
      </c>
      <c r="CC67" s="7">
        <v>414.8</v>
      </c>
    </row>
    <row r="68" spans="1:82" x14ac:dyDescent="0.45">
      <c r="A68" s="7" t="s">
        <v>275</v>
      </c>
      <c r="B68" s="7" t="s">
        <v>276</v>
      </c>
      <c r="C68" s="7" t="s">
        <v>196</v>
      </c>
      <c r="D68" s="7" t="s">
        <v>263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</row>
    <row r="69" spans="1:82" x14ac:dyDescent="0.45">
      <c r="A69" s="7" t="s">
        <v>275</v>
      </c>
      <c r="B69" s="7" t="s">
        <v>276</v>
      </c>
      <c r="C69" s="7" t="s">
        <v>278</v>
      </c>
      <c r="D69" s="7" t="s">
        <v>279</v>
      </c>
      <c r="I69" s="7">
        <v>105370.3</v>
      </c>
      <c r="J69" s="7">
        <v>7288.27</v>
      </c>
      <c r="K69" s="7">
        <v>6541.45</v>
      </c>
      <c r="L69" s="7">
        <v>5616.22</v>
      </c>
      <c r="M69" s="7">
        <v>537658.57999999996</v>
      </c>
      <c r="N69" s="7">
        <v>86047.5</v>
      </c>
      <c r="O69" s="7">
        <v>7554.14</v>
      </c>
      <c r="P69" s="7">
        <v>22560.63</v>
      </c>
      <c r="Q69" s="7">
        <v>4892.75</v>
      </c>
      <c r="R69" s="7">
        <v>91397.86</v>
      </c>
      <c r="S69" s="7">
        <v>45380.25</v>
      </c>
      <c r="T69" s="7">
        <v>78966.06</v>
      </c>
      <c r="U69" s="7">
        <v>20853.32</v>
      </c>
      <c r="V69" s="7">
        <v>14295.7</v>
      </c>
      <c r="W69" s="7">
        <v>188.45</v>
      </c>
      <c r="X69" s="7">
        <v>17581.54</v>
      </c>
      <c r="Y69" s="7">
        <v>37866.65</v>
      </c>
      <c r="Z69" s="7">
        <v>30519.08</v>
      </c>
      <c r="AA69" s="7">
        <v>6604.42</v>
      </c>
      <c r="AB69" s="7">
        <v>181118.33</v>
      </c>
      <c r="AC69" s="7">
        <v>14431.41</v>
      </c>
      <c r="AD69" s="7">
        <v>78756.42</v>
      </c>
      <c r="AE69" s="7">
        <v>1969.52</v>
      </c>
      <c r="AF69" s="7">
        <v>201797.13</v>
      </c>
      <c r="AG69" s="7">
        <v>31748.43</v>
      </c>
      <c r="AH69" s="7">
        <v>66795.360000000001</v>
      </c>
      <c r="AI69" s="7">
        <v>51237.599999999999</v>
      </c>
      <c r="AJ69" s="7">
        <v>182325.03</v>
      </c>
      <c r="AK69" s="7">
        <v>361029.32</v>
      </c>
      <c r="AL69" s="7">
        <v>716612.95</v>
      </c>
      <c r="AM69" s="7">
        <v>189085.57</v>
      </c>
      <c r="AN69" s="7">
        <v>20535.28</v>
      </c>
      <c r="AO69" s="7">
        <v>46810.64</v>
      </c>
      <c r="AP69" s="7">
        <v>74561.27</v>
      </c>
      <c r="AQ69" s="7">
        <v>9019.1</v>
      </c>
      <c r="AR69" s="7">
        <v>634410.37</v>
      </c>
      <c r="AS69" s="7">
        <v>52238.32</v>
      </c>
      <c r="AT69" s="7">
        <v>61331.24</v>
      </c>
      <c r="AU69" s="7">
        <v>139690.87</v>
      </c>
      <c r="AV69" s="7">
        <v>4270.63</v>
      </c>
      <c r="AW69" s="7">
        <v>161565.03</v>
      </c>
      <c r="AX69" s="7">
        <v>205318.48</v>
      </c>
      <c r="AY69" s="7">
        <v>21340.37</v>
      </c>
      <c r="AZ69" s="7">
        <v>0</v>
      </c>
      <c r="BA69" s="7">
        <v>1539393.73</v>
      </c>
      <c r="BB69" s="7">
        <v>22539.05</v>
      </c>
      <c r="BC69" s="7">
        <v>9990.4500000000007</v>
      </c>
      <c r="BD69" s="7">
        <v>40295.160000000003</v>
      </c>
      <c r="BE69" s="7">
        <v>315.70999999999998</v>
      </c>
      <c r="BF69" s="7">
        <v>22219.87</v>
      </c>
      <c r="BG69" s="7">
        <v>38688.46</v>
      </c>
      <c r="BH69" s="7">
        <v>3684.17</v>
      </c>
      <c r="BI69" s="7">
        <v>93498.08</v>
      </c>
      <c r="BJ69" s="7">
        <v>31856.99</v>
      </c>
      <c r="BK69" s="7">
        <v>1093320.44</v>
      </c>
      <c r="BL69" s="7">
        <v>735393.92</v>
      </c>
      <c r="BM69" s="7">
        <v>1005610.5</v>
      </c>
      <c r="BN69" s="7">
        <v>428791.19</v>
      </c>
      <c r="BO69" s="7">
        <v>146641.85999999999</v>
      </c>
      <c r="BP69" s="7">
        <v>97020.53</v>
      </c>
      <c r="BQ69" s="7">
        <v>99774.7</v>
      </c>
      <c r="BR69" s="7">
        <v>15401.78</v>
      </c>
      <c r="BS69" s="7">
        <v>148719.03</v>
      </c>
      <c r="BT69" s="7">
        <v>49575.41</v>
      </c>
      <c r="BU69" s="7">
        <v>0</v>
      </c>
      <c r="BX69" s="7">
        <v>966646.96</v>
      </c>
      <c r="CA69" s="7">
        <v>11655356.6</v>
      </c>
      <c r="CC69" s="7">
        <v>10257912.859999999</v>
      </c>
      <c r="CD69" s="7">
        <v>430796.78</v>
      </c>
    </row>
    <row r="70" spans="1:82" x14ac:dyDescent="0.45">
      <c r="A70" s="7" t="s">
        <v>275</v>
      </c>
      <c r="B70" s="7" t="s">
        <v>276</v>
      </c>
      <c r="C70" s="7" t="s">
        <v>280</v>
      </c>
      <c r="D70" s="7" t="s">
        <v>281</v>
      </c>
      <c r="I70" s="7">
        <v>784.43</v>
      </c>
      <c r="J70" s="7">
        <v>972.09</v>
      </c>
      <c r="K70" s="7">
        <v>-6.56</v>
      </c>
      <c r="L70" s="7">
        <v>159.07</v>
      </c>
      <c r="M70" s="7">
        <v>1098.3599999999999</v>
      </c>
      <c r="N70" s="7">
        <v>47.72</v>
      </c>
      <c r="O70" s="7">
        <v>-3.45</v>
      </c>
      <c r="P70" s="7">
        <v>126.26</v>
      </c>
      <c r="Q70" s="7">
        <v>-5.13</v>
      </c>
      <c r="R70" s="7">
        <v>272.43</v>
      </c>
      <c r="S70" s="7">
        <v>321.52</v>
      </c>
      <c r="T70" s="7">
        <v>45239.79</v>
      </c>
      <c r="U70" s="7">
        <v>82.39</v>
      </c>
      <c r="V70" s="7">
        <v>-20.79</v>
      </c>
      <c r="W70" s="7">
        <v>-1.26</v>
      </c>
      <c r="X70" s="7">
        <v>101.09</v>
      </c>
      <c r="Y70" s="7">
        <v>1092.68</v>
      </c>
      <c r="Z70" s="7">
        <v>43.36</v>
      </c>
      <c r="AA70" s="7">
        <v>13.54</v>
      </c>
      <c r="AB70" s="7">
        <v>37.590000000000003</v>
      </c>
      <c r="AC70" s="7">
        <v>643.41</v>
      </c>
      <c r="AD70" s="7">
        <v>3399.78</v>
      </c>
      <c r="AE70" s="7">
        <v>44.12</v>
      </c>
      <c r="AF70" s="7">
        <v>985.15</v>
      </c>
      <c r="AG70" s="7">
        <v>1821.05</v>
      </c>
      <c r="AH70" s="7">
        <v>19484</v>
      </c>
      <c r="AI70" s="7">
        <v>4812.66</v>
      </c>
      <c r="AJ70" s="7">
        <v>618.44000000000005</v>
      </c>
      <c r="AK70" s="7">
        <v>17080.54</v>
      </c>
      <c r="AL70" s="7">
        <v>27536.78</v>
      </c>
      <c r="AM70" s="7">
        <v>19999.900000000001</v>
      </c>
      <c r="AN70" s="7">
        <v>224.77</v>
      </c>
      <c r="AO70" s="7">
        <v>392.38</v>
      </c>
      <c r="AP70" s="7">
        <v>43905.7</v>
      </c>
      <c r="AQ70" s="7">
        <v>6.09</v>
      </c>
      <c r="AR70" s="7">
        <v>2627.71</v>
      </c>
      <c r="AS70" s="7">
        <v>365.4</v>
      </c>
      <c r="AT70" s="7">
        <v>23995.73</v>
      </c>
      <c r="AU70" s="7">
        <v>849.98</v>
      </c>
      <c r="AV70" s="7">
        <v>1366.11</v>
      </c>
      <c r="AW70" s="7">
        <v>394.76</v>
      </c>
      <c r="AX70" s="7">
        <v>876.99</v>
      </c>
      <c r="AY70" s="7">
        <v>207.44</v>
      </c>
      <c r="AZ70" s="7">
        <v>0</v>
      </c>
      <c r="BA70" s="7">
        <v>25210.98</v>
      </c>
      <c r="BB70" s="7">
        <v>1809.6</v>
      </c>
      <c r="BC70" s="7">
        <v>1343.28</v>
      </c>
      <c r="BD70" s="7">
        <v>36682.14</v>
      </c>
      <c r="BE70" s="7">
        <v>13.26</v>
      </c>
      <c r="BF70" s="7">
        <v>1111.6500000000001</v>
      </c>
      <c r="BG70" s="7">
        <v>1043.6600000000001</v>
      </c>
      <c r="BH70" s="7">
        <v>2214.9499999999998</v>
      </c>
      <c r="BI70" s="7">
        <v>848.37</v>
      </c>
      <c r="BJ70" s="7">
        <v>3032.02</v>
      </c>
      <c r="BK70" s="7">
        <v>1060536.0900000001</v>
      </c>
      <c r="BL70" s="7">
        <v>576810.93000000005</v>
      </c>
      <c r="BM70" s="7">
        <v>806791.46</v>
      </c>
      <c r="BN70" s="7">
        <v>265971.24</v>
      </c>
      <c r="BO70" s="7">
        <v>43430.04</v>
      </c>
      <c r="BP70" s="7">
        <v>25513.39</v>
      </c>
      <c r="BQ70" s="7">
        <v>11196.09</v>
      </c>
      <c r="BR70" s="7">
        <v>0</v>
      </c>
      <c r="BS70" s="7">
        <v>489.18</v>
      </c>
      <c r="BT70" s="7">
        <v>1566.42</v>
      </c>
      <c r="BU70" s="7">
        <v>0</v>
      </c>
      <c r="BX70" s="7">
        <v>14401.77</v>
      </c>
      <c r="CA70" s="7">
        <v>3127165.92</v>
      </c>
      <c r="CC70" s="7">
        <v>3087608.81</v>
      </c>
      <c r="CD70" s="7">
        <v>25155.34</v>
      </c>
    </row>
    <row r="71" spans="1:82" x14ac:dyDescent="0.45">
      <c r="A71" s="7" t="s">
        <v>275</v>
      </c>
      <c r="B71" s="7" t="s">
        <v>276</v>
      </c>
      <c r="C71" s="7" t="s">
        <v>282</v>
      </c>
      <c r="D71" s="7" t="s">
        <v>283</v>
      </c>
      <c r="I71" s="7">
        <v>104594.58</v>
      </c>
      <c r="J71" s="7">
        <v>6397.79</v>
      </c>
      <c r="K71" s="7">
        <v>6547.38</v>
      </c>
      <c r="L71" s="7">
        <v>5456.52</v>
      </c>
      <c r="M71" s="7">
        <v>536535.55000000005</v>
      </c>
      <c r="N71" s="7">
        <v>85995.89</v>
      </c>
      <c r="O71" s="7">
        <v>7552.35</v>
      </c>
      <c r="P71" s="7">
        <v>22434.37</v>
      </c>
      <c r="Q71" s="7">
        <v>4891.1499999999996</v>
      </c>
      <c r="R71" s="7">
        <v>91123.27</v>
      </c>
      <c r="S71" s="7">
        <v>45058.39</v>
      </c>
      <c r="T71" s="7">
        <v>33724.22</v>
      </c>
      <c r="U71" s="7">
        <v>20767.55</v>
      </c>
      <c r="V71" s="7">
        <v>14316.5</v>
      </c>
      <c r="W71" s="7">
        <v>189.71</v>
      </c>
      <c r="X71" s="7">
        <v>17452.91</v>
      </c>
      <c r="Y71" s="7">
        <v>36769.199999999997</v>
      </c>
      <c r="Z71" s="7">
        <v>30472.74</v>
      </c>
      <c r="AA71" s="7">
        <v>6589.51</v>
      </c>
      <c r="AB71" s="7">
        <v>181078.58</v>
      </c>
      <c r="AC71" s="7">
        <v>13783.96</v>
      </c>
      <c r="AD71" s="7">
        <v>75352.08</v>
      </c>
      <c r="AE71" s="7">
        <v>1924.44</v>
      </c>
      <c r="AF71" s="7">
        <v>200816.42</v>
      </c>
      <c r="AG71" s="7">
        <v>29919.91</v>
      </c>
      <c r="AH71" s="7">
        <v>47300.22</v>
      </c>
      <c r="AI71" s="7">
        <v>46404.86</v>
      </c>
      <c r="AJ71" s="7">
        <v>181705.98</v>
      </c>
      <c r="AK71" s="7">
        <v>343928.2</v>
      </c>
      <c r="AL71" s="7">
        <v>689064.14</v>
      </c>
      <c r="AM71" s="7">
        <v>169083.83</v>
      </c>
      <c r="AN71" s="7">
        <v>20310</v>
      </c>
      <c r="AO71" s="7">
        <v>46417.88</v>
      </c>
      <c r="AP71" s="7">
        <v>30630.17</v>
      </c>
      <c r="AQ71" s="7">
        <v>9013</v>
      </c>
      <c r="AR71" s="7">
        <v>629889.29</v>
      </c>
      <c r="AS71" s="7">
        <v>51841.61</v>
      </c>
      <c r="AT71" s="7">
        <v>36669.35</v>
      </c>
      <c r="AU71" s="7">
        <v>138835.44</v>
      </c>
      <c r="AV71" s="7">
        <v>2896.09</v>
      </c>
      <c r="AW71" s="7">
        <v>161101.68</v>
      </c>
      <c r="AX71" s="7">
        <v>204441.49</v>
      </c>
      <c r="AY71" s="7">
        <v>21132.92</v>
      </c>
      <c r="AZ71" s="7">
        <v>0</v>
      </c>
      <c r="BA71" s="7">
        <v>1512560.69</v>
      </c>
      <c r="BB71" s="7">
        <v>19710.939999999999</v>
      </c>
      <c r="BC71" s="7">
        <v>8616.76</v>
      </c>
      <c r="BD71" s="7">
        <v>36.340000000000003</v>
      </c>
      <c r="BE71" s="7">
        <v>273.99</v>
      </c>
      <c r="BF71" s="7">
        <v>19901.13</v>
      </c>
      <c r="BG71" s="7">
        <v>37642.879999999997</v>
      </c>
      <c r="BH71" s="7">
        <v>1460.87</v>
      </c>
      <c r="BI71" s="7">
        <v>92611.22</v>
      </c>
      <c r="BJ71" s="7">
        <v>28224.51</v>
      </c>
      <c r="BK71" s="7">
        <v>32534.83</v>
      </c>
      <c r="BL71" s="7">
        <v>107385.89</v>
      </c>
      <c r="BM71" s="7">
        <v>190964.37</v>
      </c>
      <c r="BN71" s="7">
        <v>101424.4</v>
      </c>
      <c r="BO71" s="7">
        <v>95144.72</v>
      </c>
      <c r="BP71" s="7">
        <v>58837.56</v>
      </c>
      <c r="BQ71" s="7">
        <v>15170.17</v>
      </c>
      <c r="BR71" s="7">
        <v>15174.2</v>
      </c>
      <c r="BS71" s="7">
        <v>148153.66</v>
      </c>
      <c r="BT71" s="7">
        <v>48009</v>
      </c>
      <c r="BU71" s="7">
        <v>0</v>
      </c>
      <c r="BX71" s="7">
        <v>952584.31</v>
      </c>
      <c r="CA71" s="7">
        <v>8302371.5899999999</v>
      </c>
      <c r="CC71" s="7">
        <v>6944249.25</v>
      </c>
      <c r="CD71" s="7">
        <v>405538.04</v>
      </c>
    </row>
    <row r="72" spans="1:82" x14ac:dyDescent="0.45">
      <c r="A72" s="7" t="s">
        <v>275</v>
      </c>
      <c r="B72" s="7" t="s">
        <v>276</v>
      </c>
      <c r="C72" s="7" t="s">
        <v>284</v>
      </c>
      <c r="D72" s="7" t="s">
        <v>285</v>
      </c>
      <c r="I72" s="7">
        <v>-8.6999999999999993</v>
      </c>
      <c r="J72" s="7">
        <v>-81.61</v>
      </c>
      <c r="K72" s="7">
        <v>0.63</v>
      </c>
      <c r="L72" s="7">
        <v>0.63</v>
      </c>
      <c r="M72" s="7">
        <v>24.67</v>
      </c>
      <c r="N72" s="7">
        <v>3.89</v>
      </c>
      <c r="O72" s="7">
        <v>5.23</v>
      </c>
      <c r="P72" s="7">
        <v>0</v>
      </c>
      <c r="Q72" s="7">
        <v>6.73</v>
      </c>
      <c r="R72" s="7">
        <v>2.16</v>
      </c>
      <c r="S72" s="7">
        <v>0.35</v>
      </c>
      <c r="T72" s="7">
        <v>2.0499999999999998</v>
      </c>
      <c r="U72" s="7">
        <v>3.38</v>
      </c>
      <c r="V72" s="7">
        <v>0</v>
      </c>
      <c r="W72" s="7">
        <v>0</v>
      </c>
      <c r="X72" s="7">
        <v>27.54</v>
      </c>
      <c r="Y72" s="7">
        <v>4.7699999999999996</v>
      </c>
      <c r="Z72" s="7">
        <v>2.97</v>
      </c>
      <c r="AA72" s="7">
        <v>1.37</v>
      </c>
      <c r="AB72" s="7">
        <v>2.16</v>
      </c>
      <c r="AC72" s="7">
        <v>4.03</v>
      </c>
      <c r="AD72" s="7">
        <v>4.5599999999999996</v>
      </c>
      <c r="AE72" s="7">
        <v>0.96</v>
      </c>
      <c r="AF72" s="7">
        <v>-4.4400000000000004</v>
      </c>
      <c r="AG72" s="7">
        <v>7.48</v>
      </c>
      <c r="AH72" s="7">
        <v>11.13</v>
      </c>
      <c r="AI72" s="7">
        <v>20.09</v>
      </c>
      <c r="AJ72" s="7">
        <v>0.61</v>
      </c>
      <c r="AK72" s="7">
        <v>20.58</v>
      </c>
      <c r="AL72" s="7">
        <v>12.02</v>
      </c>
      <c r="AM72" s="7">
        <v>1.84</v>
      </c>
      <c r="AN72" s="7">
        <v>0.52</v>
      </c>
      <c r="AO72" s="7">
        <v>0.38</v>
      </c>
      <c r="AP72" s="7">
        <v>25.4</v>
      </c>
      <c r="AQ72" s="7">
        <v>0</v>
      </c>
      <c r="AR72" s="7">
        <v>1893.36</v>
      </c>
      <c r="AS72" s="7">
        <v>31.31</v>
      </c>
      <c r="AT72" s="7">
        <v>666.16</v>
      </c>
      <c r="AU72" s="7">
        <v>5.44</v>
      </c>
      <c r="AV72" s="7">
        <v>8.43</v>
      </c>
      <c r="AW72" s="7">
        <v>68.59</v>
      </c>
      <c r="AX72" s="7">
        <v>0</v>
      </c>
      <c r="AY72" s="7">
        <v>0</v>
      </c>
      <c r="AZ72" s="7">
        <v>0</v>
      </c>
      <c r="BA72" s="7">
        <v>1622.06</v>
      </c>
      <c r="BB72" s="7">
        <v>1018.5</v>
      </c>
      <c r="BC72" s="7">
        <v>30.41</v>
      </c>
      <c r="BD72" s="7">
        <v>3576.68</v>
      </c>
      <c r="BE72" s="7">
        <v>28.46</v>
      </c>
      <c r="BF72" s="7">
        <v>1207.0899999999999</v>
      </c>
      <c r="BG72" s="7">
        <v>1.91</v>
      </c>
      <c r="BH72" s="7">
        <v>8.34</v>
      </c>
      <c r="BI72" s="7">
        <v>38.49</v>
      </c>
      <c r="BJ72" s="7">
        <v>600.47</v>
      </c>
      <c r="BK72" s="7">
        <v>249.52</v>
      </c>
      <c r="BL72" s="7">
        <v>51197.1</v>
      </c>
      <c r="BM72" s="7">
        <v>7854.66</v>
      </c>
      <c r="BN72" s="7">
        <v>61395.55</v>
      </c>
      <c r="BO72" s="7">
        <v>8067.1</v>
      </c>
      <c r="BP72" s="7">
        <v>12669.58</v>
      </c>
      <c r="BQ72" s="7">
        <v>73408.44</v>
      </c>
      <c r="BR72" s="7">
        <v>227.58</v>
      </c>
      <c r="BS72" s="7">
        <v>76.19</v>
      </c>
      <c r="BT72" s="7">
        <v>0</v>
      </c>
      <c r="BU72" s="7">
        <v>0</v>
      </c>
      <c r="BX72" s="7">
        <v>-339.11</v>
      </c>
      <c r="CA72" s="7">
        <v>225819.09</v>
      </c>
      <c r="CC72" s="7">
        <v>226054.8</v>
      </c>
      <c r="CD72" s="7">
        <v>103.4</v>
      </c>
    </row>
    <row r="73" spans="1:82" x14ac:dyDescent="0.45">
      <c r="A73" s="7" t="s">
        <v>275</v>
      </c>
      <c r="B73" s="7" t="s">
        <v>276</v>
      </c>
      <c r="C73" s="7" t="s">
        <v>286</v>
      </c>
      <c r="D73" s="7" t="s">
        <v>287</v>
      </c>
      <c r="I73" s="7">
        <v>9630.86</v>
      </c>
      <c r="J73" s="7">
        <v>5219.3500000000004</v>
      </c>
      <c r="K73" s="7">
        <v>-192.8</v>
      </c>
      <c r="L73" s="7">
        <v>-7041.56</v>
      </c>
      <c r="M73" s="7">
        <v>16633.98</v>
      </c>
      <c r="N73" s="7">
        <v>4084.03</v>
      </c>
      <c r="O73" s="7">
        <v>7341.49</v>
      </c>
      <c r="P73" s="7">
        <v>-2089.0700000000002</v>
      </c>
      <c r="Q73" s="7">
        <v>-1515.25</v>
      </c>
      <c r="R73" s="7">
        <v>79.88</v>
      </c>
      <c r="S73" s="7">
        <v>1046.6500000000001</v>
      </c>
      <c r="T73" s="7">
        <v>-22660.97</v>
      </c>
      <c r="U73" s="7">
        <v>4392.76</v>
      </c>
      <c r="V73" s="7">
        <v>1420.94</v>
      </c>
      <c r="W73" s="7">
        <v>-394.44</v>
      </c>
      <c r="X73" s="7">
        <v>60422.94</v>
      </c>
      <c r="Y73" s="7">
        <v>49181.21</v>
      </c>
      <c r="Z73" s="7">
        <v>34076.49</v>
      </c>
      <c r="AA73" s="7">
        <v>167474.42000000001</v>
      </c>
      <c r="AB73" s="7">
        <v>156125.73000000001</v>
      </c>
      <c r="AC73" s="7">
        <v>49454.94</v>
      </c>
      <c r="AD73" s="7">
        <v>37028.089999999997</v>
      </c>
      <c r="AE73" s="7">
        <v>75082.52</v>
      </c>
      <c r="AF73" s="7">
        <v>-5431.75</v>
      </c>
      <c r="AG73" s="7">
        <v>29.45</v>
      </c>
      <c r="AH73" s="7">
        <v>438.24</v>
      </c>
      <c r="AI73" s="7">
        <v>1135453.69</v>
      </c>
      <c r="AJ73" s="7">
        <v>28383.79</v>
      </c>
      <c r="AK73" s="7">
        <v>103461.93</v>
      </c>
      <c r="AL73" s="7">
        <v>39108.58</v>
      </c>
      <c r="AM73" s="7">
        <v>5200.46</v>
      </c>
      <c r="AN73" s="7">
        <v>-4025.16</v>
      </c>
      <c r="AO73" s="7">
        <v>27.52</v>
      </c>
      <c r="AP73" s="7">
        <v>371.56</v>
      </c>
      <c r="AQ73" s="7">
        <v>0.25</v>
      </c>
      <c r="AR73" s="7">
        <v>-996.42</v>
      </c>
      <c r="AS73" s="7">
        <v>42871.29</v>
      </c>
      <c r="AT73" s="7">
        <v>20699.97</v>
      </c>
      <c r="AU73" s="7">
        <v>128.66999999999999</v>
      </c>
      <c r="AV73" s="7">
        <v>232014.9</v>
      </c>
      <c r="AW73" s="7">
        <v>57.46</v>
      </c>
      <c r="AX73" s="7">
        <v>12.64</v>
      </c>
      <c r="AY73" s="7">
        <v>828.26</v>
      </c>
      <c r="AZ73" s="7">
        <v>0</v>
      </c>
      <c r="BA73" s="7">
        <v>41543.949999999997</v>
      </c>
      <c r="BB73" s="7">
        <v>35634.03</v>
      </c>
      <c r="BC73" s="7">
        <v>73666.13</v>
      </c>
      <c r="BD73" s="7">
        <v>280237.89</v>
      </c>
      <c r="BE73" s="7">
        <v>983.43</v>
      </c>
      <c r="BF73" s="7">
        <v>897.8</v>
      </c>
      <c r="BG73" s="7">
        <v>1793.46</v>
      </c>
      <c r="BH73" s="7">
        <v>1.32</v>
      </c>
      <c r="BI73" s="7">
        <v>9.43</v>
      </c>
      <c r="BJ73" s="7">
        <v>8148.17</v>
      </c>
      <c r="BK73" s="7">
        <v>5119.43</v>
      </c>
      <c r="BL73" s="7">
        <v>596.74</v>
      </c>
      <c r="BM73" s="7">
        <v>34.03</v>
      </c>
      <c r="BN73" s="7">
        <v>-0.08</v>
      </c>
      <c r="BO73" s="7">
        <v>4640.66</v>
      </c>
      <c r="BP73" s="7">
        <v>23.71</v>
      </c>
      <c r="BQ73" s="7">
        <v>7.0000000000000007E-2</v>
      </c>
      <c r="BR73" s="7">
        <v>2814.18</v>
      </c>
      <c r="BS73" s="7">
        <v>56.81</v>
      </c>
      <c r="BT73" s="7">
        <v>0</v>
      </c>
      <c r="BU73" s="7">
        <v>0</v>
      </c>
      <c r="BX73" s="7">
        <v>231287.9</v>
      </c>
      <c r="CA73" s="7">
        <v>3214077.77</v>
      </c>
      <c r="CC73" s="7">
        <v>2699638.65</v>
      </c>
      <c r="CD73" s="7">
        <v>283151.21999999997</v>
      </c>
    </row>
    <row r="74" spans="1:82" x14ac:dyDescent="0.45">
      <c r="A74" s="7" t="s">
        <v>275</v>
      </c>
      <c r="B74" s="7" t="s">
        <v>276</v>
      </c>
      <c r="C74" s="7" t="s">
        <v>288</v>
      </c>
      <c r="D74" s="7" t="s">
        <v>289</v>
      </c>
      <c r="I74" s="7">
        <v>7769.73</v>
      </c>
      <c r="J74" s="7">
        <v>627.65</v>
      </c>
      <c r="K74" s="7">
        <v>20.12</v>
      </c>
      <c r="L74" s="7">
        <v>738.42</v>
      </c>
      <c r="M74" s="7">
        <v>23.44</v>
      </c>
      <c r="N74" s="7">
        <v>1666.43</v>
      </c>
      <c r="O74" s="7">
        <v>6298.7</v>
      </c>
      <c r="P74" s="7">
        <v>0.47</v>
      </c>
      <c r="Q74" s="7">
        <v>4</v>
      </c>
      <c r="R74" s="7">
        <v>0</v>
      </c>
      <c r="S74" s="7">
        <v>299.18</v>
      </c>
      <c r="T74" s="7">
        <v>2201.44</v>
      </c>
      <c r="U74" s="7">
        <v>2772.77</v>
      </c>
      <c r="V74" s="7">
        <v>4781.3999999999996</v>
      </c>
      <c r="W74" s="7">
        <v>2436.12</v>
      </c>
      <c r="X74" s="7">
        <v>54660.95</v>
      </c>
      <c r="Y74" s="7">
        <v>55118.62</v>
      </c>
      <c r="Z74" s="7">
        <v>28723.84</v>
      </c>
      <c r="AA74" s="7">
        <v>162766.46</v>
      </c>
      <c r="AB74" s="7">
        <v>120996.08</v>
      </c>
      <c r="AC74" s="7">
        <v>54685.06</v>
      </c>
      <c r="AD74" s="7">
        <v>32757.88</v>
      </c>
      <c r="AE74" s="7">
        <v>72147.87</v>
      </c>
      <c r="AF74" s="7">
        <v>114.72</v>
      </c>
      <c r="AG74" s="7">
        <v>0</v>
      </c>
      <c r="AH74" s="7">
        <v>-634.21</v>
      </c>
      <c r="AI74" s="7">
        <v>1131437.02</v>
      </c>
      <c r="AJ74" s="7">
        <v>27813.61</v>
      </c>
      <c r="AK74" s="7">
        <v>95247.679999999993</v>
      </c>
      <c r="AL74" s="7">
        <v>33446.97</v>
      </c>
      <c r="AM74" s="7">
        <v>4914.2700000000004</v>
      </c>
      <c r="AN74" s="7">
        <v>246.13</v>
      </c>
      <c r="AO74" s="7">
        <v>26.34</v>
      </c>
      <c r="AP74" s="7">
        <v>355.86</v>
      </c>
      <c r="AQ74" s="7">
        <v>0.11</v>
      </c>
      <c r="AR74" s="7">
        <v>0.79</v>
      </c>
      <c r="AS74" s="7">
        <v>42682.75</v>
      </c>
      <c r="AT74" s="7">
        <v>20747.669999999998</v>
      </c>
      <c r="AU74" s="7">
        <v>12.41</v>
      </c>
      <c r="AV74" s="7">
        <v>232077.63</v>
      </c>
      <c r="AW74" s="7">
        <v>40.479999999999997</v>
      </c>
      <c r="AX74" s="7">
        <v>12.47</v>
      </c>
      <c r="AY74" s="7">
        <v>835.23</v>
      </c>
      <c r="AZ74" s="7">
        <v>0</v>
      </c>
      <c r="BA74" s="7">
        <v>40924.089999999997</v>
      </c>
      <c r="BB74" s="7">
        <v>35848.35</v>
      </c>
      <c r="BC74" s="7">
        <v>73808.22</v>
      </c>
      <c r="BD74" s="7">
        <v>280393.36</v>
      </c>
      <c r="BE74" s="7">
        <v>0.01</v>
      </c>
      <c r="BF74" s="7">
        <v>427.86</v>
      </c>
      <c r="BG74" s="7">
        <v>1780.43</v>
      </c>
      <c r="BH74" s="7">
        <v>2.67</v>
      </c>
      <c r="BI74" s="7">
        <v>1.1100000000000001</v>
      </c>
      <c r="BJ74" s="7">
        <v>7984.12</v>
      </c>
      <c r="BK74" s="7">
        <v>5119.42</v>
      </c>
      <c r="BL74" s="7">
        <v>594.16999999999996</v>
      </c>
      <c r="BM74" s="7">
        <v>33.9</v>
      </c>
      <c r="BN74" s="7">
        <v>0</v>
      </c>
      <c r="BO74" s="7">
        <v>4121.92</v>
      </c>
      <c r="BP74" s="7">
        <v>0.34</v>
      </c>
      <c r="BQ74" s="7">
        <v>7.0000000000000007E-2</v>
      </c>
      <c r="BR74" s="7">
        <v>2582.9299999999998</v>
      </c>
      <c r="BS74" s="7">
        <v>-0.95</v>
      </c>
      <c r="BT74" s="7">
        <v>0</v>
      </c>
      <c r="BU74" s="7">
        <v>0</v>
      </c>
      <c r="BX74" s="7">
        <v>229998.8</v>
      </c>
      <c r="CA74" s="7">
        <v>3135992.85</v>
      </c>
      <c r="CC74" s="7">
        <v>2654496.61</v>
      </c>
      <c r="CD74" s="7">
        <v>251497.44</v>
      </c>
    </row>
    <row r="75" spans="1:82" x14ac:dyDescent="0.45">
      <c r="A75" s="7" t="s">
        <v>275</v>
      </c>
      <c r="B75" s="7" t="s">
        <v>276</v>
      </c>
      <c r="C75" s="7" t="s">
        <v>290</v>
      </c>
      <c r="D75" s="7" t="s">
        <v>24</v>
      </c>
      <c r="I75" s="7">
        <v>1861.12</v>
      </c>
      <c r="J75" s="7">
        <v>4591.7</v>
      </c>
      <c r="K75" s="7">
        <v>-212.92</v>
      </c>
      <c r="L75" s="7">
        <v>-7780.08</v>
      </c>
      <c r="M75" s="7">
        <v>16610.54</v>
      </c>
      <c r="N75" s="7">
        <v>2417.17</v>
      </c>
      <c r="O75" s="7">
        <v>1042.8</v>
      </c>
      <c r="P75" s="7">
        <v>-2089.54</v>
      </c>
      <c r="Q75" s="7">
        <v>-1519.25</v>
      </c>
      <c r="R75" s="7">
        <v>79.88</v>
      </c>
      <c r="S75" s="7">
        <v>747.48</v>
      </c>
      <c r="T75" s="7">
        <v>-24862.41</v>
      </c>
      <c r="U75" s="7">
        <v>1619.99</v>
      </c>
      <c r="V75" s="7">
        <v>-3360.46</v>
      </c>
      <c r="W75" s="7">
        <v>-4202.49</v>
      </c>
      <c r="X75" s="7">
        <v>5761.99</v>
      </c>
      <c r="Y75" s="7">
        <v>-5982.19</v>
      </c>
      <c r="Z75" s="7">
        <v>5352.65</v>
      </c>
      <c r="AA75" s="7">
        <v>4707.95</v>
      </c>
      <c r="AB75" s="7">
        <v>35129.65</v>
      </c>
      <c r="AC75" s="7">
        <v>-5230.12</v>
      </c>
      <c r="AD75" s="7">
        <v>-1411.95</v>
      </c>
      <c r="AE75" s="7">
        <v>2934.65</v>
      </c>
      <c r="AF75" s="7">
        <v>-5546.48</v>
      </c>
      <c r="AG75" s="7">
        <v>29.45</v>
      </c>
      <c r="AH75" s="7">
        <v>1072.43</v>
      </c>
      <c r="AI75" s="7">
        <v>4016.67</v>
      </c>
      <c r="AJ75" s="7">
        <v>563.35</v>
      </c>
      <c r="AK75" s="7">
        <v>7241.7</v>
      </c>
      <c r="AL75" s="7">
        <v>4606.6899999999996</v>
      </c>
      <c r="AM75" s="7">
        <v>236.41</v>
      </c>
      <c r="AN75" s="7">
        <v>-4274.97</v>
      </c>
      <c r="AO75" s="7">
        <v>0.74</v>
      </c>
      <c r="AP75" s="7">
        <v>13.43</v>
      </c>
      <c r="AQ75" s="7">
        <v>0.14000000000000001</v>
      </c>
      <c r="AR75" s="7">
        <v>-997.21</v>
      </c>
      <c r="AS75" s="7">
        <v>188.53</v>
      </c>
      <c r="AT75" s="7">
        <v>-47.69</v>
      </c>
      <c r="AU75" s="7">
        <v>116.27</v>
      </c>
      <c r="AV75" s="7">
        <v>-62.73</v>
      </c>
      <c r="AW75" s="7">
        <v>0.01</v>
      </c>
      <c r="AX75" s="7">
        <v>0.08</v>
      </c>
      <c r="AY75" s="7">
        <v>-6.98</v>
      </c>
      <c r="AZ75" s="7">
        <v>0</v>
      </c>
      <c r="BA75" s="7">
        <v>619.86</v>
      </c>
      <c r="BB75" s="7">
        <v>-214.32</v>
      </c>
      <c r="BC75" s="7">
        <v>-142.1</v>
      </c>
      <c r="BD75" s="7">
        <v>-155.47</v>
      </c>
      <c r="BE75" s="7">
        <v>983.42</v>
      </c>
      <c r="BF75" s="7">
        <v>469.93</v>
      </c>
      <c r="BG75" s="7">
        <v>13.03</v>
      </c>
      <c r="BH75" s="7">
        <v>-1.35</v>
      </c>
      <c r="BI75" s="7">
        <v>8.31</v>
      </c>
      <c r="BJ75" s="7">
        <v>164.04</v>
      </c>
      <c r="BK75" s="7">
        <v>0</v>
      </c>
      <c r="BL75" s="7">
        <v>2.57</v>
      </c>
      <c r="BM75" s="7">
        <v>0.13</v>
      </c>
      <c r="BN75" s="7">
        <v>-0.08</v>
      </c>
      <c r="BO75" s="7">
        <v>176.09</v>
      </c>
      <c r="BP75" s="7">
        <v>23.37</v>
      </c>
      <c r="BQ75" s="7">
        <v>0</v>
      </c>
      <c r="BR75" s="7">
        <v>231.25</v>
      </c>
      <c r="BS75" s="7">
        <v>57.76</v>
      </c>
      <c r="BT75" s="7">
        <v>0</v>
      </c>
      <c r="BU75" s="7">
        <v>0</v>
      </c>
      <c r="BX75" s="7">
        <v>660.57</v>
      </c>
      <c r="CA75" s="7">
        <v>66485.23</v>
      </c>
      <c r="CC75" s="7">
        <v>35592.400000000001</v>
      </c>
      <c r="CD75" s="7">
        <v>30232.26</v>
      </c>
    </row>
    <row r="76" spans="1:82" x14ac:dyDescent="0.45">
      <c r="A76" s="7" t="s">
        <v>275</v>
      </c>
      <c r="B76" s="7" t="s">
        <v>276</v>
      </c>
      <c r="C76" s="7" t="s">
        <v>291</v>
      </c>
      <c r="D76" s="7" t="s">
        <v>292</v>
      </c>
      <c r="I76" s="7">
        <v>0</v>
      </c>
      <c r="J76" s="7">
        <v>0</v>
      </c>
      <c r="K76" s="7">
        <v>0.01</v>
      </c>
      <c r="L76" s="7">
        <v>0.11</v>
      </c>
      <c r="M76" s="7">
        <v>0</v>
      </c>
      <c r="N76" s="7">
        <v>0.43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1371.93</v>
      </c>
      <c r="X76" s="7">
        <v>0</v>
      </c>
      <c r="Y76" s="7">
        <v>44.78</v>
      </c>
      <c r="Z76" s="7">
        <v>0</v>
      </c>
      <c r="AA76" s="7">
        <v>0</v>
      </c>
      <c r="AB76" s="7">
        <v>0</v>
      </c>
      <c r="AC76" s="7">
        <v>0</v>
      </c>
      <c r="AD76" s="7">
        <v>5682.15</v>
      </c>
      <c r="AE76" s="7">
        <v>0</v>
      </c>
      <c r="AF76" s="7">
        <v>0.01</v>
      </c>
      <c r="AG76" s="7">
        <v>0</v>
      </c>
      <c r="AH76" s="7">
        <v>0.01</v>
      </c>
      <c r="AI76" s="7">
        <v>0</v>
      </c>
      <c r="AJ76" s="7">
        <v>6.83</v>
      </c>
      <c r="AK76" s="7">
        <v>972.55</v>
      </c>
      <c r="AL76" s="7">
        <v>1054.93</v>
      </c>
      <c r="AM76" s="7">
        <v>49.78</v>
      </c>
      <c r="AN76" s="7">
        <v>3.69</v>
      </c>
      <c r="AO76" s="7">
        <v>0.44</v>
      </c>
      <c r="AP76" s="7">
        <v>2.27</v>
      </c>
      <c r="AQ76" s="7">
        <v>0</v>
      </c>
      <c r="AR76" s="7">
        <v>0</v>
      </c>
      <c r="AS76" s="7">
        <v>0</v>
      </c>
      <c r="AT76" s="7">
        <v>0</v>
      </c>
      <c r="AU76" s="7">
        <v>-0.01</v>
      </c>
      <c r="AV76" s="7">
        <v>0</v>
      </c>
      <c r="AW76" s="7">
        <v>16.98</v>
      </c>
      <c r="AX76" s="7">
        <v>0.08</v>
      </c>
      <c r="AY76" s="7">
        <v>0</v>
      </c>
      <c r="AZ76" s="7">
        <v>0</v>
      </c>
      <c r="BA76" s="7">
        <v>0</v>
      </c>
      <c r="BB76" s="7">
        <v>0</v>
      </c>
      <c r="BC76" s="7">
        <v>0.01</v>
      </c>
      <c r="BD76" s="7">
        <v>0</v>
      </c>
      <c r="BE76" s="7">
        <v>0</v>
      </c>
      <c r="BF76" s="7">
        <v>0.01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342.66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X76" s="7">
        <v>628.53</v>
      </c>
      <c r="CA76" s="7">
        <v>11599.7</v>
      </c>
      <c r="CC76" s="7">
        <v>9549.64</v>
      </c>
      <c r="CD76" s="7">
        <v>1421.52</v>
      </c>
    </row>
    <row r="77" spans="1:82" x14ac:dyDescent="0.45">
      <c r="A77" s="7" t="s">
        <v>275</v>
      </c>
      <c r="B77" s="7" t="s">
        <v>276</v>
      </c>
      <c r="C77" s="7" t="s">
        <v>293</v>
      </c>
      <c r="D77" s="7" t="s">
        <v>294</v>
      </c>
      <c r="I77" s="7">
        <v>1861.12</v>
      </c>
      <c r="J77" s="7">
        <v>4591.7</v>
      </c>
      <c r="K77" s="7">
        <v>-212.91</v>
      </c>
      <c r="L77" s="7">
        <v>-7779.97</v>
      </c>
      <c r="M77" s="7">
        <v>16610.54</v>
      </c>
      <c r="N77" s="7">
        <v>2417.6</v>
      </c>
      <c r="O77" s="7">
        <v>1042.8</v>
      </c>
      <c r="P77" s="7">
        <v>-2089.54</v>
      </c>
      <c r="Q77" s="7">
        <v>-1519.25</v>
      </c>
      <c r="R77" s="7">
        <v>79.88</v>
      </c>
      <c r="S77" s="7">
        <v>747.48</v>
      </c>
      <c r="T77" s="7">
        <v>-24862.41</v>
      </c>
      <c r="U77" s="7">
        <v>1619.99</v>
      </c>
      <c r="V77" s="7">
        <v>-3360.46</v>
      </c>
      <c r="W77" s="7">
        <v>-2830.56</v>
      </c>
      <c r="X77" s="7">
        <v>5761.99</v>
      </c>
      <c r="Y77" s="7">
        <v>-5937.41</v>
      </c>
      <c r="Z77" s="7">
        <v>5352.65</v>
      </c>
      <c r="AA77" s="7">
        <v>4707.95</v>
      </c>
      <c r="AB77" s="7">
        <v>35129.65</v>
      </c>
      <c r="AC77" s="7">
        <v>-5230.12</v>
      </c>
      <c r="AD77" s="7">
        <v>4270.21</v>
      </c>
      <c r="AE77" s="7">
        <v>2934.65</v>
      </c>
      <c r="AF77" s="7">
        <v>-5546.47</v>
      </c>
      <c r="AG77" s="7">
        <v>29.45</v>
      </c>
      <c r="AH77" s="7">
        <v>1072.45</v>
      </c>
      <c r="AI77" s="7">
        <v>4016.67</v>
      </c>
      <c r="AJ77" s="7">
        <v>570.16999999999996</v>
      </c>
      <c r="AK77" s="7">
        <v>8214.25</v>
      </c>
      <c r="AL77" s="7">
        <v>5661.61</v>
      </c>
      <c r="AM77" s="7">
        <v>286.19</v>
      </c>
      <c r="AN77" s="7">
        <v>-4271.28</v>
      </c>
      <c r="AO77" s="7">
        <v>1.17</v>
      </c>
      <c r="AP77" s="7">
        <v>15.7</v>
      </c>
      <c r="AQ77" s="7">
        <v>0.14000000000000001</v>
      </c>
      <c r="AR77" s="7">
        <v>-997.21</v>
      </c>
      <c r="AS77" s="7">
        <v>188.53</v>
      </c>
      <c r="AT77" s="7">
        <v>-47.69</v>
      </c>
      <c r="AU77" s="7">
        <v>116.26</v>
      </c>
      <c r="AV77" s="7">
        <v>-62.73</v>
      </c>
      <c r="AW77" s="7">
        <v>16.989999999999998</v>
      </c>
      <c r="AX77" s="7">
        <v>0.16</v>
      </c>
      <c r="AY77" s="7">
        <v>-6.98</v>
      </c>
      <c r="AZ77" s="7">
        <v>0</v>
      </c>
      <c r="BA77" s="7">
        <v>619.86</v>
      </c>
      <c r="BB77" s="7">
        <v>-214.32</v>
      </c>
      <c r="BC77" s="7">
        <v>-142.09</v>
      </c>
      <c r="BD77" s="7">
        <v>-155.47</v>
      </c>
      <c r="BE77" s="7">
        <v>983.42</v>
      </c>
      <c r="BF77" s="7">
        <v>469.94</v>
      </c>
      <c r="BG77" s="7">
        <v>13.03</v>
      </c>
      <c r="BH77" s="7">
        <v>-1.35</v>
      </c>
      <c r="BI77" s="7">
        <v>8.31</v>
      </c>
      <c r="BJ77" s="7">
        <v>164.04</v>
      </c>
      <c r="BK77" s="7">
        <v>0</v>
      </c>
      <c r="BL77" s="7">
        <v>2.57</v>
      </c>
      <c r="BM77" s="7">
        <v>0.13</v>
      </c>
      <c r="BN77" s="7">
        <v>-0.08</v>
      </c>
      <c r="BO77" s="7">
        <v>518.74</v>
      </c>
      <c r="BP77" s="7">
        <v>23.37</v>
      </c>
      <c r="BQ77" s="7">
        <v>0</v>
      </c>
      <c r="BR77" s="7">
        <v>231.25</v>
      </c>
      <c r="BS77" s="7">
        <v>57.76</v>
      </c>
      <c r="BT77" s="7">
        <v>0</v>
      </c>
      <c r="BU77" s="7">
        <v>0</v>
      </c>
      <c r="BX77" s="7">
        <v>1289.0999999999999</v>
      </c>
      <c r="CA77" s="7">
        <v>78084.92</v>
      </c>
      <c r="CC77" s="7">
        <v>45142.04</v>
      </c>
      <c r="CD77" s="7">
        <v>31653.78</v>
      </c>
    </row>
    <row r="78" spans="1:82" x14ac:dyDescent="0.45">
      <c r="A78" s="7" t="s">
        <v>275</v>
      </c>
      <c r="B78" s="7" t="s">
        <v>276</v>
      </c>
      <c r="C78" s="7" t="s">
        <v>295</v>
      </c>
      <c r="D78" s="7" t="s">
        <v>296</v>
      </c>
      <c r="I78" s="7">
        <v>24889.81</v>
      </c>
      <c r="J78" s="7">
        <v>743.08</v>
      </c>
      <c r="K78" s="7">
        <v>1943.03</v>
      </c>
      <c r="L78" s="7">
        <v>18281.990000000002</v>
      </c>
      <c r="M78" s="7">
        <v>105143.69</v>
      </c>
      <c r="N78" s="7">
        <v>48105.06</v>
      </c>
      <c r="O78" s="7">
        <v>12117.05</v>
      </c>
      <c r="P78" s="7">
        <v>24457.13</v>
      </c>
      <c r="Q78" s="7">
        <v>1738.63</v>
      </c>
      <c r="R78" s="7">
        <v>62058.38</v>
      </c>
      <c r="S78" s="7">
        <v>135803.87</v>
      </c>
      <c r="T78" s="7">
        <v>115735.54</v>
      </c>
      <c r="U78" s="7">
        <v>38990.11</v>
      </c>
      <c r="V78" s="7">
        <v>20896.169999999998</v>
      </c>
      <c r="W78" s="7">
        <v>58328.73</v>
      </c>
      <c r="X78" s="7">
        <v>47914</v>
      </c>
      <c r="Y78" s="7">
        <v>129164.46</v>
      </c>
      <c r="Z78" s="7">
        <v>74769.710000000006</v>
      </c>
      <c r="AA78" s="7">
        <v>224232.09</v>
      </c>
      <c r="AB78" s="7">
        <v>221169.84</v>
      </c>
      <c r="AC78" s="7">
        <v>98080.960000000006</v>
      </c>
      <c r="AD78" s="7">
        <v>55910.25</v>
      </c>
      <c r="AE78" s="7">
        <v>10940.52</v>
      </c>
      <c r="AF78" s="7">
        <v>2382.3200000000002</v>
      </c>
      <c r="AG78" s="7">
        <v>18.47</v>
      </c>
      <c r="AH78" s="7">
        <v>12074.88</v>
      </c>
      <c r="AI78" s="7">
        <v>8701.7999999999993</v>
      </c>
      <c r="AJ78" s="7">
        <v>17636.62</v>
      </c>
      <c r="AK78" s="7">
        <v>175757.97</v>
      </c>
      <c r="AL78" s="7">
        <v>31599.79</v>
      </c>
      <c r="AM78" s="7">
        <v>26407.26</v>
      </c>
      <c r="AN78" s="7">
        <v>68979.91</v>
      </c>
      <c r="AO78" s="7">
        <v>31732.59</v>
      </c>
      <c r="AP78" s="7">
        <v>30537.599999999999</v>
      </c>
      <c r="AQ78" s="7">
        <v>3644.99</v>
      </c>
      <c r="AR78" s="7">
        <v>21893.21</v>
      </c>
      <c r="AS78" s="7">
        <v>33771.35</v>
      </c>
      <c r="AT78" s="7">
        <v>11411.14</v>
      </c>
      <c r="AU78" s="7">
        <v>18428.169999999998</v>
      </c>
      <c r="AV78" s="7">
        <v>78089.97</v>
      </c>
      <c r="AW78" s="7">
        <v>81058.67</v>
      </c>
      <c r="AX78" s="7">
        <v>25906.15</v>
      </c>
      <c r="AY78" s="7">
        <v>30371.39</v>
      </c>
      <c r="AZ78" s="7">
        <v>0</v>
      </c>
      <c r="BA78" s="7">
        <v>2680.99</v>
      </c>
      <c r="BB78" s="7">
        <v>67663.13</v>
      </c>
      <c r="BC78" s="7">
        <v>39587.07</v>
      </c>
      <c r="BD78" s="7">
        <v>34107.65</v>
      </c>
      <c r="BE78" s="7">
        <v>15295.99</v>
      </c>
      <c r="BF78" s="7">
        <v>9789.1</v>
      </c>
      <c r="BG78" s="7">
        <v>56977.14</v>
      </c>
      <c r="BH78" s="7">
        <v>4588.3599999999997</v>
      </c>
      <c r="BI78" s="7">
        <v>7559.16</v>
      </c>
      <c r="BJ78" s="7">
        <v>47826.35</v>
      </c>
      <c r="BK78" s="7">
        <v>4072.36</v>
      </c>
      <c r="BL78" s="7">
        <v>7328.4</v>
      </c>
      <c r="BM78" s="7">
        <v>561.45000000000005</v>
      </c>
      <c r="BN78" s="7">
        <v>119.03</v>
      </c>
      <c r="BO78" s="7">
        <v>11683.23</v>
      </c>
      <c r="BP78" s="7">
        <v>1013.41</v>
      </c>
      <c r="BQ78" s="7">
        <v>236.6</v>
      </c>
      <c r="BR78" s="7">
        <v>723.79</v>
      </c>
      <c r="BS78" s="7">
        <v>2178.5300000000002</v>
      </c>
      <c r="BT78" s="7">
        <v>19.27</v>
      </c>
      <c r="BU78" s="7">
        <v>0</v>
      </c>
      <c r="BX78" s="7">
        <v>10009.370000000001</v>
      </c>
      <c r="CA78" s="7">
        <v>2767314.51</v>
      </c>
      <c r="CC78" s="7">
        <v>2555829.38</v>
      </c>
      <c r="CD78" s="7">
        <v>201475.75</v>
      </c>
    </row>
    <row r="79" spans="1:82" x14ac:dyDescent="0.45">
      <c r="A79" s="7" t="s">
        <v>275</v>
      </c>
      <c r="B79" s="7" t="s">
        <v>276</v>
      </c>
      <c r="C79" s="7" t="s">
        <v>297</v>
      </c>
      <c r="D79" s="7" t="s">
        <v>298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X79" s="7">
        <v>0</v>
      </c>
      <c r="CA79" s="7">
        <v>0</v>
      </c>
      <c r="CC79" s="7">
        <v>0</v>
      </c>
      <c r="CD79" s="7">
        <v>0</v>
      </c>
    </row>
    <row r="80" spans="1:82" x14ac:dyDescent="0.45">
      <c r="A80" s="7" t="s">
        <v>275</v>
      </c>
      <c r="B80" s="7" t="s">
        <v>276</v>
      </c>
      <c r="C80" s="7" t="s">
        <v>299</v>
      </c>
      <c r="D80" s="7" t="s">
        <v>300</v>
      </c>
      <c r="I80" s="7">
        <v>24889.81</v>
      </c>
      <c r="J80" s="7">
        <v>743.08</v>
      </c>
      <c r="K80" s="7">
        <v>1943.03</v>
      </c>
      <c r="L80" s="7">
        <v>18281.990000000002</v>
      </c>
      <c r="M80" s="7">
        <v>105143.69</v>
      </c>
      <c r="N80" s="7">
        <v>48105.06</v>
      </c>
      <c r="O80" s="7">
        <v>12117.05</v>
      </c>
      <c r="P80" s="7">
        <v>24457.13</v>
      </c>
      <c r="Q80" s="7">
        <v>1738.63</v>
      </c>
      <c r="R80" s="7">
        <v>62058.38</v>
      </c>
      <c r="S80" s="7">
        <v>135803.87</v>
      </c>
      <c r="T80" s="7">
        <v>115735.54</v>
      </c>
      <c r="U80" s="7">
        <v>38990.11</v>
      </c>
      <c r="V80" s="7">
        <v>20896.169999999998</v>
      </c>
      <c r="W80" s="7">
        <v>58328.73</v>
      </c>
      <c r="X80" s="7">
        <v>47914</v>
      </c>
      <c r="Y80" s="7">
        <v>129164.46</v>
      </c>
      <c r="Z80" s="7">
        <v>74769.710000000006</v>
      </c>
      <c r="AA80" s="7">
        <v>224232.09</v>
      </c>
      <c r="AB80" s="7">
        <v>221169.84</v>
      </c>
      <c r="AC80" s="7">
        <v>98080.960000000006</v>
      </c>
      <c r="AD80" s="7">
        <v>55910.25</v>
      </c>
      <c r="AE80" s="7">
        <v>10940.52</v>
      </c>
      <c r="AF80" s="7">
        <v>2382.3200000000002</v>
      </c>
      <c r="AG80" s="7">
        <v>18.47</v>
      </c>
      <c r="AH80" s="7">
        <v>12074.88</v>
      </c>
      <c r="AI80" s="7">
        <v>8701.7999999999993</v>
      </c>
      <c r="AJ80" s="7">
        <v>17636.62</v>
      </c>
      <c r="AK80" s="7">
        <v>175757.97</v>
      </c>
      <c r="AL80" s="7">
        <v>31599.79</v>
      </c>
      <c r="AM80" s="7">
        <v>26407.26</v>
      </c>
      <c r="AN80" s="7">
        <v>68979.91</v>
      </c>
      <c r="AO80" s="7">
        <v>31732.59</v>
      </c>
      <c r="AP80" s="7">
        <v>30537.599999999999</v>
      </c>
      <c r="AQ80" s="7">
        <v>3644.99</v>
      </c>
      <c r="AR80" s="7">
        <v>21893.21</v>
      </c>
      <c r="AS80" s="7">
        <v>33771.35</v>
      </c>
      <c r="AT80" s="7">
        <v>11411.14</v>
      </c>
      <c r="AU80" s="7">
        <v>18428.169999999998</v>
      </c>
      <c r="AV80" s="7">
        <v>78089.97</v>
      </c>
      <c r="AW80" s="7">
        <v>81058.67</v>
      </c>
      <c r="AX80" s="7">
        <v>25906.15</v>
      </c>
      <c r="AY80" s="7">
        <v>30371.39</v>
      </c>
      <c r="AZ80" s="7">
        <v>0</v>
      </c>
      <c r="BA80" s="7">
        <v>2680.99</v>
      </c>
      <c r="BB80" s="7">
        <v>67663.13</v>
      </c>
      <c r="BC80" s="7">
        <v>39587.07</v>
      </c>
      <c r="BD80" s="7">
        <v>34107.65</v>
      </c>
      <c r="BE80" s="7">
        <v>15295.99</v>
      </c>
      <c r="BF80" s="7">
        <v>9789.1</v>
      </c>
      <c r="BG80" s="7">
        <v>56977.14</v>
      </c>
      <c r="BH80" s="7">
        <v>4588.3599999999997</v>
      </c>
      <c r="BI80" s="7">
        <v>7559.16</v>
      </c>
      <c r="BJ80" s="7">
        <v>47826.35</v>
      </c>
      <c r="BK80" s="7">
        <v>4072.36</v>
      </c>
      <c r="BL80" s="7">
        <v>7328.4</v>
      </c>
      <c r="BM80" s="7">
        <v>561.45000000000005</v>
      </c>
      <c r="BN80" s="7">
        <v>119.03</v>
      </c>
      <c r="BO80" s="7">
        <v>11683.23</v>
      </c>
      <c r="BP80" s="7">
        <v>1013.41</v>
      </c>
      <c r="BQ80" s="7">
        <v>236.6</v>
      </c>
      <c r="BR80" s="7">
        <v>723.79</v>
      </c>
      <c r="BS80" s="7">
        <v>2178.5300000000002</v>
      </c>
      <c r="BT80" s="7">
        <v>19.27</v>
      </c>
      <c r="BU80" s="7">
        <v>0</v>
      </c>
      <c r="BX80" s="7">
        <v>10009.370000000001</v>
      </c>
      <c r="CA80" s="7">
        <v>2767314.51</v>
      </c>
      <c r="CC80" s="7">
        <v>2555829.38</v>
      </c>
      <c r="CD80" s="7">
        <v>201475.75</v>
      </c>
    </row>
    <row r="81" spans="1:82" x14ac:dyDescent="0.45">
      <c r="A81" s="7" t="s">
        <v>275</v>
      </c>
      <c r="B81" s="7" t="s">
        <v>276</v>
      </c>
      <c r="C81" s="7" t="s">
        <v>301</v>
      </c>
      <c r="D81" s="7" t="s">
        <v>302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X81" s="7">
        <v>0</v>
      </c>
      <c r="CA81" s="7">
        <v>0</v>
      </c>
      <c r="CC81" s="7">
        <v>0</v>
      </c>
      <c r="CD81" s="7">
        <v>0</v>
      </c>
    </row>
    <row r="82" spans="1:82" x14ac:dyDescent="0.45">
      <c r="A82" s="7" t="s">
        <v>275</v>
      </c>
      <c r="B82" s="7" t="s">
        <v>276</v>
      </c>
      <c r="C82" s="7" t="s">
        <v>303</v>
      </c>
      <c r="D82" s="7" t="s">
        <v>304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X82" s="7">
        <v>0</v>
      </c>
      <c r="CA82" s="7">
        <v>0</v>
      </c>
      <c r="CC82" s="7">
        <v>0</v>
      </c>
      <c r="CD82" s="7">
        <v>0</v>
      </c>
    </row>
    <row r="83" spans="1:82" x14ac:dyDescent="0.45">
      <c r="A83" s="7" t="s">
        <v>275</v>
      </c>
      <c r="B83" s="7" t="s">
        <v>276</v>
      </c>
      <c r="C83" s="7" t="s">
        <v>305</v>
      </c>
      <c r="D83" s="7" t="s">
        <v>306</v>
      </c>
      <c r="I83" s="7">
        <v>139890.96</v>
      </c>
      <c r="J83" s="7">
        <v>13250.7</v>
      </c>
      <c r="K83" s="7">
        <v>8291.69</v>
      </c>
      <c r="L83" s="7">
        <v>16856.66</v>
      </c>
      <c r="M83" s="7">
        <v>659436.25</v>
      </c>
      <c r="N83" s="7">
        <v>138236.59</v>
      </c>
      <c r="O83" s="7">
        <v>27012.68</v>
      </c>
      <c r="P83" s="7">
        <v>44928.69</v>
      </c>
      <c r="Q83" s="7">
        <v>5116.13</v>
      </c>
      <c r="R83" s="7">
        <v>153536.12</v>
      </c>
      <c r="S83" s="7">
        <v>182230.78</v>
      </c>
      <c r="T83" s="7">
        <v>172040.63</v>
      </c>
      <c r="U83" s="7">
        <v>64236.19</v>
      </c>
      <c r="V83" s="7">
        <v>36612.82</v>
      </c>
      <c r="W83" s="7">
        <v>58122.75</v>
      </c>
      <c r="X83" s="7">
        <v>125918.48</v>
      </c>
      <c r="Y83" s="7">
        <v>216212.32</v>
      </c>
      <c r="Z83" s="7">
        <v>139365.28</v>
      </c>
      <c r="AA83" s="7">
        <v>398310.94</v>
      </c>
      <c r="AB83" s="7">
        <v>558413.91</v>
      </c>
      <c r="AC83" s="7">
        <v>161967.29999999999</v>
      </c>
      <c r="AD83" s="7">
        <v>171694.76</v>
      </c>
      <c r="AE83" s="7">
        <v>87992.56</v>
      </c>
      <c r="AF83" s="7">
        <v>198747.7</v>
      </c>
      <c r="AG83" s="7">
        <v>31796.36</v>
      </c>
      <c r="AH83" s="7">
        <v>79308.479999999996</v>
      </c>
      <c r="AI83" s="7">
        <v>1195393.0900000001</v>
      </c>
      <c r="AJ83" s="7">
        <v>228345.43</v>
      </c>
      <c r="AK83" s="7">
        <v>640249.22</v>
      </c>
      <c r="AL83" s="7">
        <v>787321.32</v>
      </c>
      <c r="AM83" s="7">
        <v>220693.29</v>
      </c>
      <c r="AN83" s="7">
        <v>85490.03</v>
      </c>
      <c r="AO83" s="7">
        <v>78570.75</v>
      </c>
      <c r="AP83" s="7">
        <v>105470.43</v>
      </c>
      <c r="AQ83" s="7">
        <v>12664.33</v>
      </c>
      <c r="AR83" s="7">
        <v>655307.16</v>
      </c>
      <c r="AS83" s="7">
        <v>128880.96000000001</v>
      </c>
      <c r="AT83" s="7">
        <v>93442.35</v>
      </c>
      <c r="AU83" s="7">
        <v>158247.71</v>
      </c>
      <c r="AV83" s="7">
        <v>314375.5</v>
      </c>
      <c r="AW83" s="7">
        <v>242681.17</v>
      </c>
      <c r="AX83" s="7">
        <v>231237.27</v>
      </c>
      <c r="AY83" s="7">
        <v>52540.02</v>
      </c>
      <c r="AZ83" s="7">
        <v>0</v>
      </c>
      <c r="BA83" s="7">
        <v>1583618.66</v>
      </c>
      <c r="BB83" s="7">
        <v>125836.21</v>
      </c>
      <c r="BC83" s="7">
        <v>123243.65</v>
      </c>
      <c r="BD83" s="7">
        <v>354640.69</v>
      </c>
      <c r="BE83" s="7">
        <v>16595.13</v>
      </c>
      <c r="BF83" s="7">
        <v>32906.769999999997</v>
      </c>
      <c r="BG83" s="7">
        <v>97459.06</v>
      </c>
      <c r="BH83" s="7">
        <v>8273.85</v>
      </c>
      <c r="BI83" s="7">
        <v>101066.67</v>
      </c>
      <c r="BJ83" s="7">
        <v>87831.51</v>
      </c>
      <c r="BK83" s="7">
        <v>1102512.23</v>
      </c>
      <c r="BL83" s="7">
        <v>743319.06</v>
      </c>
      <c r="BM83" s="7">
        <v>1006205.98</v>
      </c>
      <c r="BN83" s="7">
        <v>428910.14</v>
      </c>
      <c r="BO83" s="7">
        <v>162965.75</v>
      </c>
      <c r="BP83" s="7">
        <v>98057.66</v>
      </c>
      <c r="BQ83" s="7">
        <v>100011.36</v>
      </c>
      <c r="BR83" s="7">
        <v>18939.759999999998</v>
      </c>
      <c r="BS83" s="7">
        <v>150954.37</v>
      </c>
      <c r="BT83" s="7">
        <v>49594.69</v>
      </c>
      <c r="BU83" s="7">
        <v>0</v>
      </c>
      <c r="BX83" s="7">
        <v>1207944.24</v>
      </c>
      <c r="CA83" s="7">
        <v>17636748.879999999</v>
      </c>
      <c r="CC83" s="7">
        <v>15513380.890000001</v>
      </c>
      <c r="CD83" s="7">
        <v>915423.76</v>
      </c>
    </row>
    <row r="84" spans="1:82" x14ac:dyDescent="0.45">
      <c r="A84" s="7" t="s">
        <v>275</v>
      </c>
      <c r="B84" s="7" t="s">
        <v>276</v>
      </c>
      <c r="C84" s="7" t="s">
        <v>25</v>
      </c>
      <c r="D84" s="7" t="s">
        <v>8</v>
      </c>
      <c r="E84" s="7">
        <v>13770247.73</v>
      </c>
      <c r="F84" s="7">
        <v>0</v>
      </c>
      <c r="G84" s="7">
        <v>0</v>
      </c>
      <c r="H84" s="7">
        <v>0</v>
      </c>
      <c r="I84" s="7">
        <v>285017.5</v>
      </c>
      <c r="J84" s="7">
        <v>36771.589999999997</v>
      </c>
      <c r="K84" s="7">
        <v>6594.97</v>
      </c>
      <c r="L84" s="7">
        <v>98187.14</v>
      </c>
      <c r="M84" s="7">
        <v>414323.75</v>
      </c>
      <c r="N84" s="7">
        <v>67365.09</v>
      </c>
      <c r="O84" s="7">
        <v>100599.16</v>
      </c>
      <c r="P84" s="7">
        <v>126813.1</v>
      </c>
      <c r="Q84" s="7">
        <v>70627.16</v>
      </c>
      <c r="R84" s="7">
        <v>206007.21</v>
      </c>
      <c r="S84" s="7">
        <v>314463.55</v>
      </c>
      <c r="T84" s="7">
        <v>54109.41</v>
      </c>
      <c r="U84" s="7">
        <v>219302.59</v>
      </c>
      <c r="V84" s="7">
        <v>158701.29999999999</v>
      </c>
      <c r="W84" s="7">
        <v>269007.68</v>
      </c>
      <c r="X84" s="7">
        <v>356881.04</v>
      </c>
      <c r="Y84" s="7">
        <v>93142.8</v>
      </c>
      <c r="Z84" s="7">
        <v>127786.68</v>
      </c>
      <c r="AA84" s="7">
        <v>199661.73</v>
      </c>
      <c r="AB84" s="7">
        <v>284134.62</v>
      </c>
      <c r="AC84" s="7">
        <v>64692.25</v>
      </c>
      <c r="AD84" s="7">
        <v>53608.31</v>
      </c>
      <c r="AE84" s="7">
        <v>181560.01</v>
      </c>
      <c r="AF84" s="7">
        <v>495491.84000000003</v>
      </c>
      <c r="AG84" s="7">
        <v>33332.32</v>
      </c>
      <c r="AH84" s="7">
        <v>177106.67</v>
      </c>
      <c r="AI84" s="7">
        <v>691865.28</v>
      </c>
      <c r="AJ84" s="7">
        <v>146241.64000000001</v>
      </c>
      <c r="AK84" s="7">
        <v>836331.38</v>
      </c>
      <c r="AL84" s="7">
        <v>240970.61</v>
      </c>
      <c r="AM84" s="7">
        <v>445411.2</v>
      </c>
      <c r="AN84" s="7">
        <v>42793.4</v>
      </c>
      <c r="AO84" s="7">
        <v>58110.17</v>
      </c>
      <c r="AP84" s="7">
        <v>433729.81</v>
      </c>
      <c r="AQ84" s="7">
        <v>117756.83</v>
      </c>
      <c r="AR84" s="7">
        <v>154860.98000000001</v>
      </c>
      <c r="AS84" s="7">
        <v>70097.710000000006</v>
      </c>
      <c r="AT84" s="7">
        <v>71030.77</v>
      </c>
      <c r="AU84" s="7">
        <v>197271.02</v>
      </c>
      <c r="AV84" s="7">
        <v>388677.36</v>
      </c>
      <c r="AW84" s="7">
        <v>566190.62</v>
      </c>
      <c r="AX84" s="7">
        <v>132205.71</v>
      </c>
      <c r="AY84" s="7">
        <v>208706.86</v>
      </c>
      <c r="AZ84" s="7">
        <v>0</v>
      </c>
      <c r="BA84" s="7">
        <v>541256.15</v>
      </c>
      <c r="BB84" s="7">
        <v>754198.58</v>
      </c>
      <c r="BC84" s="7">
        <v>252558.91</v>
      </c>
      <c r="BD84" s="7">
        <v>30559.52</v>
      </c>
      <c r="BE84" s="7">
        <v>186139.01</v>
      </c>
      <c r="BF84" s="7">
        <v>137663.82</v>
      </c>
      <c r="BG84" s="7">
        <v>282460.95</v>
      </c>
      <c r="BH84" s="7">
        <v>208732.65</v>
      </c>
      <c r="BI84" s="7">
        <v>40937.49</v>
      </c>
      <c r="BJ84" s="7">
        <v>438896.4</v>
      </c>
      <c r="BK84" s="7">
        <v>92714.59</v>
      </c>
      <c r="BL84" s="7">
        <v>107321.48</v>
      </c>
      <c r="BM84" s="7">
        <v>70182.45</v>
      </c>
      <c r="BN84" s="7">
        <v>22843.41</v>
      </c>
      <c r="BO84" s="7">
        <v>40457.24</v>
      </c>
      <c r="BP84" s="7">
        <v>40849.35</v>
      </c>
      <c r="BQ84" s="7">
        <v>34704.769999999997</v>
      </c>
      <c r="BR84" s="7">
        <v>19796.330000000002</v>
      </c>
      <c r="BS84" s="7">
        <v>30837.55</v>
      </c>
      <c r="BT84" s="7">
        <v>1629.34</v>
      </c>
      <c r="BU84" s="7">
        <v>0</v>
      </c>
      <c r="BV84" s="7">
        <v>7278266.0199999996</v>
      </c>
      <c r="BW84" s="7">
        <v>0</v>
      </c>
      <c r="BX84" s="7">
        <v>431542.28</v>
      </c>
      <c r="BY84" s="7">
        <v>0</v>
      </c>
      <c r="BZ84" s="7">
        <v>28145661.699999999</v>
      </c>
      <c r="CA84" s="7">
        <v>14375413.970000001</v>
      </c>
      <c r="CB84" s="7">
        <v>0</v>
      </c>
      <c r="CC84" s="7">
        <v>12632280.82</v>
      </c>
      <c r="CD84" s="7">
        <v>1311590.8799999999</v>
      </c>
    </row>
    <row r="85" spans="1:82" x14ac:dyDescent="0.45">
      <c r="A85" s="7" t="s">
        <v>275</v>
      </c>
      <c r="B85" s="7" t="s">
        <v>276</v>
      </c>
      <c r="C85" s="7" t="s">
        <v>307</v>
      </c>
      <c r="D85" s="7" t="s">
        <v>308</v>
      </c>
      <c r="I85" s="7">
        <v>424908.47</v>
      </c>
      <c r="J85" s="7">
        <v>50022.28</v>
      </c>
      <c r="K85" s="7">
        <v>14886.65</v>
      </c>
      <c r="L85" s="7">
        <v>115043.8</v>
      </c>
      <c r="M85" s="7">
        <v>1073760</v>
      </c>
      <c r="N85" s="7">
        <v>205601.68</v>
      </c>
      <c r="O85" s="7">
        <v>127611.84</v>
      </c>
      <c r="P85" s="7">
        <v>171741.79</v>
      </c>
      <c r="Q85" s="7">
        <v>75743.289999999994</v>
      </c>
      <c r="R85" s="7">
        <v>359543.33</v>
      </c>
      <c r="S85" s="7">
        <v>496694.33</v>
      </c>
      <c r="T85" s="7">
        <v>226150.03</v>
      </c>
      <c r="U85" s="7">
        <v>283538.77</v>
      </c>
      <c r="V85" s="7">
        <v>195314.11</v>
      </c>
      <c r="W85" s="7">
        <v>327130.43</v>
      </c>
      <c r="X85" s="7">
        <v>482799.52</v>
      </c>
      <c r="Y85" s="7">
        <v>309355.12</v>
      </c>
      <c r="Z85" s="7">
        <v>267151.96000000002</v>
      </c>
      <c r="AA85" s="7">
        <v>597972.66</v>
      </c>
      <c r="AB85" s="7">
        <v>842548.53</v>
      </c>
      <c r="AC85" s="7">
        <v>226659.55</v>
      </c>
      <c r="AD85" s="7">
        <v>225303.06</v>
      </c>
      <c r="AE85" s="7">
        <v>269552.56</v>
      </c>
      <c r="AF85" s="7">
        <v>694239.54</v>
      </c>
      <c r="AG85" s="7">
        <v>65128.68</v>
      </c>
      <c r="AH85" s="7">
        <v>256415.15</v>
      </c>
      <c r="AI85" s="7">
        <v>1887258.38</v>
      </c>
      <c r="AJ85" s="7">
        <v>374587.07</v>
      </c>
      <c r="AK85" s="7">
        <v>1476580.6</v>
      </c>
      <c r="AL85" s="7">
        <v>1028291.93</v>
      </c>
      <c r="AM85" s="7">
        <v>666104.49</v>
      </c>
      <c r="AN85" s="7">
        <v>128283.44</v>
      </c>
      <c r="AO85" s="7">
        <v>136680.91</v>
      </c>
      <c r="AP85" s="7">
        <v>539200.23</v>
      </c>
      <c r="AQ85" s="7">
        <v>130421.17</v>
      </c>
      <c r="AR85" s="7">
        <v>810168.14</v>
      </c>
      <c r="AS85" s="7">
        <v>198978.67</v>
      </c>
      <c r="AT85" s="7">
        <v>164473.12</v>
      </c>
      <c r="AU85" s="7">
        <v>355518.73</v>
      </c>
      <c r="AV85" s="7">
        <v>703052.86</v>
      </c>
      <c r="AW85" s="7">
        <v>808871.79</v>
      </c>
      <c r="AX85" s="7">
        <v>363442.98</v>
      </c>
      <c r="AY85" s="7">
        <v>261246.88</v>
      </c>
      <c r="AZ85" s="7">
        <v>0</v>
      </c>
      <c r="BA85" s="7">
        <v>2124874.8199999998</v>
      </c>
      <c r="BB85" s="7">
        <v>880034.79</v>
      </c>
      <c r="BC85" s="7">
        <v>375802.56</v>
      </c>
      <c r="BD85" s="7">
        <v>385200.21</v>
      </c>
      <c r="BE85" s="7">
        <v>202734.14</v>
      </c>
      <c r="BF85" s="7">
        <v>170570.59</v>
      </c>
      <c r="BG85" s="7">
        <v>379920</v>
      </c>
      <c r="BH85" s="7">
        <v>217006.5</v>
      </c>
      <c r="BI85" s="7">
        <v>142004.16</v>
      </c>
      <c r="BJ85" s="7">
        <v>526727.9</v>
      </c>
      <c r="BK85" s="7">
        <v>1195226.82</v>
      </c>
      <c r="BL85" s="7">
        <v>850640.54</v>
      </c>
      <c r="BM85" s="7">
        <v>1076388.43</v>
      </c>
      <c r="BN85" s="7">
        <v>451753.54</v>
      </c>
      <c r="BO85" s="7">
        <v>203422.99</v>
      </c>
      <c r="BP85" s="7">
        <v>138907.01</v>
      </c>
      <c r="BQ85" s="7">
        <v>134716.13</v>
      </c>
      <c r="BR85" s="7">
        <v>38736.080000000002</v>
      </c>
      <c r="BS85" s="7">
        <v>181791.92</v>
      </c>
      <c r="BT85" s="7">
        <v>51224.03</v>
      </c>
      <c r="BU85" s="7">
        <v>0</v>
      </c>
      <c r="BX85" s="7">
        <v>1639486.51</v>
      </c>
      <c r="CA85" s="7">
        <v>32012162.850000001</v>
      </c>
      <c r="CC85" s="7">
        <v>28145661.699999999</v>
      </c>
      <c r="CD85" s="7">
        <v>2227014.64</v>
      </c>
    </row>
    <row r="86" spans="1:82" x14ac:dyDescent="0.45">
      <c r="A86" s="7" t="s">
        <v>275</v>
      </c>
      <c r="B86" s="7" t="s">
        <v>204</v>
      </c>
      <c r="C86" s="7" t="s">
        <v>132</v>
      </c>
      <c r="D86" s="7" t="s">
        <v>210</v>
      </c>
      <c r="I86" s="7">
        <v>3250.08</v>
      </c>
      <c r="J86" s="7">
        <v>14.38</v>
      </c>
      <c r="K86" s="7">
        <v>7.4</v>
      </c>
      <c r="L86" s="7">
        <v>543.48</v>
      </c>
      <c r="M86" s="7">
        <v>1762.7</v>
      </c>
      <c r="N86" s="7">
        <v>159.65</v>
      </c>
      <c r="O86" s="7">
        <v>76.290000000000006</v>
      </c>
      <c r="P86" s="7">
        <v>22.36</v>
      </c>
      <c r="Q86" s="7">
        <v>0.32</v>
      </c>
      <c r="R86" s="7">
        <v>1153.5999999999999</v>
      </c>
      <c r="S86" s="7">
        <v>3533.99</v>
      </c>
      <c r="T86" s="7">
        <v>453.92</v>
      </c>
      <c r="U86" s="7">
        <v>216.91</v>
      </c>
      <c r="V86" s="7">
        <v>96.39</v>
      </c>
      <c r="W86" s="7">
        <v>27.77</v>
      </c>
      <c r="X86" s="7">
        <v>238.91</v>
      </c>
      <c r="Y86" s="7">
        <v>41.46</v>
      </c>
      <c r="Z86" s="7">
        <v>66.5</v>
      </c>
      <c r="AA86" s="7">
        <v>299.13</v>
      </c>
      <c r="AB86" s="7">
        <v>64.64</v>
      </c>
      <c r="AC86" s="7">
        <v>7.83</v>
      </c>
      <c r="AD86" s="7">
        <v>25.17</v>
      </c>
      <c r="AE86" s="7">
        <v>186.26</v>
      </c>
      <c r="AF86" s="7">
        <v>53.16</v>
      </c>
      <c r="AG86" s="7">
        <v>1.43</v>
      </c>
      <c r="AH86" s="7">
        <v>6.86</v>
      </c>
      <c r="AI86" s="7">
        <v>6.63</v>
      </c>
      <c r="AJ86" s="7">
        <v>11.22</v>
      </c>
      <c r="AK86" s="7">
        <v>229.72</v>
      </c>
      <c r="AL86" s="7">
        <v>1.49</v>
      </c>
      <c r="AM86" s="7">
        <v>95.97</v>
      </c>
      <c r="AN86" s="7">
        <v>4.9000000000000004</v>
      </c>
      <c r="AO86" s="7">
        <v>11.22</v>
      </c>
      <c r="AP86" s="7">
        <v>23.22</v>
      </c>
      <c r="AQ86" s="7">
        <v>3.03</v>
      </c>
      <c r="AR86" s="7">
        <v>4</v>
      </c>
      <c r="AS86" s="7">
        <v>9.81</v>
      </c>
      <c r="AT86" s="7">
        <v>0.3</v>
      </c>
      <c r="AU86" s="7">
        <v>20.72</v>
      </c>
      <c r="AV86" s="7">
        <v>9.5</v>
      </c>
      <c r="AW86" s="7">
        <v>108.4</v>
      </c>
      <c r="AX86" s="7">
        <v>68.22</v>
      </c>
      <c r="AY86" s="7">
        <v>5.16</v>
      </c>
      <c r="AZ86" s="7">
        <v>0</v>
      </c>
      <c r="BA86" s="7">
        <v>3.45</v>
      </c>
      <c r="BB86" s="7">
        <v>94.27</v>
      </c>
      <c r="BC86" s="7">
        <v>52.45</v>
      </c>
      <c r="BD86" s="7">
        <v>17.28</v>
      </c>
      <c r="BE86" s="7">
        <v>19.010000000000002</v>
      </c>
      <c r="BF86" s="7">
        <v>72.87</v>
      </c>
      <c r="BG86" s="7">
        <v>150.87</v>
      </c>
      <c r="BH86" s="7">
        <v>119.28</v>
      </c>
      <c r="BI86" s="7">
        <v>0.85</v>
      </c>
      <c r="BJ86" s="7">
        <v>42.14</v>
      </c>
      <c r="BK86" s="7">
        <v>1.66</v>
      </c>
      <c r="BL86" s="7">
        <v>0.15</v>
      </c>
      <c r="BM86" s="7">
        <v>0.03</v>
      </c>
      <c r="BN86" s="7">
        <v>0</v>
      </c>
      <c r="BO86" s="7">
        <v>0.27</v>
      </c>
      <c r="BP86" s="7">
        <v>0.1</v>
      </c>
      <c r="BQ86" s="7">
        <v>2.46</v>
      </c>
      <c r="BR86" s="7">
        <v>0.87</v>
      </c>
      <c r="BS86" s="7">
        <v>0.12</v>
      </c>
      <c r="BT86" s="7">
        <v>0</v>
      </c>
      <c r="BU86" s="7">
        <v>0</v>
      </c>
      <c r="CC86" s="7">
        <v>13502.25</v>
      </c>
    </row>
    <row r="87" spans="1:82" x14ac:dyDescent="0.45">
      <c r="A87" s="7" t="s">
        <v>275</v>
      </c>
      <c r="B87" s="7" t="s">
        <v>204</v>
      </c>
      <c r="C87" s="7" t="s">
        <v>133</v>
      </c>
      <c r="D87" s="7" t="s">
        <v>211</v>
      </c>
      <c r="I87" s="7">
        <v>107.4</v>
      </c>
      <c r="J87" s="7">
        <v>150.94999999999999</v>
      </c>
      <c r="K87" s="7">
        <v>1.35</v>
      </c>
      <c r="L87" s="7">
        <v>16.27</v>
      </c>
      <c r="M87" s="7">
        <v>5.78</v>
      </c>
      <c r="N87" s="7">
        <v>28.15</v>
      </c>
      <c r="O87" s="7">
        <v>21.96</v>
      </c>
      <c r="P87" s="7">
        <v>13.28</v>
      </c>
      <c r="Q87" s="7">
        <v>7.0000000000000007E-2</v>
      </c>
      <c r="R87" s="7">
        <v>109.33</v>
      </c>
      <c r="S87" s="7">
        <v>59.63</v>
      </c>
      <c r="T87" s="7">
        <v>1.02</v>
      </c>
      <c r="U87" s="7">
        <v>11.69</v>
      </c>
      <c r="V87" s="7">
        <v>2.71</v>
      </c>
      <c r="W87" s="7">
        <v>5.07</v>
      </c>
      <c r="X87" s="7">
        <v>23.43</v>
      </c>
      <c r="Y87" s="7">
        <v>7.62</v>
      </c>
      <c r="Z87" s="7">
        <v>9.61</v>
      </c>
      <c r="AA87" s="7">
        <v>77.73</v>
      </c>
      <c r="AB87" s="7">
        <v>16.850000000000001</v>
      </c>
      <c r="AC87" s="7">
        <v>3.57</v>
      </c>
      <c r="AD87" s="7">
        <v>5.58</v>
      </c>
      <c r="AE87" s="7">
        <v>8.06</v>
      </c>
      <c r="AF87" s="7">
        <v>2.0499999999999998</v>
      </c>
      <c r="AG87" s="7">
        <v>0.01</v>
      </c>
      <c r="AH87" s="7">
        <v>1.55</v>
      </c>
      <c r="AI87" s="7">
        <v>0.92</v>
      </c>
      <c r="AJ87" s="7">
        <v>2.74</v>
      </c>
      <c r="AK87" s="7">
        <v>29.23</v>
      </c>
      <c r="AL87" s="7">
        <v>0.11</v>
      </c>
      <c r="AM87" s="7">
        <v>66.84</v>
      </c>
      <c r="AN87" s="7">
        <v>13.56</v>
      </c>
      <c r="AO87" s="7">
        <v>4.42</v>
      </c>
      <c r="AP87" s="7">
        <v>3.43</v>
      </c>
      <c r="AQ87" s="7">
        <v>0.89</v>
      </c>
      <c r="AR87" s="7">
        <v>1.27</v>
      </c>
      <c r="AS87" s="7">
        <v>1.33</v>
      </c>
      <c r="AT87" s="7">
        <v>0.1</v>
      </c>
      <c r="AU87" s="7">
        <v>2.65</v>
      </c>
      <c r="AV87" s="7">
        <v>3.51</v>
      </c>
      <c r="AW87" s="7">
        <v>12.37</v>
      </c>
      <c r="AX87" s="7">
        <v>3.36</v>
      </c>
      <c r="AY87" s="7">
        <v>0.25</v>
      </c>
      <c r="AZ87" s="7">
        <v>0</v>
      </c>
      <c r="BA87" s="7">
        <v>7.0000000000000007E-2</v>
      </c>
      <c r="BB87" s="7">
        <v>15.29</v>
      </c>
      <c r="BC87" s="7">
        <v>6.24</v>
      </c>
      <c r="BD87" s="7">
        <v>0.22</v>
      </c>
      <c r="BE87" s="7">
        <v>3.54</v>
      </c>
      <c r="BF87" s="7">
        <v>1.65</v>
      </c>
      <c r="BG87" s="7">
        <v>13.1</v>
      </c>
      <c r="BH87" s="7">
        <v>3.67</v>
      </c>
      <c r="BI87" s="7">
        <v>0.78</v>
      </c>
      <c r="BJ87" s="7">
        <v>6.15</v>
      </c>
      <c r="BK87" s="7">
        <v>0.52</v>
      </c>
      <c r="BL87" s="7">
        <v>0.05</v>
      </c>
      <c r="BM87" s="7">
        <v>0.01</v>
      </c>
      <c r="BN87" s="7">
        <v>0</v>
      </c>
      <c r="BO87" s="7">
        <v>0.1</v>
      </c>
      <c r="BP87" s="7">
        <v>0.16</v>
      </c>
      <c r="BQ87" s="7">
        <v>0.01</v>
      </c>
      <c r="BR87" s="7">
        <v>0.23</v>
      </c>
      <c r="BS87" s="7">
        <v>0.05</v>
      </c>
      <c r="BT87" s="7">
        <v>0</v>
      </c>
      <c r="BU87" s="7">
        <v>0</v>
      </c>
      <c r="CC87" s="7">
        <v>889.56</v>
      </c>
    </row>
    <row r="88" spans="1:82" x14ac:dyDescent="0.45">
      <c r="A88" s="7" t="s">
        <v>275</v>
      </c>
      <c r="B88" s="7" t="s">
        <v>204</v>
      </c>
      <c r="C88" s="7" t="s">
        <v>134</v>
      </c>
      <c r="D88" s="7" t="s">
        <v>212</v>
      </c>
      <c r="I88" s="7">
        <v>5.93</v>
      </c>
      <c r="J88" s="7">
        <v>1.1499999999999999</v>
      </c>
      <c r="K88" s="7">
        <v>261.51</v>
      </c>
      <c r="L88" s="7">
        <v>10.1</v>
      </c>
      <c r="M88" s="7">
        <v>72.540000000000006</v>
      </c>
      <c r="N88" s="7">
        <v>56.87</v>
      </c>
      <c r="O88" s="7">
        <v>4.3600000000000003</v>
      </c>
      <c r="P88" s="7">
        <v>2.4500000000000002</v>
      </c>
      <c r="Q88" s="7">
        <v>0.02</v>
      </c>
      <c r="R88" s="7">
        <v>129.91999999999999</v>
      </c>
      <c r="S88" s="7">
        <v>59.34</v>
      </c>
      <c r="T88" s="7">
        <v>17.440000000000001</v>
      </c>
      <c r="U88" s="7">
        <v>11.41</v>
      </c>
      <c r="V88" s="7">
        <v>3.94</v>
      </c>
      <c r="W88" s="7">
        <v>1.07</v>
      </c>
      <c r="X88" s="7">
        <v>10.72</v>
      </c>
      <c r="Y88" s="7">
        <v>7.14</v>
      </c>
      <c r="Z88" s="7">
        <v>3.73</v>
      </c>
      <c r="AA88" s="7">
        <v>23.69</v>
      </c>
      <c r="AB88" s="7">
        <v>1.36</v>
      </c>
      <c r="AC88" s="7">
        <v>7.09</v>
      </c>
      <c r="AD88" s="7">
        <v>6.21</v>
      </c>
      <c r="AE88" s="7">
        <v>7.02</v>
      </c>
      <c r="AF88" s="7">
        <v>0.84</v>
      </c>
      <c r="AG88" s="7">
        <v>0.02</v>
      </c>
      <c r="AH88" s="7">
        <v>0.39</v>
      </c>
      <c r="AI88" s="7">
        <v>0.24</v>
      </c>
      <c r="AJ88" s="7">
        <v>0.05</v>
      </c>
      <c r="AK88" s="7">
        <v>6.81</v>
      </c>
      <c r="AL88" s="7">
        <v>0.01</v>
      </c>
      <c r="AM88" s="7">
        <v>2.58</v>
      </c>
      <c r="AN88" s="7">
        <v>8.43</v>
      </c>
      <c r="AO88" s="7">
        <v>1.96</v>
      </c>
      <c r="AP88" s="7">
        <v>9.65</v>
      </c>
      <c r="AQ88" s="7">
        <v>0.17</v>
      </c>
      <c r="AR88" s="7">
        <v>0.4</v>
      </c>
      <c r="AS88" s="7">
        <v>0.1</v>
      </c>
      <c r="AT88" s="7">
        <v>0.33</v>
      </c>
      <c r="AU88" s="7">
        <v>1.1599999999999999</v>
      </c>
      <c r="AV88" s="7">
        <v>0.53</v>
      </c>
      <c r="AW88" s="7">
        <v>7.44</v>
      </c>
      <c r="AX88" s="7">
        <v>2.85</v>
      </c>
      <c r="AY88" s="7">
        <v>0.23</v>
      </c>
      <c r="AZ88" s="7">
        <v>0</v>
      </c>
      <c r="BA88" s="7">
        <v>0.04</v>
      </c>
      <c r="BB88" s="7">
        <v>4.88</v>
      </c>
      <c r="BC88" s="7">
        <v>0.92</v>
      </c>
      <c r="BD88" s="7">
        <v>0.05</v>
      </c>
      <c r="BE88" s="7">
        <v>1.29</v>
      </c>
      <c r="BF88" s="7">
        <v>0.47</v>
      </c>
      <c r="BG88" s="7">
        <v>17.440000000000001</v>
      </c>
      <c r="BH88" s="7">
        <v>0.12</v>
      </c>
      <c r="BI88" s="7">
        <v>0.12</v>
      </c>
      <c r="BJ88" s="7">
        <v>2.92</v>
      </c>
      <c r="BK88" s="7">
        <v>0.04</v>
      </c>
      <c r="BL88" s="7">
        <v>0.11</v>
      </c>
      <c r="BM88" s="7">
        <v>0</v>
      </c>
      <c r="BN88" s="7">
        <v>0</v>
      </c>
      <c r="BO88" s="7">
        <v>0.05</v>
      </c>
      <c r="BP88" s="7">
        <v>0.01</v>
      </c>
      <c r="BQ88" s="7">
        <v>0.09</v>
      </c>
      <c r="BR88" s="7">
        <v>0</v>
      </c>
      <c r="BS88" s="7">
        <v>0.6</v>
      </c>
      <c r="BT88" s="7">
        <v>0</v>
      </c>
      <c r="BU88" s="7">
        <v>0</v>
      </c>
      <c r="CC88" s="7">
        <v>778.36</v>
      </c>
    </row>
    <row r="89" spans="1:82" x14ac:dyDescent="0.45">
      <c r="A89" s="7" t="s">
        <v>275</v>
      </c>
      <c r="B89" s="7" t="s">
        <v>204</v>
      </c>
      <c r="C89" s="7" t="s">
        <v>135</v>
      </c>
      <c r="D89" s="7" t="s">
        <v>213</v>
      </c>
      <c r="I89" s="7">
        <v>1.98</v>
      </c>
      <c r="J89" s="7">
        <v>0.38</v>
      </c>
      <c r="K89" s="7">
        <v>0.27</v>
      </c>
      <c r="L89" s="7">
        <v>2593.56</v>
      </c>
      <c r="M89" s="7">
        <v>6.92</v>
      </c>
      <c r="N89" s="7">
        <v>19.62</v>
      </c>
      <c r="O89" s="7">
        <v>15.62</v>
      </c>
      <c r="P89" s="7">
        <v>8.07</v>
      </c>
      <c r="Q89" s="7">
        <v>0.17</v>
      </c>
      <c r="R89" s="7">
        <v>1344.75</v>
      </c>
      <c r="S89" s="7">
        <v>223.4</v>
      </c>
      <c r="T89" s="7">
        <v>1.72</v>
      </c>
      <c r="U89" s="7">
        <v>40.479999999999997</v>
      </c>
      <c r="V89" s="7">
        <v>95.7</v>
      </c>
      <c r="W89" s="7">
        <v>124.03</v>
      </c>
      <c r="X89" s="7">
        <v>119.03</v>
      </c>
      <c r="Y89" s="7">
        <v>59.71</v>
      </c>
      <c r="Z89" s="7">
        <v>45.57</v>
      </c>
      <c r="AA89" s="7">
        <v>275.70999999999998</v>
      </c>
      <c r="AB89" s="7">
        <v>5.69</v>
      </c>
      <c r="AC89" s="7">
        <v>8.11</v>
      </c>
      <c r="AD89" s="7">
        <v>8.5</v>
      </c>
      <c r="AE89" s="7">
        <v>152.06</v>
      </c>
      <c r="AF89" s="7">
        <v>15.63</v>
      </c>
      <c r="AG89" s="7">
        <v>0.03</v>
      </c>
      <c r="AH89" s="7">
        <v>18.62</v>
      </c>
      <c r="AI89" s="7">
        <v>2.4900000000000002</v>
      </c>
      <c r="AJ89" s="7">
        <v>3.75</v>
      </c>
      <c r="AK89" s="7">
        <v>18.96</v>
      </c>
      <c r="AL89" s="7">
        <v>0.14000000000000001</v>
      </c>
      <c r="AM89" s="7">
        <v>73.099999999999994</v>
      </c>
      <c r="AN89" s="7">
        <v>38.64</v>
      </c>
      <c r="AO89" s="7">
        <v>13.87</v>
      </c>
      <c r="AP89" s="7">
        <v>17.059999999999999</v>
      </c>
      <c r="AQ89" s="7">
        <v>0.61</v>
      </c>
      <c r="AR89" s="7">
        <v>5.39</v>
      </c>
      <c r="AS89" s="7">
        <v>3.1</v>
      </c>
      <c r="AT89" s="7">
        <v>0.55000000000000004</v>
      </c>
      <c r="AU89" s="7">
        <v>8.24</v>
      </c>
      <c r="AV89" s="7">
        <v>14.17</v>
      </c>
      <c r="AW89" s="7">
        <v>19.260000000000002</v>
      </c>
      <c r="AX89" s="7">
        <v>3.89</v>
      </c>
      <c r="AY89" s="7">
        <v>6.51</v>
      </c>
      <c r="AZ89" s="7">
        <v>0</v>
      </c>
      <c r="BA89" s="7">
        <v>0.63</v>
      </c>
      <c r="BB89" s="7">
        <v>75.099999999999994</v>
      </c>
      <c r="BC89" s="7">
        <v>43.22</v>
      </c>
      <c r="BD89" s="7">
        <v>4.74</v>
      </c>
      <c r="BE89" s="7">
        <v>20.91</v>
      </c>
      <c r="BF89" s="7">
        <v>7.27</v>
      </c>
      <c r="BG89" s="7">
        <v>118.49</v>
      </c>
      <c r="BH89" s="7">
        <v>7.63</v>
      </c>
      <c r="BI89" s="7">
        <v>0.46</v>
      </c>
      <c r="BJ89" s="7">
        <v>52.84</v>
      </c>
      <c r="BK89" s="7">
        <v>0.83</v>
      </c>
      <c r="BL89" s="7">
        <v>0.14000000000000001</v>
      </c>
      <c r="BM89" s="7">
        <v>0.49</v>
      </c>
      <c r="BN89" s="7">
        <v>0</v>
      </c>
      <c r="BO89" s="7">
        <v>0.25</v>
      </c>
      <c r="BP89" s="7">
        <v>0.05</v>
      </c>
      <c r="BQ89" s="7">
        <v>0.3</v>
      </c>
      <c r="BR89" s="7">
        <v>0.18</v>
      </c>
      <c r="BS89" s="7">
        <v>0.26</v>
      </c>
      <c r="BT89" s="7">
        <v>0</v>
      </c>
      <c r="BU89" s="7">
        <v>0</v>
      </c>
      <c r="CC89" s="7">
        <v>5748.82</v>
      </c>
    </row>
    <row r="90" spans="1:82" x14ac:dyDescent="0.45">
      <c r="A90" s="7" t="s">
        <v>275</v>
      </c>
      <c r="B90" s="7" t="s">
        <v>204</v>
      </c>
      <c r="C90" s="7" t="s">
        <v>136</v>
      </c>
      <c r="D90" s="7" t="s">
        <v>214</v>
      </c>
      <c r="I90" s="7">
        <v>23863.200000000001</v>
      </c>
      <c r="J90" s="7">
        <v>16.440000000000001</v>
      </c>
      <c r="K90" s="7">
        <v>1204.1099999999999</v>
      </c>
      <c r="L90" s="7">
        <v>1481.62</v>
      </c>
      <c r="M90" s="7">
        <v>15378</v>
      </c>
      <c r="N90" s="7">
        <v>383.54</v>
      </c>
      <c r="O90" s="7">
        <v>145</v>
      </c>
      <c r="P90" s="7">
        <v>744.96</v>
      </c>
      <c r="Q90" s="7">
        <v>17.100000000000001</v>
      </c>
      <c r="R90" s="7">
        <v>462.85</v>
      </c>
      <c r="S90" s="7">
        <v>2229.42</v>
      </c>
      <c r="T90" s="7">
        <v>557.05999999999995</v>
      </c>
      <c r="U90" s="7">
        <v>1994.97</v>
      </c>
      <c r="V90" s="7">
        <v>451.39</v>
      </c>
      <c r="W90" s="7">
        <v>283.58999999999997</v>
      </c>
      <c r="X90" s="7">
        <v>830.07</v>
      </c>
      <c r="Y90" s="7">
        <v>167.05</v>
      </c>
      <c r="Z90" s="7">
        <v>218.35</v>
      </c>
      <c r="AA90" s="7">
        <v>541.16</v>
      </c>
      <c r="AB90" s="7">
        <v>40.85</v>
      </c>
      <c r="AC90" s="7">
        <v>11.53</v>
      </c>
      <c r="AD90" s="7">
        <v>157.5</v>
      </c>
      <c r="AE90" s="7">
        <v>103.94</v>
      </c>
      <c r="AF90" s="7">
        <v>100.5</v>
      </c>
      <c r="AG90" s="7">
        <v>0.52</v>
      </c>
      <c r="AH90" s="7">
        <v>38.909999999999997</v>
      </c>
      <c r="AI90" s="7">
        <v>7.31</v>
      </c>
      <c r="AJ90" s="7">
        <v>35.78</v>
      </c>
      <c r="AK90" s="7">
        <v>1239.22</v>
      </c>
      <c r="AL90" s="7">
        <v>5.32</v>
      </c>
      <c r="AM90" s="7">
        <v>427.11</v>
      </c>
      <c r="AN90" s="7">
        <v>71.47</v>
      </c>
      <c r="AO90" s="7">
        <v>101.82</v>
      </c>
      <c r="AP90" s="7">
        <v>280.19</v>
      </c>
      <c r="AQ90" s="7">
        <v>10.98</v>
      </c>
      <c r="AR90" s="7">
        <v>75.12</v>
      </c>
      <c r="AS90" s="7">
        <v>71.819999999999993</v>
      </c>
      <c r="AT90" s="7">
        <v>32.25</v>
      </c>
      <c r="AU90" s="7">
        <v>48.37</v>
      </c>
      <c r="AV90" s="7">
        <v>178.82</v>
      </c>
      <c r="AW90" s="7">
        <v>272.67</v>
      </c>
      <c r="AX90" s="7">
        <v>76.73</v>
      </c>
      <c r="AY90" s="7">
        <v>34.22</v>
      </c>
      <c r="AZ90" s="7">
        <v>0</v>
      </c>
      <c r="BA90" s="7">
        <v>13.73</v>
      </c>
      <c r="BB90" s="7">
        <v>792.13</v>
      </c>
      <c r="BC90" s="7">
        <v>149.76</v>
      </c>
      <c r="BD90" s="7">
        <v>185.13</v>
      </c>
      <c r="BE90" s="7">
        <v>2059.1</v>
      </c>
      <c r="BF90" s="7">
        <v>119.89</v>
      </c>
      <c r="BG90" s="7">
        <v>1292.6500000000001</v>
      </c>
      <c r="BH90" s="7">
        <v>120.76</v>
      </c>
      <c r="BI90" s="7">
        <v>12.52</v>
      </c>
      <c r="BJ90" s="7">
        <v>386.93</v>
      </c>
      <c r="BK90" s="7">
        <v>3.45</v>
      </c>
      <c r="BL90" s="7">
        <v>1.88</v>
      </c>
      <c r="BM90" s="7">
        <v>1.82</v>
      </c>
      <c r="BN90" s="7">
        <v>0</v>
      </c>
      <c r="BO90" s="7">
        <v>3.05</v>
      </c>
      <c r="BP90" s="7">
        <v>1.25</v>
      </c>
      <c r="BQ90" s="7">
        <v>3.46</v>
      </c>
      <c r="BR90" s="7">
        <v>4.8</v>
      </c>
      <c r="BS90" s="7">
        <v>11.34</v>
      </c>
      <c r="BT90" s="7">
        <v>0</v>
      </c>
      <c r="BU90" s="7">
        <v>0</v>
      </c>
      <c r="CC90" s="7">
        <v>59556.46</v>
      </c>
    </row>
    <row r="91" spans="1:82" x14ac:dyDescent="0.45">
      <c r="A91" s="7" t="s">
        <v>275</v>
      </c>
      <c r="B91" s="7" t="s">
        <v>204</v>
      </c>
      <c r="C91" s="7" t="s">
        <v>137</v>
      </c>
      <c r="D91" s="7" t="s">
        <v>14</v>
      </c>
      <c r="I91" s="7">
        <v>410.72</v>
      </c>
      <c r="J91" s="7">
        <v>0.8</v>
      </c>
      <c r="K91" s="7">
        <v>2.11</v>
      </c>
      <c r="L91" s="7">
        <v>241.78</v>
      </c>
      <c r="M91" s="7">
        <v>311.42</v>
      </c>
      <c r="N91" s="7">
        <v>14384.64</v>
      </c>
      <c r="O91" s="7">
        <v>22.42</v>
      </c>
      <c r="P91" s="7">
        <v>79.209999999999994</v>
      </c>
      <c r="Q91" s="7">
        <v>2.16</v>
      </c>
      <c r="R91" s="7">
        <v>56.94</v>
      </c>
      <c r="S91" s="7">
        <v>1858.14</v>
      </c>
      <c r="T91" s="7">
        <v>6.51</v>
      </c>
      <c r="U91" s="7">
        <v>284.79000000000002</v>
      </c>
      <c r="V91" s="7">
        <v>56.74</v>
      </c>
      <c r="W91" s="7">
        <v>55.24</v>
      </c>
      <c r="X91" s="7">
        <v>192.05</v>
      </c>
      <c r="Y91" s="7">
        <v>53.84</v>
      </c>
      <c r="Z91" s="7">
        <v>34.96</v>
      </c>
      <c r="AA91" s="7">
        <v>149.80000000000001</v>
      </c>
      <c r="AB91" s="7">
        <v>16.07</v>
      </c>
      <c r="AC91" s="7">
        <v>11.39</v>
      </c>
      <c r="AD91" s="7">
        <v>163.31</v>
      </c>
      <c r="AE91" s="7">
        <v>60.61</v>
      </c>
      <c r="AF91" s="7">
        <v>12.42</v>
      </c>
      <c r="AG91" s="7">
        <v>0.05</v>
      </c>
      <c r="AH91" s="7">
        <v>29.81</v>
      </c>
      <c r="AI91" s="7">
        <v>0.97</v>
      </c>
      <c r="AJ91" s="7">
        <v>6.08</v>
      </c>
      <c r="AK91" s="7">
        <v>301.60000000000002</v>
      </c>
      <c r="AL91" s="7">
        <v>0.47</v>
      </c>
      <c r="AM91" s="7">
        <v>67.010000000000005</v>
      </c>
      <c r="AN91" s="7">
        <v>7.5</v>
      </c>
      <c r="AO91" s="7">
        <v>20.38</v>
      </c>
      <c r="AP91" s="7">
        <v>58.77</v>
      </c>
      <c r="AQ91" s="7">
        <v>2.66</v>
      </c>
      <c r="AR91" s="7">
        <v>60.73</v>
      </c>
      <c r="AS91" s="7">
        <v>10.93</v>
      </c>
      <c r="AT91" s="7">
        <v>2.19</v>
      </c>
      <c r="AU91" s="7">
        <v>10.36</v>
      </c>
      <c r="AV91" s="7">
        <v>62.02</v>
      </c>
      <c r="AW91" s="7">
        <v>38.79</v>
      </c>
      <c r="AX91" s="7">
        <v>4.9400000000000004</v>
      </c>
      <c r="AY91" s="7">
        <v>13.59</v>
      </c>
      <c r="AZ91" s="7">
        <v>0</v>
      </c>
      <c r="BA91" s="7">
        <v>2.85</v>
      </c>
      <c r="BB91" s="7">
        <v>133.32</v>
      </c>
      <c r="BC91" s="7">
        <v>26.84</v>
      </c>
      <c r="BD91" s="7">
        <v>11.06</v>
      </c>
      <c r="BE91" s="7">
        <v>94.49</v>
      </c>
      <c r="BF91" s="7">
        <v>45.94</v>
      </c>
      <c r="BG91" s="7">
        <v>154.66999999999999</v>
      </c>
      <c r="BH91" s="7">
        <v>39.58</v>
      </c>
      <c r="BI91" s="7">
        <v>3.49</v>
      </c>
      <c r="BJ91" s="7">
        <v>72.069999999999993</v>
      </c>
      <c r="BK91" s="7">
        <v>0.36</v>
      </c>
      <c r="BL91" s="7">
        <v>0.17</v>
      </c>
      <c r="BM91" s="7">
        <v>0.05</v>
      </c>
      <c r="BN91" s="7">
        <v>0.01</v>
      </c>
      <c r="BO91" s="7">
        <v>0.43</v>
      </c>
      <c r="BP91" s="7">
        <v>0.28999999999999998</v>
      </c>
      <c r="BQ91" s="7">
        <v>0.08</v>
      </c>
      <c r="BR91" s="7">
        <v>1.85</v>
      </c>
      <c r="BS91" s="7">
        <v>1.24</v>
      </c>
      <c r="BT91" s="7">
        <v>0</v>
      </c>
      <c r="BU91" s="7">
        <v>0</v>
      </c>
      <c r="CC91" s="7">
        <v>19755.71</v>
      </c>
    </row>
    <row r="92" spans="1:82" x14ac:dyDescent="0.45">
      <c r="A92" s="7" t="s">
        <v>275</v>
      </c>
      <c r="B92" s="7" t="s">
        <v>204</v>
      </c>
      <c r="C92" s="7" t="s">
        <v>138</v>
      </c>
      <c r="D92" s="7" t="s">
        <v>215</v>
      </c>
      <c r="I92" s="7">
        <v>10.38</v>
      </c>
      <c r="J92" s="7">
        <v>376.89</v>
      </c>
      <c r="K92" s="7">
        <v>0.12</v>
      </c>
      <c r="L92" s="7">
        <v>58.16</v>
      </c>
      <c r="M92" s="7">
        <v>5.25</v>
      </c>
      <c r="N92" s="7">
        <v>90.04</v>
      </c>
      <c r="O92" s="7">
        <v>2777.36</v>
      </c>
      <c r="P92" s="7">
        <v>111.51</v>
      </c>
      <c r="Q92" s="7">
        <v>0.51</v>
      </c>
      <c r="R92" s="7">
        <v>74.8</v>
      </c>
      <c r="S92" s="7">
        <v>458.04</v>
      </c>
      <c r="T92" s="7">
        <v>1.73</v>
      </c>
      <c r="U92" s="7">
        <v>149.83000000000001</v>
      </c>
      <c r="V92" s="7">
        <v>222.45</v>
      </c>
      <c r="W92" s="7">
        <v>91.93</v>
      </c>
      <c r="X92" s="7">
        <v>239.42</v>
      </c>
      <c r="Y92" s="7">
        <v>34.880000000000003</v>
      </c>
      <c r="Z92" s="7">
        <v>41.3</v>
      </c>
      <c r="AA92" s="7">
        <v>95.09</v>
      </c>
      <c r="AB92" s="7">
        <v>16.48</v>
      </c>
      <c r="AC92" s="7">
        <v>5.73</v>
      </c>
      <c r="AD92" s="7">
        <v>172.12</v>
      </c>
      <c r="AE92" s="7">
        <v>18.66</v>
      </c>
      <c r="AF92" s="7">
        <v>20.399999999999999</v>
      </c>
      <c r="AG92" s="7">
        <v>0.01</v>
      </c>
      <c r="AH92" s="7">
        <v>35.65</v>
      </c>
      <c r="AI92" s="7">
        <v>2.79</v>
      </c>
      <c r="AJ92" s="7">
        <v>10.3</v>
      </c>
      <c r="AK92" s="7">
        <v>100.41</v>
      </c>
      <c r="AL92" s="7">
        <v>0.92</v>
      </c>
      <c r="AM92" s="7">
        <v>83.39</v>
      </c>
      <c r="AN92" s="7">
        <v>21.31</v>
      </c>
      <c r="AO92" s="7">
        <v>8.15</v>
      </c>
      <c r="AP92" s="7">
        <v>31.11</v>
      </c>
      <c r="AQ92" s="7">
        <v>1.07</v>
      </c>
      <c r="AR92" s="7">
        <v>7.25</v>
      </c>
      <c r="AS92" s="7">
        <v>5.34</v>
      </c>
      <c r="AT92" s="7">
        <v>1.39</v>
      </c>
      <c r="AU92" s="7">
        <v>5.85</v>
      </c>
      <c r="AV92" s="7">
        <v>20.52</v>
      </c>
      <c r="AW92" s="7">
        <v>26</v>
      </c>
      <c r="AX92" s="7">
        <v>28.18</v>
      </c>
      <c r="AY92" s="7">
        <v>3.02</v>
      </c>
      <c r="AZ92" s="7">
        <v>0</v>
      </c>
      <c r="BA92" s="7">
        <v>1.52</v>
      </c>
      <c r="BB92" s="7">
        <v>69.849999999999994</v>
      </c>
      <c r="BC92" s="7">
        <v>38.14</v>
      </c>
      <c r="BD92" s="7">
        <v>10.55</v>
      </c>
      <c r="BE92" s="7">
        <v>23.03</v>
      </c>
      <c r="BF92" s="7">
        <v>5.65</v>
      </c>
      <c r="BG92" s="7">
        <v>48.49</v>
      </c>
      <c r="BH92" s="7">
        <v>11.86</v>
      </c>
      <c r="BI92" s="7">
        <v>0.45</v>
      </c>
      <c r="BJ92" s="7">
        <v>38.06</v>
      </c>
      <c r="BK92" s="7">
        <v>0.61</v>
      </c>
      <c r="BL92" s="7">
        <v>0.1</v>
      </c>
      <c r="BM92" s="7">
        <v>0.02</v>
      </c>
      <c r="BN92" s="7">
        <v>0</v>
      </c>
      <c r="BO92" s="7">
        <v>0.2</v>
      </c>
      <c r="BP92" s="7">
        <v>0.04</v>
      </c>
      <c r="BQ92" s="7">
        <v>0.05</v>
      </c>
      <c r="BR92" s="7">
        <v>0.3</v>
      </c>
      <c r="BS92" s="7">
        <v>0.41</v>
      </c>
      <c r="BT92" s="7">
        <v>0</v>
      </c>
      <c r="BU92" s="7">
        <v>0</v>
      </c>
      <c r="CC92" s="7">
        <v>5715.07</v>
      </c>
    </row>
    <row r="93" spans="1:82" x14ac:dyDescent="0.45">
      <c r="A93" s="7" t="s">
        <v>275</v>
      </c>
      <c r="B93" s="7" t="s">
        <v>204</v>
      </c>
      <c r="C93" s="7" t="s">
        <v>139</v>
      </c>
      <c r="D93" s="7" t="s">
        <v>216</v>
      </c>
      <c r="I93" s="7">
        <v>11.08</v>
      </c>
      <c r="J93" s="7">
        <v>141.32</v>
      </c>
      <c r="K93" s="7">
        <v>0.11</v>
      </c>
      <c r="L93" s="7">
        <v>798.16</v>
      </c>
      <c r="M93" s="7">
        <v>70.5</v>
      </c>
      <c r="N93" s="7">
        <v>642.78</v>
      </c>
      <c r="O93" s="7">
        <v>134.81</v>
      </c>
      <c r="P93" s="7">
        <v>4296.45</v>
      </c>
      <c r="Q93" s="7">
        <v>9.2799999999999994</v>
      </c>
      <c r="R93" s="7">
        <v>71.13</v>
      </c>
      <c r="S93" s="7">
        <v>1779.37</v>
      </c>
      <c r="T93" s="7">
        <v>3.33</v>
      </c>
      <c r="U93" s="7">
        <v>568.16</v>
      </c>
      <c r="V93" s="7">
        <v>13.58</v>
      </c>
      <c r="W93" s="7">
        <v>106.73</v>
      </c>
      <c r="X93" s="7">
        <v>125.7</v>
      </c>
      <c r="Y93" s="7">
        <v>72.02</v>
      </c>
      <c r="Z93" s="7">
        <v>79.27</v>
      </c>
      <c r="AA93" s="7">
        <v>212.95</v>
      </c>
      <c r="AB93" s="7">
        <v>3.19</v>
      </c>
      <c r="AC93" s="7">
        <v>2.16</v>
      </c>
      <c r="AD93" s="7">
        <v>30.26</v>
      </c>
      <c r="AE93" s="7">
        <v>40.630000000000003</v>
      </c>
      <c r="AF93" s="7">
        <v>47.63</v>
      </c>
      <c r="AG93" s="7">
        <v>0.03</v>
      </c>
      <c r="AH93" s="7">
        <v>155.16</v>
      </c>
      <c r="AI93" s="7">
        <v>1.1000000000000001</v>
      </c>
      <c r="AJ93" s="7">
        <v>7.51</v>
      </c>
      <c r="AK93" s="7">
        <v>79.94</v>
      </c>
      <c r="AL93" s="7">
        <v>0.51</v>
      </c>
      <c r="AM93" s="7">
        <v>117.59</v>
      </c>
      <c r="AN93" s="7">
        <v>22.66</v>
      </c>
      <c r="AO93" s="7">
        <v>15.46</v>
      </c>
      <c r="AP93" s="7">
        <v>43.86</v>
      </c>
      <c r="AQ93" s="7">
        <v>1.44</v>
      </c>
      <c r="AR93" s="7">
        <v>8.06</v>
      </c>
      <c r="AS93" s="7">
        <v>29.56</v>
      </c>
      <c r="AT93" s="7">
        <v>2.56</v>
      </c>
      <c r="AU93" s="7">
        <v>10.49</v>
      </c>
      <c r="AV93" s="7">
        <v>44.03</v>
      </c>
      <c r="AW93" s="7">
        <v>35.020000000000003</v>
      </c>
      <c r="AX93" s="7">
        <v>6.51</v>
      </c>
      <c r="AY93" s="7">
        <v>28.29</v>
      </c>
      <c r="AZ93" s="7">
        <v>0</v>
      </c>
      <c r="BA93" s="7">
        <v>1.84</v>
      </c>
      <c r="BB93" s="7">
        <v>180.13</v>
      </c>
      <c r="BC93" s="7">
        <v>40.049999999999997</v>
      </c>
      <c r="BD93" s="7">
        <v>11.15</v>
      </c>
      <c r="BE93" s="7">
        <v>68.67</v>
      </c>
      <c r="BF93" s="7">
        <v>19.809999999999999</v>
      </c>
      <c r="BG93" s="7">
        <v>101.55</v>
      </c>
      <c r="BH93" s="7">
        <v>17.190000000000001</v>
      </c>
      <c r="BI93" s="7">
        <v>1.07</v>
      </c>
      <c r="BJ93" s="7">
        <v>69.22</v>
      </c>
      <c r="BK93" s="7">
        <v>0.92</v>
      </c>
      <c r="BL93" s="7">
        <v>0.2</v>
      </c>
      <c r="BM93" s="7">
        <v>0.03</v>
      </c>
      <c r="BN93" s="7">
        <v>0</v>
      </c>
      <c r="BO93" s="7">
        <v>0.32</v>
      </c>
      <c r="BP93" s="7">
        <v>0.04</v>
      </c>
      <c r="BQ93" s="7">
        <v>0.48</v>
      </c>
      <c r="BR93" s="7">
        <v>0.93</v>
      </c>
      <c r="BS93" s="7">
        <v>1.05</v>
      </c>
      <c r="BT93" s="7">
        <v>0</v>
      </c>
      <c r="BU93" s="7">
        <v>0</v>
      </c>
      <c r="CC93" s="7">
        <v>10385.07</v>
      </c>
    </row>
    <row r="94" spans="1:82" x14ac:dyDescent="0.45">
      <c r="A94" s="7" t="s">
        <v>275</v>
      </c>
      <c r="B94" s="7" t="s">
        <v>204</v>
      </c>
      <c r="C94" s="7" t="s">
        <v>140</v>
      </c>
      <c r="D94" s="7" t="s">
        <v>217</v>
      </c>
      <c r="I94" s="7">
        <v>3.21</v>
      </c>
      <c r="J94" s="7">
        <v>1.39</v>
      </c>
      <c r="K94" s="7">
        <v>0.04</v>
      </c>
      <c r="L94" s="7">
        <v>38.54</v>
      </c>
      <c r="M94" s="7">
        <v>4.24</v>
      </c>
      <c r="N94" s="7">
        <v>301.99</v>
      </c>
      <c r="O94" s="7">
        <v>9.89</v>
      </c>
      <c r="P94" s="7">
        <v>1408.96</v>
      </c>
      <c r="Q94" s="7">
        <v>59.17</v>
      </c>
      <c r="R94" s="7">
        <v>17.399999999999999</v>
      </c>
      <c r="S94" s="7">
        <v>646.83000000000004</v>
      </c>
      <c r="T94" s="7">
        <v>0.68</v>
      </c>
      <c r="U94" s="7">
        <v>211.6</v>
      </c>
      <c r="V94" s="7">
        <v>4.9800000000000004</v>
      </c>
      <c r="W94" s="7">
        <v>34.35</v>
      </c>
      <c r="X94" s="7">
        <v>24.35</v>
      </c>
      <c r="Y94" s="7">
        <v>173.02</v>
      </c>
      <c r="Z94" s="7">
        <v>25.46</v>
      </c>
      <c r="AA94" s="7">
        <v>109.71</v>
      </c>
      <c r="AB94" s="7">
        <v>1.33</v>
      </c>
      <c r="AC94" s="7">
        <v>1.59</v>
      </c>
      <c r="AD94" s="7">
        <v>15.28</v>
      </c>
      <c r="AE94" s="7">
        <v>7.73</v>
      </c>
      <c r="AF94" s="7">
        <v>6.39</v>
      </c>
      <c r="AG94" s="7">
        <v>0.02</v>
      </c>
      <c r="AH94" s="7">
        <v>4.26</v>
      </c>
      <c r="AI94" s="7">
        <v>0.64</v>
      </c>
      <c r="AJ94" s="7">
        <v>4.5199999999999996</v>
      </c>
      <c r="AK94" s="7">
        <v>49.2</v>
      </c>
      <c r="AL94" s="7">
        <v>0.15</v>
      </c>
      <c r="AM94" s="7">
        <v>15.78</v>
      </c>
      <c r="AN94" s="7">
        <v>6.45</v>
      </c>
      <c r="AO94" s="7">
        <v>6.36</v>
      </c>
      <c r="AP94" s="7">
        <v>14.35</v>
      </c>
      <c r="AQ94" s="7">
        <v>2.68</v>
      </c>
      <c r="AR94" s="7">
        <v>5.64</v>
      </c>
      <c r="AS94" s="7">
        <v>53.67</v>
      </c>
      <c r="AT94" s="7">
        <v>13.42</v>
      </c>
      <c r="AU94" s="7">
        <v>7.23</v>
      </c>
      <c r="AV94" s="7">
        <v>50.78</v>
      </c>
      <c r="AW94" s="7">
        <v>15.57</v>
      </c>
      <c r="AX94" s="7">
        <v>3.62</v>
      </c>
      <c r="AY94" s="7">
        <v>4.12</v>
      </c>
      <c r="AZ94" s="7">
        <v>0</v>
      </c>
      <c r="BA94" s="7">
        <v>1.57</v>
      </c>
      <c r="BB94" s="7">
        <v>67.040000000000006</v>
      </c>
      <c r="BC94" s="7">
        <v>10.71</v>
      </c>
      <c r="BD94" s="7">
        <v>26.6</v>
      </c>
      <c r="BE94" s="7">
        <v>40.06</v>
      </c>
      <c r="BF94" s="7">
        <v>15.81</v>
      </c>
      <c r="BG94" s="7">
        <v>108.48</v>
      </c>
      <c r="BH94" s="7">
        <v>10.199999999999999</v>
      </c>
      <c r="BI94" s="7">
        <v>0.52</v>
      </c>
      <c r="BJ94" s="7">
        <v>38.72</v>
      </c>
      <c r="BK94" s="7">
        <v>0.46</v>
      </c>
      <c r="BL94" s="7">
        <v>0.23</v>
      </c>
      <c r="BM94" s="7">
        <v>0.02</v>
      </c>
      <c r="BN94" s="7">
        <v>0</v>
      </c>
      <c r="BO94" s="7">
        <v>1.05</v>
      </c>
      <c r="BP94" s="7">
        <v>0.22</v>
      </c>
      <c r="BQ94" s="7">
        <v>0.4</v>
      </c>
      <c r="BR94" s="7">
        <v>1.1499999999999999</v>
      </c>
      <c r="BS94" s="7">
        <v>0.43</v>
      </c>
      <c r="BT94" s="7">
        <v>0</v>
      </c>
      <c r="BU94" s="7">
        <v>0</v>
      </c>
      <c r="CC94" s="7">
        <v>3690.29</v>
      </c>
    </row>
    <row r="95" spans="1:82" x14ac:dyDescent="0.45">
      <c r="A95" s="7" t="s">
        <v>275</v>
      </c>
      <c r="B95" s="7" t="s">
        <v>204</v>
      </c>
      <c r="C95" s="7" t="s">
        <v>141</v>
      </c>
      <c r="D95" s="7" t="s">
        <v>11</v>
      </c>
      <c r="I95" s="7">
        <v>4.72</v>
      </c>
      <c r="J95" s="7">
        <v>0.4</v>
      </c>
      <c r="K95" s="7">
        <v>0.26</v>
      </c>
      <c r="L95" s="7">
        <v>116478.36</v>
      </c>
      <c r="M95" s="7">
        <v>71.040000000000006</v>
      </c>
      <c r="N95" s="7">
        <v>47.64</v>
      </c>
      <c r="O95" s="7">
        <v>14.5</v>
      </c>
      <c r="P95" s="7">
        <v>13.9</v>
      </c>
      <c r="Q95" s="7">
        <v>0.47</v>
      </c>
      <c r="R95" s="7">
        <v>5858.42</v>
      </c>
      <c r="S95" s="7">
        <v>1728.03</v>
      </c>
      <c r="T95" s="7">
        <v>5.8</v>
      </c>
      <c r="U95" s="7">
        <v>140.26</v>
      </c>
      <c r="V95" s="7">
        <v>43.3</v>
      </c>
      <c r="W95" s="7">
        <v>212.47</v>
      </c>
      <c r="X95" s="7">
        <v>167.98</v>
      </c>
      <c r="Y95" s="7">
        <v>118.37</v>
      </c>
      <c r="Z95" s="7">
        <v>98.12</v>
      </c>
      <c r="AA95" s="7">
        <v>371.93</v>
      </c>
      <c r="AB95" s="7">
        <v>14.44</v>
      </c>
      <c r="AC95" s="7">
        <v>5.3</v>
      </c>
      <c r="AD95" s="7">
        <v>15.67</v>
      </c>
      <c r="AE95" s="7">
        <v>127.68</v>
      </c>
      <c r="AF95" s="7">
        <v>40.409999999999997</v>
      </c>
      <c r="AG95" s="7">
        <v>0.71</v>
      </c>
      <c r="AH95" s="7">
        <v>23.52</v>
      </c>
      <c r="AI95" s="7">
        <v>2.57</v>
      </c>
      <c r="AJ95" s="7">
        <v>9.6999999999999993</v>
      </c>
      <c r="AK95" s="7">
        <v>102.75</v>
      </c>
      <c r="AL95" s="7">
        <v>0.54</v>
      </c>
      <c r="AM95" s="7">
        <v>161.66999999999999</v>
      </c>
      <c r="AN95" s="7">
        <v>94.73</v>
      </c>
      <c r="AO95" s="7">
        <v>25.95</v>
      </c>
      <c r="AP95" s="7">
        <v>148.41</v>
      </c>
      <c r="AQ95" s="7">
        <v>3.07</v>
      </c>
      <c r="AR95" s="7">
        <v>11.97</v>
      </c>
      <c r="AS95" s="7">
        <v>24.08</v>
      </c>
      <c r="AT95" s="7">
        <v>1.44</v>
      </c>
      <c r="AU95" s="7">
        <v>30.21</v>
      </c>
      <c r="AV95" s="7">
        <v>47.71</v>
      </c>
      <c r="AW95" s="7">
        <v>78.62</v>
      </c>
      <c r="AX95" s="7">
        <v>7.37</v>
      </c>
      <c r="AY95" s="7">
        <v>19.329999999999998</v>
      </c>
      <c r="AZ95" s="7">
        <v>0</v>
      </c>
      <c r="BA95" s="7">
        <v>1.66</v>
      </c>
      <c r="BB95" s="7">
        <v>242.28</v>
      </c>
      <c r="BC95" s="7">
        <v>119.06</v>
      </c>
      <c r="BD95" s="7">
        <v>14.07</v>
      </c>
      <c r="BE95" s="7">
        <v>114.44</v>
      </c>
      <c r="BF95" s="7">
        <v>23.17</v>
      </c>
      <c r="BG95" s="7">
        <v>197.21</v>
      </c>
      <c r="BH95" s="7">
        <v>9.86</v>
      </c>
      <c r="BI95" s="7">
        <v>6.2</v>
      </c>
      <c r="BJ95" s="7">
        <v>128.02000000000001</v>
      </c>
      <c r="BK95" s="7">
        <v>0.73</v>
      </c>
      <c r="BL95" s="7">
        <v>0.37</v>
      </c>
      <c r="BM95" s="7">
        <v>5.84</v>
      </c>
      <c r="BN95" s="7">
        <v>0</v>
      </c>
      <c r="BO95" s="7">
        <v>0.64</v>
      </c>
      <c r="BP95" s="7">
        <v>0.24</v>
      </c>
      <c r="BQ95" s="7">
        <v>1.1599999999999999</v>
      </c>
      <c r="BR95" s="7">
        <v>2.5099999999999998</v>
      </c>
      <c r="BS95" s="7">
        <v>2.61</v>
      </c>
      <c r="BT95" s="7">
        <v>0</v>
      </c>
      <c r="BU95" s="7">
        <v>0</v>
      </c>
      <c r="CC95" s="7">
        <v>127243.88</v>
      </c>
    </row>
    <row r="96" spans="1:82" x14ac:dyDescent="0.45">
      <c r="A96" s="7" t="s">
        <v>275</v>
      </c>
      <c r="B96" s="7" t="s">
        <v>204</v>
      </c>
      <c r="C96" s="7" t="s">
        <v>142</v>
      </c>
      <c r="D96" s="7" t="s">
        <v>218</v>
      </c>
      <c r="I96" s="7">
        <v>327.84</v>
      </c>
      <c r="J96" s="7">
        <v>6.96</v>
      </c>
      <c r="K96" s="7">
        <v>17.12</v>
      </c>
      <c r="L96" s="7">
        <v>10921.44</v>
      </c>
      <c r="M96" s="7">
        <v>827.67</v>
      </c>
      <c r="N96" s="7">
        <v>405.63</v>
      </c>
      <c r="O96" s="7">
        <v>51.4</v>
      </c>
      <c r="P96" s="7">
        <v>222.92</v>
      </c>
      <c r="Q96" s="7">
        <v>15.09</v>
      </c>
      <c r="R96" s="7">
        <v>4126.8999999999996</v>
      </c>
      <c r="S96" s="7">
        <v>23877.84</v>
      </c>
      <c r="T96" s="7">
        <v>891.91</v>
      </c>
      <c r="U96" s="7">
        <v>916.92</v>
      </c>
      <c r="V96" s="7">
        <v>342.41</v>
      </c>
      <c r="W96" s="7">
        <v>1336.91</v>
      </c>
      <c r="X96" s="7">
        <v>384.74</v>
      </c>
      <c r="Y96" s="7">
        <v>277.16000000000003</v>
      </c>
      <c r="Z96" s="7">
        <v>232.65</v>
      </c>
      <c r="AA96" s="7">
        <v>384.42</v>
      </c>
      <c r="AB96" s="7">
        <v>113.66</v>
      </c>
      <c r="AC96" s="7">
        <v>11.9</v>
      </c>
      <c r="AD96" s="7">
        <v>199.45</v>
      </c>
      <c r="AE96" s="7">
        <v>96.44</v>
      </c>
      <c r="AF96" s="7">
        <v>94.7</v>
      </c>
      <c r="AG96" s="7">
        <v>0.25</v>
      </c>
      <c r="AH96" s="7">
        <v>89.37</v>
      </c>
      <c r="AI96" s="7">
        <v>5.0999999999999996</v>
      </c>
      <c r="AJ96" s="7">
        <v>16.41</v>
      </c>
      <c r="AK96" s="7">
        <v>375.79</v>
      </c>
      <c r="AL96" s="7">
        <v>0.87</v>
      </c>
      <c r="AM96" s="7">
        <v>200.39</v>
      </c>
      <c r="AN96" s="7">
        <v>61.43</v>
      </c>
      <c r="AO96" s="7">
        <v>59.32</v>
      </c>
      <c r="AP96" s="7">
        <v>152.97999999999999</v>
      </c>
      <c r="AQ96" s="7">
        <v>42.25</v>
      </c>
      <c r="AR96" s="7">
        <v>124.72</v>
      </c>
      <c r="AS96" s="7">
        <v>78.569999999999993</v>
      </c>
      <c r="AT96" s="7">
        <v>7.49</v>
      </c>
      <c r="AU96" s="7">
        <v>50.52</v>
      </c>
      <c r="AV96" s="7">
        <v>202.17</v>
      </c>
      <c r="AW96" s="7">
        <v>177.46</v>
      </c>
      <c r="AX96" s="7">
        <v>53.86</v>
      </c>
      <c r="AY96" s="7">
        <v>42.6</v>
      </c>
      <c r="AZ96" s="7">
        <v>0</v>
      </c>
      <c r="BA96" s="7">
        <v>8.42</v>
      </c>
      <c r="BB96" s="7">
        <v>661.06</v>
      </c>
      <c r="BC96" s="7">
        <v>216.28</v>
      </c>
      <c r="BD96" s="7">
        <v>678.73</v>
      </c>
      <c r="BE96" s="7">
        <v>556.04999999999995</v>
      </c>
      <c r="BF96" s="7">
        <v>62.43</v>
      </c>
      <c r="BG96" s="7">
        <v>2928.5</v>
      </c>
      <c r="BH96" s="7">
        <v>68.349999999999994</v>
      </c>
      <c r="BI96" s="7">
        <v>9.31</v>
      </c>
      <c r="BJ96" s="7">
        <v>236.1</v>
      </c>
      <c r="BK96" s="7">
        <v>2.2999999999999998</v>
      </c>
      <c r="BL96" s="7">
        <v>0.88</v>
      </c>
      <c r="BM96" s="7">
        <v>0.44</v>
      </c>
      <c r="BN96" s="7">
        <v>0.12</v>
      </c>
      <c r="BO96" s="7">
        <v>2.34</v>
      </c>
      <c r="BP96" s="7">
        <v>0.31</v>
      </c>
      <c r="BQ96" s="7">
        <v>1.71</v>
      </c>
      <c r="BR96" s="7">
        <v>4</v>
      </c>
      <c r="BS96" s="7">
        <v>3.75</v>
      </c>
      <c r="BT96" s="7">
        <v>0</v>
      </c>
      <c r="BU96" s="7">
        <v>0</v>
      </c>
      <c r="CC96" s="7">
        <v>53266.74</v>
      </c>
    </row>
    <row r="97" spans="1:81" x14ac:dyDescent="0.45">
      <c r="A97" s="7" t="s">
        <v>275</v>
      </c>
      <c r="B97" s="7" t="s">
        <v>204</v>
      </c>
      <c r="C97" s="7" t="s">
        <v>143</v>
      </c>
      <c r="D97" s="7" t="s">
        <v>219</v>
      </c>
      <c r="I97" s="7">
        <v>66.17</v>
      </c>
      <c r="J97" s="7">
        <v>0.48</v>
      </c>
      <c r="K97" s="7">
        <v>0.94</v>
      </c>
      <c r="L97" s="7">
        <v>277.5</v>
      </c>
      <c r="M97" s="7">
        <v>227.64</v>
      </c>
      <c r="N97" s="7">
        <v>139.09</v>
      </c>
      <c r="O97" s="7">
        <v>16.09</v>
      </c>
      <c r="P97" s="7">
        <v>94.96</v>
      </c>
      <c r="Q97" s="7">
        <v>12.64</v>
      </c>
      <c r="R97" s="7">
        <v>183.55</v>
      </c>
      <c r="S97" s="7">
        <v>2689.64</v>
      </c>
      <c r="T97" s="7">
        <v>5428.94</v>
      </c>
      <c r="U97" s="7">
        <v>460.95</v>
      </c>
      <c r="V97" s="7">
        <v>119.38</v>
      </c>
      <c r="W97" s="7">
        <v>197.09</v>
      </c>
      <c r="X97" s="7">
        <v>80.94</v>
      </c>
      <c r="Y97" s="7">
        <v>184.63</v>
      </c>
      <c r="Z97" s="7">
        <v>28.12</v>
      </c>
      <c r="AA97" s="7">
        <v>137.93</v>
      </c>
      <c r="AB97" s="7">
        <v>5.74</v>
      </c>
      <c r="AC97" s="7">
        <v>2.64</v>
      </c>
      <c r="AD97" s="7">
        <v>247.2</v>
      </c>
      <c r="AE97" s="7">
        <v>11.65</v>
      </c>
      <c r="AF97" s="7">
        <v>13.05</v>
      </c>
      <c r="AG97" s="7">
        <v>0.06</v>
      </c>
      <c r="AH97" s="7">
        <v>8.86</v>
      </c>
      <c r="AI97" s="7">
        <v>2.42</v>
      </c>
      <c r="AJ97" s="7">
        <v>5.81</v>
      </c>
      <c r="AK97" s="7">
        <v>324.39</v>
      </c>
      <c r="AL97" s="7">
        <v>0.15</v>
      </c>
      <c r="AM97" s="7">
        <v>41.05</v>
      </c>
      <c r="AN97" s="7">
        <v>5.82</v>
      </c>
      <c r="AO97" s="7">
        <v>38.26</v>
      </c>
      <c r="AP97" s="7">
        <v>33.11</v>
      </c>
      <c r="AQ97" s="7">
        <v>4.83</v>
      </c>
      <c r="AR97" s="7">
        <v>8.7799999999999994</v>
      </c>
      <c r="AS97" s="7">
        <v>36.549999999999997</v>
      </c>
      <c r="AT97" s="7">
        <v>5.01</v>
      </c>
      <c r="AU97" s="7">
        <v>20.13</v>
      </c>
      <c r="AV97" s="7">
        <v>86.43</v>
      </c>
      <c r="AW97" s="7">
        <v>61.61</v>
      </c>
      <c r="AX97" s="7">
        <v>8.68</v>
      </c>
      <c r="AY97" s="7">
        <v>7.69</v>
      </c>
      <c r="AZ97" s="7">
        <v>0</v>
      </c>
      <c r="BA97" s="7">
        <v>2.13</v>
      </c>
      <c r="BB97" s="7">
        <v>427.29</v>
      </c>
      <c r="BC97" s="7">
        <v>74.41</v>
      </c>
      <c r="BD97" s="7">
        <v>4018.25</v>
      </c>
      <c r="BE97" s="7">
        <v>734.8</v>
      </c>
      <c r="BF97" s="7">
        <v>31.41</v>
      </c>
      <c r="BG97" s="7">
        <v>9311.9599999999991</v>
      </c>
      <c r="BH97" s="7">
        <v>24.87</v>
      </c>
      <c r="BI97" s="7">
        <v>17.41</v>
      </c>
      <c r="BJ97" s="7">
        <v>187.98</v>
      </c>
      <c r="BK97" s="7">
        <v>0.62</v>
      </c>
      <c r="BL97" s="7">
        <v>1.85</v>
      </c>
      <c r="BM97" s="7">
        <v>0.46</v>
      </c>
      <c r="BN97" s="7">
        <v>0</v>
      </c>
      <c r="BO97" s="7">
        <v>1.31</v>
      </c>
      <c r="BP97" s="7">
        <v>0.16</v>
      </c>
      <c r="BQ97" s="7">
        <v>0.54</v>
      </c>
      <c r="BR97" s="7">
        <v>1.34</v>
      </c>
      <c r="BS97" s="7">
        <v>1.0900000000000001</v>
      </c>
      <c r="BT97" s="7">
        <v>0</v>
      </c>
      <c r="BU97" s="7">
        <v>0</v>
      </c>
      <c r="CC97" s="7">
        <v>26164.51</v>
      </c>
    </row>
    <row r="98" spans="1:81" x14ac:dyDescent="0.45">
      <c r="A98" s="7" t="s">
        <v>275</v>
      </c>
      <c r="B98" s="7" t="s">
        <v>204</v>
      </c>
      <c r="C98" s="7" t="s">
        <v>144</v>
      </c>
      <c r="D98" s="7" t="s">
        <v>22</v>
      </c>
      <c r="I98" s="7">
        <v>245.59</v>
      </c>
      <c r="J98" s="7">
        <v>6.48</v>
      </c>
      <c r="K98" s="7">
        <v>0.35</v>
      </c>
      <c r="L98" s="7">
        <v>304.74</v>
      </c>
      <c r="M98" s="7">
        <v>22.35</v>
      </c>
      <c r="N98" s="7">
        <v>1082.53</v>
      </c>
      <c r="O98" s="7">
        <v>76.739999999999995</v>
      </c>
      <c r="P98" s="7">
        <v>236.9</v>
      </c>
      <c r="Q98" s="7">
        <v>8.67</v>
      </c>
      <c r="R98" s="7">
        <v>139.93</v>
      </c>
      <c r="S98" s="7">
        <v>11075.41</v>
      </c>
      <c r="T98" s="7">
        <v>50.15</v>
      </c>
      <c r="U98" s="7">
        <v>4669.47</v>
      </c>
      <c r="V98" s="7">
        <v>243.36</v>
      </c>
      <c r="W98" s="7">
        <v>697.07</v>
      </c>
      <c r="X98" s="7">
        <v>581.28</v>
      </c>
      <c r="Y98" s="7">
        <v>262.62</v>
      </c>
      <c r="Z98" s="7">
        <v>258.47000000000003</v>
      </c>
      <c r="AA98" s="7">
        <v>541.09</v>
      </c>
      <c r="AB98" s="7">
        <v>158.72</v>
      </c>
      <c r="AC98" s="7">
        <v>66.849999999999994</v>
      </c>
      <c r="AD98" s="7">
        <v>119.58</v>
      </c>
      <c r="AE98" s="7">
        <v>35.14</v>
      </c>
      <c r="AF98" s="7">
        <v>33.01</v>
      </c>
      <c r="AG98" s="7">
        <v>0.04</v>
      </c>
      <c r="AH98" s="7">
        <v>400.42</v>
      </c>
      <c r="AI98" s="7">
        <v>2.2000000000000002</v>
      </c>
      <c r="AJ98" s="7">
        <v>12.2</v>
      </c>
      <c r="AK98" s="7">
        <v>183.74</v>
      </c>
      <c r="AL98" s="7">
        <v>1.1200000000000001</v>
      </c>
      <c r="AM98" s="7">
        <v>88.49</v>
      </c>
      <c r="AN98" s="7">
        <v>15.67</v>
      </c>
      <c r="AO98" s="7">
        <v>21.98</v>
      </c>
      <c r="AP98" s="7">
        <v>49.1</v>
      </c>
      <c r="AQ98" s="7">
        <v>4.47</v>
      </c>
      <c r="AR98" s="7">
        <v>57.6</v>
      </c>
      <c r="AS98" s="7">
        <v>24.01</v>
      </c>
      <c r="AT98" s="7">
        <v>1.52</v>
      </c>
      <c r="AU98" s="7">
        <v>70.260000000000005</v>
      </c>
      <c r="AV98" s="7">
        <v>101.73</v>
      </c>
      <c r="AW98" s="7">
        <v>93.68</v>
      </c>
      <c r="AX98" s="7">
        <v>38.200000000000003</v>
      </c>
      <c r="AY98" s="7">
        <v>7.42</v>
      </c>
      <c r="AZ98" s="7">
        <v>0</v>
      </c>
      <c r="BA98" s="7">
        <v>5.04</v>
      </c>
      <c r="BB98" s="7">
        <v>231.28</v>
      </c>
      <c r="BC98" s="7">
        <v>108.58</v>
      </c>
      <c r="BD98" s="7">
        <v>31.49</v>
      </c>
      <c r="BE98" s="7">
        <v>115.45</v>
      </c>
      <c r="BF98" s="7">
        <v>85.07</v>
      </c>
      <c r="BG98" s="7">
        <v>265.82</v>
      </c>
      <c r="BH98" s="7">
        <v>51.43</v>
      </c>
      <c r="BI98" s="7">
        <v>3.27</v>
      </c>
      <c r="BJ98" s="7">
        <v>169.4</v>
      </c>
      <c r="BK98" s="7">
        <v>1.07</v>
      </c>
      <c r="BL98" s="7">
        <v>1.1200000000000001</v>
      </c>
      <c r="BM98" s="7">
        <v>7.0000000000000007E-2</v>
      </c>
      <c r="BN98" s="7">
        <v>0</v>
      </c>
      <c r="BO98" s="7">
        <v>0.48</v>
      </c>
      <c r="BP98" s="7">
        <v>0.28999999999999998</v>
      </c>
      <c r="BQ98" s="7">
        <v>0.88</v>
      </c>
      <c r="BR98" s="7">
        <v>2.62</v>
      </c>
      <c r="BS98" s="7">
        <v>2.16</v>
      </c>
      <c r="BT98" s="7">
        <v>0</v>
      </c>
      <c r="BU98" s="7">
        <v>0</v>
      </c>
      <c r="CC98" s="7">
        <v>23165.85</v>
      </c>
    </row>
    <row r="99" spans="1:81" x14ac:dyDescent="0.45">
      <c r="A99" s="7" t="s">
        <v>275</v>
      </c>
      <c r="B99" s="7" t="s">
        <v>204</v>
      </c>
      <c r="C99" s="7" t="s">
        <v>145</v>
      </c>
      <c r="D99" s="7" t="s">
        <v>10</v>
      </c>
      <c r="I99" s="7">
        <v>2.2999999999999998</v>
      </c>
      <c r="J99" s="7">
        <v>0.79</v>
      </c>
      <c r="K99" s="7">
        <v>0.11</v>
      </c>
      <c r="L99" s="7">
        <v>4948.62</v>
      </c>
      <c r="M99" s="7">
        <v>7.55</v>
      </c>
      <c r="N99" s="7">
        <v>120.08</v>
      </c>
      <c r="O99" s="7">
        <v>81.25</v>
      </c>
      <c r="P99" s="7">
        <v>87.28</v>
      </c>
      <c r="Q99" s="7">
        <v>1.36</v>
      </c>
      <c r="R99" s="7">
        <v>543</v>
      </c>
      <c r="S99" s="7">
        <v>1056.31</v>
      </c>
      <c r="T99" s="7">
        <v>18.09</v>
      </c>
      <c r="U99" s="7">
        <v>302.83</v>
      </c>
      <c r="V99" s="7">
        <v>1916.6</v>
      </c>
      <c r="W99" s="7">
        <v>433.51</v>
      </c>
      <c r="X99" s="7">
        <v>233.86</v>
      </c>
      <c r="Y99" s="7">
        <v>131.27000000000001</v>
      </c>
      <c r="Z99" s="7">
        <v>130.56</v>
      </c>
      <c r="AA99" s="7">
        <v>291.39999999999998</v>
      </c>
      <c r="AB99" s="7">
        <v>109.81</v>
      </c>
      <c r="AC99" s="7">
        <v>5.56</v>
      </c>
      <c r="AD99" s="7">
        <v>48.84</v>
      </c>
      <c r="AE99" s="7">
        <v>48.68</v>
      </c>
      <c r="AF99" s="7">
        <v>51.49</v>
      </c>
      <c r="AG99" s="7">
        <v>0.04</v>
      </c>
      <c r="AH99" s="7">
        <v>47.13</v>
      </c>
      <c r="AI99" s="7">
        <v>5.72</v>
      </c>
      <c r="AJ99" s="7">
        <v>19.36</v>
      </c>
      <c r="AK99" s="7">
        <v>151.79</v>
      </c>
      <c r="AL99" s="7">
        <v>0.71</v>
      </c>
      <c r="AM99" s="7">
        <v>129.97999999999999</v>
      </c>
      <c r="AN99" s="7">
        <v>32.94</v>
      </c>
      <c r="AO99" s="7">
        <v>25.25</v>
      </c>
      <c r="AP99" s="7">
        <v>61.69</v>
      </c>
      <c r="AQ99" s="7">
        <v>2.0099999999999998</v>
      </c>
      <c r="AR99" s="7">
        <v>37.42</v>
      </c>
      <c r="AS99" s="7">
        <v>20.52</v>
      </c>
      <c r="AT99" s="7">
        <v>1.75</v>
      </c>
      <c r="AU99" s="7">
        <v>13.32</v>
      </c>
      <c r="AV99" s="7">
        <v>46.72</v>
      </c>
      <c r="AW99" s="7">
        <v>55.59</v>
      </c>
      <c r="AX99" s="7">
        <v>10.08</v>
      </c>
      <c r="AY99" s="7">
        <v>76.64</v>
      </c>
      <c r="AZ99" s="7">
        <v>0</v>
      </c>
      <c r="BA99" s="7">
        <v>2.86</v>
      </c>
      <c r="BB99" s="7">
        <v>166.05</v>
      </c>
      <c r="BC99" s="7">
        <v>117.56</v>
      </c>
      <c r="BD99" s="7">
        <v>13.16</v>
      </c>
      <c r="BE99" s="7">
        <v>74.48</v>
      </c>
      <c r="BF99" s="7">
        <v>21.44</v>
      </c>
      <c r="BG99" s="7">
        <v>295.02999999999997</v>
      </c>
      <c r="BH99" s="7">
        <v>36.32</v>
      </c>
      <c r="BI99" s="7">
        <v>4.37</v>
      </c>
      <c r="BJ99" s="7">
        <v>134.19999999999999</v>
      </c>
      <c r="BK99" s="7">
        <v>1.1299999999999999</v>
      </c>
      <c r="BL99" s="7">
        <v>0.48</v>
      </c>
      <c r="BM99" s="7">
        <v>0.77</v>
      </c>
      <c r="BN99" s="7">
        <v>0</v>
      </c>
      <c r="BO99" s="7">
        <v>0.64</v>
      </c>
      <c r="BP99" s="7">
        <v>0.16</v>
      </c>
      <c r="BQ99" s="7">
        <v>0.6</v>
      </c>
      <c r="BR99" s="7">
        <v>2.17</v>
      </c>
      <c r="BS99" s="7">
        <v>1.58</v>
      </c>
      <c r="BT99" s="7">
        <v>0</v>
      </c>
      <c r="BU99" s="7">
        <v>0</v>
      </c>
      <c r="CC99" s="7">
        <v>12182.8</v>
      </c>
    </row>
    <row r="100" spans="1:81" x14ac:dyDescent="0.45">
      <c r="A100" s="7" t="s">
        <v>275</v>
      </c>
      <c r="B100" s="7" t="s">
        <v>204</v>
      </c>
      <c r="C100" s="7" t="s">
        <v>146</v>
      </c>
      <c r="D100" s="7" t="s">
        <v>23</v>
      </c>
      <c r="I100" s="7">
        <v>2.16</v>
      </c>
      <c r="J100" s="7">
        <v>0.43</v>
      </c>
      <c r="K100" s="7">
        <v>0.08</v>
      </c>
      <c r="L100" s="7">
        <v>13396.64</v>
      </c>
      <c r="M100" s="7">
        <v>8.5500000000000007</v>
      </c>
      <c r="N100" s="7">
        <v>76.19</v>
      </c>
      <c r="O100" s="7">
        <v>51.46</v>
      </c>
      <c r="P100" s="7">
        <v>30.35</v>
      </c>
      <c r="Q100" s="7">
        <v>2.21</v>
      </c>
      <c r="R100" s="7">
        <v>795.12</v>
      </c>
      <c r="S100" s="7">
        <v>925.88</v>
      </c>
      <c r="T100" s="7">
        <v>2.64</v>
      </c>
      <c r="U100" s="7">
        <v>194.08</v>
      </c>
      <c r="V100" s="7">
        <v>237.51</v>
      </c>
      <c r="W100" s="7">
        <v>19357.93</v>
      </c>
      <c r="X100" s="7">
        <v>719.35</v>
      </c>
      <c r="Y100" s="7">
        <v>218.38</v>
      </c>
      <c r="Z100" s="7">
        <v>350.89</v>
      </c>
      <c r="AA100" s="7">
        <v>554.63</v>
      </c>
      <c r="AB100" s="7">
        <v>42.13</v>
      </c>
      <c r="AC100" s="7">
        <v>28.97</v>
      </c>
      <c r="AD100" s="7">
        <v>46.27</v>
      </c>
      <c r="AE100" s="7">
        <v>70.33</v>
      </c>
      <c r="AF100" s="7">
        <v>90.74</v>
      </c>
      <c r="AG100" s="7">
        <v>0.1</v>
      </c>
      <c r="AH100" s="7">
        <v>1451.76</v>
      </c>
      <c r="AI100" s="7">
        <v>6.55</v>
      </c>
      <c r="AJ100" s="7">
        <v>12.93</v>
      </c>
      <c r="AK100" s="7">
        <v>146.96</v>
      </c>
      <c r="AL100" s="7">
        <v>0.49</v>
      </c>
      <c r="AM100" s="7">
        <v>155.4</v>
      </c>
      <c r="AN100" s="7">
        <v>94.32</v>
      </c>
      <c r="AO100" s="7">
        <v>24.64</v>
      </c>
      <c r="AP100" s="7">
        <v>86.86</v>
      </c>
      <c r="AQ100" s="7">
        <v>1.88</v>
      </c>
      <c r="AR100" s="7">
        <v>48.58</v>
      </c>
      <c r="AS100" s="7">
        <v>18.329999999999998</v>
      </c>
      <c r="AT100" s="7">
        <v>1.1200000000000001</v>
      </c>
      <c r="AU100" s="7">
        <v>67.959999999999994</v>
      </c>
      <c r="AV100" s="7">
        <v>101.37</v>
      </c>
      <c r="AW100" s="7">
        <v>68.010000000000005</v>
      </c>
      <c r="AX100" s="7">
        <v>11.37</v>
      </c>
      <c r="AY100" s="7">
        <v>12.19</v>
      </c>
      <c r="AZ100" s="7">
        <v>0</v>
      </c>
      <c r="BA100" s="7">
        <v>4.53</v>
      </c>
      <c r="BB100" s="7">
        <v>182.33</v>
      </c>
      <c r="BC100" s="7">
        <v>85.12</v>
      </c>
      <c r="BD100" s="7">
        <v>9.31</v>
      </c>
      <c r="BE100" s="7">
        <v>35.5</v>
      </c>
      <c r="BF100" s="7">
        <v>60.67</v>
      </c>
      <c r="BG100" s="7">
        <v>196.11</v>
      </c>
      <c r="BH100" s="7">
        <v>29.12</v>
      </c>
      <c r="BI100" s="7">
        <v>3.14</v>
      </c>
      <c r="BJ100" s="7">
        <v>142.71</v>
      </c>
      <c r="BK100" s="7">
        <v>1.39</v>
      </c>
      <c r="BL100" s="7">
        <v>0.39</v>
      </c>
      <c r="BM100" s="7">
        <v>0.12</v>
      </c>
      <c r="BN100" s="7">
        <v>0</v>
      </c>
      <c r="BO100" s="7">
        <v>0.5</v>
      </c>
      <c r="BP100" s="7">
        <v>0.06</v>
      </c>
      <c r="BQ100" s="7">
        <v>1.3</v>
      </c>
      <c r="BR100" s="7">
        <v>2.83</v>
      </c>
      <c r="BS100" s="7">
        <v>2.17</v>
      </c>
      <c r="BT100" s="7">
        <v>0</v>
      </c>
      <c r="BU100" s="7">
        <v>0</v>
      </c>
      <c r="CC100" s="7">
        <v>40271.06</v>
      </c>
    </row>
    <row r="101" spans="1:81" x14ac:dyDescent="0.45">
      <c r="A101" s="7" t="s">
        <v>275</v>
      </c>
      <c r="B101" s="7" t="s">
        <v>204</v>
      </c>
      <c r="C101" s="7" t="s">
        <v>147</v>
      </c>
      <c r="D101" s="7" t="s">
        <v>15</v>
      </c>
      <c r="I101" s="7">
        <v>7.81</v>
      </c>
      <c r="J101" s="7">
        <v>2.42</v>
      </c>
      <c r="K101" s="7">
        <v>0.31</v>
      </c>
      <c r="L101" s="7">
        <v>1059.3599999999999</v>
      </c>
      <c r="M101" s="7">
        <v>11.88</v>
      </c>
      <c r="N101" s="7">
        <v>294.95</v>
      </c>
      <c r="O101" s="7">
        <v>158.97999999999999</v>
      </c>
      <c r="P101" s="7">
        <v>58.87</v>
      </c>
      <c r="Q101" s="7">
        <v>4.2699999999999996</v>
      </c>
      <c r="R101" s="7">
        <v>180.97</v>
      </c>
      <c r="S101" s="7">
        <v>1484.67</v>
      </c>
      <c r="T101" s="7">
        <v>2.96</v>
      </c>
      <c r="U101" s="7">
        <v>665.76</v>
      </c>
      <c r="V101" s="7">
        <v>289.5</v>
      </c>
      <c r="W101" s="7">
        <v>11771.14</v>
      </c>
      <c r="X101" s="7">
        <v>5345.67</v>
      </c>
      <c r="Y101" s="7">
        <v>908.18</v>
      </c>
      <c r="Z101" s="7">
        <v>1032.03</v>
      </c>
      <c r="AA101" s="7">
        <v>1683.48</v>
      </c>
      <c r="AB101" s="7">
        <v>255.23</v>
      </c>
      <c r="AC101" s="7">
        <v>230.14</v>
      </c>
      <c r="AD101" s="7">
        <v>177.08</v>
      </c>
      <c r="AE101" s="7">
        <v>149</v>
      </c>
      <c r="AF101" s="7">
        <v>33.79</v>
      </c>
      <c r="AG101" s="7">
        <v>0.08</v>
      </c>
      <c r="AH101" s="7">
        <v>607.89</v>
      </c>
      <c r="AI101" s="7">
        <v>56.69</v>
      </c>
      <c r="AJ101" s="7">
        <v>27.64</v>
      </c>
      <c r="AK101" s="7">
        <v>278.20999999999998</v>
      </c>
      <c r="AL101" s="7">
        <v>0.87</v>
      </c>
      <c r="AM101" s="7">
        <v>106.78</v>
      </c>
      <c r="AN101" s="7">
        <v>41.92</v>
      </c>
      <c r="AO101" s="7">
        <v>35.49</v>
      </c>
      <c r="AP101" s="7">
        <v>80.42</v>
      </c>
      <c r="AQ101" s="7">
        <v>4.12</v>
      </c>
      <c r="AR101" s="7">
        <v>110.99</v>
      </c>
      <c r="AS101" s="7">
        <v>41.56</v>
      </c>
      <c r="AT101" s="7">
        <v>2.84</v>
      </c>
      <c r="AU101" s="7">
        <v>87.09</v>
      </c>
      <c r="AV101" s="7">
        <v>209.6</v>
      </c>
      <c r="AW101" s="7">
        <v>133.88</v>
      </c>
      <c r="AX101" s="7">
        <v>122.61</v>
      </c>
      <c r="AY101" s="7">
        <v>16.600000000000001</v>
      </c>
      <c r="AZ101" s="7">
        <v>0</v>
      </c>
      <c r="BA101" s="7">
        <v>10.56</v>
      </c>
      <c r="BB101" s="7">
        <v>376.25</v>
      </c>
      <c r="BC101" s="7">
        <v>427.33</v>
      </c>
      <c r="BD101" s="7">
        <v>30</v>
      </c>
      <c r="BE101" s="7">
        <v>124.11</v>
      </c>
      <c r="BF101" s="7">
        <v>54.33</v>
      </c>
      <c r="BG101" s="7">
        <v>339.65</v>
      </c>
      <c r="BH101" s="7">
        <v>154.63999999999999</v>
      </c>
      <c r="BI101" s="7">
        <v>6.5</v>
      </c>
      <c r="BJ101" s="7">
        <v>204.26</v>
      </c>
      <c r="BK101" s="7">
        <v>2.08</v>
      </c>
      <c r="BL101" s="7">
        <v>1.44</v>
      </c>
      <c r="BM101" s="7">
        <v>0.11</v>
      </c>
      <c r="BN101" s="7">
        <v>0</v>
      </c>
      <c r="BO101" s="7">
        <v>1.1499999999999999</v>
      </c>
      <c r="BP101" s="7">
        <v>0.28000000000000003</v>
      </c>
      <c r="BQ101" s="7">
        <v>1.1299999999999999</v>
      </c>
      <c r="BR101" s="7">
        <v>4.45</v>
      </c>
      <c r="BS101" s="7">
        <v>2.6</v>
      </c>
      <c r="BT101" s="7">
        <v>0</v>
      </c>
      <c r="BU101" s="7">
        <v>0</v>
      </c>
      <c r="CC101" s="7">
        <v>29514.560000000001</v>
      </c>
    </row>
    <row r="102" spans="1:81" x14ac:dyDescent="0.45">
      <c r="A102" s="7" t="s">
        <v>275</v>
      </c>
      <c r="B102" s="7" t="s">
        <v>204</v>
      </c>
      <c r="C102" s="7" t="s">
        <v>148</v>
      </c>
      <c r="D102" s="7" t="s">
        <v>13</v>
      </c>
      <c r="I102" s="7">
        <v>26.07</v>
      </c>
      <c r="J102" s="7">
        <v>0.19</v>
      </c>
      <c r="K102" s="7">
        <v>0.06</v>
      </c>
      <c r="L102" s="7">
        <v>130.93</v>
      </c>
      <c r="M102" s="7">
        <v>6.91</v>
      </c>
      <c r="N102" s="7">
        <v>142.21</v>
      </c>
      <c r="O102" s="7">
        <v>28.47</v>
      </c>
      <c r="P102" s="7">
        <v>45.02</v>
      </c>
      <c r="Q102" s="7">
        <v>2.34</v>
      </c>
      <c r="R102" s="7">
        <v>47.4</v>
      </c>
      <c r="S102" s="7">
        <v>756.94</v>
      </c>
      <c r="T102" s="7">
        <v>7.52</v>
      </c>
      <c r="U102" s="7">
        <v>421.35</v>
      </c>
      <c r="V102" s="7">
        <v>191.91</v>
      </c>
      <c r="W102" s="7">
        <v>799.16</v>
      </c>
      <c r="X102" s="7">
        <v>434.31</v>
      </c>
      <c r="Y102" s="7">
        <v>23997.41</v>
      </c>
      <c r="Z102" s="7">
        <v>2043.49</v>
      </c>
      <c r="AA102" s="7">
        <v>785.51</v>
      </c>
      <c r="AB102" s="7">
        <v>168.19</v>
      </c>
      <c r="AC102" s="7">
        <v>64.239999999999995</v>
      </c>
      <c r="AD102" s="7">
        <v>326.88</v>
      </c>
      <c r="AE102" s="7">
        <v>54.24</v>
      </c>
      <c r="AF102" s="7">
        <v>10.67</v>
      </c>
      <c r="AG102" s="7">
        <v>0.01</v>
      </c>
      <c r="AH102" s="7">
        <v>6.3</v>
      </c>
      <c r="AI102" s="7">
        <v>1.22</v>
      </c>
      <c r="AJ102" s="7">
        <v>15.54</v>
      </c>
      <c r="AK102" s="7">
        <v>1138.99</v>
      </c>
      <c r="AL102" s="7">
        <v>0.68</v>
      </c>
      <c r="AM102" s="7">
        <v>64.16</v>
      </c>
      <c r="AN102" s="7">
        <v>29.87</v>
      </c>
      <c r="AO102" s="7">
        <v>60.16</v>
      </c>
      <c r="AP102" s="7">
        <v>35.700000000000003</v>
      </c>
      <c r="AQ102" s="7">
        <v>5.19</v>
      </c>
      <c r="AR102" s="7">
        <v>81.99</v>
      </c>
      <c r="AS102" s="7">
        <v>59.7</v>
      </c>
      <c r="AT102" s="7">
        <v>7.44</v>
      </c>
      <c r="AU102" s="7">
        <v>56.33</v>
      </c>
      <c r="AV102" s="7">
        <v>358.72</v>
      </c>
      <c r="AW102" s="7">
        <v>189.41</v>
      </c>
      <c r="AX102" s="7">
        <v>38.26</v>
      </c>
      <c r="AY102" s="7">
        <v>11.83</v>
      </c>
      <c r="AZ102" s="7">
        <v>0</v>
      </c>
      <c r="BA102" s="7">
        <v>2.4700000000000002</v>
      </c>
      <c r="BB102" s="7">
        <v>698.88</v>
      </c>
      <c r="BC102" s="7">
        <v>205.54</v>
      </c>
      <c r="BD102" s="7">
        <v>2047.87</v>
      </c>
      <c r="BE102" s="7">
        <v>203.66</v>
      </c>
      <c r="BF102" s="7">
        <v>69.150000000000006</v>
      </c>
      <c r="BG102" s="7">
        <v>11798.57</v>
      </c>
      <c r="BH102" s="7">
        <v>50.72</v>
      </c>
      <c r="BI102" s="7">
        <v>6.61</v>
      </c>
      <c r="BJ102" s="7">
        <v>133.08000000000001</v>
      </c>
      <c r="BK102" s="7">
        <v>0.97</v>
      </c>
      <c r="BL102" s="7">
        <v>1.68</v>
      </c>
      <c r="BM102" s="7">
        <v>0.04</v>
      </c>
      <c r="BN102" s="7">
        <v>0</v>
      </c>
      <c r="BO102" s="7">
        <v>0.82</v>
      </c>
      <c r="BP102" s="7">
        <v>0.44</v>
      </c>
      <c r="BQ102" s="7">
        <v>1.46</v>
      </c>
      <c r="BR102" s="7">
        <v>5.63</v>
      </c>
      <c r="BS102" s="7">
        <v>1.1000000000000001</v>
      </c>
      <c r="BT102" s="7">
        <v>0</v>
      </c>
      <c r="BU102" s="7">
        <v>0</v>
      </c>
      <c r="CC102" s="7">
        <v>47881.61</v>
      </c>
    </row>
    <row r="103" spans="1:81" x14ac:dyDescent="0.45">
      <c r="A103" s="7" t="s">
        <v>275</v>
      </c>
      <c r="B103" s="7" t="s">
        <v>204</v>
      </c>
      <c r="C103" s="7" t="s">
        <v>149</v>
      </c>
      <c r="D103" s="7" t="s">
        <v>18</v>
      </c>
      <c r="I103" s="7">
        <v>2.52</v>
      </c>
      <c r="J103" s="7">
        <v>0.41</v>
      </c>
      <c r="K103" s="7">
        <v>0.04</v>
      </c>
      <c r="L103" s="7">
        <v>597.87</v>
      </c>
      <c r="M103" s="7">
        <v>5.74</v>
      </c>
      <c r="N103" s="7">
        <v>126.32</v>
      </c>
      <c r="O103" s="7">
        <v>35.36</v>
      </c>
      <c r="P103" s="7">
        <v>58.58</v>
      </c>
      <c r="Q103" s="7">
        <v>2.5</v>
      </c>
      <c r="R103" s="7">
        <v>134.97</v>
      </c>
      <c r="S103" s="7">
        <v>867.44</v>
      </c>
      <c r="T103" s="7">
        <v>2.08</v>
      </c>
      <c r="U103" s="7">
        <v>638.41999999999996</v>
      </c>
      <c r="V103" s="7">
        <v>253.06</v>
      </c>
      <c r="W103" s="7">
        <v>3421.74</v>
      </c>
      <c r="X103" s="7">
        <v>917.12</v>
      </c>
      <c r="Y103" s="7">
        <v>4486.71</v>
      </c>
      <c r="Z103" s="7">
        <v>8714.16</v>
      </c>
      <c r="AA103" s="7">
        <v>1108.69</v>
      </c>
      <c r="AB103" s="7">
        <v>409.52</v>
      </c>
      <c r="AC103" s="7">
        <v>113.39</v>
      </c>
      <c r="AD103" s="7">
        <v>103.23</v>
      </c>
      <c r="AE103" s="7">
        <v>185.16</v>
      </c>
      <c r="AF103" s="7">
        <v>13.74</v>
      </c>
      <c r="AG103" s="7">
        <v>0.03</v>
      </c>
      <c r="AH103" s="7">
        <v>16.3</v>
      </c>
      <c r="AI103" s="7">
        <v>3.06</v>
      </c>
      <c r="AJ103" s="7">
        <v>16.75</v>
      </c>
      <c r="AK103" s="7">
        <v>253.01</v>
      </c>
      <c r="AL103" s="7">
        <v>0.76</v>
      </c>
      <c r="AM103" s="7">
        <v>60.57</v>
      </c>
      <c r="AN103" s="7">
        <v>12.18</v>
      </c>
      <c r="AO103" s="7">
        <v>37.26</v>
      </c>
      <c r="AP103" s="7">
        <v>30.28</v>
      </c>
      <c r="AQ103" s="7">
        <v>2.4</v>
      </c>
      <c r="AR103" s="7">
        <v>90.02</v>
      </c>
      <c r="AS103" s="7">
        <v>35.450000000000003</v>
      </c>
      <c r="AT103" s="7">
        <v>1.46</v>
      </c>
      <c r="AU103" s="7">
        <v>33.01</v>
      </c>
      <c r="AV103" s="7">
        <v>146.65</v>
      </c>
      <c r="AW103" s="7">
        <v>56.28</v>
      </c>
      <c r="AX103" s="7">
        <v>8.67</v>
      </c>
      <c r="AY103" s="7">
        <v>9.58</v>
      </c>
      <c r="AZ103" s="7">
        <v>0</v>
      </c>
      <c r="BA103" s="7">
        <v>4.83</v>
      </c>
      <c r="BB103" s="7">
        <v>265.5</v>
      </c>
      <c r="BC103" s="7">
        <v>200.21</v>
      </c>
      <c r="BD103" s="7">
        <v>90.03</v>
      </c>
      <c r="BE103" s="7">
        <v>155.96</v>
      </c>
      <c r="BF103" s="7">
        <v>51.72</v>
      </c>
      <c r="BG103" s="7">
        <v>718.83</v>
      </c>
      <c r="BH103" s="7">
        <v>40.31</v>
      </c>
      <c r="BI103" s="7">
        <v>4.09</v>
      </c>
      <c r="BJ103" s="7">
        <v>159.88</v>
      </c>
      <c r="BK103" s="7">
        <v>1.27</v>
      </c>
      <c r="BL103" s="7">
        <v>1.62</v>
      </c>
      <c r="BM103" s="7">
        <v>0.06</v>
      </c>
      <c r="BN103" s="7">
        <v>0.01</v>
      </c>
      <c r="BO103" s="7">
        <v>0.3</v>
      </c>
      <c r="BP103" s="7">
        <v>0.14000000000000001</v>
      </c>
      <c r="BQ103" s="7">
        <v>0.87</v>
      </c>
      <c r="BR103" s="7">
        <v>3.16</v>
      </c>
      <c r="BS103" s="7">
        <v>0.88</v>
      </c>
      <c r="BT103" s="7">
        <v>0</v>
      </c>
      <c r="BU103" s="7">
        <v>0</v>
      </c>
      <c r="CC103" s="7">
        <v>24712.13</v>
      </c>
    </row>
    <row r="104" spans="1:81" x14ac:dyDescent="0.45">
      <c r="A104" s="7" t="s">
        <v>275</v>
      </c>
      <c r="B104" s="7" t="s">
        <v>204</v>
      </c>
      <c r="C104" s="7" t="s">
        <v>150</v>
      </c>
      <c r="D104" s="7" t="s">
        <v>21</v>
      </c>
      <c r="I104" s="7">
        <v>9.41</v>
      </c>
      <c r="J104" s="7">
        <v>0.94</v>
      </c>
      <c r="K104" s="7">
        <v>0.36</v>
      </c>
      <c r="L104" s="7">
        <v>1059.05</v>
      </c>
      <c r="M104" s="7">
        <v>23.13</v>
      </c>
      <c r="N104" s="7">
        <v>316.55</v>
      </c>
      <c r="O104" s="7">
        <v>85.36</v>
      </c>
      <c r="P104" s="7">
        <v>75.989999999999995</v>
      </c>
      <c r="Q104" s="7">
        <v>7.15</v>
      </c>
      <c r="R104" s="7">
        <v>162.1</v>
      </c>
      <c r="S104" s="7">
        <v>1138.8800000000001</v>
      </c>
      <c r="T104" s="7">
        <v>6.9</v>
      </c>
      <c r="U104" s="7">
        <v>1123.31</v>
      </c>
      <c r="V104" s="7">
        <v>286.77</v>
      </c>
      <c r="W104" s="7">
        <v>5966.42</v>
      </c>
      <c r="X104" s="7">
        <v>2809.62</v>
      </c>
      <c r="Y104" s="7">
        <v>4083.92</v>
      </c>
      <c r="Z104" s="7">
        <v>4118.28</v>
      </c>
      <c r="AA104" s="7">
        <v>13701.52</v>
      </c>
      <c r="AB104" s="7">
        <v>1277.0999999999999</v>
      </c>
      <c r="AC104" s="7">
        <v>257.73</v>
      </c>
      <c r="AD104" s="7">
        <v>211.8</v>
      </c>
      <c r="AE104" s="7">
        <v>258.13</v>
      </c>
      <c r="AF104" s="7">
        <v>26.12</v>
      </c>
      <c r="AG104" s="7">
        <v>0.18</v>
      </c>
      <c r="AH104" s="7">
        <v>47.3</v>
      </c>
      <c r="AI104" s="7">
        <v>10.98</v>
      </c>
      <c r="AJ104" s="7">
        <v>68.489999999999995</v>
      </c>
      <c r="AK104" s="7">
        <v>458.34</v>
      </c>
      <c r="AL104" s="7">
        <v>0.6</v>
      </c>
      <c r="AM104" s="7">
        <v>127.07</v>
      </c>
      <c r="AN104" s="7">
        <v>26.24</v>
      </c>
      <c r="AO104" s="7">
        <v>79.22</v>
      </c>
      <c r="AP104" s="7">
        <v>77.16</v>
      </c>
      <c r="AQ104" s="7">
        <v>8.56</v>
      </c>
      <c r="AR104" s="7">
        <v>233.4</v>
      </c>
      <c r="AS104" s="7">
        <v>64.56</v>
      </c>
      <c r="AT104" s="7">
        <v>3.73</v>
      </c>
      <c r="AU104" s="7">
        <v>98.83</v>
      </c>
      <c r="AV104" s="7">
        <v>250.51</v>
      </c>
      <c r="AW104" s="7">
        <v>146.77000000000001</v>
      </c>
      <c r="AX104" s="7">
        <v>23.78</v>
      </c>
      <c r="AY104" s="7">
        <v>12.66</v>
      </c>
      <c r="AZ104" s="7">
        <v>0</v>
      </c>
      <c r="BA104" s="7">
        <v>8.6300000000000008</v>
      </c>
      <c r="BB104" s="7">
        <v>664.57</v>
      </c>
      <c r="BC104" s="7">
        <v>358.74</v>
      </c>
      <c r="BD104" s="7">
        <v>54.68</v>
      </c>
      <c r="BE104" s="7">
        <v>164.65</v>
      </c>
      <c r="BF104" s="7">
        <v>99.34</v>
      </c>
      <c r="BG104" s="7">
        <v>891.77</v>
      </c>
      <c r="BH104" s="7">
        <v>110.63</v>
      </c>
      <c r="BI104" s="7">
        <v>16.91</v>
      </c>
      <c r="BJ104" s="7">
        <v>370.59</v>
      </c>
      <c r="BK104" s="7">
        <v>2.84</v>
      </c>
      <c r="BL104" s="7">
        <v>2.66</v>
      </c>
      <c r="BM104" s="7">
        <v>0.09</v>
      </c>
      <c r="BN104" s="7">
        <v>0</v>
      </c>
      <c r="BO104" s="7">
        <v>0.68</v>
      </c>
      <c r="BP104" s="7">
        <v>0.22</v>
      </c>
      <c r="BQ104" s="7">
        <v>1.37</v>
      </c>
      <c r="BR104" s="7">
        <v>4.76</v>
      </c>
      <c r="BS104" s="7">
        <v>2.25</v>
      </c>
      <c r="BT104" s="7">
        <v>0</v>
      </c>
      <c r="BU104" s="7">
        <v>0</v>
      </c>
      <c r="CC104" s="7">
        <v>41500.28</v>
      </c>
    </row>
    <row r="105" spans="1:81" x14ac:dyDescent="0.45">
      <c r="A105" s="7" t="s">
        <v>275</v>
      </c>
      <c r="B105" s="7" t="s">
        <v>204</v>
      </c>
      <c r="C105" s="7" t="s">
        <v>151</v>
      </c>
      <c r="D105" s="7" t="s">
        <v>20</v>
      </c>
      <c r="I105" s="7">
        <v>10.59</v>
      </c>
      <c r="J105" s="7">
        <v>0.34</v>
      </c>
      <c r="K105" s="7">
        <v>0.28000000000000003</v>
      </c>
      <c r="L105" s="7">
        <v>390.53</v>
      </c>
      <c r="M105" s="7">
        <v>12.01</v>
      </c>
      <c r="N105" s="7">
        <v>1589.79</v>
      </c>
      <c r="O105" s="7">
        <v>134.71</v>
      </c>
      <c r="P105" s="7">
        <v>68.069999999999993</v>
      </c>
      <c r="Q105" s="7">
        <v>5.57</v>
      </c>
      <c r="R105" s="7">
        <v>216.87</v>
      </c>
      <c r="S105" s="7">
        <v>1914.99</v>
      </c>
      <c r="T105" s="7">
        <v>11.15</v>
      </c>
      <c r="U105" s="7">
        <v>3693.02</v>
      </c>
      <c r="V105" s="7">
        <v>917.07</v>
      </c>
      <c r="W105" s="7">
        <v>5566.07</v>
      </c>
      <c r="X105" s="7">
        <v>3351.16</v>
      </c>
      <c r="Y105" s="7">
        <v>4426.8599999999997</v>
      </c>
      <c r="Z105" s="7">
        <v>4104.55</v>
      </c>
      <c r="AA105" s="7">
        <v>8377.99</v>
      </c>
      <c r="AB105" s="7">
        <v>20461.310000000001</v>
      </c>
      <c r="AC105" s="7">
        <v>231.03</v>
      </c>
      <c r="AD105" s="7">
        <v>688.7</v>
      </c>
      <c r="AE105" s="7">
        <v>170.26</v>
      </c>
      <c r="AF105" s="7">
        <v>30.57</v>
      </c>
      <c r="AG105" s="7">
        <v>0.06</v>
      </c>
      <c r="AH105" s="7">
        <v>26.78</v>
      </c>
      <c r="AI105" s="7">
        <v>3.33</v>
      </c>
      <c r="AJ105" s="7">
        <v>524</v>
      </c>
      <c r="AK105" s="7">
        <v>375.99</v>
      </c>
      <c r="AL105" s="7">
        <v>2.39</v>
      </c>
      <c r="AM105" s="7">
        <v>161.13999999999999</v>
      </c>
      <c r="AN105" s="7">
        <v>51.56</v>
      </c>
      <c r="AO105" s="7">
        <v>50.83</v>
      </c>
      <c r="AP105" s="7">
        <v>88.45</v>
      </c>
      <c r="AQ105" s="7">
        <v>5.68</v>
      </c>
      <c r="AR105" s="7">
        <v>163.18</v>
      </c>
      <c r="AS105" s="7">
        <v>111.34</v>
      </c>
      <c r="AT105" s="7">
        <v>6.46</v>
      </c>
      <c r="AU105" s="7">
        <v>34.81</v>
      </c>
      <c r="AV105" s="7">
        <v>278.83999999999997</v>
      </c>
      <c r="AW105" s="7">
        <v>483.39</v>
      </c>
      <c r="AX105" s="7">
        <v>42.31</v>
      </c>
      <c r="AY105" s="7">
        <v>28.16</v>
      </c>
      <c r="AZ105" s="7">
        <v>0</v>
      </c>
      <c r="BA105" s="7">
        <v>10.17</v>
      </c>
      <c r="BB105" s="7">
        <v>679.41</v>
      </c>
      <c r="BC105" s="7">
        <v>368.49</v>
      </c>
      <c r="BD105" s="7">
        <v>79.94</v>
      </c>
      <c r="BE105" s="7">
        <v>426.39</v>
      </c>
      <c r="BF105" s="7">
        <v>144.15</v>
      </c>
      <c r="BG105" s="7">
        <v>940.25</v>
      </c>
      <c r="BH105" s="7">
        <v>129.96</v>
      </c>
      <c r="BI105" s="7">
        <v>3.35</v>
      </c>
      <c r="BJ105" s="7">
        <v>338.72</v>
      </c>
      <c r="BK105" s="7">
        <v>2.5099999999999998</v>
      </c>
      <c r="BL105" s="7">
        <v>1.25</v>
      </c>
      <c r="BM105" s="7">
        <v>0.13</v>
      </c>
      <c r="BN105" s="7">
        <v>0</v>
      </c>
      <c r="BO105" s="7">
        <v>1.01</v>
      </c>
      <c r="BP105" s="7">
        <v>0.13</v>
      </c>
      <c r="BQ105" s="7">
        <v>1.52</v>
      </c>
      <c r="BR105" s="7">
        <v>3.72</v>
      </c>
      <c r="BS105" s="7">
        <v>3.05</v>
      </c>
      <c r="BT105" s="7">
        <v>0</v>
      </c>
      <c r="BU105" s="7">
        <v>0</v>
      </c>
      <c r="CC105" s="7">
        <v>61946.31</v>
      </c>
    </row>
    <row r="106" spans="1:81" x14ac:dyDescent="0.45">
      <c r="A106" s="7" t="s">
        <v>275</v>
      </c>
      <c r="B106" s="7" t="s">
        <v>204</v>
      </c>
      <c r="C106" s="7" t="s">
        <v>152</v>
      </c>
      <c r="D106" s="7" t="s">
        <v>19</v>
      </c>
      <c r="I106" s="7">
        <v>1.26</v>
      </c>
      <c r="J106" s="7">
        <v>0.36</v>
      </c>
      <c r="K106" s="7">
        <v>0.02</v>
      </c>
      <c r="L106" s="7">
        <v>178.93</v>
      </c>
      <c r="M106" s="7">
        <v>2.0299999999999998</v>
      </c>
      <c r="N106" s="7">
        <v>221.69</v>
      </c>
      <c r="O106" s="7">
        <v>70.94</v>
      </c>
      <c r="P106" s="7">
        <v>10.92</v>
      </c>
      <c r="Q106" s="7">
        <v>0.77</v>
      </c>
      <c r="R106" s="7">
        <v>46.5</v>
      </c>
      <c r="S106" s="7">
        <v>398.99</v>
      </c>
      <c r="T106" s="7">
        <v>1.26</v>
      </c>
      <c r="U106" s="7">
        <v>329.98</v>
      </c>
      <c r="V106" s="7">
        <v>135.85</v>
      </c>
      <c r="W106" s="7">
        <v>1242.45</v>
      </c>
      <c r="X106" s="7">
        <v>896.15</v>
      </c>
      <c r="Y106" s="7">
        <v>3626.34</v>
      </c>
      <c r="Z106" s="7">
        <v>1369.72</v>
      </c>
      <c r="AA106" s="7">
        <v>1883.08</v>
      </c>
      <c r="AB106" s="7">
        <v>269.47000000000003</v>
      </c>
      <c r="AC106" s="7">
        <v>18408.560000000001</v>
      </c>
      <c r="AD106" s="7">
        <v>119.07</v>
      </c>
      <c r="AE106" s="7">
        <v>294.52</v>
      </c>
      <c r="AF106" s="7">
        <v>4.6500000000000004</v>
      </c>
      <c r="AG106" s="7">
        <v>0.02</v>
      </c>
      <c r="AH106" s="7">
        <v>27.94</v>
      </c>
      <c r="AI106" s="7">
        <v>1.34</v>
      </c>
      <c r="AJ106" s="7">
        <v>6.12</v>
      </c>
      <c r="AK106" s="7">
        <v>144.32</v>
      </c>
      <c r="AL106" s="7">
        <v>0.28999999999999998</v>
      </c>
      <c r="AM106" s="7">
        <v>28.4</v>
      </c>
      <c r="AN106" s="7">
        <v>11.73</v>
      </c>
      <c r="AO106" s="7">
        <v>29.23</v>
      </c>
      <c r="AP106" s="7">
        <v>39.89</v>
      </c>
      <c r="AQ106" s="7">
        <v>0.72</v>
      </c>
      <c r="AR106" s="7">
        <v>36.18</v>
      </c>
      <c r="AS106" s="7">
        <v>13.33</v>
      </c>
      <c r="AT106" s="7">
        <v>1.72</v>
      </c>
      <c r="AU106" s="7">
        <v>25.11</v>
      </c>
      <c r="AV106" s="7">
        <v>78.099999999999994</v>
      </c>
      <c r="AW106" s="7">
        <v>28.11</v>
      </c>
      <c r="AX106" s="7">
        <v>10.3</v>
      </c>
      <c r="AY106" s="7">
        <v>76.760000000000005</v>
      </c>
      <c r="AZ106" s="7">
        <v>0</v>
      </c>
      <c r="BA106" s="7">
        <v>2.59</v>
      </c>
      <c r="BB106" s="7">
        <v>157.76</v>
      </c>
      <c r="BC106" s="7">
        <v>260.62</v>
      </c>
      <c r="BD106" s="7">
        <v>7.21</v>
      </c>
      <c r="BE106" s="7">
        <v>39.909999999999997</v>
      </c>
      <c r="BF106" s="7">
        <v>34.32</v>
      </c>
      <c r="BG106" s="7">
        <v>475.59</v>
      </c>
      <c r="BH106" s="7">
        <v>39.840000000000003</v>
      </c>
      <c r="BI106" s="7">
        <v>3.27</v>
      </c>
      <c r="BJ106" s="7">
        <v>110.16</v>
      </c>
      <c r="BK106" s="7">
        <v>0.95</v>
      </c>
      <c r="BL106" s="7">
        <v>0.69</v>
      </c>
      <c r="BM106" s="7">
        <v>0.06</v>
      </c>
      <c r="BN106" s="7">
        <v>0.01</v>
      </c>
      <c r="BO106" s="7">
        <v>4</v>
      </c>
      <c r="BP106" s="7">
        <v>0.09</v>
      </c>
      <c r="BQ106" s="7">
        <v>0.09</v>
      </c>
      <c r="BR106" s="7">
        <v>2.91</v>
      </c>
      <c r="BS106" s="7">
        <v>2.21</v>
      </c>
      <c r="BT106" s="7">
        <v>0</v>
      </c>
      <c r="BU106" s="7">
        <v>0</v>
      </c>
      <c r="CC106" s="7">
        <v>31215.4</v>
      </c>
    </row>
    <row r="107" spans="1:81" x14ac:dyDescent="0.45">
      <c r="A107" s="7" t="s">
        <v>275</v>
      </c>
      <c r="B107" s="7" t="s">
        <v>204</v>
      </c>
      <c r="C107" s="7" t="s">
        <v>153</v>
      </c>
      <c r="D107" s="7" t="s">
        <v>220</v>
      </c>
      <c r="I107" s="7">
        <v>27.5</v>
      </c>
      <c r="J107" s="7">
        <v>29.06</v>
      </c>
      <c r="K107" s="7">
        <v>1.51</v>
      </c>
      <c r="L107" s="7">
        <v>462.24</v>
      </c>
      <c r="M107" s="7">
        <v>43.52</v>
      </c>
      <c r="N107" s="7">
        <v>1473.17</v>
      </c>
      <c r="O107" s="7">
        <v>1206.3599999999999</v>
      </c>
      <c r="P107" s="7">
        <v>191.85</v>
      </c>
      <c r="Q107" s="7">
        <v>3.55</v>
      </c>
      <c r="R107" s="7">
        <v>175.15</v>
      </c>
      <c r="S107" s="7">
        <v>949.97</v>
      </c>
      <c r="T107" s="7">
        <v>121.61</v>
      </c>
      <c r="U107" s="7">
        <v>719.09</v>
      </c>
      <c r="V107" s="7">
        <v>228.18</v>
      </c>
      <c r="W107" s="7">
        <v>1497.97</v>
      </c>
      <c r="X107" s="7">
        <v>906.62</v>
      </c>
      <c r="Y107" s="7">
        <v>1138.79</v>
      </c>
      <c r="Z107" s="7">
        <v>442.16</v>
      </c>
      <c r="AA107" s="7">
        <v>317.83999999999997</v>
      </c>
      <c r="AB107" s="7">
        <v>224.43</v>
      </c>
      <c r="AC107" s="7">
        <v>246.93</v>
      </c>
      <c r="AD107" s="7">
        <v>3941.62</v>
      </c>
      <c r="AE107" s="7">
        <v>45.61</v>
      </c>
      <c r="AF107" s="7">
        <v>12.69</v>
      </c>
      <c r="AG107" s="7">
        <v>0.03</v>
      </c>
      <c r="AH107" s="7">
        <v>22.14</v>
      </c>
      <c r="AI107" s="7">
        <v>1.63</v>
      </c>
      <c r="AJ107" s="7">
        <v>12.41</v>
      </c>
      <c r="AK107" s="7">
        <v>356.19</v>
      </c>
      <c r="AL107" s="7">
        <v>0.94</v>
      </c>
      <c r="AM107" s="7">
        <v>63.01</v>
      </c>
      <c r="AN107" s="7">
        <v>12.53</v>
      </c>
      <c r="AO107" s="7">
        <v>32.520000000000003</v>
      </c>
      <c r="AP107" s="7">
        <v>24.29</v>
      </c>
      <c r="AQ107" s="7">
        <v>2.4500000000000002</v>
      </c>
      <c r="AR107" s="7">
        <v>49.17</v>
      </c>
      <c r="AS107" s="7">
        <v>26.14</v>
      </c>
      <c r="AT107" s="7">
        <v>3.1</v>
      </c>
      <c r="AU107" s="7">
        <v>16.600000000000001</v>
      </c>
      <c r="AV107" s="7">
        <v>74.78</v>
      </c>
      <c r="AW107" s="7">
        <v>68.959999999999994</v>
      </c>
      <c r="AX107" s="7">
        <v>22.27</v>
      </c>
      <c r="AY107" s="7">
        <v>6.8</v>
      </c>
      <c r="AZ107" s="7">
        <v>0</v>
      </c>
      <c r="BA107" s="7">
        <v>3.24</v>
      </c>
      <c r="BB107" s="7">
        <v>173.08</v>
      </c>
      <c r="BC107" s="7">
        <v>46.38</v>
      </c>
      <c r="BD107" s="7">
        <v>606.34</v>
      </c>
      <c r="BE107" s="7">
        <v>277.61</v>
      </c>
      <c r="BF107" s="7">
        <v>26.18</v>
      </c>
      <c r="BG107" s="7">
        <v>1097.19</v>
      </c>
      <c r="BH107" s="7">
        <v>29.99</v>
      </c>
      <c r="BI107" s="7">
        <v>6.18</v>
      </c>
      <c r="BJ107" s="7">
        <v>165.83</v>
      </c>
      <c r="BK107" s="7">
        <v>0.72</v>
      </c>
      <c r="BL107" s="7">
        <v>0.45</v>
      </c>
      <c r="BM107" s="7">
        <v>0.17</v>
      </c>
      <c r="BN107" s="7">
        <v>0</v>
      </c>
      <c r="BO107" s="7">
        <v>1.62</v>
      </c>
      <c r="BP107" s="7">
        <v>0.36</v>
      </c>
      <c r="BQ107" s="7">
        <v>0.57999999999999996</v>
      </c>
      <c r="BR107" s="7">
        <v>4.92</v>
      </c>
      <c r="BS107" s="7">
        <v>9.58</v>
      </c>
      <c r="BT107" s="7">
        <v>0</v>
      </c>
      <c r="BU107" s="7">
        <v>0</v>
      </c>
      <c r="CC107" s="7">
        <v>17653.79</v>
      </c>
    </row>
    <row r="108" spans="1:81" x14ac:dyDescent="0.45">
      <c r="A108" s="7" t="s">
        <v>275</v>
      </c>
      <c r="B108" s="7" t="s">
        <v>204</v>
      </c>
      <c r="C108" s="7" t="s">
        <v>154</v>
      </c>
      <c r="D108" s="7" t="s">
        <v>221</v>
      </c>
      <c r="I108" s="7">
        <v>10.58</v>
      </c>
      <c r="J108" s="7">
        <v>0.67</v>
      </c>
      <c r="K108" s="7">
        <v>1</v>
      </c>
      <c r="L108" s="7">
        <v>275.37</v>
      </c>
      <c r="M108" s="7">
        <v>20.23</v>
      </c>
      <c r="N108" s="7">
        <v>247.17</v>
      </c>
      <c r="O108" s="7">
        <v>59.57</v>
      </c>
      <c r="P108" s="7">
        <v>27.59</v>
      </c>
      <c r="Q108" s="7">
        <v>7.78</v>
      </c>
      <c r="R108" s="7">
        <v>205.97</v>
      </c>
      <c r="S108" s="7">
        <v>513.47</v>
      </c>
      <c r="T108" s="7">
        <v>8.0500000000000007</v>
      </c>
      <c r="U108" s="7">
        <v>435.33</v>
      </c>
      <c r="V108" s="7">
        <v>161.34</v>
      </c>
      <c r="W108" s="7">
        <v>1587.74</v>
      </c>
      <c r="X108" s="7">
        <v>1068.53</v>
      </c>
      <c r="Y108" s="7">
        <v>3018.49</v>
      </c>
      <c r="Z108" s="7">
        <v>1776.49</v>
      </c>
      <c r="AA108" s="7">
        <v>2889.19</v>
      </c>
      <c r="AB108" s="7">
        <v>416.56</v>
      </c>
      <c r="AC108" s="7">
        <v>1988.53</v>
      </c>
      <c r="AD108" s="7">
        <v>370.48</v>
      </c>
      <c r="AE108" s="7">
        <v>627.26</v>
      </c>
      <c r="AF108" s="7">
        <v>8.76</v>
      </c>
      <c r="AG108" s="7">
        <v>0.04</v>
      </c>
      <c r="AH108" s="7">
        <v>31.84</v>
      </c>
      <c r="AI108" s="7">
        <v>23.13</v>
      </c>
      <c r="AJ108" s="7">
        <v>13.08</v>
      </c>
      <c r="AK108" s="7">
        <v>248.19</v>
      </c>
      <c r="AL108" s="7">
        <v>0.53</v>
      </c>
      <c r="AM108" s="7">
        <v>57.08</v>
      </c>
      <c r="AN108" s="7">
        <v>20.8</v>
      </c>
      <c r="AO108" s="7">
        <v>43.67</v>
      </c>
      <c r="AP108" s="7">
        <v>102.5</v>
      </c>
      <c r="AQ108" s="7">
        <v>3.01</v>
      </c>
      <c r="AR108" s="7">
        <v>69.34</v>
      </c>
      <c r="AS108" s="7">
        <v>24.4</v>
      </c>
      <c r="AT108" s="7">
        <v>3.06</v>
      </c>
      <c r="AU108" s="7">
        <v>34.61</v>
      </c>
      <c r="AV108" s="7">
        <v>153.91999999999999</v>
      </c>
      <c r="AW108" s="7">
        <v>67.459999999999994</v>
      </c>
      <c r="AX108" s="7">
        <v>40.869999999999997</v>
      </c>
      <c r="AY108" s="7">
        <v>14.44</v>
      </c>
      <c r="AZ108" s="7">
        <v>0</v>
      </c>
      <c r="BA108" s="7">
        <v>4.53</v>
      </c>
      <c r="BB108" s="7">
        <v>230.31</v>
      </c>
      <c r="BC108" s="7">
        <v>241.99</v>
      </c>
      <c r="BD108" s="7">
        <v>78.81</v>
      </c>
      <c r="BE108" s="7">
        <v>78.28</v>
      </c>
      <c r="BF108" s="7">
        <v>38.82</v>
      </c>
      <c r="BG108" s="7">
        <v>575.21</v>
      </c>
      <c r="BH108" s="7">
        <v>80.430000000000007</v>
      </c>
      <c r="BI108" s="7">
        <v>6.96</v>
      </c>
      <c r="BJ108" s="7">
        <v>132.38</v>
      </c>
      <c r="BK108" s="7">
        <v>2.31</v>
      </c>
      <c r="BL108" s="7">
        <v>1.1299999999999999</v>
      </c>
      <c r="BM108" s="7">
        <v>0.12</v>
      </c>
      <c r="BN108" s="7">
        <v>0</v>
      </c>
      <c r="BO108" s="7">
        <v>0.94</v>
      </c>
      <c r="BP108" s="7">
        <v>0.16</v>
      </c>
      <c r="BQ108" s="7">
        <v>0.72</v>
      </c>
      <c r="BR108" s="7">
        <v>4.59</v>
      </c>
      <c r="BS108" s="7">
        <v>2.17</v>
      </c>
      <c r="BT108" s="7">
        <v>0</v>
      </c>
      <c r="BU108" s="7">
        <v>0</v>
      </c>
      <c r="CC108" s="7">
        <v>18157.96</v>
      </c>
    </row>
    <row r="109" spans="1:81" x14ac:dyDescent="0.45">
      <c r="A109" s="7" t="s">
        <v>275</v>
      </c>
      <c r="B109" s="7" t="s">
        <v>204</v>
      </c>
      <c r="C109" s="7" t="s">
        <v>155</v>
      </c>
      <c r="D109" s="7" t="s">
        <v>222</v>
      </c>
      <c r="I109" s="7">
        <v>53.17</v>
      </c>
      <c r="J109" s="7">
        <v>14.26</v>
      </c>
      <c r="K109" s="7">
        <v>5.31</v>
      </c>
      <c r="L109" s="7">
        <v>40437.9</v>
      </c>
      <c r="M109" s="7">
        <v>150.37</v>
      </c>
      <c r="N109" s="7">
        <v>70.05</v>
      </c>
      <c r="O109" s="7">
        <v>105.32</v>
      </c>
      <c r="P109" s="7">
        <v>41.32</v>
      </c>
      <c r="Q109" s="7">
        <v>4.75</v>
      </c>
      <c r="R109" s="7">
        <v>1663.08</v>
      </c>
      <c r="S109" s="7">
        <v>1198.53</v>
      </c>
      <c r="T109" s="7">
        <v>7.62</v>
      </c>
      <c r="U109" s="7">
        <v>95.48</v>
      </c>
      <c r="V109" s="7">
        <v>56.74</v>
      </c>
      <c r="W109" s="7">
        <v>275.14999999999998</v>
      </c>
      <c r="X109" s="7">
        <v>257.79000000000002</v>
      </c>
      <c r="Y109" s="7">
        <v>514.99</v>
      </c>
      <c r="Z109" s="7">
        <v>1313.99</v>
      </c>
      <c r="AA109" s="7">
        <v>704.92</v>
      </c>
      <c r="AB109" s="7">
        <v>26.43</v>
      </c>
      <c r="AC109" s="7">
        <v>5.1100000000000003</v>
      </c>
      <c r="AD109" s="7">
        <v>63.98</v>
      </c>
      <c r="AE109" s="7">
        <v>190.23</v>
      </c>
      <c r="AF109" s="7">
        <v>649.97</v>
      </c>
      <c r="AG109" s="7">
        <v>0.82</v>
      </c>
      <c r="AH109" s="7">
        <v>523.38</v>
      </c>
      <c r="AI109" s="7">
        <v>25.52</v>
      </c>
      <c r="AJ109" s="7">
        <v>21.01</v>
      </c>
      <c r="AK109" s="7">
        <v>141.47999999999999</v>
      </c>
      <c r="AL109" s="7">
        <v>0.51</v>
      </c>
      <c r="AM109" s="7">
        <v>148.12</v>
      </c>
      <c r="AN109" s="7">
        <v>27.38</v>
      </c>
      <c r="AO109" s="7">
        <v>83.43</v>
      </c>
      <c r="AP109" s="7">
        <v>123.81</v>
      </c>
      <c r="AQ109" s="7">
        <v>28.04</v>
      </c>
      <c r="AR109" s="7">
        <v>150.65</v>
      </c>
      <c r="AS109" s="7">
        <v>32.29</v>
      </c>
      <c r="AT109" s="7">
        <v>3.43</v>
      </c>
      <c r="AU109" s="7">
        <v>236.94</v>
      </c>
      <c r="AV109" s="7">
        <v>191.11</v>
      </c>
      <c r="AW109" s="7">
        <v>472.98</v>
      </c>
      <c r="AX109" s="7">
        <v>42.58</v>
      </c>
      <c r="AY109" s="7">
        <v>42.54</v>
      </c>
      <c r="AZ109" s="7">
        <v>0</v>
      </c>
      <c r="BA109" s="7">
        <v>43.47</v>
      </c>
      <c r="BB109" s="7">
        <v>605.75</v>
      </c>
      <c r="BC109" s="7">
        <v>268.32</v>
      </c>
      <c r="BD109" s="7">
        <v>54.35</v>
      </c>
      <c r="BE109" s="7">
        <v>118.24</v>
      </c>
      <c r="BF109" s="7">
        <v>68.680000000000007</v>
      </c>
      <c r="BG109" s="7">
        <v>307.25</v>
      </c>
      <c r="BH109" s="7">
        <v>14.88</v>
      </c>
      <c r="BI109" s="7">
        <v>6.64</v>
      </c>
      <c r="BJ109" s="7">
        <v>450.54</v>
      </c>
      <c r="BK109" s="7">
        <v>19.32</v>
      </c>
      <c r="BL109" s="7">
        <v>1.05</v>
      </c>
      <c r="BM109" s="7">
        <v>0.47</v>
      </c>
      <c r="BN109" s="7">
        <v>0.03</v>
      </c>
      <c r="BO109" s="7">
        <v>30.57</v>
      </c>
      <c r="BP109" s="7">
        <v>0.61</v>
      </c>
      <c r="BQ109" s="7">
        <v>2.7</v>
      </c>
      <c r="BR109" s="7">
        <v>15.53</v>
      </c>
      <c r="BS109" s="7">
        <v>11.96</v>
      </c>
      <c r="BT109" s="7">
        <v>0</v>
      </c>
      <c r="BU109" s="7">
        <v>0</v>
      </c>
      <c r="CC109" s="7">
        <v>52222.81</v>
      </c>
    </row>
    <row r="110" spans="1:81" x14ac:dyDescent="0.45">
      <c r="A110" s="7" t="s">
        <v>275</v>
      </c>
      <c r="B110" s="7" t="s">
        <v>204</v>
      </c>
      <c r="C110" s="7" t="s">
        <v>156</v>
      </c>
      <c r="D110" s="7" t="s">
        <v>223</v>
      </c>
      <c r="I110" s="7">
        <v>1.32</v>
      </c>
      <c r="J110" s="7">
        <v>0.15</v>
      </c>
      <c r="K110" s="7">
        <v>0.06</v>
      </c>
      <c r="L110" s="7">
        <v>332.46</v>
      </c>
      <c r="M110" s="7">
        <v>8.3800000000000008</v>
      </c>
      <c r="N110" s="7">
        <v>14.7</v>
      </c>
      <c r="O110" s="7">
        <v>2.2000000000000002</v>
      </c>
      <c r="P110" s="7">
        <v>2.63</v>
      </c>
      <c r="Q110" s="7">
        <v>0.18</v>
      </c>
      <c r="R110" s="7">
        <v>42.96</v>
      </c>
      <c r="S110" s="7">
        <v>141.47</v>
      </c>
      <c r="T110" s="7">
        <v>1.47</v>
      </c>
      <c r="U110" s="7">
        <v>14.54</v>
      </c>
      <c r="V110" s="7">
        <v>7.26</v>
      </c>
      <c r="W110" s="7">
        <v>34.44</v>
      </c>
      <c r="X110" s="7">
        <v>32.69</v>
      </c>
      <c r="Y110" s="7">
        <v>98.4</v>
      </c>
      <c r="Z110" s="7">
        <v>63.52</v>
      </c>
      <c r="AA110" s="7">
        <v>150.75</v>
      </c>
      <c r="AB110" s="7">
        <v>4.95</v>
      </c>
      <c r="AC110" s="7">
        <v>5.36</v>
      </c>
      <c r="AD110" s="7">
        <v>6.41</v>
      </c>
      <c r="AE110" s="7">
        <v>12.4</v>
      </c>
      <c r="AF110" s="7">
        <v>23.85</v>
      </c>
      <c r="AG110" s="7">
        <v>2.97</v>
      </c>
      <c r="AH110" s="7">
        <v>98.5</v>
      </c>
      <c r="AI110" s="7">
        <v>2.41</v>
      </c>
      <c r="AJ110" s="7">
        <v>2.83</v>
      </c>
      <c r="AK110" s="7">
        <v>15.94</v>
      </c>
      <c r="AL110" s="7">
        <v>0.02</v>
      </c>
      <c r="AM110" s="7">
        <v>4.9400000000000004</v>
      </c>
      <c r="AN110" s="7">
        <v>0.37</v>
      </c>
      <c r="AO110" s="7">
        <v>3.27</v>
      </c>
      <c r="AP110" s="7">
        <v>7.06</v>
      </c>
      <c r="AQ110" s="7">
        <v>5.08</v>
      </c>
      <c r="AR110" s="7">
        <v>4.43</v>
      </c>
      <c r="AS110" s="7">
        <v>4.01</v>
      </c>
      <c r="AT110" s="7">
        <v>0.76</v>
      </c>
      <c r="AU110" s="7">
        <v>20.67</v>
      </c>
      <c r="AV110" s="7">
        <v>16.47</v>
      </c>
      <c r="AW110" s="7">
        <v>24.38</v>
      </c>
      <c r="AX110" s="7">
        <v>5.32</v>
      </c>
      <c r="AY110" s="7">
        <v>3.72</v>
      </c>
      <c r="AZ110" s="7">
        <v>0</v>
      </c>
      <c r="BA110" s="7">
        <v>0.9</v>
      </c>
      <c r="BB110" s="7">
        <v>30.14</v>
      </c>
      <c r="BC110" s="7">
        <v>43.61</v>
      </c>
      <c r="BD110" s="7">
        <v>18.5</v>
      </c>
      <c r="BE110" s="7">
        <v>20.55</v>
      </c>
      <c r="BF110" s="7">
        <v>7.68</v>
      </c>
      <c r="BG110" s="7">
        <v>79.290000000000006</v>
      </c>
      <c r="BH110" s="7">
        <v>0.37</v>
      </c>
      <c r="BI110" s="7">
        <v>0.72</v>
      </c>
      <c r="BJ110" s="7">
        <v>36.479999999999997</v>
      </c>
      <c r="BK110" s="7">
        <v>1.21</v>
      </c>
      <c r="BL110" s="7">
        <v>0.14000000000000001</v>
      </c>
      <c r="BM110" s="7">
        <v>0.05</v>
      </c>
      <c r="BN110" s="7">
        <v>0</v>
      </c>
      <c r="BO110" s="7">
        <v>0.5</v>
      </c>
      <c r="BP110" s="7">
        <v>0.11</v>
      </c>
      <c r="BQ110" s="7">
        <v>0.05</v>
      </c>
      <c r="BR110" s="7">
        <v>0.8</v>
      </c>
      <c r="BS110" s="7">
        <v>0.57999999999999996</v>
      </c>
      <c r="BT110" s="7">
        <v>0</v>
      </c>
      <c r="BU110" s="7">
        <v>0</v>
      </c>
      <c r="CC110" s="7">
        <v>1467.38</v>
      </c>
    </row>
    <row r="111" spans="1:81" x14ac:dyDescent="0.45">
      <c r="A111" s="7" t="s">
        <v>275</v>
      </c>
      <c r="B111" s="7" t="s">
        <v>204</v>
      </c>
      <c r="C111" s="7" t="s">
        <v>157</v>
      </c>
      <c r="D111" s="7" t="s">
        <v>224</v>
      </c>
      <c r="I111" s="7">
        <v>10.039999999999999</v>
      </c>
      <c r="J111" s="7">
        <v>1.66</v>
      </c>
      <c r="K111" s="7">
        <v>0.98</v>
      </c>
      <c r="L111" s="7">
        <v>436.94</v>
      </c>
      <c r="M111" s="7">
        <v>92.66</v>
      </c>
      <c r="N111" s="7">
        <v>129.97999999999999</v>
      </c>
      <c r="O111" s="7">
        <v>22.23</v>
      </c>
      <c r="P111" s="7">
        <v>49.14</v>
      </c>
      <c r="Q111" s="7">
        <v>1</v>
      </c>
      <c r="R111" s="7">
        <v>303.33</v>
      </c>
      <c r="S111" s="7">
        <v>251.24</v>
      </c>
      <c r="T111" s="7">
        <v>12.37</v>
      </c>
      <c r="U111" s="7">
        <v>145.38</v>
      </c>
      <c r="V111" s="7">
        <v>51.16</v>
      </c>
      <c r="W111" s="7">
        <v>608.4</v>
      </c>
      <c r="X111" s="7">
        <v>161.52000000000001</v>
      </c>
      <c r="Y111" s="7">
        <v>245.86</v>
      </c>
      <c r="Z111" s="7">
        <v>107.36</v>
      </c>
      <c r="AA111" s="7">
        <v>234.78</v>
      </c>
      <c r="AB111" s="7">
        <v>56.72</v>
      </c>
      <c r="AC111" s="7">
        <v>54.09</v>
      </c>
      <c r="AD111" s="7">
        <v>34.85</v>
      </c>
      <c r="AE111" s="7">
        <v>40.090000000000003</v>
      </c>
      <c r="AF111" s="7">
        <v>28.9</v>
      </c>
      <c r="AG111" s="7">
        <v>3.52</v>
      </c>
      <c r="AH111" s="7">
        <v>2383.83</v>
      </c>
      <c r="AI111" s="7">
        <v>14.09</v>
      </c>
      <c r="AJ111" s="7">
        <v>45.86</v>
      </c>
      <c r="AK111" s="7">
        <v>63.2</v>
      </c>
      <c r="AL111" s="7">
        <v>0.17</v>
      </c>
      <c r="AM111" s="7">
        <v>52.8</v>
      </c>
      <c r="AN111" s="7">
        <v>12.48</v>
      </c>
      <c r="AO111" s="7">
        <v>27.61</v>
      </c>
      <c r="AP111" s="7">
        <v>44.9</v>
      </c>
      <c r="AQ111" s="7">
        <v>15.31</v>
      </c>
      <c r="AR111" s="7">
        <v>18.34</v>
      </c>
      <c r="AS111" s="7">
        <v>106.53</v>
      </c>
      <c r="AT111" s="7">
        <v>1.47</v>
      </c>
      <c r="AU111" s="7">
        <v>56.88</v>
      </c>
      <c r="AV111" s="7">
        <v>191.64</v>
      </c>
      <c r="AW111" s="7">
        <v>78.55</v>
      </c>
      <c r="AX111" s="7">
        <v>21.21</v>
      </c>
      <c r="AY111" s="7">
        <v>22.99</v>
      </c>
      <c r="AZ111" s="7">
        <v>0</v>
      </c>
      <c r="BA111" s="7">
        <v>4.3600000000000003</v>
      </c>
      <c r="BB111" s="7">
        <v>180.18</v>
      </c>
      <c r="BC111" s="7">
        <v>254.25</v>
      </c>
      <c r="BD111" s="7">
        <v>27.73</v>
      </c>
      <c r="BE111" s="7">
        <v>48.66</v>
      </c>
      <c r="BF111" s="7">
        <v>69.260000000000005</v>
      </c>
      <c r="BG111" s="7">
        <v>326.95</v>
      </c>
      <c r="BH111" s="7">
        <v>18.04</v>
      </c>
      <c r="BI111" s="7">
        <v>8.84</v>
      </c>
      <c r="BJ111" s="7">
        <v>257.61</v>
      </c>
      <c r="BK111" s="7">
        <v>7.04</v>
      </c>
      <c r="BL111" s="7">
        <v>0.93</v>
      </c>
      <c r="BM111" s="7">
        <v>1.82</v>
      </c>
      <c r="BN111" s="7">
        <v>0.03</v>
      </c>
      <c r="BO111" s="7">
        <v>2.88</v>
      </c>
      <c r="BP111" s="7">
        <v>0.93</v>
      </c>
      <c r="BQ111" s="7">
        <v>1.57</v>
      </c>
      <c r="BR111" s="7">
        <v>1.98</v>
      </c>
      <c r="BS111" s="7">
        <v>1.45</v>
      </c>
      <c r="BT111" s="7">
        <v>0</v>
      </c>
      <c r="BU111" s="7">
        <v>0</v>
      </c>
      <c r="CC111" s="7">
        <v>7456.55</v>
      </c>
    </row>
    <row r="112" spans="1:81" x14ac:dyDescent="0.45">
      <c r="A112" s="7" t="s">
        <v>275</v>
      </c>
      <c r="B112" s="7" t="s">
        <v>204</v>
      </c>
      <c r="C112" s="7" t="s">
        <v>158</v>
      </c>
      <c r="D112" s="7" t="s">
        <v>225</v>
      </c>
      <c r="I112" s="7">
        <v>55.2</v>
      </c>
      <c r="J112" s="7">
        <v>9.99</v>
      </c>
      <c r="K112" s="7">
        <v>27.07</v>
      </c>
      <c r="L112" s="7">
        <v>4520.8900000000003</v>
      </c>
      <c r="M112" s="7">
        <v>88.88</v>
      </c>
      <c r="N112" s="7">
        <v>835.87</v>
      </c>
      <c r="O112" s="7">
        <v>2218.3200000000002</v>
      </c>
      <c r="P112" s="7">
        <v>144.86000000000001</v>
      </c>
      <c r="Q112" s="7">
        <v>3.35</v>
      </c>
      <c r="R112" s="7">
        <v>1766.4</v>
      </c>
      <c r="S112" s="7">
        <v>2256.69</v>
      </c>
      <c r="T112" s="7">
        <v>16.18</v>
      </c>
      <c r="U112" s="7">
        <v>3688.72</v>
      </c>
      <c r="V112" s="7">
        <v>4539.58</v>
      </c>
      <c r="W112" s="7">
        <v>3327.86</v>
      </c>
      <c r="X112" s="7">
        <v>4889.33</v>
      </c>
      <c r="Y112" s="7">
        <v>2886.37</v>
      </c>
      <c r="Z112" s="7">
        <v>7831.55</v>
      </c>
      <c r="AA112" s="7">
        <v>3438.37</v>
      </c>
      <c r="AB112" s="7">
        <v>109.21</v>
      </c>
      <c r="AC112" s="7">
        <v>70.13</v>
      </c>
      <c r="AD112" s="7">
        <v>798.61</v>
      </c>
      <c r="AE112" s="7">
        <v>231.55</v>
      </c>
      <c r="AF112" s="7">
        <v>51.64</v>
      </c>
      <c r="AG112" s="7">
        <v>0.44</v>
      </c>
      <c r="AH112" s="7">
        <v>112.84</v>
      </c>
      <c r="AI112" s="7">
        <v>1500.66</v>
      </c>
      <c r="AJ112" s="7">
        <v>101.2</v>
      </c>
      <c r="AK112" s="7">
        <v>929.32</v>
      </c>
      <c r="AL112" s="7">
        <v>3.89</v>
      </c>
      <c r="AM112" s="7">
        <v>371.86</v>
      </c>
      <c r="AN112" s="7">
        <v>46.48</v>
      </c>
      <c r="AO112" s="7">
        <v>99.82</v>
      </c>
      <c r="AP112" s="7">
        <v>305.11</v>
      </c>
      <c r="AQ112" s="7">
        <v>27.96</v>
      </c>
      <c r="AR112" s="7">
        <v>350.85</v>
      </c>
      <c r="AS112" s="7">
        <v>52.3</v>
      </c>
      <c r="AT112" s="7">
        <v>10.56</v>
      </c>
      <c r="AU112" s="7">
        <v>209.91</v>
      </c>
      <c r="AV112" s="7">
        <v>257.64</v>
      </c>
      <c r="AW112" s="7">
        <v>873.91</v>
      </c>
      <c r="AX112" s="7">
        <v>76.260000000000005</v>
      </c>
      <c r="AY112" s="7">
        <v>143.94999999999999</v>
      </c>
      <c r="AZ112" s="7">
        <v>0</v>
      </c>
      <c r="BA112" s="7">
        <v>54.6</v>
      </c>
      <c r="BB112" s="7">
        <v>911.56</v>
      </c>
      <c r="BC112" s="7">
        <v>2102.3000000000002</v>
      </c>
      <c r="BD112" s="7">
        <v>21.31</v>
      </c>
      <c r="BE112" s="7">
        <v>186.57</v>
      </c>
      <c r="BF112" s="7">
        <v>290.14</v>
      </c>
      <c r="BG112" s="7">
        <v>1805.66</v>
      </c>
      <c r="BH112" s="7">
        <v>72.16</v>
      </c>
      <c r="BI112" s="7">
        <v>33.94</v>
      </c>
      <c r="BJ112" s="7">
        <v>723.36</v>
      </c>
      <c r="BK112" s="7">
        <v>105.79</v>
      </c>
      <c r="BL112" s="7">
        <v>2.2200000000000002</v>
      </c>
      <c r="BM112" s="7">
        <v>3.36</v>
      </c>
      <c r="BN112" s="7">
        <v>0.01</v>
      </c>
      <c r="BO112" s="7">
        <v>5.05</v>
      </c>
      <c r="BP112" s="7">
        <v>1.49</v>
      </c>
      <c r="BQ112" s="7">
        <v>7.36</v>
      </c>
      <c r="BR112" s="7">
        <v>17.37</v>
      </c>
      <c r="BS112" s="7">
        <v>25.54</v>
      </c>
      <c r="BT112" s="7">
        <v>0</v>
      </c>
      <c r="BU112" s="7">
        <v>0</v>
      </c>
      <c r="CC112" s="7">
        <v>55651.39</v>
      </c>
    </row>
    <row r="113" spans="1:81" x14ac:dyDescent="0.45">
      <c r="A113" s="7" t="s">
        <v>275</v>
      </c>
      <c r="B113" s="7" t="s">
        <v>204</v>
      </c>
      <c r="C113" s="7" t="s">
        <v>159</v>
      </c>
      <c r="D113" s="7" t="s">
        <v>226</v>
      </c>
      <c r="I113" s="7">
        <v>3.36</v>
      </c>
      <c r="J113" s="7">
        <v>0.18</v>
      </c>
      <c r="K113" s="7">
        <v>0.22</v>
      </c>
      <c r="L113" s="7">
        <v>92.34</v>
      </c>
      <c r="M113" s="7">
        <v>20.05</v>
      </c>
      <c r="N113" s="7">
        <v>269.74</v>
      </c>
      <c r="O113" s="7">
        <v>12.69</v>
      </c>
      <c r="P113" s="7">
        <v>27.93</v>
      </c>
      <c r="Q113" s="7">
        <v>5.69</v>
      </c>
      <c r="R113" s="7">
        <v>341.31</v>
      </c>
      <c r="S113" s="7">
        <v>326.74</v>
      </c>
      <c r="T113" s="7">
        <v>2.06</v>
      </c>
      <c r="U113" s="7">
        <v>701.21</v>
      </c>
      <c r="V113" s="7">
        <v>118.86</v>
      </c>
      <c r="W113" s="7">
        <v>191.65</v>
      </c>
      <c r="X113" s="7">
        <v>298.83</v>
      </c>
      <c r="Y113" s="7">
        <v>411.9</v>
      </c>
      <c r="Z113" s="7">
        <v>523.41</v>
      </c>
      <c r="AA113" s="7">
        <v>763.5</v>
      </c>
      <c r="AB113" s="7">
        <v>2704.92</v>
      </c>
      <c r="AC113" s="7">
        <v>54.54</v>
      </c>
      <c r="AD113" s="7">
        <v>93.59</v>
      </c>
      <c r="AE113" s="7">
        <v>46.2</v>
      </c>
      <c r="AF113" s="7">
        <v>15.72</v>
      </c>
      <c r="AG113" s="7">
        <v>0.11</v>
      </c>
      <c r="AH113" s="7">
        <v>10.74</v>
      </c>
      <c r="AI113" s="7">
        <v>3.3</v>
      </c>
      <c r="AJ113" s="7">
        <v>522.72</v>
      </c>
      <c r="AK113" s="7">
        <v>124</v>
      </c>
      <c r="AL113" s="7">
        <v>0.71</v>
      </c>
      <c r="AM113" s="7">
        <v>112.8</v>
      </c>
      <c r="AN113" s="7">
        <v>72.069999999999993</v>
      </c>
      <c r="AO113" s="7">
        <v>42.7</v>
      </c>
      <c r="AP113" s="7">
        <v>176.21</v>
      </c>
      <c r="AQ113" s="7">
        <v>10.78</v>
      </c>
      <c r="AR113" s="7">
        <v>56.83</v>
      </c>
      <c r="AS113" s="7">
        <v>59.78</v>
      </c>
      <c r="AT113" s="7">
        <v>19.45</v>
      </c>
      <c r="AU113" s="7">
        <v>65.510000000000005</v>
      </c>
      <c r="AV113" s="7">
        <v>102.16</v>
      </c>
      <c r="AW113" s="7">
        <v>102.84</v>
      </c>
      <c r="AX113" s="7">
        <v>23.11</v>
      </c>
      <c r="AY113" s="7">
        <v>24.42</v>
      </c>
      <c r="AZ113" s="7">
        <v>0</v>
      </c>
      <c r="BA113" s="7">
        <v>20.95</v>
      </c>
      <c r="BB113" s="7">
        <v>360.04</v>
      </c>
      <c r="BC113" s="7">
        <v>66.38</v>
      </c>
      <c r="BD113" s="7">
        <v>7.4</v>
      </c>
      <c r="BE113" s="7">
        <v>368.03</v>
      </c>
      <c r="BF113" s="7">
        <v>154.81</v>
      </c>
      <c r="BG113" s="7">
        <v>374.35</v>
      </c>
      <c r="BH113" s="7">
        <v>48.06</v>
      </c>
      <c r="BI113" s="7">
        <v>10.28</v>
      </c>
      <c r="BJ113" s="7">
        <v>340.58</v>
      </c>
      <c r="BK113" s="7">
        <v>1.02</v>
      </c>
      <c r="BL113" s="7">
        <v>1.58</v>
      </c>
      <c r="BM113" s="7">
        <v>0.08</v>
      </c>
      <c r="BN113" s="7">
        <v>0</v>
      </c>
      <c r="BO113" s="7">
        <v>0.99</v>
      </c>
      <c r="BP113" s="7">
        <v>0.32</v>
      </c>
      <c r="BQ113" s="7">
        <v>1.72</v>
      </c>
      <c r="BR113" s="7">
        <v>3.08</v>
      </c>
      <c r="BS113" s="7">
        <v>3.94</v>
      </c>
      <c r="BT113" s="7">
        <v>0</v>
      </c>
      <c r="BU113" s="7">
        <v>0</v>
      </c>
      <c r="CC113" s="7">
        <v>10320.49</v>
      </c>
    </row>
    <row r="114" spans="1:81" x14ac:dyDescent="0.45">
      <c r="A114" s="7" t="s">
        <v>275</v>
      </c>
      <c r="B114" s="7" t="s">
        <v>204</v>
      </c>
      <c r="C114" s="7" t="s">
        <v>160</v>
      </c>
      <c r="D114" s="7" t="s">
        <v>227</v>
      </c>
      <c r="I114" s="7">
        <v>781.49</v>
      </c>
      <c r="J114" s="7">
        <v>15.08</v>
      </c>
      <c r="K114" s="7">
        <v>34.76</v>
      </c>
      <c r="L114" s="7">
        <v>4379.03</v>
      </c>
      <c r="M114" s="7">
        <v>855.33</v>
      </c>
      <c r="N114" s="7">
        <v>1949.75</v>
      </c>
      <c r="O114" s="7">
        <v>250.01</v>
      </c>
      <c r="P114" s="7">
        <v>546.12</v>
      </c>
      <c r="Q114" s="7">
        <v>37.700000000000003</v>
      </c>
      <c r="R114" s="7">
        <v>1797.12</v>
      </c>
      <c r="S114" s="7">
        <v>2079.2800000000002</v>
      </c>
      <c r="T114" s="7">
        <v>388.6</v>
      </c>
      <c r="U114" s="7">
        <v>1353.89</v>
      </c>
      <c r="V114" s="7">
        <v>344.53</v>
      </c>
      <c r="W114" s="7">
        <v>1163.04</v>
      </c>
      <c r="X114" s="7">
        <v>723.59</v>
      </c>
      <c r="Y114" s="7">
        <v>3583.93</v>
      </c>
      <c r="Z114" s="7">
        <v>1494.23</v>
      </c>
      <c r="AA114" s="7">
        <v>1459.96</v>
      </c>
      <c r="AB114" s="7">
        <v>560.94000000000005</v>
      </c>
      <c r="AC114" s="7">
        <v>206.53</v>
      </c>
      <c r="AD114" s="7">
        <v>726.21</v>
      </c>
      <c r="AE114" s="7">
        <v>160.19</v>
      </c>
      <c r="AF114" s="7">
        <v>71.08</v>
      </c>
      <c r="AG114" s="7">
        <v>0.39</v>
      </c>
      <c r="AH114" s="7">
        <v>168.07</v>
      </c>
      <c r="AI114" s="7">
        <v>18.850000000000001</v>
      </c>
      <c r="AJ114" s="7">
        <v>122.02</v>
      </c>
      <c r="AK114" s="7">
        <v>4017.07</v>
      </c>
      <c r="AL114" s="7">
        <v>1.63</v>
      </c>
      <c r="AM114" s="7">
        <v>1550.9</v>
      </c>
      <c r="AN114" s="7">
        <v>683.67</v>
      </c>
      <c r="AO114" s="7">
        <v>365.4</v>
      </c>
      <c r="AP114" s="7">
        <v>2126</v>
      </c>
      <c r="AQ114" s="7">
        <v>90.62</v>
      </c>
      <c r="AR114" s="7">
        <v>524.84</v>
      </c>
      <c r="AS114" s="7">
        <v>289.02</v>
      </c>
      <c r="AT114" s="7">
        <v>101.44</v>
      </c>
      <c r="AU114" s="7">
        <v>425.3</v>
      </c>
      <c r="AV114" s="7">
        <v>1401.29</v>
      </c>
      <c r="AW114" s="7">
        <v>928.35</v>
      </c>
      <c r="AX114" s="7">
        <v>113.72</v>
      </c>
      <c r="AY114" s="7">
        <v>256.73</v>
      </c>
      <c r="AZ114" s="7">
        <v>0</v>
      </c>
      <c r="BA114" s="7">
        <v>70.38</v>
      </c>
      <c r="BB114" s="7">
        <v>3398.37</v>
      </c>
      <c r="BC114" s="7">
        <v>458.43</v>
      </c>
      <c r="BD114" s="7">
        <v>1505.07</v>
      </c>
      <c r="BE114" s="7">
        <v>1952.13</v>
      </c>
      <c r="BF114" s="7">
        <v>1288.82</v>
      </c>
      <c r="BG114" s="7">
        <v>8176.94</v>
      </c>
      <c r="BH114" s="7">
        <v>381.24</v>
      </c>
      <c r="BI114" s="7">
        <v>201.33</v>
      </c>
      <c r="BJ114" s="7">
        <v>2743.31</v>
      </c>
      <c r="BK114" s="7">
        <v>5.6</v>
      </c>
      <c r="BL114" s="7">
        <v>10.5</v>
      </c>
      <c r="BM114" s="7">
        <v>2.14</v>
      </c>
      <c r="BN114" s="7">
        <v>0.16</v>
      </c>
      <c r="BO114" s="7">
        <v>8.15</v>
      </c>
      <c r="BP114" s="7">
        <v>2.0499999999999998</v>
      </c>
      <c r="BQ114" s="7">
        <v>5.18</v>
      </c>
      <c r="BR114" s="7">
        <v>50.6</v>
      </c>
      <c r="BS114" s="7">
        <v>24.97</v>
      </c>
      <c r="BT114" s="7">
        <v>0</v>
      </c>
      <c r="BU114" s="7">
        <v>0</v>
      </c>
      <c r="CC114" s="7">
        <v>58433.06</v>
      </c>
    </row>
    <row r="115" spans="1:81" x14ac:dyDescent="0.45">
      <c r="A115" s="7" t="s">
        <v>275</v>
      </c>
      <c r="B115" s="7" t="s">
        <v>204</v>
      </c>
      <c r="C115" s="7" t="s">
        <v>161</v>
      </c>
      <c r="D115" s="7" t="s">
        <v>228</v>
      </c>
      <c r="I115" s="7">
        <v>160.28</v>
      </c>
      <c r="J115" s="7">
        <v>6.56</v>
      </c>
      <c r="K115" s="7">
        <v>8.85</v>
      </c>
      <c r="L115" s="7">
        <v>791.68</v>
      </c>
      <c r="M115" s="7">
        <v>348.31</v>
      </c>
      <c r="N115" s="7">
        <v>1075.32</v>
      </c>
      <c r="O115" s="7">
        <v>111.85</v>
      </c>
      <c r="P115" s="7">
        <v>245.19</v>
      </c>
      <c r="Q115" s="7">
        <v>28.58</v>
      </c>
      <c r="R115" s="7">
        <v>945.89</v>
      </c>
      <c r="S115" s="7">
        <v>458.64</v>
      </c>
      <c r="T115" s="7">
        <v>145.85</v>
      </c>
      <c r="U115" s="7">
        <v>736.01</v>
      </c>
      <c r="V115" s="7">
        <v>128.16999999999999</v>
      </c>
      <c r="W115" s="7">
        <v>186.84</v>
      </c>
      <c r="X115" s="7">
        <v>275.8</v>
      </c>
      <c r="Y115" s="7">
        <v>838.58</v>
      </c>
      <c r="Z115" s="7">
        <v>618.65</v>
      </c>
      <c r="AA115" s="7">
        <v>398.84</v>
      </c>
      <c r="AB115" s="7">
        <v>170.41</v>
      </c>
      <c r="AC115" s="7">
        <v>69.3</v>
      </c>
      <c r="AD115" s="7">
        <v>489.96</v>
      </c>
      <c r="AE115" s="7">
        <v>75.11</v>
      </c>
      <c r="AF115" s="7">
        <v>129.69999999999999</v>
      </c>
      <c r="AG115" s="7">
        <v>0.71</v>
      </c>
      <c r="AH115" s="7">
        <v>66.75</v>
      </c>
      <c r="AI115" s="7">
        <v>17.03</v>
      </c>
      <c r="AJ115" s="7">
        <v>163.97</v>
      </c>
      <c r="AK115" s="7">
        <v>833.05</v>
      </c>
      <c r="AL115" s="7">
        <v>0.87</v>
      </c>
      <c r="AM115" s="7">
        <v>444.68</v>
      </c>
      <c r="AN115" s="7">
        <v>34.270000000000003</v>
      </c>
      <c r="AO115" s="7">
        <v>182.07</v>
      </c>
      <c r="AP115" s="7">
        <v>647.17999999999995</v>
      </c>
      <c r="AQ115" s="7">
        <v>83.39</v>
      </c>
      <c r="AR115" s="7">
        <v>155.96</v>
      </c>
      <c r="AS115" s="7">
        <v>208.93</v>
      </c>
      <c r="AT115" s="7">
        <v>104.69</v>
      </c>
      <c r="AU115" s="7">
        <v>276.08</v>
      </c>
      <c r="AV115" s="7">
        <v>481.16</v>
      </c>
      <c r="AW115" s="7">
        <v>716.56</v>
      </c>
      <c r="AX115" s="7">
        <v>84.8</v>
      </c>
      <c r="AY115" s="7">
        <v>120.85</v>
      </c>
      <c r="AZ115" s="7">
        <v>0</v>
      </c>
      <c r="BA115" s="7">
        <v>117.86</v>
      </c>
      <c r="BB115" s="7">
        <v>1405.55</v>
      </c>
      <c r="BC115" s="7">
        <v>129.69999999999999</v>
      </c>
      <c r="BD115" s="7">
        <v>157.93</v>
      </c>
      <c r="BE115" s="7">
        <v>1387.01</v>
      </c>
      <c r="BF115" s="7">
        <v>661.76</v>
      </c>
      <c r="BG115" s="7">
        <v>1449.5</v>
      </c>
      <c r="BH115" s="7">
        <v>59.86</v>
      </c>
      <c r="BI115" s="7">
        <v>46.49</v>
      </c>
      <c r="BJ115" s="7">
        <v>1347.33</v>
      </c>
      <c r="BK115" s="7">
        <v>3.14</v>
      </c>
      <c r="BL115" s="7">
        <v>2.36</v>
      </c>
      <c r="BM115" s="7">
        <v>0.62</v>
      </c>
      <c r="BN115" s="7">
        <v>0.02</v>
      </c>
      <c r="BO115" s="7">
        <v>15.58</v>
      </c>
      <c r="BP115" s="7">
        <v>2.36</v>
      </c>
      <c r="BQ115" s="7">
        <v>11.6</v>
      </c>
      <c r="BR115" s="7">
        <v>26.7</v>
      </c>
      <c r="BS115" s="7">
        <v>13.53</v>
      </c>
      <c r="BT115" s="7">
        <v>0</v>
      </c>
      <c r="BU115" s="7">
        <v>0</v>
      </c>
      <c r="CC115" s="7">
        <v>19906.28</v>
      </c>
    </row>
    <row r="116" spans="1:81" x14ac:dyDescent="0.45">
      <c r="A116" s="7" t="s">
        <v>275</v>
      </c>
      <c r="B116" s="7" t="s">
        <v>204</v>
      </c>
      <c r="C116" s="7" t="s">
        <v>162</v>
      </c>
      <c r="D116" s="7" t="s">
        <v>229</v>
      </c>
      <c r="I116" s="7">
        <v>28.79</v>
      </c>
      <c r="J116" s="7">
        <v>1.56</v>
      </c>
      <c r="K116" s="7">
        <v>1.44</v>
      </c>
      <c r="L116" s="7">
        <v>933.28</v>
      </c>
      <c r="M116" s="7">
        <v>95.41</v>
      </c>
      <c r="N116" s="7">
        <v>108.72</v>
      </c>
      <c r="O116" s="7">
        <v>32.58</v>
      </c>
      <c r="P116" s="7">
        <v>30.73</v>
      </c>
      <c r="Q116" s="7">
        <v>1.69</v>
      </c>
      <c r="R116" s="7">
        <v>5365.6</v>
      </c>
      <c r="S116" s="7">
        <v>200.06</v>
      </c>
      <c r="T116" s="7">
        <v>10.050000000000001</v>
      </c>
      <c r="U116" s="7">
        <v>452.73</v>
      </c>
      <c r="V116" s="7">
        <v>40.619999999999997</v>
      </c>
      <c r="W116" s="7">
        <v>111.64</v>
      </c>
      <c r="X116" s="7">
        <v>155.43</v>
      </c>
      <c r="Y116" s="7">
        <v>202.71</v>
      </c>
      <c r="Z116" s="7">
        <v>238.27</v>
      </c>
      <c r="AA116" s="7">
        <v>190.08</v>
      </c>
      <c r="AB116" s="7">
        <v>608.91999999999996</v>
      </c>
      <c r="AC116" s="7">
        <v>326.14999999999998</v>
      </c>
      <c r="AD116" s="7">
        <v>85.6</v>
      </c>
      <c r="AE116" s="7">
        <v>156.77000000000001</v>
      </c>
      <c r="AF116" s="7">
        <v>64.900000000000006</v>
      </c>
      <c r="AG116" s="7">
        <v>0.06</v>
      </c>
      <c r="AH116" s="7">
        <v>18.71</v>
      </c>
      <c r="AI116" s="7">
        <v>18.309999999999999</v>
      </c>
      <c r="AJ116" s="7">
        <v>181.02</v>
      </c>
      <c r="AK116" s="7">
        <v>107.38</v>
      </c>
      <c r="AL116" s="7">
        <v>1.31</v>
      </c>
      <c r="AM116" s="7">
        <v>1807.5</v>
      </c>
      <c r="AN116" s="7">
        <v>161.02000000000001</v>
      </c>
      <c r="AO116" s="7">
        <v>149.34</v>
      </c>
      <c r="AP116" s="7">
        <v>2031.11</v>
      </c>
      <c r="AQ116" s="7">
        <v>34.979999999999997</v>
      </c>
      <c r="AR116" s="7">
        <v>246.68</v>
      </c>
      <c r="AS116" s="7">
        <v>51.46</v>
      </c>
      <c r="AT116" s="7">
        <v>4.25</v>
      </c>
      <c r="AU116" s="7">
        <v>79.069999999999993</v>
      </c>
      <c r="AV116" s="7">
        <v>219.35</v>
      </c>
      <c r="AW116" s="7">
        <v>151.94</v>
      </c>
      <c r="AX116" s="7">
        <v>98.04</v>
      </c>
      <c r="AY116" s="7">
        <v>33.380000000000003</v>
      </c>
      <c r="AZ116" s="7">
        <v>0</v>
      </c>
      <c r="BA116" s="7">
        <v>11.24</v>
      </c>
      <c r="BB116" s="7">
        <v>448.09</v>
      </c>
      <c r="BC116" s="7">
        <v>108.27</v>
      </c>
      <c r="BD116" s="7">
        <v>14.09</v>
      </c>
      <c r="BE116" s="7">
        <v>102.88</v>
      </c>
      <c r="BF116" s="7">
        <v>97.83</v>
      </c>
      <c r="BG116" s="7">
        <v>999.92</v>
      </c>
      <c r="BH116" s="7">
        <v>41.9</v>
      </c>
      <c r="BI116" s="7">
        <v>124.54</v>
      </c>
      <c r="BJ116" s="7">
        <v>522.28</v>
      </c>
      <c r="BK116" s="7">
        <v>143.33000000000001</v>
      </c>
      <c r="BL116" s="7">
        <v>1.44</v>
      </c>
      <c r="BM116" s="7">
        <v>0.33</v>
      </c>
      <c r="BN116" s="7">
        <v>0.02</v>
      </c>
      <c r="BO116" s="7">
        <v>0.74</v>
      </c>
      <c r="BP116" s="7">
        <v>0.57999999999999996</v>
      </c>
      <c r="BQ116" s="7">
        <v>2.15</v>
      </c>
      <c r="BR116" s="7">
        <v>3.97</v>
      </c>
      <c r="BS116" s="7">
        <v>11.14</v>
      </c>
      <c r="BT116" s="7">
        <v>0</v>
      </c>
      <c r="BU116" s="7">
        <v>0</v>
      </c>
      <c r="CC116" s="7">
        <v>17473.400000000001</v>
      </c>
    </row>
    <row r="117" spans="1:81" x14ac:dyDescent="0.45">
      <c r="A117" s="7" t="s">
        <v>275</v>
      </c>
      <c r="B117" s="7" t="s">
        <v>204</v>
      </c>
      <c r="C117" s="7" t="s">
        <v>163</v>
      </c>
      <c r="D117" s="7" t="s">
        <v>230</v>
      </c>
      <c r="I117" s="7">
        <v>7.56</v>
      </c>
      <c r="J117" s="7">
        <v>0.01</v>
      </c>
      <c r="K117" s="7">
        <v>3.54</v>
      </c>
      <c r="L117" s="7">
        <v>10.29</v>
      </c>
      <c r="M117" s="7">
        <v>46.92</v>
      </c>
      <c r="N117" s="7">
        <v>61.83</v>
      </c>
      <c r="O117" s="7">
        <v>1.93</v>
      </c>
      <c r="P117" s="7">
        <v>4.5199999999999996</v>
      </c>
      <c r="Q117" s="7">
        <v>0.05</v>
      </c>
      <c r="R117" s="7">
        <v>3415.99</v>
      </c>
      <c r="S117" s="7">
        <v>24.95</v>
      </c>
      <c r="T117" s="7">
        <v>0.71</v>
      </c>
      <c r="U117" s="7">
        <v>18.87</v>
      </c>
      <c r="V117" s="7">
        <v>1.62</v>
      </c>
      <c r="W117" s="7">
        <v>3.79</v>
      </c>
      <c r="X117" s="7">
        <v>9.69</v>
      </c>
      <c r="Y117" s="7">
        <v>44.01</v>
      </c>
      <c r="Z117" s="7">
        <v>19.510000000000002</v>
      </c>
      <c r="AA117" s="7">
        <v>29.08</v>
      </c>
      <c r="AB117" s="7">
        <v>8.94</v>
      </c>
      <c r="AC117" s="7">
        <v>133.63999999999999</v>
      </c>
      <c r="AD117" s="7">
        <v>3.56</v>
      </c>
      <c r="AE117" s="7">
        <v>234.59</v>
      </c>
      <c r="AF117" s="7">
        <v>3.49</v>
      </c>
      <c r="AG117" s="7">
        <v>0</v>
      </c>
      <c r="AH117" s="7">
        <v>2.27</v>
      </c>
      <c r="AI117" s="7">
        <v>0.9</v>
      </c>
      <c r="AJ117" s="7">
        <v>2.56</v>
      </c>
      <c r="AK117" s="7">
        <v>60.87</v>
      </c>
      <c r="AL117" s="7">
        <v>0.02</v>
      </c>
      <c r="AM117" s="7">
        <v>32.96</v>
      </c>
      <c r="AN117" s="7">
        <v>4571.57</v>
      </c>
      <c r="AO117" s="7">
        <v>28.46</v>
      </c>
      <c r="AP117" s="7">
        <v>15534.75</v>
      </c>
      <c r="AQ117" s="7">
        <v>4.25</v>
      </c>
      <c r="AR117" s="7">
        <v>37.01</v>
      </c>
      <c r="AS117" s="7">
        <v>11.28</v>
      </c>
      <c r="AT117" s="7">
        <v>1.92</v>
      </c>
      <c r="AU117" s="7">
        <v>17.84</v>
      </c>
      <c r="AV117" s="7">
        <v>25.41</v>
      </c>
      <c r="AW117" s="7">
        <v>126.33</v>
      </c>
      <c r="AX117" s="7">
        <v>13.44</v>
      </c>
      <c r="AY117" s="7">
        <v>73.849999999999994</v>
      </c>
      <c r="AZ117" s="7">
        <v>0</v>
      </c>
      <c r="BA117" s="7">
        <v>1.01</v>
      </c>
      <c r="BB117" s="7">
        <v>104.6</v>
      </c>
      <c r="BC117" s="7">
        <v>29.43</v>
      </c>
      <c r="BD117" s="7">
        <v>0.15</v>
      </c>
      <c r="BE117" s="7">
        <v>46.68</v>
      </c>
      <c r="BF117" s="7">
        <v>14.39</v>
      </c>
      <c r="BG117" s="7">
        <v>903.09</v>
      </c>
      <c r="BH117" s="7">
        <v>11.63</v>
      </c>
      <c r="BI117" s="7">
        <v>17.239999999999998</v>
      </c>
      <c r="BJ117" s="7">
        <v>134.21</v>
      </c>
      <c r="BK117" s="7">
        <v>0.36</v>
      </c>
      <c r="BL117" s="7">
        <v>8.4</v>
      </c>
      <c r="BM117" s="7">
        <v>0.04</v>
      </c>
      <c r="BN117" s="7">
        <v>0</v>
      </c>
      <c r="BO117" s="7">
        <v>0.22</v>
      </c>
      <c r="BP117" s="7">
        <v>0.5</v>
      </c>
      <c r="BQ117" s="7">
        <v>0.06</v>
      </c>
      <c r="BR117" s="7">
        <v>1.52</v>
      </c>
      <c r="BS117" s="7">
        <v>1.72</v>
      </c>
      <c r="BT117" s="7">
        <v>0</v>
      </c>
      <c r="BU117" s="7">
        <v>0</v>
      </c>
      <c r="CC117" s="7">
        <v>25910.01</v>
      </c>
    </row>
    <row r="118" spans="1:81" x14ac:dyDescent="0.45">
      <c r="A118" s="7" t="s">
        <v>275</v>
      </c>
      <c r="B118" s="7" t="s">
        <v>204</v>
      </c>
      <c r="C118" s="7" t="s">
        <v>164</v>
      </c>
      <c r="D118" s="7" t="s">
        <v>231</v>
      </c>
      <c r="I118" s="7">
        <v>0.02</v>
      </c>
      <c r="J118" s="7">
        <v>0.12</v>
      </c>
      <c r="K118" s="7">
        <v>0.1</v>
      </c>
      <c r="L118" s="7">
        <v>11.82</v>
      </c>
      <c r="M118" s="7">
        <v>27.02</v>
      </c>
      <c r="N118" s="7">
        <v>22.45</v>
      </c>
      <c r="O118" s="7">
        <v>1.1499999999999999</v>
      </c>
      <c r="P118" s="7">
        <v>2.1800000000000002</v>
      </c>
      <c r="Q118" s="7">
        <v>0.26</v>
      </c>
      <c r="R118" s="7">
        <v>7585.33</v>
      </c>
      <c r="S118" s="7">
        <v>43.1</v>
      </c>
      <c r="T118" s="7">
        <v>0.22</v>
      </c>
      <c r="U118" s="7">
        <v>26.5</v>
      </c>
      <c r="V118" s="7">
        <v>1.88</v>
      </c>
      <c r="W118" s="7">
        <v>1.61</v>
      </c>
      <c r="X118" s="7">
        <v>7.28</v>
      </c>
      <c r="Y118" s="7">
        <v>46.02</v>
      </c>
      <c r="Z118" s="7">
        <v>22.43</v>
      </c>
      <c r="AA118" s="7">
        <v>29.01</v>
      </c>
      <c r="AB118" s="7">
        <v>13.07</v>
      </c>
      <c r="AC118" s="7">
        <v>1093.83</v>
      </c>
      <c r="AD118" s="7">
        <v>18.63</v>
      </c>
      <c r="AE118" s="7">
        <v>829.4</v>
      </c>
      <c r="AF118" s="7">
        <v>6.89</v>
      </c>
      <c r="AG118" s="7">
        <v>0</v>
      </c>
      <c r="AH118" s="7">
        <v>1.1399999999999999</v>
      </c>
      <c r="AI118" s="7">
        <v>1.48</v>
      </c>
      <c r="AJ118" s="7">
        <v>2.09</v>
      </c>
      <c r="AK118" s="7">
        <v>95.43</v>
      </c>
      <c r="AL118" s="7">
        <v>0.02</v>
      </c>
      <c r="AM118" s="7">
        <v>42.92</v>
      </c>
      <c r="AN118" s="7">
        <v>3.62</v>
      </c>
      <c r="AO118" s="7">
        <v>1098.83</v>
      </c>
      <c r="AP118" s="7">
        <v>2550.56</v>
      </c>
      <c r="AQ118" s="7">
        <v>5.14</v>
      </c>
      <c r="AR118" s="7">
        <v>394.43</v>
      </c>
      <c r="AS118" s="7">
        <v>12.25</v>
      </c>
      <c r="AT118" s="7">
        <v>2.33</v>
      </c>
      <c r="AU118" s="7">
        <v>40.909999999999997</v>
      </c>
      <c r="AV118" s="7">
        <v>40.08</v>
      </c>
      <c r="AW118" s="7">
        <v>50.01</v>
      </c>
      <c r="AX118" s="7">
        <v>10.89</v>
      </c>
      <c r="AY118" s="7">
        <v>45.03</v>
      </c>
      <c r="AZ118" s="7">
        <v>0</v>
      </c>
      <c r="BA118" s="7">
        <v>2.92</v>
      </c>
      <c r="BB118" s="7">
        <v>167.48</v>
      </c>
      <c r="BC118" s="7">
        <v>25.07</v>
      </c>
      <c r="BD118" s="7">
        <v>0.28999999999999998</v>
      </c>
      <c r="BE118" s="7">
        <v>128.15</v>
      </c>
      <c r="BF118" s="7">
        <v>83.58</v>
      </c>
      <c r="BG118" s="7">
        <v>753.8</v>
      </c>
      <c r="BH118" s="7">
        <v>4.46</v>
      </c>
      <c r="BI118" s="7">
        <v>56.4</v>
      </c>
      <c r="BJ118" s="7">
        <v>94.98</v>
      </c>
      <c r="BK118" s="7">
        <v>0.41</v>
      </c>
      <c r="BL118" s="7">
        <v>15.89</v>
      </c>
      <c r="BM118" s="7">
        <v>0.09</v>
      </c>
      <c r="BN118" s="7">
        <v>0</v>
      </c>
      <c r="BO118" s="7">
        <v>6.17</v>
      </c>
      <c r="BP118" s="7">
        <v>0.08</v>
      </c>
      <c r="BQ118" s="7">
        <v>0.05</v>
      </c>
      <c r="BR118" s="7">
        <v>2.75</v>
      </c>
      <c r="BS118" s="7">
        <v>3.39</v>
      </c>
      <c r="BT118" s="7">
        <v>0</v>
      </c>
      <c r="BU118" s="7">
        <v>0</v>
      </c>
      <c r="CC118" s="7">
        <v>15533.45</v>
      </c>
    </row>
    <row r="119" spans="1:81" x14ac:dyDescent="0.45">
      <c r="A119" s="7" t="s">
        <v>275</v>
      </c>
      <c r="B119" s="7" t="s">
        <v>204</v>
      </c>
      <c r="C119" s="7" t="s">
        <v>165</v>
      </c>
      <c r="D119" s="7" t="s">
        <v>232</v>
      </c>
      <c r="I119" s="7">
        <v>16.09</v>
      </c>
      <c r="J119" s="7">
        <v>0.66</v>
      </c>
      <c r="K119" s="7">
        <v>1.69</v>
      </c>
      <c r="L119" s="7">
        <v>365.8</v>
      </c>
      <c r="M119" s="7">
        <v>52.22</v>
      </c>
      <c r="N119" s="7">
        <v>114.37</v>
      </c>
      <c r="O119" s="7">
        <v>33.96</v>
      </c>
      <c r="P119" s="7">
        <v>63.84</v>
      </c>
      <c r="Q119" s="7">
        <v>1.54</v>
      </c>
      <c r="R119" s="7">
        <v>1230.7</v>
      </c>
      <c r="S119" s="7">
        <v>127.64</v>
      </c>
      <c r="T119" s="7">
        <v>12.62</v>
      </c>
      <c r="U119" s="7">
        <v>129.37</v>
      </c>
      <c r="V119" s="7">
        <v>20.190000000000001</v>
      </c>
      <c r="W119" s="7">
        <v>95.45</v>
      </c>
      <c r="X119" s="7">
        <v>152.34</v>
      </c>
      <c r="Y119" s="7">
        <v>368.09</v>
      </c>
      <c r="Z119" s="7">
        <v>193.63</v>
      </c>
      <c r="AA119" s="7">
        <v>322.01</v>
      </c>
      <c r="AB119" s="7">
        <v>152.1</v>
      </c>
      <c r="AC119" s="7">
        <v>132.43</v>
      </c>
      <c r="AD119" s="7">
        <v>46.93</v>
      </c>
      <c r="AE119" s="7">
        <v>95.4</v>
      </c>
      <c r="AF119" s="7">
        <v>34.94</v>
      </c>
      <c r="AG119" s="7">
        <v>0.19</v>
      </c>
      <c r="AH119" s="7">
        <v>12.29</v>
      </c>
      <c r="AI119" s="7">
        <v>21.27</v>
      </c>
      <c r="AJ119" s="7">
        <v>281.41000000000003</v>
      </c>
      <c r="AK119" s="7">
        <v>150.22999999999999</v>
      </c>
      <c r="AL119" s="7">
        <v>0.15</v>
      </c>
      <c r="AM119" s="7">
        <v>1012.69</v>
      </c>
      <c r="AN119" s="7">
        <v>372.95</v>
      </c>
      <c r="AO119" s="7">
        <v>394.58</v>
      </c>
      <c r="AP119" s="7">
        <v>7778.78</v>
      </c>
      <c r="AQ119" s="7">
        <v>121.32</v>
      </c>
      <c r="AR119" s="7">
        <v>202.99</v>
      </c>
      <c r="AS119" s="7">
        <v>70.459999999999994</v>
      </c>
      <c r="AT119" s="7">
        <v>9.58</v>
      </c>
      <c r="AU119" s="7">
        <v>80.260000000000005</v>
      </c>
      <c r="AV119" s="7">
        <v>237.59</v>
      </c>
      <c r="AW119" s="7">
        <v>234.35</v>
      </c>
      <c r="AX119" s="7">
        <v>56.88</v>
      </c>
      <c r="AY119" s="7">
        <v>61.02</v>
      </c>
      <c r="AZ119" s="7">
        <v>0</v>
      </c>
      <c r="BA119" s="7">
        <v>17.649999999999999</v>
      </c>
      <c r="BB119" s="7">
        <v>506.5</v>
      </c>
      <c r="BC119" s="7">
        <v>142.65</v>
      </c>
      <c r="BD119" s="7">
        <v>8.7200000000000006</v>
      </c>
      <c r="BE119" s="7">
        <v>78.599999999999994</v>
      </c>
      <c r="BF119" s="7">
        <v>113.37</v>
      </c>
      <c r="BG119" s="7">
        <v>1207.24</v>
      </c>
      <c r="BH119" s="7">
        <v>228.18</v>
      </c>
      <c r="BI119" s="7">
        <v>149.44999999999999</v>
      </c>
      <c r="BJ119" s="7">
        <v>576.74</v>
      </c>
      <c r="BK119" s="7">
        <v>8.11</v>
      </c>
      <c r="BL119" s="7">
        <v>2.35</v>
      </c>
      <c r="BM119" s="7">
        <v>0.28000000000000003</v>
      </c>
      <c r="BN119" s="7">
        <v>0.01</v>
      </c>
      <c r="BO119" s="7">
        <v>0.94</v>
      </c>
      <c r="BP119" s="7">
        <v>0.51</v>
      </c>
      <c r="BQ119" s="7">
        <v>2.69</v>
      </c>
      <c r="BR119" s="7">
        <v>4.4400000000000004</v>
      </c>
      <c r="BS119" s="7">
        <v>7.94</v>
      </c>
      <c r="BT119" s="7">
        <v>0</v>
      </c>
      <c r="BU119" s="7">
        <v>0</v>
      </c>
      <c r="CC119" s="7">
        <v>17919.349999999999</v>
      </c>
    </row>
    <row r="120" spans="1:81" x14ac:dyDescent="0.45">
      <c r="A120" s="7" t="s">
        <v>275</v>
      </c>
      <c r="B120" s="7" t="s">
        <v>204</v>
      </c>
      <c r="C120" s="7" t="s">
        <v>166</v>
      </c>
      <c r="D120" s="7" t="s">
        <v>233</v>
      </c>
      <c r="I120" s="7">
        <v>1.68</v>
      </c>
      <c r="J120" s="7">
        <v>0.04</v>
      </c>
      <c r="K120" s="7">
        <v>0.11</v>
      </c>
      <c r="L120" s="7">
        <v>32.56</v>
      </c>
      <c r="M120" s="7">
        <v>7.42</v>
      </c>
      <c r="N120" s="7">
        <v>64.849999999999994</v>
      </c>
      <c r="O120" s="7">
        <v>2.75</v>
      </c>
      <c r="P120" s="7">
        <v>13.41</v>
      </c>
      <c r="Q120" s="7">
        <v>2.76</v>
      </c>
      <c r="R120" s="7">
        <v>175.41</v>
      </c>
      <c r="S120" s="7">
        <v>11.74</v>
      </c>
      <c r="T120" s="7">
        <v>1.58</v>
      </c>
      <c r="U120" s="7">
        <v>36.74</v>
      </c>
      <c r="V120" s="7">
        <v>1.94</v>
      </c>
      <c r="W120" s="7">
        <v>4.96</v>
      </c>
      <c r="X120" s="7">
        <v>15.26</v>
      </c>
      <c r="Y120" s="7">
        <v>186.29</v>
      </c>
      <c r="Z120" s="7">
        <v>73.099999999999994</v>
      </c>
      <c r="AA120" s="7">
        <v>24.24</v>
      </c>
      <c r="AB120" s="7">
        <v>23.69</v>
      </c>
      <c r="AC120" s="7">
        <v>3.98</v>
      </c>
      <c r="AD120" s="7">
        <v>6.81</v>
      </c>
      <c r="AE120" s="7">
        <v>7.46</v>
      </c>
      <c r="AF120" s="7">
        <v>4.1500000000000004</v>
      </c>
      <c r="AG120" s="7">
        <v>0.01</v>
      </c>
      <c r="AH120" s="7">
        <v>3.18</v>
      </c>
      <c r="AI120" s="7">
        <v>1.46</v>
      </c>
      <c r="AJ120" s="7">
        <v>287.01</v>
      </c>
      <c r="AK120" s="7">
        <v>29.73</v>
      </c>
      <c r="AL120" s="7">
        <v>0.03</v>
      </c>
      <c r="AM120" s="7">
        <v>62.44</v>
      </c>
      <c r="AN120" s="7">
        <v>13.51</v>
      </c>
      <c r="AO120" s="7">
        <v>141.36000000000001</v>
      </c>
      <c r="AP120" s="7">
        <v>889.98</v>
      </c>
      <c r="AQ120" s="7">
        <v>797.49</v>
      </c>
      <c r="AR120" s="7">
        <v>8.24</v>
      </c>
      <c r="AS120" s="7">
        <v>32.21</v>
      </c>
      <c r="AT120" s="7">
        <v>2.94</v>
      </c>
      <c r="AU120" s="7">
        <v>71.03</v>
      </c>
      <c r="AV120" s="7">
        <v>186.33</v>
      </c>
      <c r="AW120" s="7">
        <v>52.97</v>
      </c>
      <c r="AX120" s="7">
        <v>6.97</v>
      </c>
      <c r="AY120" s="7">
        <v>11.24</v>
      </c>
      <c r="AZ120" s="7">
        <v>0</v>
      </c>
      <c r="BA120" s="7">
        <v>2.61</v>
      </c>
      <c r="BB120" s="7">
        <v>137.30000000000001</v>
      </c>
      <c r="BC120" s="7">
        <v>15.47</v>
      </c>
      <c r="BD120" s="7">
        <v>6.11</v>
      </c>
      <c r="BE120" s="7">
        <v>59.14</v>
      </c>
      <c r="BF120" s="7">
        <v>24.6</v>
      </c>
      <c r="BG120" s="7">
        <v>106.52</v>
      </c>
      <c r="BH120" s="7">
        <v>11.35</v>
      </c>
      <c r="BI120" s="7">
        <v>5.1100000000000003</v>
      </c>
      <c r="BJ120" s="7">
        <v>70.84</v>
      </c>
      <c r="BK120" s="7">
        <v>0.53</v>
      </c>
      <c r="BL120" s="7">
        <v>0.77</v>
      </c>
      <c r="BM120" s="7">
        <v>0.05</v>
      </c>
      <c r="BN120" s="7">
        <v>0</v>
      </c>
      <c r="BO120" s="7">
        <v>0.38</v>
      </c>
      <c r="BP120" s="7">
        <v>0.2</v>
      </c>
      <c r="BQ120" s="7">
        <v>0.12</v>
      </c>
      <c r="BR120" s="7">
        <v>1.53</v>
      </c>
      <c r="BS120" s="7">
        <v>0.73</v>
      </c>
      <c r="BT120" s="7">
        <v>0</v>
      </c>
      <c r="BU120" s="7">
        <v>0</v>
      </c>
      <c r="CC120" s="7">
        <v>3744.41</v>
      </c>
    </row>
    <row r="121" spans="1:81" x14ac:dyDescent="0.45">
      <c r="A121" s="7" t="s">
        <v>275</v>
      </c>
      <c r="B121" s="7" t="s">
        <v>204</v>
      </c>
      <c r="C121" s="7" t="s">
        <v>167</v>
      </c>
      <c r="D121" s="7" t="s">
        <v>234</v>
      </c>
      <c r="I121" s="7">
        <v>843.41</v>
      </c>
      <c r="J121" s="7">
        <v>3.52</v>
      </c>
      <c r="K121" s="7">
        <v>457.95</v>
      </c>
      <c r="L121" s="7">
        <v>555.71</v>
      </c>
      <c r="M121" s="7">
        <v>6216.56</v>
      </c>
      <c r="N121" s="7">
        <v>766.48</v>
      </c>
      <c r="O121" s="7">
        <v>54.64</v>
      </c>
      <c r="P121" s="7">
        <v>103.48</v>
      </c>
      <c r="Q121" s="7">
        <v>4.99</v>
      </c>
      <c r="R121" s="7">
        <v>435.04</v>
      </c>
      <c r="S121" s="7">
        <v>372.19</v>
      </c>
      <c r="T121" s="7">
        <v>76.59</v>
      </c>
      <c r="U121" s="7">
        <v>217.17</v>
      </c>
      <c r="V121" s="7">
        <v>142.94999999999999</v>
      </c>
      <c r="W121" s="7">
        <v>96.65</v>
      </c>
      <c r="X121" s="7">
        <v>199.5</v>
      </c>
      <c r="Y121" s="7">
        <v>608.83000000000004</v>
      </c>
      <c r="Z121" s="7">
        <v>362.27</v>
      </c>
      <c r="AA121" s="7">
        <v>284.94</v>
      </c>
      <c r="AB121" s="7">
        <v>84.55</v>
      </c>
      <c r="AC121" s="7">
        <v>64.349999999999994</v>
      </c>
      <c r="AD121" s="7">
        <v>323.68</v>
      </c>
      <c r="AE121" s="7">
        <v>44.73</v>
      </c>
      <c r="AF121" s="7">
        <v>78.81</v>
      </c>
      <c r="AG121" s="7">
        <v>1.67</v>
      </c>
      <c r="AH121" s="7">
        <v>39.07</v>
      </c>
      <c r="AI121" s="7">
        <v>14.57</v>
      </c>
      <c r="AJ121" s="7">
        <v>28.34</v>
      </c>
      <c r="AK121" s="7">
        <v>380.44</v>
      </c>
      <c r="AL121" s="7">
        <v>0.8</v>
      </c>
      <c r="AM121" s="7">
        <v>129.41999999999999</v>
      </c>
      <c r="AN121" s="7">
        <v>153.88999999999999</v>
      </c>
      <c r="AO121" s="7">
        <v>74.400000000000006</v>
      </c>
      <c r="AP121" s="7">
        <v>618.65</v>
      </c>
      <c r="AQ121" s="7">
        <v>22.13</v>
      </c>
      <c r="AR121" s="7">
        <v>112.6</v>
      </c>
      <c r="AS121" s="7">
        <v>74.290000000000006</v>
      </c>
      <c r="AT121" s="7">
        <v>44.9</v>
      </c>
      <c r="AU121" s="7">
        <v>166.15</v>
      </c>
      <c r="AV121" s="7">
        <v>115.77</v>
      </c>
      <c r="AW121" s="7">
        <v>293.75</v>
      </c>
      <c r="AX121" s="7">
        <v>42.48</v>
      </c>
      <c r="AY121" s="7">
        <v>47.87</v>
      </c>
      <c r="AZ121" s="7">
        <v>0</v>
      </c>
      <c r="BA121" s="7">
        <v>74.040000000000006</v>
      </c>
      <c r="BB121" s="7">
        <v>586.04</v>
      </c>
      <c r="BC121" s="7">
        <v>94.75</v>
      </c>
      <c r="BD121" s="7">
        <v>42.39</v>
      </c>
      <c r="BE121" s="7">
        <v>217.75</v>
      </c>
      <c r="BF121" s="7">
        <v>150.63999999999999</v>
      </c>
      <c r="BG121" s="7">
        <v>535.53</v>
      </c>
      <c r="BH121" s="7">
        <v>38.450000000000003</v>
      </c>
      <c r="BI121" s="7">
        <v>22.82</v>
      </c>
      <c r="BJ121" s="7">
        <v>615.59</v>
      </c>
      <c r="BK121" s="7">
        <v>4.03</v>
      </c>
      <c r="BL121" s="7">
        <v>1.52</v>
      </c>
      <c r="BM121" s="7">
        <v>0.74</v>
      </c>
      <c r="BN121" s="7">
        <v>0.05</v>
      </c>
      <c r="BO121" s="7">
        <v>59.2</v>
      </c>
      <c r="BP121" s="7">
        <v>3.91</v>
      </c>
      <c r="BQ121" s="7">
        <v>2.14</v>
      </c>
      <c r="BR121" s="7">
        <v>10.119999999999999</v>
      </c>
      <c r="BS121" s="7">
        <v>8.69</v>
      </c>
      <c r="BT121" s="7">
        <v>0</v>
      </c>
      <c r="BU121" s="7">
        <v>0</v>
      </c>
      <c r="CC121" s="7">
        <v>17228.59</v>
      </c>
    </row>
    <row r="122" spans="1:81" x14ac:dyDescent="0.45">
      <c r="A122" s="7" t="s">
        <v>275</v>
      </c>
      <c r="B122" s="7" t="s">
        <v>204</v>
      </c>
      <c r="C122" s="7" t="s">
        <v>168</v>
      </c>
      <c r="D122" s="7" t="s">
        <v>235</v>
      </c>
      <c r="I122" s="7">
        <v>1.18</v>
      </c>
      <c r="J122" s="7">
        <v>0.19</v>
      </c>
      <c r="K122" s="7">
        <v>0.28999999999999998</v>
      </c>
      <c r="L122" s="7">
        <v>12.77</v>
      </c>
      <c r="M122" s="7">
        <v>8.81</v>
      </c>
      <c r="N122" s="7">
        <v>46.58</v>
      </c>
      <c r="O122" s="7">
        <v>9.31</v>
      </c>
      <c r="P122" s="7">
        <v>437.04</v>
      </c>
      <c r="Q122" s="7">
        <v>39.25</v>
      </c>
      <c r="R122" s="7">
        <v>32.229999999999997</v>
      </c>
      <c r="S122" s="7">
        <v>136.97999999999999</v>
      </c>
      <c r="T122" s="7">
        <v>2.63</v>
      </c>
      <c r="U122" s="7">
        <v>54.38</v>
      </c>
      <c r="V122" s="7">
        <v>2.66</v>
      </c>
      <c r="W122" s="7">
        <v>21.81</v>
      </c>
      <c r="X122" s="7">
        <v>17.36</v>
      </c>
      <c r="Y122" s="7">
        <v>550.41</v>
      </c>
      <c r="Z122" s="7">
        <v>63.01</v>
      </c>
      <c r="AA122" s="7">
        <v>44.09</v>
      </c>
      <c r="AB122" s="7">
        <v>10.29</v>
      </c>
      <c r="AC122" s="7">
        <v>7.01</v>
      </c>
      <c r="AD122" s="7">
        <v>76.260000000000005</v>
      </c>
      <c r="AE122" s="7">
        <v>3.49</v>
      </c>
      <c r="AF122" s="7">
        <v>3.25</v>
      </c>
      <c r="AG122" s="7">
        <v>0.03</v>
      </c>
      <c r="AH122" s="7">
        <v>4.82</v>
      </c>
      <c r="AI122" s="7">
        <v>1.25</v>
      </c>
      <c r="AJ122" s="7">
        <v>8.2100000000000009</v>
      </c>
      <c r="AK122" s="7">
        <v>396.94</v>
      </c>
      <c r="AL122" s="7">
        <v>0.1</v>
      </c>
      <c r="AM122" s="7">
        <v>42.87</v>
      </c>
      <c r="AN122" s="7">
        <v>3.78</v>
      </c>
      <c r="AO122" s="7">
        <v>30.38</v>
      </c>
      <c r="AP122" s="7">
        <v>51.77</v>
      </c>
      <c r="AQ122" s="7">
        <v>37.68</v>
      </c>
      <c r="AR122" s="7">
        <v>12.7</v>
      </c>
      <c r="AS122" s="7">
        <v>1063.28</v>
      </c>
      <c r="AT122" s="7">
        <v>140.80000000000001</v>
      </c>
      <c r="AU122" s="7">
        <v>77.3</v>
      </c>
      <c r="AV122" s="7">
        <v>1033.22</v>
      </c>
      <c r="AW122" s="7">
        <v>62.17</v>
      </c>
      <c r="AX122" s="7">
        <v>7.03</v>
      </c>
      <c r="AY122" s="7">
        <v>24.57</v>
      </c>
      <c r="AZ122" s="7">
        <v>0</v>
      </c>
      <c r="BA122" s="7">
        <v>4.04</v>
      </c>
      <c r="BB122" s="7">
        <v>688.45</v>
      </c>
      <c r="BC122" s="7">
        <v>46.99</v>
      </c>
      <c r="BD122" s="7">
        <v>2885.44</v>
      </c>
      <c r="BE122" s="7">
        <v>326.18</v>
      </c>
      <c r="BF122" s="7">
        <v>1098.55</v>
      </c>
      <c r="BG122" s="7">
        <v>1456.16</v>
      </c>
      <c r="BH122" s="7">
        <v>17.559999999999999</v>
      </c>
      <c r="BI122" s="7">
        <v>4.96</v>
      </c>
      <c r="BJ122" s="7">
        <v>217.81</v>
      </c>
      <c r="BK122" s="7">
        <v>0.87</v>
      </c>
      <c r="BL122" s="7">
        <v>1.72</v>
      </c>
      <c r="BM122" s="7">
        <v>0.1</v>
      </c>
      <c r="BN122" s="7">
        <v>0.68</v>
      </c>
      <c r="BO122" s="7">
        <v>14.33</v>
      </c>
      <c r="BP122" s="7">
        <v>0.64</v>
      </c>
      <c r="BQ122" s="7">
        <v>0.72</v>
      </c>
      <c r="BR122" s="7">
        <v>5.34</v>
      </c>
      <c r="BS122" s="7">
        <v>1.75</v>
      </c>
      <c r="BT122" s="7">
        <v>0</v>
      </c>
      <c r="BU122" s="7">
        <v>0</v>
      </c>
      <c r="CC122" s="7">
        <v>11352.46</v>
      </c>
    </row>
    <row r="123" spans="1:81" x14ac:dyDescent="0.45">
      <c r="A123" s="7" t="s">
        <v>275</v>
      </c>
      <c r="B123" s="7" t="s">
        <v>204</v>
      </c>
      <c r="C123" s="7" t="s">
        <v>169</v>
      </c>
      <c r="D123" s="7" t="s">
        <v>236</v>
      </c>
      <c r="I123" s="7">
        <v>0.99</v>
      </c>
      <c r="J123" s="7">
        <v>0.09</v>
      </c>
      <c r="K123" s="7">
        <v>1.29</v>
      </c>
      <c r="L123" s="7">
        <v>12.48</v>
      </c>
      <c r="M123" s="7">
        <v>24.23</v>
      </c>
      <c r="N123" s="7">
        <v>418.27</v>
      </c>
      <c r="O123" s="7">
        <v>17.600000000000001</v>
      </c>
      <c r="P123" s="7">
        <v>74.02</v>
      </c>
      <c r="Q123" s="7">
        <v>7.01</v>
      </c>
      <c r="R123" s="7">
        <v>64.11</v>
      </c>
      <c r="S123" s="7">
        <v>108.11</v>
      </c>
      <c r="T123" s="7">
        <v>0.34</v>
      </c>
      <c r="U123" s="7">
        <v>34.07</v>
      </c>
      <c r="V123" s="7">
        <v>0.75</v>
      </c>
      <c r="W123" s="7">
        <v>7.21</v>
      </c>
      <c r="X123" s="7">
        <v>11.96</v>
      </c>
      <c r="Y123" s="7">
        <v>1325.55</v>
      </c>
      <c r="Z123" s="7">
        <v>24.34</v>
      </c>
      <c r="AA123" s="7">
        <v>36.130000000000003</v>
      </c>
      <c r="AB123" s="7">
        <v>14.51</v>
      </c>
      <c r="AC123" s="7">
        <v>1.06</v>
      </c>
      <c r="AD123" s="7">
        <v>100.68</v>
      </c>
      <c r="AE123" s="7">
        <v>2.27</v>
      </c>
      <c r="AF123" s="7">
        <v>9.61</v>
      </c>
      <c r="AG123" s="7">
        <v>0.02</v>
      </c>
      <c r="AH123" s="7">
        <v>2.82</v>
      </c>
      <c r="AI123" s="7">
        <v>1.07</v>
      </c>
      <c r="AJ123" s="7">
        <v>4.5199999999999996</v>
      </c>
      <c r="AK123" s="7">
        <v>62.27</v>
      </c>
      <c r="AL123" s="7">
        <v>0.03</v>
      </c>
      <c r="AM123" s="7">
        <v>32.119999999999997</v>
      </c>
      <c r="AN123" s="7">
        <v>0.61</v>
      </c>
      <c r="AO123" s="7">
        <v>27.68</v>
      </c>
      <c r="AP123" s="7">
        <v>15.91</v>
      </c>
      <c r="AQ123" s="7">
        <v>5.91</v>
      </c>
      <c r="AR123" s="7">
        <v>36.5</v>
      </c>
      <c r="AS123" s="7">
        <v>46.63</v>
      </c>
      <c r="AT123" s="7">
        <v>2517.42</v>
      </c>
      <c r="AU123" s="7">
        <v>69.13</v>
      </c>
      <c r="AV123" s="7">
        <v>184.76</v>
      </c>
      <c r="AW123" s="7">
        <v>29.31</v>
      </c>
      <c r="AX123" s="7">
        <v>3.17</v>
      </c>
      <c r="AY123" s="7">
        <v>5.86</v>
      </c>
      <c r="AZ123" s="7">
        <v>0</v>
      </c>
      <c r="BA123" s="7">
        <v>7.71</v>
      </c>
      <c r="BB123" s="7">
        <v>336.52</v>
      </c>
      <c r="BC123" s="7">
        <v>30.93</v>
      </c>
      <c r="BD123" s="7">
        <v>42.97</v>
      </c>
      <c r="BE123" s="7">
        <v>115.85</v>
      </c>
      <c r="BF123" s="7">
        <v>67.760000000000005</v>
      </c>
      <c r="BG123" s="7">
        <v>2904.06</v>
      </c>
      <c r="BH123" s="7">
        <v>9.14</v>
      </c>
      <c r="BI123" s="7">
        <v>8.9499999999999993</v>
      </c>
      <c r="BJ123" s="7">
        <v>340.84</v>
      </c>
      <c r="BK123" s="7">
        <v>0.44</v>
      </c>
      <c r="BL123" s="7">
        <v>0.69</v>
      </c>
      <c r="BM123" s="7">
        <v>0.04</v>
      </c>
      <c r="BN123" s="7">
        <v>0.01</v>
      </c>
      <c r="BO123" s="7">
        <v>41.45</v>
      </c>
      <c r="BP123" s="7">
        <v>2.21</v>
      </c>
      <c r="BQ123" s="7">
        <v>3.76</v>
      </c>
      <c r="BR123" s="7">
        <v>0.8</v>
      </c>
      <c r="BS123" s="7">
        <v>4.62</v>
      </c>
      <c r="BT123" s="7">
        <v>0</v>
      </c>
      <c r="BU123" s="7">
        <v>0</v>
      </c>
      <c r="CC123" s="7">
        <v>9261.16</v>
      </c>
    </row>
    <row r="124" spans="1:81" x14ac:dyDescent="0.45">
      <c r="A124" s="7" t="s">
        <v>275</v>
      </c>
      <c r="B124" s="7" t="s">
        <v>204</v>
      </c>
      <c r="C124" s="7" t="s">
        <v>170</v>
      </c>
      <c r="D124" s="7" t="s">
        <v>237</v>
      </c>
      <c r="I124" s="7">
        <v>0.98</v>
      </c>
      <c r="J124" s="7">
        <v>0.02</v>
      </c>
      <c r="K124" s="7">
        <v>0.83</v>
      </c>
      <c r="L124" s="7">
        <v>30.85</v>
      </c>
      <c r="M124" s="7">
        <v>26.84</v>
      </c>
      <c r="N124" s="7">
        <v>117.31</v>
      </c>
      <c r="O124" s="7">
        <v>14.03</v>
      </c>
      <c r="P124" s="7">
        <v>13.97</v>
      </c>
      <c r="Q124" s="7">
        <v>3.85</v>
      </c>
      <c r="R124" s="7">
        <v>66.88</v>
      </c>
      <c r="S124" s="7">
        <v>29.62</v>
      </c>
      <c r="T124" s="7">
        <v>1.03</v>
      </c>
      <c r="U124" s="7">
        <v>112.87</v>
      </c>
      <c r="V124" s="7">
        <v>9.5299999999999994</v>
      </c>
      <c r="W124" s="7">
        <v>39.56</v>
      </c>
      <c r="X124" s="7">
        <v>50.38</v>
      </c>
      <c r="Y124" s="7">
        <v>3517.69</v>
      </c>
      <c r="Z124" s="7">
        <v>910.04</v>
      </c>
      <c r="AA124" s="7">
        <v>121.85</v>
      </c>
      <c r="AB124" s="7">
        <v>15.1</v>
      </c>
      <c r="AC124" s="7">
        <v>4.51</v>
      </c>
      <c r="AD124" s="7">
        <v>36.28</v>
      </c>
      <c r="AE124" s="7">
        <v>56.7</v>
      </c>
      <c r="AF124" s="7">
        <v>26.79</v>
      </c>
      <c r="AG124" s="7">
        <v>0.04</v>
      </c>
      <c r="AH124" s="7">
        <v>10.31</v>
      </c>
      <c r="AI124" s="7">
        <v>4.37</v>
      </c>
      <c r="AJ124" s="7">
        <v>22.6</v>
      </c>
      <c r="AK124" s="7">
        <v>112.19</v>
      </c>
      <c r="AL124" s="7">
        <v>0.2</v>
      </c>
      <c r="AM124" s="7">
        <v>28.77</v>
      </c>
      <c r="AN124" s="7">
        <v>3.22</v>
      </c>
      <c r="AO124" s="7">
        <v>44.84</v>
      </c>
      <c r="AP124" s="7">
        <v>97.36</v>
      </c>
      <c r="AQ124" s="7">
        <v>122.88</v>
      </c>
      <c r="AR124" s="7">
        <v>87.79</v>
      </c>
      <c r="AS124" s="7">
        <v>115.3</v>
      </c>
      <c r="AT124" s="7">
        <v>322.05</v>
      </c>
      <c r="AU124" s="7">
        <v>5226.03</v>
      </c>
      <c r="AV124" s="7">
        <v>606.04999999999995</v>
      </c>
      <c r="AW124" s="7">
        <v>96.88</v>
      </c>
      <c r="AX124" s="7">
        <v>10.51</v>
      </c>
      <c r="AY124" s="7">
        <v>47.55</v>
      </c>
      <c r="AZ124" s="7">
        <v>0</v>
      </c>
      <c r="BA124" s="7">
        <v>24.39</v>
      </c>
      <c r="BB124" s="7">
        <v>588.69000000000005</v>
      </c>
      <c r="BC124" s="7">
        <v>88.17</v>
      </c>
      <c r="BD124" s="7">
        <v>11.78</v>
      </c>
      <c r="BE124" s="7">
        <v>212.92</v>
      </c>
      <c r="BF124" s="7">
        <v>186.44</v>
      </c>
      <c r="BG124" s="7">
        <v>714.74</v>
      </c>
      <c r="BH124" s="7">
        <v>6.47</v>
      </c>
      <c r="BI124" s="7">
        <v>6.16</v>
      </c>
      <c r="BJ124" s="7">
        <v>631.03</v>
      </c>
      <c r="BK124" s="7">
        <v>0.87</v>
      </c>
      <c r="BL124" s="7">
        <v>2.61</v>
      </c>
      <c r="BM124" s="7">
        <v>0.14000000000000001</v>
      </c>
      <c r="BN124" s="7">
        <v>0</v>
      </c>
      <c r="BO124" s="7">
        <v>1.9</v>
      </c>
      <c r="BP124" s="7">
        <v>0.69</v>
      </c>
      <c r="BQ124" s="7">
        <v>0.39</v>
      </c>
      <c r="BR124" s="7">
        <v>12.14</v>
      </c>
      <c r="BS124" s="7">
        <v>5.86</v>
      </c>
      <c r="BT124" s="7">
        <v>0</v>
      </c>
      <c r="BU124" s="7">
        <v>0</v>
      </c>
      <c r="CC124" s="7">
        <v>14661.86</v>
      </c>
    </row>
    <row r="125" spans="1:81" x14ac:dyDescent="0.45">
      <c r="A125" s="7" t="s">
        <v>275</v>
      </c>
      <c r="B125" s="7" t="s">
        <v>204</v>
      </c>
      <c r="C125" s="7" t="s">
        <v>171</v>
      </c>
      <c r="D125" s="7" t="s">
        <v>277</v>
      </c>
      <c r="I125" s="7">
        <v>23.77</v>
      </c>
      <c r="J125" s="7">
        <v>1.37</v>
      </c>
      <c r="K125" s="7">
        <v>1.91</v>
      </c>
      <c r="L125" s="7">
        <v>350.53</v>
      </c>
      <c r="M125" s="7">
        <v>66.12</v>
      </c>
      <c r="N125" s="7">
        <v>118.13</v>
      </c>
      <c r="O125" s="7">
        <v>26.65</v>
      </c>
      <c r="P125" s="7">
        <v>129.93</v>
      </c>
      <c r="Q125" s="7">
        <v>28.64</v>
      </c>
      <c r="R125" s="7">
        <v>200.84</v>
      </c>
      <c r="S125" s="7">
        <v>245.41</v>
      </c>
      <c r="T125" s="7">
        <v>50.96</v>
      </c>
      <c r="U125" s="7">
        <v>157.27000000000001</v>
      </c>
      <c r="V125" s="7">
        <v>33.5</v>
      </c>
      <c r="W125" s="7">
        <v>178.83</v>
      </c>
      <c r="X125" s="7">
        <v>115.23</v>
      </c>
      <c r="Y125" s="7">
        <v>4108.57</v>
      </c>
      <c r="Z125" s="7">
        <v>567</v>
      </c>
      <c r="AA125" s="7">
        <v>263.06</v>
      </c>
      <c r="AB125" s="7">
        <v>157.97999999999999</v>
      </c>
      <c r="AC125" s="7">
        <v>117.08</v>
      </c>
      <c r="AD125" s="7">
        <v>137.56</v>
      </c>
      <c r="AE125" s="7">
        <v>36.36</v>
      </c>
      <c r="AF125" s="7">
        <v>16.3</v>
      </c>
      <c r="AG125" s="7">
        <v>0.11</v>
      </c>
      <c r="AH125" s="7">
        <v>20.29</v>
      </c>
      <c r="AI125" s="7">
        <v>7.25</v>
      </c>
      <c r="AJ125" s="7">
        <v>17.54</v>
      </c>
      <c r="AK125" s="7">
        <v>935.16</v>
      </c>
      <c r="AL125" s="7">
        <v>0.18</v>
      </c>
      <c r="AM125" s="7">
        <v>153.26</v>
      </c>
      <c r="AN125" s="7">
        <v>19.329999999999998</v>
      </c>
      <c r="AO125" s="7">
        <v>117.68</v>
      </c>
      <c r="AP125" s="7">
        <v>166.19</v>
      </c>
      <c r="AQ125" s="7">
        <v>42.57</v>
      </c>
      <c r="AR125" s="7">
        <v>134.84</v>
      </c>
      <c r="AS125" s="7">
        <v>390.23</v>
      </c>
      <c r="AT125" s="7">
        <v>220.35</v>
      </c>
      <c r="AU125" s="7">
        <v>416.76</v>
      </c>
      <c r="AV125" s="7">
        <v>8003.76</v>
      </c>
      <c r="AW125" s="7">
        <v>410.05</v>
      </c>
      <c r="AX125" s="7">
        <v>55.56</v>
      </c>
      <c r="AY125" s="7">
        <v>340.27</v>
      </c>
      <c r="AZ125" s="7">
        <v>0</v>
      </c>
      <c r="BA125" s="7">
        <v>20.010000000000002</v>
      </c>
      <c r="BB125" s="7">
        <v>1762.54</v>
      </c>
      <c r="BC125" s="7">
        <v>244.16</v>
      </c>
      <c r="BD125" s="7">
        <v>3254.69</v>
      </c>
      <c r="BE125" s="7">
        <v>1095.22</v>
      </c>
      <c r="BF125" s="7">
        <v>908.21</v>
      </c>
      <c r="BG125" s="7">
        <v>14353.01</v>
      </c>
      <c r="BH125" s="7">
        <v>164.19</v>
      </c>
      <c r="BI125" s="7">
        <v>33.340000000000003</v>
      </c>
      <c r="BJ125" s="7">
        <v>1486.78</v>
      </c>
      <c r="BK125" s="7">
        <v>7.08</v>
      </c>
      <c r="BL125" s="7">
        <v>18.25</v>
      </c>
      <c r="BM125" s="7">
        <v>0.47</v>
      </c>
      <c r="BN125" s="7">
        <v>0.17</v>
      </c>
      <c r="BO125" s="7">
        <v>27.1</v>
      </c>
      <c r="BP125" s="7">
        <v>2.88</v>
      </c>
      <c r="BQ125" s="7">
        <v>2.73</v>
      </c>
      <c r="BR125" s="7">
        <v>60.03</v>
      </c>
      <c r="BS125" s="7">
        <v>9.16</v>
      </c>
      <c r="BT125" s="7">
        <v>0</v>
      </c>
      <c r="BU125" s="7">
        <v>0</v>
      </c>
      <c r="CC125" s="7">
        <v>42034.39</v>
      </c>
    </row>
    <row r="126" spans="1:81" x14ac:dyDescent="0.45">
      <c r="A126" s="7" t="s">
        <v>275</v>
      </c>
      <c r="B126" s="7" t="s">
        <v>204</v>
      </c>
      <c r="C126" s="7" t="s">
        <v>172</v>
      </c>
      <c r="D126" s="7" t="s">
        <v>239</v>
      </c>
      <c r="I126" s="7">
        <v>0.37</v>
      </c>
      <c r="J126" s="7">
        <v>0.03</v>
      </c>
      <c r="K126" s="7">
        <v>0.33</v>
      </c>
      <c r="L126" s="7">
        <v>50.87</v>
      </c>
      <c r="M126" s="7">
        <v>49.35</v>
      </c>
      <c r="N126" s="7">
        <v>77.36</v>
      </c>
      <c r="O126" s="7">
        <v>4.33</v>
      </c>
      <c r="P126" s="7">
        <v>126.23</v>
      </c>
      <c r="Q126" s="7">
        <v>8.74</v>
      </c>
      <c r="R126" s="7">
        <v>320.23</v>
      </c>
      <c r="S126" s="7">
        <v>25.74</v>
      </c>
      <c r="T126" s="7">
        <v>2.63</v>
      </c>
      <c r="U126" s="7">
        <v>93.09</v>
      </c>
      <c r="V126" s="7">
        <v>3.33</v>
      </c>
      <c r="W126" s="7">
        <v>3.77</v>
      </c>
      <c r="X126" s="7">
        <v>27.02</v>
      </c>
      <c r="Y126" s="7">
        <v>347.77</v>
      </c>
      <c r="Z126" s="7">
        <v>29.88</v>
      </c>
      <c r="AA126" s="7">
        <v>20.89</v>
      </c>
      <c r="AB126" s="7">
        <v>18.71</v>
      </c>
      <c r="AC126" s="7">
        <v>10.35</v>
      </c>
      <c r="AD126" s="7">
        <v>139.03</v>
      </c>
      <c r="AE126" s="7">
        <v>4.53</v>
      </c>
      <c r="AF126" s="7">
        <v>9.5</v>
      </c>
      <c r="AG126" s="7">
        <v>0.06</v>
      </c>
      <c r="AH126" s="7">
        <v>37.31</v>
      </c>
      <c r="AI126" s="7">
        <v>5.98</v>
      </c>
      <c r="AJ126" s="7">
        <v>9.24</v>
      </c>
      <c r="AK126" s="7">
        <v>33.020000000000003</v>
      </c>
      <c r="AL126" s="7">
        <v>0.13</v>
      </c>
      <c r="AM126" s="7">
        <v>22.8</v>
      </c>
      <c r="AN126" s="7">
        <v>0.94</v>
      </c>
      <c r="AO126" s="7">
        <v>175.46</v>
      </c>
      <c r="AP126" s="7">
        <v>8.18</v>
      </c>
      <c r="AQ126" s="7">
        <v>66.569999999999993</v>
      </c>
      <c r="AR126" s="7">
        <v>73.760000000000005</v>
      </c>
      <c r="AS126" s="7">
        <v>173.95</v>
      </c>
      <c r="AT126" s="7">
        <v>9.1999999999999993</v>
      </c>
      <c r="AU126" s="7">
        <v>315.39999999999998</v>
      </c>
      <c r="AV126" s="7">
        <v>883.22</v>
      </c>
      <c r="AW126" s="7">
        <v>9838.19</v>
      </c>
      <c r="AX126" s="7">
        <v>50.06</v>
      </c>
      <c r="AY126" s="7">
        <v>8412.39</v>
      </c>
      <c r="AZ126" s="7">
        <v>0</v>
      </c>
      <c r="BA126" s="7">
        <v>25.58</v>
      </c>
      <c r="BB126" s="7">
        <v>3905.09</v>
      </c>
      <c r="BC126" s="7">
        <v>126.55</v>
      </c>
      <c r="BD126" s="7">
        <v>18.68</v>
      </c>
      <c r="BE126" s="7">
        <v>440.72</v>
      </c>
      <c r="BF126" s="7">
        <v>531.42999999999995</v>
      </c>
      <c r="BG126" s="7">
        <v>1748.5</v>
      </c>
      <c r="BH126" s="7">
        <v>723.14</v>
      </c>
      <c r="BI126" s="7">
        <v>15.11</v>
      </c>
      <c r="BJ126" s="7">
        <v>2795.07</v>
      </c>
      <c r="BK126" s="7">
        <v>2.37</v>
      </c>
      <c r="BL126" s="7">
        <v>7.14</v>
      </c>
      <c r="BM126" s="7">
        <v>0.23</v>
      </c>
      <c r="BN126" s="7">
        <v>0.71</v>
      </c>
      <c r="BO126" s="7">
        <v>15.52</v>
      </c>
      <c r="BP126" s="7">
        <v>1.76</v>
      </c>
      <c r="BQ126" s="7">
        <v>3.69</v>
      </c>
      <c r="BR126" s="7">
        <v>21.07</v>
      </c>
      <c r="BS126" s="7">
        <v>0.25</v>
      </c>
      <c r="BT126" s="7">
        <v>0</v>
      </c>
      <c r="BU126" s="7">
        <v>0</v>
      </c>
      <c r="CC126" s="7">
        <v>31872.57</v>
      </c>
    </row>
    <row r="127" spans="1:81" x14ac:dyDescent="0.45">
      <c r="A127" s="7" t="s">
        <v>275</v>
      </c>
      <c r="B127" s="7" t="s">
        <v>204</v>
      </c>
      <c r="C127" s="7" t="s">
        <v>173</v>
      </c>
      <c r="D127" s="7" t="s">
        <v>240</v>
      </c>
      <c r="I127" s="7">
        <v>9.94</v>
      </c>
      <c r="J127" s="7">
        <v>0</v>
      </c>
      <c r="K127" s="7">
        <v>0.3</v>
      </c>
      <c r="L127" s="7">
        <v>13.94</v>
      </c>
      <c r="M127" s="7">
        <v>7.44</v>
      </c>
      <c r="N127" s="7">
        <v>12.66</v>
      </c>
      <c r="O127" s="7">
        <v>2.56</v>
      </c>
      <c r="P127" s="7">
        <v>19.16</v>
      </c>
      <c r="Q127" s="7">
        <v>0.87</v>
      </c>
      <c r="R127" s="7">
        <v>39.979999999999997</v>
      </c>
      <c r="S127" s="7">
        <v>7.23</v>
      </c>
      <c r="T127" s="7">
        <v>2.56</v>
      </c>
      <c r="U127" s="7">
        <v>18.86</v>
      </c>
      <c r="V127" s="7">
        <v>0.28000000000000003</v>
      </c>
      <c r="W127" s="7">
        <v>0.19</v>
      </c>
      <c r="X127" s="7">
        <v>7.56</v>
      </c>
      <c r="Y127" s="7">
        <v>136.24</v>
      </c>
      <c r="Z127" s="7">
        <v>9.06</v>
      </c>
      <c r="AA127" s="7">
        <v>10.4</v>
      </c>
      <c r="AB127" s="7">
        <v>1.89</v>
      </c>
      <c r="AC127" s="7">
        <v>0.78</v>
      </c>
      <c r="AD127" s="7">
        <v>19</v>
      </c>
      <c r="AE127" s="7">
        <v>1.07</v>
      </c>
      <c r="AF127" s="7">
        <v>2.62</v>
      </c>
      <c r="AG127" s="7">
        <v>0.01</v>
      </c>
      <c r="AH127" s="7">
        <v>0.86</v>
      </c>
      <c r="AI127" s="7">
        <v>118.26</v>
      </c>
      <c r="AJ127" s="7">
        <v>4.51</v>
      </c>
      <c r="AK127" s="7">
        <v>46.72</v>
      </c>
      <c r="AL127" s="7">
        <v>0.16</v>
      </c>
      <c r="AM127" s="7">
        <v>12.66</v>
      </c>
      <c r="AN127" s="7">
        <v>1.79</v>
      </c>
      <c r="AO127" s="7">
        <v>79.930000000000007</v>
      </c>
      <c r="AP127" s="7">
        <v>10.77</v>
      </c>
      <c r="AQ127" s="7">
        <v>356.1</v>
      </c>
      <c r="AR127" s="7">
        <v>157.94</v>
      </c>
      <c r="AS127" s="7">
        <v>102.39</v>
      </c>
      <c r="AT127" s="7">
        <v>12.07</v>
      </c>
      <c r="AU127" s="7">
        <v>195.76</v>
      </c>
      <c r="AV127" s="7">
        <v>531.17999999999995</v>
      </c>
      <c r="AW127" s="7">
        <v>1180.42</v>
      </c>
      <c r="AX127" s="7">
        <v>3979.66</v>
      </c>
      <c r="AY127" s="7">
        <v>2595.27</v>
      </c>
      <c r="AZ127" s="7">
        <v>0</v>
      </c>
      <c r="BA127" s="7">
        <v>86.27</v>
      </c>
      <c r="BB127" s="7">
        <v>1753.05</v>
      </c>
      <c r="BC127" s="7">
        <v>438.81</v>
      </c>
      <c r="BD127" s="7">
        <v>10.039999999999999</v>
      </c>
      <c r="BE127" s="7">
        <v>796.91</v>
      </c>
      <c r="BF127" s="7">
        <v>108.75</v>
      </c>
      <c r="BG127" s="7">
        <v>267.02999999999997</v>
      </c>
      <c r="BH127" s="7">
        <v>119.16</v>
      </c>
      <c r="BI127" s="7">
        <v>0.81</v>
      </c>
      <c r="BJ127" s="7">
        <v>766.41</v>
      </c>
      <c r="BK127" s="7">
        <v>0.6</v>
      </c>
      <c r="BL127" s="7">
        <v>4.24</v>
      </c>
      <c r="BM127" s="7">
        <v>0.4</v>
      </c>
      <c r="BN127" s="7">
        <v>1.47</v>
      </c>
      <c r="BO127" s="7">
        <v>1</v>
      </c>
      <c r="BP127" s="7">
        <v>0.3</v>
      </c>
      <c r="BQ127" s="7">
        <v>0.87</v>
      </c>
      <c r="BR127" s="7">
        <v>4.3099999999999996</v>
      </c>
      <c r="BS127" s="7">
        <v>0.08</v>
      </c>
      <c r="BT127" s="7">
        <v>0</v>
      </c>
      <c r="BU127" s="7">
        <v>0</v>
      </c>
      <c r="CC127" s="7">
        <v>14071.49</v>
      </c>
    </row>
    <row r="128" spans="1:81" x14ac:dyDescent="0.45">
      <c r="A128" s="7" t="s">
        <v>275</v>
      </c>
      <c r="B128" s="7" t="s">
        <v>204</v>
      </c>
      <c r="C128" s="7" t="s">
        <v>174</v>
      </c>
      <c r="D128" s="7" t="s">
        <v>241</v>
      </c>
      <c r="I128" s="7">
        <v>1.53</v>
      </c>
      <c r="J128" s="7">
        <v>0.05</v>
      </c>
      <c r="K128" s="7">
        <v>0.19</v>
      </c>
      <c r="L128" s="7">
        <v>16.850000000000001</v>
      </c>
      <c r="M128" s="7">
        <v>7.59</v>
      </c>
      <c r="N128" s="7">
        <v>17.47</v>
      </c>
      <c r="O128" s="7">
        <v>0.7</v>
      </c>
      <c r="P128" s="7">
        <v>29.89</v>
      </c>
      <c r="Q128" s="7">
        <v>3.67</v>
      </c>
      <c r="R128" s="7">
        <v>112.74</v>
      </c>
      <c r="S128" s="7">
        <v>10.96</v>
      </c>
      <c r="T128" s="7">
        <v>0.61</v>
      </c>
      <c r="U128" s="7">
        <v>18.600000000000001</v>
      </c>
      <c r="V128" s="7">
        <v>0.92</v>
      </c>
      <c r="W128" s="7">
        <v>3.65</v>
      </c>
      <c r="X128" s="7">
        <v>6.78</v>
      </c>
      <c r="Y128" s="7">
        <v>117.5</v>
      </c>
      <c r="Z128" s="7">
        <v>17.36</v>
      </c>
      <c r="AA128" s="7">
        <v>10.34</v>
      </c>
      <c r="AB128" s="7">
        <v>6.39</v>
      </c>
      <c r="AC128" s="7">
        <v>2.4300000000000002</v>
      </c>
      <c r="AD128" s="7">
        <v>27.06</v>
      </c>
      <c r="AE128" s="7">
        <v>4.34</v>
      </c>
      <c r="AF128" s="7">
        <v>4.1500000000000004</v>
      </c>
      <c r="AG128" s="7">
        <v>0.02</v>
      </c>
      <c r="AH128" s="7">
        <v>6.04</v>
      </c>
      <c r="AI128" s="7">
        <v>1.57</v>
      </c>
      <c r="AJ128" s="7">
        <v>4.9400000000000004</v>
      </c>
      <c r="AK128" s="7">
        <v>145.25</v>
      </c>
      <c r="AL128" s="7">
        <v>0.02</v>
      </c>
      <c r="AM128" s="7">
        <v>12.15</v>
      </c>
      <c r="AN128" s="7">
        <v>1.2</v>
      </c>
      <c r="AO128" s="7">
        <v>145.52000000000001</v>
      </c>
      <c r="AP128" s="7">
        <v>4.41</v>
      </c>
      <c r="AQ128" s="7">
        <v>29.01</v>
      </c>
      <c r="AR128" s="7">
        <v>106.64</v>
      </c>
      <c r="AS128" s="7">
        <v>76.900000000000006</v>
      </c>
      <c r="AT128" s="7">
        <v>4.42</v>
      </c>
      <c r="AU128" s="7">
        <v>176.81</v>
      </c>
      <c r="AV128" s="7">
        <v>247.36</v>
      </c>
      <c r="AW128" s="7">
        <v>698.76</v>
      </c>
      <c r="AX128" s="7">
        <v>162.57</v>
      </c>
      <c r="AY128" s="7">
        <v>5690.5</v>
      </c>
      <c r="AZ128" s="7">
        <v>0</v>
      </c>
      <c r="BA128" s="7">
        <v>12.49</v>
      </c>
      <c r="BB128" s="7">
        <v>553.03</v>
      </c>
      <c r="BC128" s="7">
        <v>56.72</v>
      </c>
      <c r="BD128" s="7">
        <v>2.06</v>
      </c>
      <c r="BE128" s="7">
        <v>107.42</v>
      </c>
      <c r="BF128" s="7">
        <v>365.64</v>
      </c>
      <c r="BG128" s="7">
        <v>285.82</v>
      </c>
      <c r="BH128" s="7">
        <v>225.34</v>
      </c>
      <c r="BI128" s="7">
        <v>1.79</v>
      </c>
      <c r="BJ128" s="7">
        <v>466.32</v>
      </c>
      <c r="BK128" s="7">
        <v>1.08</v>
      </c>
      <c r="BL128" s="7">
        <v>0.67</v>
      </c>
      <c r="BM128" s="7">
        <v>0.31</v>
      </c>
      <c r="BN128" s="7">
        <v>0.03</v>
      </c>
      <c r="BO128" s="7">
        <v>4.6900000000000004</v>
      </c>
      <c r="BP128" s="7">
        <v>0.35</v>
      </c>
      <c r="BQ128" s="7">
        <v>0.35</v>
      </c>
      <c r="BR128" s="7">
        <v>6.7</v>
      </c>
      <c r="BS128" s="7">
        <v>0.83</v>
      </c>
      <c r="BT128" s="7">
        <v>0</v>
      </c>
      <c r="BU128" s="7">
        <v>0</v>
      </c>
      <c r="CC128" s="7">
        <v>10027.49</v>
      </c>
    </row>
    <row r="129" spans="1:81" x14ac:dyDescent="0.45">
      <c r="A129" s="7" t="s">
        <v>275</v>
      </c>
      <c r="B129" s="7" t="s">
        <v>204</v>
      </c>
      <c r="C129" s="7" t="s">
        <v>175</v>
      </c>
      <c r="D129" s="7" t="s">
        <v>242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CC129" s="7">
        <v>0</v>
      </c>
    </row>
    <row r="130" spans="1:81" x14ac:dyDescent="0.45">
      <c r="A130" s="7" t="s">
        <v>275</v>
      </c>
      <c r="B130" s="7" t="s">
        <v>204</v>
      </c>
      <c r="C130" s="7" t="s">
        <v>176</v>
      </c>
      <c r="D130" s="7" t="s">
        <v>243</v>
      </c>
      <c r="I130" s="7">
        <v>124.77</v>
      </c>
      <c r="J130" s="7">
        <v>2.5099999999999998</v>
      </c>
      <c r="K130" s="7">
        <v>21.45</v>
      </c>
      <c r="L130" s="7">
        <v>609.08000000000004</v>
      </c>
      <c r="M130" s="7">
        <v>161.19</v>
      </c>
      <c r="N130" s="7">
        <v>237.38</v>
      </c>
      <c r="O130" s="7">
        <v>179.92</v>
      </c>
      <c r="P130" s="7">
        <v>108.17</v>
      </c>
      <c r="Q130" s="7">
        <v>4.13</v>
      </c>
      <c r="R130" s="7">
        <v>291.43</v>
      </c>
      <c r="S130" s="7">
        <v>676.85</v>
      </c>
      <c r="T130" s="7">
        <v>105.21</v>
      </c>
      <c r="U130" s="7">
        <v>269.82</v>
      </c>
      <c r="V130" s="7">
        <v>216.61</v>
      </c>
      <c r="W130" s="7">
        <v>290.08999999999997</v>
      </c>
      <c r="X130" s="7">
        <v>330.45</v>
      </c>
      <c r="Y130" s="7">
        <v>487.03</v>
      </c>
      <c r="Z130" s="7">
        <v>435.56</v>
      </c>
      <c r="AA130" s="7">
        <v>216.8</v>
      </c>
      <c r="AB130" s="7">
        <v>103.18</v>
      </c>
      <c r="AC130" s="7">
        <v>96.93</v>
      </c>
      <c r="AD130" s="7">
        <v>161.49</v>
      </c>
      <c r="AE130" s="7">
        <v>49.81</v>
      </c>
      <c r="AF130" s="7">
        <v>97.96</v>
      </c>
      <c r="AG130" s="7">
        <v>0.53</v>
      </c>
      <c r="AH130" s="7">
        <v>171.7</v>
      </c>
      <c r="AI130" s="7">
        <v>147.25</v>
      </c>
      <c r="AJ130" s="7">
        <v>15.83</v>
      </c>
      <c r="AK130" s="7">
        <v>133.22</v>
      </c>
      <c r="AL130" s="7">
        <v>0.4</v>
      </c>
      <c r="AM130" s="7">
        <v>55.84</v>
      </c>
      <c r="AN130" s="7">
        <v>25.14</v>
      </c>
      <c r="AO130" s="7">
        <v>60.95</v>
      </c>
      <c r="AP130" s="7">
        <v>187.18</v>
      </c>
      <c r="AQ130" s="7">
        <v>34.26</v>
      </c>
      <c r="AR130" s="7">
        <v>107.5</v>
      </c>
      <c r="AS130" s="7">
        <v>51.81</v>
      </c>
      <c r="AT130" s="7">
        <v>33.33</v>
      </c>
      <c r="AU130" s="7">
        <v>157.13999999999999</v>
      </c>
      <c r="AV130" s="7">
        <v>252.94</v>
      </c>
      <c r="AW130" s="7">
        <v>3505.55</v>
      </c>
      <c r="AX130" s="7">
        <v>267.04000000000002</v>
      </c>
      <c r="AY130" s="7">
        <v>294.70999999999998</v>
      </c>
      <c r="AZ130" s="7">
        <v>0</v>
      </c>
      <c r="BA130" s="7">
        <v>48.72</v>
      </c>
      <c r="BB130" s="7">
        <v>1998.59</v>
      </c>
      <c r="BC130" s="7">
        <v>380.33</v>
      </c>
      <c r="BD130" s="7">
        <v>109.62</v>
      </c>
      <c r="BE130" s="7">
        <v>238.99</v>
      </c>
      <c r="BF130" s="7">
        <v>171.88</v>
      </c>
      <c r="BG130" s="7">
        <v>571.96</v>
      </c>
      <c r="BH130" s="7">
        <v>48.03</v>
      </c>
      <c r="BI130" s="7">
        <v>14.38</v>
      </c>
      <c r="BJ130" s="7">
        <v>588.64</v>
      </c>
      <c r="BK130" s="7">
        <v>349.75</v>
      </c>
      <c r="BL130" s="7">
        <v>2.46</v>
      </c>
      <c r="BM130" s="7">
        <v>0.33</v>
      </c>
      <c r="BN130" s="7">
        <v>0.12</v>
      </c>
      <c r="BO130" s="7">
        <v>13.74</v>
      </c>
      <c r="BP130" s="7">
        <v>2.23</v>
      </c>
      <c r="BQ130" s="7">
        <v>0.96</v>
      </c>
      <c r="BR130" s="7">
        <v>11</v>
      </c>
      <c r="BS130" s="7">
        <v>4.91</v>
      </c>
      <c r="BT130" s="7">
        <v>0</v>
      </c>
      <c r="BU130" s="7">
        <v>0</v>
      </c>
      <c r="CC130" s="7">
        <v>15336.76</v>
      </c>
    </row>
    <row r="131" spans="1:81" x14ac:dyDescent="0.45">
      <c r="A131" s="7" t="s">
        <v>275</v>
      </c>
      <c r="B131" s="7" t="s">
        <v>204</v>
      </c>
      <c r="C131" s="7" t="s">
        <v>177</v>
      </c>
      <c r="D131" s="7" t="s">
        <v>244</v>
      </c>
      <c r="I131" s="7">
        <v>50.32</v>
      </c>
      <c r="J131" s="7">
        <v>1.44</v>
      </c>
      <c r="K131" s="7">
        <v>2.91</v>
      </c>
      <c r="L131" s="7">
        <v>888.69</v>
      </c>
      <c r="M131" s="7">
        <v>106.68</v>
      </c>
      <c r="N131" s="7">
        <v>175.5</v>
      </c>
      <c r="O131" s="7">
        <v>28.6</v>
      </c>
      <c r="P131" s="7">
        <v>151.51</v>
      </c>
      <c r="Q131" s="7">
        <v>17.829999999999998</v>
      </c>
      <c r="R131" s="7">
        <v>351.72</v>
      </c>
      <c r="S131" s="7">
        <v>208.73</v>
      </c>
      <c r="T131" s="7">
        <v>67.87</v>
      </c>
      <c r="U131" s="7">
        <v>118.37</v>
      </c>
      <c r="V131" s="7">
        <v>31.18</v>
      </c>
      <c r="W131" s="7">
        <v>110.24</v>
      </c>
      <c r="X131" s="7">
        <v>95.97</v>
      </c>
      <c r="Y131" s="7">
        <v>749.99</v>
      </c>
      <c r="Z131" s="7">
        <v>423.61</v>
      </c>
      <c r="AA131" s="7">
        <v>211.03</v>
      </c>
      <c r="AB131" s="7">
        <v>75.290000000000006</v>
      </c>
      <c r="AC131" s="7">
        <v>26.2</v>
      </c>
      <c r="AD131" s="7">
        <v>150.99</v>
      </c>
      <c r="AE131" s="7">
        <v>27.82</v>
      </c>
      <c r="AF131" s="7">
        <v>26</v>
      </c>
      <c r="AG131" s="7">
        <v>0.2</v>
      </c>
      <c r="AH131" s="7">
        <v>44.15</v>
      </c>
      <c r="AI131" s="7">
        <v>13.99</v>
      </c>
      <c r="AJ131" s="7">
        <v>24.4</v>
      </c>
      <c r="AK131" s="7">
        <v>173.73</v>
      </c>
      <c r="AL131" s="7">
        <v>0.12</v>
      </c>
      <c r="AM131" s="7">
        <v>81.67</v>
      </c>
      <c r="AN131" s="7">
        <v>18.79</v>
      </c>
      <c r="AO131" s="7">
        <v>239.36</v>
      </c>
      <c r="AP131" s="7">
        <v>155.41999999999999</v>
      </c>
      <c r="AQ131" s="7">
        <v>62.07</v>
      </c>
      <c r="AR131" s="7">
        <v>162.05000000000001</v>
      </c>
      <c r="AS131" s="7">
        <v>245.77</v>
      </c>
      <c r="AT131" s="7">
        <v>148.19</v>
      </c>
      <c r="AU131" s="7">
        <v>400.06</v>
      </c>
      <c r="AV131" s="7">
        <v>1213.24</v>
      </c>
      <c r="AW131" s="7">
        <v>788.65</v>
      </c>
      <c r="AX131" s="7">
        <v>78.180000000000007</v>
      </c>
      <c r="AY131" s="7">
        <v>270.43</v>
      </c>
      <c r="AZ131" s="7">
        <v>0</v>
      </c>
      <c r="BA131" s="7">
        <v>50.25</v>
      </c>
      <c r="BB131" s="7">
        <v>9382.69</v>
      </c>
      <c r="BC131" s="7">
        <v>358.16</v>
      </c>
      <c r="BD131" s="7">
        <v>1383.45</v>
      </c>
      <c r="BE131" s="7">
        <v>904.81</v>
      </c>
      <c r="BF131" s="7">
        <v>888.82</v>
      </c>
      <c r="BG131" s="7">
        <v>3212.03</v>
      </c>
      <c r="BH131" s="7">
        <v>56.53</v>
      </c>
      <c r="BI131" s="7">
        <v>23.36</v>
      </c>
      <c r="BJ131" s="7">
        <v>2664.47</v>
      </c>
      <c r="BK131" s="7">
        <v>13.38</v>
      </c>
      <c r="BL131" s="7">
        <v>6.35</v>
      </c>
      <c r="BM131" s="7">
        <v>0.71</v>
      </c>
      <c r="BN131" s="7">
        <v>0.04</v>
      </c>
      <c r="BO131" s="7">
        <v>8.8800000000000008</v>
      </c>
      <c r="BP131" s="7">
        <v>1.57</v>
      </c>
      <c r="BQ131" s="7">
        <v>7.57</v>
      </c>
      <c r="BR131" s="7">
        <v>57.83</v>
      </c>
      <c r="BS131" s="7">
        <v>10.73</v>
      </c>
      <c r="BT131" s="7">
        <v>0</v>
      </c>
      <c r="BU131" s="7">
        <v>0</v>
      </c>
      <c r="CC131" s="7">
        <v>27250.61</v>
      </c>
    </row>
    <row r="132" spans="1:81" x14ac:dyDescent="0.45">
      <c r="A132" s="7" t="s">
        <v>275</v>
      </c>
      <c r="B132" s="7" t="s">
        <v>204</v>
      </c>
      <c r="C132" s="7" t="s">
        <v>178</v>
      </c>
      <c r="D132" s="7" t="s">
        <v>245</v>
      </c>
      <c r="I132" s="7">
        <v>70.63</v>
      </c>
      <c r="J132" s="7">
        <v>1.53</v>
      </c>
      <c r="K132" s="7">
        <v>1.98</v>
      </c>
      <c r="L132" s="7">
        <v>705.38</v>
      </c>
      <c r="M132" s="7">
        <v>49.68</v>
      </c>
      <c r="N132" s="7">
        <v>114.2</v>
      </c>
      <c r="O132" s="7">
        <v>42.67</v>
      </c>
      <c r="P132" s="7">
        <v>45.26</v>
      </c>
      <c r="Q132" s="7">
        <v>25.82</v>
      </c>
      <c r="R132" s="7">
        <v>168.8</v>
      </c>
      <c r="S132" s="7">
        <v>357.46</v>
      </c>
      <c r="T132" s="7">
        <v>49.8</v>
      </c>
      <c r="U132" s="7">
        <v>166.33</v>
      </c>
      <c r="V132" s="7">
        <v>78.040000000000006</v>
      </c>
      <c r="W132" s="7">
        <v>327.96</v>
      </c>
      <c r="X132" s="7">
        <v>261.89999999999998</v>
      </c>
      <c r="Y132" s="7">
        <v>1295.69</v>
      </c>
      <c r="Z132" s="7">
        <v>595.72</v>
      </c>
      <c r="AA132" s="7">
        <v>650.92999999999995</v>
      </c>
      <c r="AB132" s="7">
        <v>62.57</v>
      </c>
      <c r="AC132" s="7">
        <v>190.8</v>
      </c>
      <c r="AD132" s="7">
        <v>97.06</v>
      </c>
      <c r="AE132" s="7">
        <v>33.75</v>
      </c>
      <c r="AF132" s="7">
        <v>12.36</v>
      </c>
      <c r="AG132" s="7">
        <v>0.09</v>
      </c>
      <c r="AH132" s="7">
        <v>26.49</v>
      </c>
      <c r="AI132" s="7">
        <v>45.15</v>
      </c>
      <c r="AJ132" s="7">
        <v>11.38</v>
      </c>
      <c r="AK132" s="7">
        <v>66.55</v>
      </c>
      <c r="AL132" s="7">
        <v>0.14000000000000001</v>
      </c>
      <c r="AM132" s="7">
        <v>33.18</v>
      </c>
      <c r="AN132" s="7">
        <v>5.62</v>
      </c>
      <c r="AO132" s="7">
        <v>116.53</v>
      </c>
      <c r="AP132" s="7">
        <v>52.44</v>
      </c>
      <c r="AQ132" s="7">
        <v>12.74</v>
      </c>
      <c r="AR132" s="7">
        <v>51.11</v>
      </c>
      <c r="AS132" s="7">
        <v>128.57</v>
      </c>
      <c r="AT132" s="7">
        <v>46.68</v>
      </c>
      <c r="AU132" s="7">
        <v>82.64</v>
      </c>
      <c r="AV132" s="7">
        <v>243.74</v>
      </c>
      <c r="AW132" s="7">
        <v>122.72</v>
      </c>
      <c r="AX132" s="7">
        <v>47.31</v>
      </c>
      <c r="AY132" s="7">
        <v>186.28</v>
      </c>
      <c r="AZ132" s="7">
        <v>0</v>
      </c>
      <c r="BA132" s="7">
        <v>28.66</v>
      </c>
      <c r="BB132" s="7">
        <v>1145.81</v>
      </c>
      <c r="BC132" s="7">
        <v>2509.77</v>
      </c>
      <c r="BD132" s="7">
        <v>54.07</v>
      </c>
      <c r="BE132" s="7">
        <v>95.89</v>
      </c>
      <c r="BF132" s="7">
        <v>143.56</v>
      </c>
      <c r="BG132" s="7">
        <v>459.13</v>
      </c>
      <c r="BH132" s="7">
        <v>57.44</v>
      </c>
      <c r="BI132" s="7">
        <v>36.729999999999997</v>
      </c>
      <c r="BJ132" s="7">
        <v>295.43</v>
      </c>
      <c r="BK132" s="7">
        <v>263.31</v>
      </c>
      <c r="BL132" s="7">
        <v>3.59</v>
      </c>
      <c r="BM132" s="7">
        <v>0.16</v>
      </c>
      <c r="BN132" s="7">
        <v>0.01</v>
      </c>
      <c r="BO132" s="7">
        <v>3.25</v>
      </c>
      <c r="BP132" s="7">
        <v>0.56000000000000005</v>
      </c>
      <c r="BQ132" s="7">
        <v>3.23</v>
      </c>
      <c r="BR132" s="7">
        <v>6.63</v>
      </c>
      <c r="BS132" s="7">
        <v>5.09</v>
      </c>
      <c r="BT132" s="7">
        <v>0</v>
      </c>
      <c r="BU132" s="7">
        <v>0</v>
      </c>
      <c r="CC132" s="7">
        <v>11797.98</v>
      </c>
    </row>
    <row r="133" spans="1:81" x14ac:dyDescent="0.45">
      <c r="A133" s="7" t="s">
        <v>275</v>
      </c>
      <c r="B133" s="7" t="s">
        <v>204</v>
      </c>
      <c r="C133" s="7" t="s">
        <v>179</v>
      </c>
      <c r="D133" s="7" t="s">
        <v>246</v>
      </c>
      <c r="I133" s="7">
        <v>74.790000000000006</v>
      </c>
      <c r="J133" s="7">
        <v>1.71</v>
      </c>
      <c r="K133" s="7">
        <v>3.57</v>
      </c>
      <c r="L133" s="7">
        <v>509.85</v>
      </c>
      <c r="M133" s="7">
        <v>131.47999999999999</v>
      </c>
      <c r="N133" s="7">
        <v>289.73</v>
      </c>
      <c r="O133" s="7">
        <v>39.58</v>
      </c>
      <c r="P133" s="7">
        <v>68.67</v>
      </c>
      <c r="Q133" s="7">
        <v>5.53</v>
      </c>
      <c r="R133" s="7">
        <v>197.3</v>
      </c>
      <c r="S133" s="7">
        <v>1162.72</v>
      </c>
      <c r="T133" s="7">
        <v>655.82</v>
      </c>
      <c r="U133" s="7">
        <v>395.94</v>
      </c>
      <c r="V133" s="7">
        <v>134.15</v>
      </c>
      <c r="W133" s="7">
        <v>792.5</v>
      </c>
      <c r="X133" s="7">
        <v>383.08</v>
      </c>
      <c r="Y133" s="7">
        <v>3106.76</v>
      </c>
      <c r="Z133" s="7">
        <v>821.5</v>
      </c>
      <c r="AA133" s="7">
        <v>940.23</v>
      </c>
      <c r="AB133" s="7">
        <v>885.81</v>
      </c>
      <c r="AC133" s="7">
        <v>834.27</v>
      </c>
      <c r="AD133" s="7">
        <v>254.19</v>
      </c>
      <c r="AE133" s="7">
        <v>60.24</v>
      </c>
      <c r="AF133" s="7">
        <v>15.95</v>
      </c>
      <c r="AG133" s="7">
        <v>0.1</v>
      </c>
      <c r="AH133" s="7">
        <v>30.67</v>
      </c>
      <c r="AI133" s="7">
        <v>5.29</v>
      </c>
      <c r="AJ133" s="7">
        <v>31.44</v>
      </c>
      <c r="AK133" s="7">
        <v>208.73</v>
      </c>
      <c r="AL133" s="7">
        <v>0.32</v>
      </c>
      <c r="AM133" s="7">
        <v>67.03</v>
      </c>
      <c r="AN133" s="7">
        <v>11.63</v>
      </c>
      <c r="AO133" s="7">
        <v>91.57</v>
      </c>
      <c r="AP133" s="7">
        <v>46.55</v>
      </c>
      <c r="AQ133" s="7">
        <v>11.38</v>
      </c>
      <c r="AR133" s="7">
        <v>51.78</v>
      </c>
      <c r="AS133" s="7">
        <v>218.08</v>
      </c>
      <c r="AT133" s="7">
        <v>45.09</v>
      </c>
      <c r="AU133" s="7">
        <v>112.66</v>
      </c>
      <c r="AV133" s="7">
        <v>365.74</v>
      </c>
      <c r="AW133" s="7">
        <v>128.09</v>
      </c>
      <c r="AX133" s="7">
        <v>21.97</v>
      </c>
      <c r="AY133" s="7">
        <v>61.71</v>
      </c>
      <c r="AZ133" s="7">
        <v>0</v>
      </c>
      <c r="BA133" s="7">
        <v>8.98</v>
      </c>
      <c r="BB133" s="7">
        <v>658.14</v>
      </c>
      <c r="BC133" s="7">
        <v>299.93</v>
      </c>
      <c r="BD133" s="7">
        <v>1557.1</v>
      </c>
      <c r="BE133" s="7">
        <v>173.14</v>
      </c>
      <c r="BF133" s="7">
        <v>108.53</v>
      </c>
      <c r="BG133" s="7">
        <v>2128.46</v>
      </c>
      <c r="BH133" s="7">
        <v>35.770000000000003</v>
      </c>
      <c r="BI133" s="7">
        <v>11.06</v>
      </c>
      <c r="BJ133" s="7">
        <v>655.13</v>
      </c>
      <c r="BK133" s="7">
        <v>8.43</v>
      </c>
      <c r="BL133" s="7">
        <v>4.68</v>
      </c>
      <c r="BM133" s="7">
        <v>1.32</v>
      </c>
      <c r="BN133" s="7">
        <v>0.05</v>
      </c>
      <c r="BO133" s="7">
        <v>7.6</v>
      </c>
      <c r="BP133" s="7">
        <v>0.67</v>
      </c>
      <c r="BQ133" s="7">
        <v>1.06</v>
      </c>
      <c r="BR133" s="7">
        <v>5.91</v>
      </c>
      <c r="BS133" s="7">
        <v>4.28</v>
      </c>
      <c r="BT133" s="7">
        <v>0</v>
      </c>
      <c r="BU133" s="7">
        <v>0</v>
      </c>
      <c r="CC133" s="7">
        <v>18945.439999999999</v>
      </c>
    </row>
    <row r="134" spans="1:81" x14ac:dyDescent="0.45">
      <c r="A134" s="7" t="s">
        <v>275</v>
      </c>
      <c r="B134" s="7" t="s">
        <v>204</v>
      </c>
      <c r="C134" s="7" t="s">
        <v>180</v>
      </c>
      <c r="D134" s="7" t="s">
        <v>247</v>
      </c>
      <c r="I134" s="7">
        <v>6.16</v>
      </c>
      <c r="J134" s="7">
        <v>0.16</v>
      </c>
      <c r="K134" s="7">
        <v>0.74</v>
      </c>
      <c r="L134" s="7">
        <v>38.11</v>
      </c>
      <c r="M134" s="7">
        <v>29.87</v>
      </c>
      <c r="N134" s="7">
        <v>81.47</v>
      </c>
      <c r="O134" s="7">
        <v>13.36</v>
      </c>
      <c r="P134" s="7">
        <v>58.68</v>
      </c>
      <c r="Q134" s="7">
        <v>17.989999999999998</v>
      </c>
      <c r="R134" s="7">
        <v>92.72</v>
      </c>
      <c r="S134" s="7">
        <v>65.260000000000005</v>
      </c>
      <c r="T134" s="7">
        <v>12.06</v>
      </c>
      <c r="U134" s="7">
        <v>62.3</v>
      </c>
      <c r="V134" s="7">
        <v>8.16</v>
      </c>
      <c r="W134" s="7">
        <v>21.27</v>
      </c>
      <c r="X134" s="7">
        <v>47.23</v>
      </c>
      <c r="Y134" s="7">
        <v>284.62</v>
      </c>
      <c r="Z134" s="7">
        <v>50.78</v>
      </c>
      <c r="AA134" s="7">
        <v>48.47</v>
      </c>
      <c r="AB134" s="7">
        <v>24.54</v>
      </c>
      <c r="AC134" s="7">
        <v>5.9</v>
      </c>
      <c r="AD134" s="7">
        <v>120.97</v>
      </c>
      <c r="AE134" s="7">
        <v>4.83</v>
      </c>
      <c r="AF134" s="7">
        <v>6.77</v>
      </c>
      <c r="AG134" s="7">
        <v>0.04</v>
      </c>
      <c r="AH134" s="7">
        <v>6.26</v>
      </c>
      <c r="AI134" s="7">
        <v>2.3199999999999998</v>
      </c>
      <c r="AJ134" s="7">
        <v>6.81</v>
      </c>
      <c r="AK134" s="7">
        <v>225.82</v>
      </c>
      <c r="AL134" s="7">
        <v>7.0000000000000007E-2</v>
      </c>
      <c r="AM134" s="7">
        <v>29.96</v>
      </c>
      <c r="AN134" s="7">
        <v>5.43</v>
      </c>
      <c r="AO134" s="7">
        <v>42.85</v>
      </c>
      <c r="AP134" s="7">
        <v>50.83</v>
      </c>
      <c r="AQ134" s="7">
        <v>12.47</v>
      </c>
      <c r="AR134" s="7">
        <v>18.68</v>
      </c>
      <c r="AS134" s="7">
        <v>161.56</v>
      </c>
      <c r="AT134" s="7">
        <v>713.37</v>
      </c>
      <c r="AU134" s="7">
        <v>70.430000000000007</v>
      </c>
      <c r="AV134" s="7">
        <v>263.33</v>
      </c>
      <c r="AW134" s="7">
        <v>75.400000000000006</v>
      </c>
      <c r="AX134" s="7">
        <v>7.51</v>
      </c>
      <c r="AY134" s="7">
        <v>20.41</v>
      </c>
      <c r="AZ134" s="7">
        <v>0</v>
      </c>
      <c r="BA134" s="7">
        <v>8.0500000000000007</v>
      </c>
      <c r="BB134" s="7">
        <v>462.1</v>
      </c>
      <c r="BC134" s="7">
        <v>76.05</v>
      </c>
      <c r="BD134" s="7">
        <v>122.11</v>
      </c>
      <c r="BE134" s="7">
        <v>1284.28</v>
      </c>
      <c r="BF134" s="7">
        <v>236.16</v>
      </c>
      <c r="BG134" s="7">
        <v>571.01</v>
      </c>
      <c r="BH134" s="7">
        <v>13.89</v>
      </c>
      <c r="BI134" s="7">
        <v>7.66</v>
      </c>
      <c r="BJ134" s="7">
        <v>369.2</v>
      </c>
      <c r="BK134" s="7">
        <v>1.8</v>
      </c>
      <c r="BL134" s="7">
        <v>0.86</v>
      </c>
      <c r="BM134" s="7">
        <v>0.16</v>
      </c>
      <c r="BN134" s="7">
        <v>0.02</v>
      </c>
      <c r="BO134" s="7">
        <v>8.48</v>
      </c>
      <c r="BP134" s="7">
        <v>2.2599999999999998</v>
      </c>
      <c r="BQ134" s="7">
        <v>9.17</v>
      </c>
      <c r="BR134" s="7">
        <v>3.6</v>
      </c>
      <c r="BS134" s="7">
        <v>6.29</v>
      </c>
      <c r="BT134" s="7">
        <v>0</v>
      </c>
      <c r="BU134" s="7">
        <v>0</v>
      </c>
      <c r="CC134" s="7">
        <v>5999.15</v>
      </c>
    </row>
    <row r="135" spans="1:81" x14ac:dyDescent="0.45">
      <c r="A135" s="7" t="s">
        <v>275</v>
      </c>
      <c r="B135" s="7" t="s">
        <v>204</v>
      </c>
      <c r="C135" s="7" t="s">
        <v>181</v>
      </c>
      <c r="D135" s="7" t="s">
        <v>248</v>
      </c>
      <c r="I135" s="7">
        <v>52.29</v>
      </c>
      <c r="J135" s="7">
        <v>0.78</v>
      </c>
      <c r="K135" s="7">
        <v>2.54</v>
      </c>
      <c r="L135" s="7">
        <v>141.78</v>
      </c>
      <c r="M135" s="7">
        <v>51.87</v>
      </c>
      <c r="N135" s="7">
        <v>200.12</v>
      </c>
      <c r="O135" s="7">
        <v>30.8</v>
      </c>
      <c r="P135" s="7">
        <v>46.66</v>
      </c>
      <c r="Q135" s="7">
        <v>5.53</v>
      </c>
      <c r="R135" s="7">
        <v>101.49</v>
      </c>
      <c r="S135" s="7">
        <v>253.76</v>
      </c>
      <c r="T135" s="7">
        <v>312.22000000000003</v>
      </c>
      <c r="U135" s="7">
        <v>92.98</v>
      </c>
      <c r="V135" s="7">
        <v>27.26</v>
      </c>
      <c r="W135" s="7">
        <v>120.72</v>
      </c>
      <c r="X135" s="7">
        <v>51.45</v>
      </c>
      <c r="Y135" s="7">
        <v>594.87</v>
      </c>
      <c r="Z135" s="7">
        <v>93.77</v>
      </c>
      <c r="AA135" s="7">
        <v>95.21</v>
      </c>
      <c r="AB135" s="7">
        <v>56.53</v>
      </c>
      <c r="AC135" s="7">
        <v>73.77</v>
      </c>
      <c r="AD135" s="7">
        <v>186.13</v>
      </c>
      <c r="AE135" s="7">
        <v>13.05</v>
      </c>
      <c r="AF135" s="7">
        <v>15.74</v>
      </c>
      <c r="AG135" s="7">
        <v>0.03</v>
      </c>
      <c r="AH135" s="7">
        <v>13.14</v>
      </c>
      <c r="AI135" s="7">
        <v>4.4400000000000004</v>
      </c>
      <c r="AJ135" s="7">
        <v>11.66</v>
      </c>
      <c r="AK135" s="7">
        <v>57.06</v>
      </c>
      <c r="AL135" s="7">
        <v>0.09</v>
      </c>
      <c r="AM135" s="7">
        <v>21.4</v>
      </c>
      <c r="AN135" s="7">
        <v>3.81</v>
      </c>
      <c r="AO135" s="7">
        <v>47.02</v>
      </c>
      <c r="AP135" s="7">
        <v>39.5</v>
      </c>
      <c r="AQ135" s="7">
        <v>11.3</v>
      </c>
      <c r="AR135" s="7">
        <v>40.840000000000003</v>
      </c>
      <c r="AS135" s="7">
        <v>86.87</v>
      </c>
      <c r="AT135" s="7">
        <v>13.71</v>
      </c>
      <c r="AU135" s="7">
        <v>60.86</v>
      </c>
      <c r="AV135" s="7">
        <v>203.04</v>
      </c>
      <c r="AW135" s="7">
        <v>139.08000000000001</v>
      </c>
      <c r="AX135" s="7">
        <v>13.4</v>
      </c>
      <c r="AY135" s="7">
        <v>64.430000000000007</v>
      </c>
      <c r="AZ135" s="7">
        <v>0</v>
      </c>
      <c r="BA135" s="7">
        <v>6.24</v>
      </c>
      <c r="BB135" s="7">
        <v>430.13</v>
      </c>
      <c r="BC135" s="7">
        <v>110.04</v>
      </c>
      <c r="BD135" s="7">
        <v>89.87</v>
      </c>
      <c r="BE135" s="7">
        <v>89.32</v>
      </c>
      <c r="BF135" s="7">
        <v>543.71</v>
      </c>
      <c r="BG135" s="7">
        <v>766.65</v>
      </c>
      <c r="BH135" s="7">
        <v>15.65</v>
      </c>
      <c r="BI135" s="7">
        <v>9</v>
      </c>
      <c r="BJ135" s="7">
        <v>257.72000000000003</v>
      </c>
      <c r="BK135" s="7">
        <v>4.2</v>
      </c>
      <c r="BL135" s="7">
        <v>1.67</v>
      </c>
      <c r="BM135" s="7">
        <v>0.22</v>
      </c>
      <c r="BN135" s="7">
        <v>0.01</v>
      </c>
      <c r="BO135" s="7">
        <v>11.64</v>
      </c>
      <c r="BP135" s="7">
        <v>0.36</v>
      </c>
      <c r="BQ135" s="7">
        <v>0.97</v>
      </c>
      <c r="BR135" s="7">
        <v>2.33</v>
      </c>
      <c r="BS135" s="7">
        <v>1.72</v>
      </c>
      <c r="BT135" s="7">
        <v>0</v>
      </c>
      <c r="BU135" s="7">
        <v>0</v>
      </c>
      <c r="CC135" s="7">
        <v>5794.5</v>
      </c>
    </row>
    <row r="136" spans="1:81" x14ac:dyDescent="0.45">
      <c r="A136" s="7" t="s">
        <v>275</v>
      </c>
      <c r="B136" s="7" t="s">
        <v>204</v>
      </c>
      <c r="C136" s="7" t="s">
        <v>182</v>
      </c>
      <c r="D136" s="7" t="s">
        <v>249</v>
      </c>
      <c r="I136" s="7">
        <v>60.11</v>
      </c>
      <c r="J136" s="7">
        <v>1.52</v>
      </c>
      <c r="K136" s="7">
        <v>4.28</v>
      </c>
      <c r="L136" s="7">
        <v>317.68</v>
      </c>
      <c r="M136" s="7">
        <v>97.51</v>
      </c>
      <c r="N136" s="7">
        <v>226.89</v>
      </c>
      <c r="O136" s="7">
        <v>30.96</v>
      </c>
      <c r="P136" s="7">
        <v>74.72</v>
      </c>
      <c r="Q136" s="7">
        <v>4.2</v>
      </c>
      <c r="R136" s="7">
        <v>394.98</v>
      </c>
      <c r="S136" s="7">
        <v>401.82</v>
      </c>
      <c r="T136" s="7">
        <v>192</v>
      </c>
      <c r="U136" s="7">
        <v>188.55</v>
      </c>
      <c r="V136" s="7">
        <v>48.69</v>
      </c>
      <c r="W136" s="7">
        <v>269.52</v>
      </c>
      <c r="X136" s="7">
        <v>170.65</v>
      </c>
      <c r="Y136" s="7">
        <v>890.72</v>
      </c>
      <c r="Z136" s="7">
        <v>401.01</v>
      </c>
      <c r="AA136" s="7">
        <v>590.41</v>
      </c>
      <c r="AB136" s="7">
        <v>537.15</v>
      </c>
      <c r="AC136" s="7">
        <v>282.48</v>
      </c>
      <c r="AD136" s="7">
        <v>129.63999999999999</v>
      </c>
      <c r="AE136" s="7">
        <v>57.92</v>
      </c>
      <c r="AF136" s="7">
        <v>11.73</v>
      </c>
      <c r="AG136" s="7">
        <v>0.06</v>
      </c>
      <c r="AH136" s="7">
        <v>20.74</v>
      </c>
      <c r="AI136" s="7">
        <v>6.23</v>
      </c>
      <c r="AJ136" s="7">
        <v>73.27</v>
      </c>
      <c r="AK136" s="7">
        <v>191.44</v>
      </c>
      <c r="AL136" s="7">
        <v>0.16</v>
      </c>
      <c r="AM136" s="7">
        <v>79.2</v>
      </c>
      <c r="AN136" s="7">
        <v>27.77</v>
      </c>
      <c r="AO136" s="7">
        <v>97.79</v>
      </c>
      <c r="AP136" s="7">
        <v>229.45</v>
      </c>
      <c r="AQ136" s="7">
        <v>14.18</v>
      </c>
      <c r="AR136" s="7">
        <v>43.58</v>
      </c>
      <c r="AS136" s="7">
        <v>74.28</v>
      </c>
      <c r="AT136" s="7">
        <v>150.63999999999999</v>
      </c>
      <c r="AU136" s="7">
        <v>104.09</v>
      </c>
      <c r="AV136" s="7">
        <v>318.98</v>
      </c>
      <c r="AW136" s="7">
        <v>242.56</v>
      </c>
      <c r="AX136" s="7">
        <v>48.45</v>
      </c>
      <c r="AY136" s="7">
        <v>164</v>
      </c>
      <c r="AZ136" s="7">
        <v>0</v>
      </c>
      <c r="BA136" s="7">
        <v>11.34</v>
      </c>
      <c r="BB136" s="7">
        <v>666.74</v>
      </c>
      <c r="BC136" s="7">
        <v>163.76</v>
      </c>
      <c r="BD136" s="7">
        <v>297.94</v>
      </c>
      <c r="BE136" s="7">
        <v>236.18</v>
      </c>
      <c r="BF136" s="7">
        <v>196.75</v>
      </c>
      <c r="BG136" s="7">
        <v>4001.72</v>
      </c>
      <c r="BH136" s="7">
        <v>33.51</v>
      </c>
      <c r="BI136" s="7">
        <v>37.01</v>
      </c>
      <c r="BJ136" s="7">
        <v>812.39</v>
      </c>
      <c r="BK136" s="7">
        <v>2.7</v>
      </c>
      <c r="BL136" s="7">
        <v>1.68</v>
      </c>
      <c r="BM136" s="7">
        <v>0.36</v>
      </c>
      <c r="BN136" s="7">
        <v>0.03</v>
      </c>
      <c r="BO136" s="7">
        <v>11.53</v>
      </c>
      <c r="BP136" s="7">
        <v>0.97</v>
      </c>
      <c r="BQ136" s="7">
        <v>1.1499999999999999</v>
      </c>
      <c r="BR136" s="7">
        <v>6.14</v>
      </c>
      <c r="BS136" s="7">
        <v>26.02</v>
      </c>
      <c r="BT136" s="7">
        <v>0</v>
      </c>
      <c r="BU136" s="7">
        <v>0</v>
      </c>
      <c r="CC136" s="7">
        <v>13779.97</v>
      </c>
    </row>
    <row r="137" spans="1:81" x14ac:dyDescent="0.45">
      <c r="A137" s="7" t="s">
        <v>275</v>
      </c>
      <c r="B137" s="7" t="s">
        <v>204</v>
      </c>
      <c r="C137" s="7" t="s">
        <v>183</v>
      </c>
      <c r="D137" s="7" t="s">
        <v>250</v>
      </c>
      <c r="I137" s="7">
        <v>2.96</v>
      </c>
      <c r="J137" s="7">
        <v>0.17</v>
      </c>
      <c r="K137" s="7">
        <v>0.25</v>
      </c>
      <c r="L137" s="7">
        <v>39.39</v>
      </c>
      <c r="M137" s="7">
        <v>13.76</v>
      </c>
      <c r="N137" s="7">
        <v>47.72</v>
      </c>
      <c r="O137" s="7">
        <v>5.87</v>
      </c>
      <c r="P137" s="7">
        <v>7.36</v>
      </c>
      <c r="Q137" s="7">
        <v>1.03</v>
      </c>
      <c r="R137" s="7">
        <v>91.75</v>
      </c>
      <c r="S137" s="7">
        <v>30.09</v>
      </c>
      <c r="T137" s="7">
        <v>10.28</v>
      </c>
      <c r="U137" s="7">
        <v>14.72</v>
      </c>
      <c r="V137" s="7">
        <v>5.18</v>
      </c>
      <c r="W137" s="7">
        <v>13.43</v>
      </c>
      <c r="X137" s="7">
        <v>13.42</v>
      </c>
      <c r="Y137" s="7">
        <v>175.49</v>
      </c>
      <c r="Z137" s="7">
        <v>31.22</v>
      </c>
      <c r="AA137" s="7">
        <v>21.07</v>
      </c>
      <c r="AB137" s="7">
        <v>10.87</v>
      </c>
      <c r="AC137" s="7">
        <v>14.37</v>
      </c>
      <c r="AD137" s="7">
        <v>27.51</v>
      </c>
      <c r="AE137" s="7">
        <v>13.07</v>
      </c>
      <c r="AF137" s="7">
        <v>2.33</v>
      </c>
      <c r="AG137" s="7">
        <v>0.03</v>
      </c>
      <c r="AH137" s="7">
        <v>2.52</v>
      </c>
      <c r="AI137" s="7">
        <v>1.88</v>
      </c>
      <c r="AJ137" s="7">
        <v>2.57</v>
      </c>
      <c r="AK137" s="7">
        <v>17.989999999999998</v>
      </c>
      <c r="AL137" s="7">
        <v>0.02</v>
      </c>
      <c r="AM137" s="7">
        <v>12.82</v>
      </c>
      <c r="AN137" s="7">
        <v>8.44</v>
      </c>
      <c r="AO137" s="7">
        <v>38.520000000000003</v>
      </c>
      <c r="AP137" s="7">
        <v>57.12</v>
      </c>
      <c r="AQ137" s="7">
        <v>7.98</v>
      </c>
      <c r="AR137" s="7">
        <v>20.73</v>
      </c>
      <c r="AS137" s="7">
        <v>21.47</v>
      </c>
      <c r="AT137" s="7">
        <v>6.4</v>
      </c>
      <c r="AU137" s="7">
        <v>211.45</v>
      </c>
      <c r="AV137" s="7">
        <v>206.75</v>
      </c>
      <c r="AW137" s="7">
        <v>206.45</v>
      </c>
      <c r="AX137" s="7">
        <v>19.45</v>
      </c>
      <c r="AY137" s="7">
        <v>57.26</v>
      </c>
      <c r="AZ137" s="7">
        <v>0</v>
      </c>
      <c r="BA137" s="7">
        <v>5.55</v>
      </c>
      <c r="BB137" s="7">
        <v>346.08</v>
      </c>
      <c r="BC137" s="7">
        <v>41.19</v>
      </c>
      <c r="BD137" s="7">
        <v>23.58</v>
      </c>
      <c r="BE137" s="7">
        <v>113.36</v>
      </c>
      <c r="BF137" s="7">
        <v>148.94999999999999</v>
      </c>
      <c r="BG137" s="7">
        <v>140.75</v>
      </c>
      <c r="BH137" s="7">
        <v>596.15</v>
      </c>
      <c r="BI137" s="7">
        <v>9.6</v>
      </c>
      <c r="BJ137" s="7">
        <v>136.56</v>
      </c>
      <c r="BK137" s="7">
        <v>1.37</v>
      </c>
      <c r="BL137" s="7">
        <v>2.73</v>
      </c>
      <c r="BM137" s="7">
        <v>0.13</v>
      </c>
      <c r="BN137" s="7">
        <v>0.01</v>
      </c>
      <c r="BO137" s="7">
        <v>4.63</v>
      </c>
      <c r="BP137" s="7">
        <v>0.26</v>
      </c>
      <c r="BQ137" s="7">
        <v>0.25</v>
      </c>
      <c r="BR137" s="7">
        <v>1.27</v>
      </c>
      <c r="BS137" s="7">
        <v>0.94</v>
      </c>
      <c r="BT137" s="7">
        <v>0</v>
      </c>
      <c r="BU137" s="7">
        <v>0</v>
      </c>
      <c r="CC137" s="7">
        <v>3066.52</v>
      </c>
    </row>
    <row r="138" spans="1:81" x14ac:dyDescent="0.45">
      <c r="A138" s="7" t="s">
        <v>275</v>
      </c>
      <c r="B138" s="7" t="s">
        <v>204</v>
      </c>
      <c r="C138" s="7" t="s">
        <v>184</v>
      </c>
      <c r="D138" s="7" t="s">
        <v>251</v>
      </c>
      <c r="I138" s="7">
        <v>1.43</v>
      </c>
      <c r="J138" s="7">
        <v>0.01</v>
      </c>
      <c r="K138" s="7">
        <v>0.23</v>
      </c>
      <c r="L138" s="7">
        <v>5.29</v>
      </c>
      <c r="M138" s="7">
        <v>10.59</v>
      </c>
      <c r="N138" s="7">
        <v>10.83</v>
      </c>
      <c r="O138" s="7">
        <v>0.4</v>
      </c>
      <c r="P138" s="7">
        <v>6.22</v>
      </c>
      <c r="Q138" s="7">
        <v>2.4700000000000002</v>
      </c>
      <c r="R138" s="7">
        <v>74.47</v>
      </c>
      <c r="S138" s="7">
        <v>4.6500000000000004</v>
      </c>
      <c r="T138" s="7">
        <v>0.36</v>
      </c>
      <c r="U138" s="7">
        <v>5.39</v>
      </c>
      <c r="V138" s="7">
        <v>0.3</v>
      </c>
      <c r="W138" s="7">
        <v>0.18</v>
      </c>
      <c r="X138" s="7">
        <v>7.08</v>
      </c>
      <c r="Y138" s="7">
        <v>58.49</v>
      </c>
      <c r="Z138" s="7">
        <v>10.98</v>
      </c>
      <c r="AA138" s="7">
        <v>30.84</v>
      </c>
      <c r="AB138" s="7">
        <v>9.25</v>
      </c>
      <c r="AC138" s="7">
        <v>8.09</v>
      </c>
      <c r="AD138" s="7">
        <v>8.86</v>
      </c>
      <c r="AE138" s="7">
        <v>6.43</v>
      </c>
      <c r="AF138" s="7">
        <v>1.33</v>
      </c>
      <c r="AG138" s="7">
        <v>0.03</v>
      </c>
      <c r="AH138" s="7">
        <v>1.1499999999999999</v>
      </c>
      <c r="AI138" s="7">
        <v>1.21</v>
      </c>
      <c r="AJ138" s="7">
        <v>2.78</v>
      </c>
      <c r="AK138" s="7">
        <v>67.25</v>
      </c>
      <c r="AL138" s="7">
        <v>0.01</v>
      </c>
      <c r="AM138" s="7">
        <v>54.05</v>
      </c>
      <c r="AN138" s="7">
        <v>155.44</v>
      </c>
      <c r="AO138" s="7">
        <v>1594.84</v>
      </c>
      <c r="AP138" s="7">
        <v>86.14</v>
      </c>
      <c r="AQ138" s="7">
        <v>5.45</v>
      </c>
      <c r="AR138" s="7">
        <v>4078.28</v>
      </c>
      <c r="AS138" s="7">
        <v>18.41</v>
      </c>
      <c r="AT138" s="7">
        <v>6</v>
      </c>
      <c r="AU138" s="7">
        <v>47.04</v>
      </c>
      <c r="AV138" s="7">
        <v>63.41</v>
      </c>
      <c r="AW138" s="7">
        <v>32.53</v>
      </c>
      <c r="AX138" s="7">
        <v>5.32</v>
      </c>
      <c r="AY138" s="7">
        <v>5.17</v>
      </c>
      <c r="AZ138" s="7">
        <v>0</v>
      </c>
      <c r="BA138" s="7">
        <v>3.46</v>
      </c>
      <c r="BB138" s="7">
        <v>501.94</v>
      </c>
      <c r="BC138" s="7">
        <v>8.2799999999999994</v>
      </c>
      <c r="BD138" s="7">
        <v>0.42</v>
      </c>
      <c r="BE138" s="7">
        <v>1182.95</v>
      </c>
      <c r="BF138" s="7">
        <v>17.97</v>
      </c>
      <c r="BG138" s="7">
        <v>75.319999999999993</v>
      </c>
      <c r="BH138" s="7">
        <v>1.5</v>
      </c>
      <c r="BI138" s="7">
        <v>145.52000000000001</v>
      </c>
      <c r="BJ138" s="7">
        <v>231</v>
      </c>
      <c r="BK138" s="7">
        <v>0.42</v>
      </c>
      <c r="BL138" s="7">
        <v>0.14000000000000001</v>
      </c>
      <c r="BM138" s="7">
        <v>0.03</v>
      </c>
      <c r="BN138" s="7">
        <v>0</v>
      </c>
      <c r="BO138" s="7">
        <v>72.98</v>
      </c>
      <c r="BP138" s="7">
        <v>8.41</v>
      </c>
      <c r="BQ138" s="7">
        <v>0.46</v>
      </c>
      <c r="BR138" s="7">
        <v>2.56</v>
      </c>
      <c r="BS138" s="7">
        <v>238.31</v>
      </c>
      <c r="BT138" s="7">
        <v>0</v>
      </c>
      <c r="BU138" s="7">
        <v>0</v>
      </c>
      <c r="CC138" s="7">
        <v>8980.34</v>
      </c>
    </row>
    <row r="139" spans="1:81" x14ac:dyDescent="0.45">
      <c r="A139" s="7" t="s">
        <v>275</v>
      </c>
      <c r="B139" s="7" t="s">
        <v>204</v>
      </c>
      <c r="C139" s="7" t="s">
        <v>185</v>
      </c>
      <c r="D139" s="7" t="s">
        <v>252</v>
      </c>
      <c r="I139" s="7">
        <v>325.52</v>
      </c>
      <c r="J139" s="7">
        <v>6.73</v>
      </c>
      <c r="K139" s="7">
        <v>7.19</v>
      </c>
      <c r="L139" s="7">
        <v>606.95000000000005</v>
      </c>
      <c r="M139" s="7">
        <v>172.36</v>
      </c>
      <c r="N139" s="7">
        <v>307.57</v>
      </c>
      <c r="O139" s="7">
        <v>250.08</v>
      </c>
      <c r="P139" s="7">
        <v>152.5</v>
      </c>
      <c r="Q139" s="7">
        <v>11.75</v>
      </c>
      <c r="R139" s="7">
        <v>355.67</v>
      </c>
      <c r="S139" s="7">
        <v>720.6</v>
      </c>
      <c r="T139" s="7">
        <v>86.94</v>
      </c>
      <c r="U139" s="7">
        <v>461.76</v>
      </c>
      <c r="V139" s="7">
        <v>122.23</v>
      </c>
      <c r="W139" s="7">
        <v>269.54000000000002</v>
      </c>
      <c r="X139" s="7">
        <v>285.58999999999997</v>
      </c>
      <c r="Y139" s="7">
        <v>977.48</v>
      </c>
      <c r="Z139" s="7">
        <v>294.62</v>
      </c>
      <c r="AA139" s="7">
        <v>244.78</v>
      </c>
      <c r="AB139" s="7">
        <v>153.51</v>
      </c>
      <c r="AC139" s="7">
        <v>82.64</v>
      </c>
      <c r="AD139" s="7">
        <v>219.7</v>
      </c>
      <c r="AE139" s="7">
        <v>34.03</v>
      </c>
      <c r="AF139" s="7">
        <v>18.8</v>
      </c>
      <c r="AG139" s="7">
        <v>0.2</v>
      </c>
      <c r="AH139" s="7">
        <v>92.74</v>
      </c>
      <c r="AI139" s="7">
        <v>10.06</v>
      </c>
      <c r="AJ139" s="7">
        <v>22.93</v>
      </c>
      <c r="AK139" s="7">
        <v>172.79</v>
      </c>
      <c r="AL139" s="7">
        <v>0.27</v>
      </c>
      <c r="AM139" s="7">
        <v>48.74</v>
      </c>
      <c r="AN139" s="7">
        <v>10.119999999999999</v>
      </c>
      <c r="AO139" s="7">
        <v>94.15</v>
      </c>
      <c r="AP139" s="7">
        <v>124.16</v>
      </c>
      <c r="AQ139" s="7">
        <v>34.5</v>
      </c>
      <c r="AR139" s="7">
        <v>158.79</v>
      </c>
      <c r="AS139" s="7">
        <v>148.19</v>
      </c>
      <c r="AT139" s="7">
        <v>62.42</v>
      </c>
      <c r="AU139" s="7">
        <v>188.59</v>
      </c>
      <c r="AV139" s="7">
        <v>424.44</v>
      </c>
      <c r="AW139" s="7">
        <v>357.26</v>
      </c>
      <c r="AX139" s="7">
        <v>39.47</v>
      </c>
      <c r="AY139" s="7">
        <v>164.72</v>
      </c>
      <c r="AZ139" s="7">
        <v>0</v>
      </c>
      <c r="BA139" s="7">
        <v>24.44</v>
      </c>
      <c r="BB139" s="7">
        <v>1241.6600000000001</v>
      </c>
      <c r="BC139" s="7">
        <v>343.09</v>
      </c>
      <c r="BD139" s="7">
        <v>86.26</v>
      </c>
      <c r="BE139" s="7">
        <v>200.59</v>
      </c>
      <c r="BF139" s="7">
        <v>447.38</v>
      </c>
      <c r="BG139" s="7">
        <v>1715.42</v>
      </c>
      <c r="BH139" s="7">
        <v>66.33</v>
      </c>
      <c r="BI139" s="7">
        <v>15.67</v>
      </c>
      <c r="BJ139" s="7">
        <v>3612.57</v>
      </c>
      <c r="BK139" s="7">
        <v>6.19</v>
      </c>
      <c r="BL139" s="7">
        <v>3.18</v>
      </c>
      <c r="BM139" s="7">
        <v>0.79</v>
      </c>
      <c r="BN139" s="7">
        <v>0.02</v>
      </c>
      <c r="BO139" s="7">
        <v>13.3</v>
      </c>
      <c r="BP139" s="7">
        <v>1.34</v>
      </c>
      <c r="BQ139" s="7">
        <v>2.4900000000000002</v>
      </c>
      <c r="BR139" s="7">
        <v>12.13</v>
      </c>
      <c r="BS139" s="7">
        <v>7.73</v>
      </c>
      <c r="BT139" s="7">
        <v>0</v>
      </c>
      <c r="BU139" s="7">
        <v>0</v>
      </c>
      <c r="CC139" s="7">
        <v>16123.67</v>
      </c>
    </row>
    <row r="140" spans="1:81" x14ac:dyDescent="0.45">
      <c r="A140" s="7" t="s">
        <v>275</v>
      </c>
      <c r="B140" s="7" t="s">
        <v>204</v>
      </c>
      <c r="C140" s="7" t="s">
        <v>186</v>
      </c>
      <c r="D140" s="7" t="s">
        <v>253</v>
      </c>
      <c r="I140" s="7">
        <v>137.44</v>
      </c>
      <c r="J140" s="7">
        <v>7.87</v>
      </c>
      <c r="K140" s="7">
        <v>4.05</v>
      </c>
      <c r="L140" s="7">
        <v>576.88</v>
      </c>
      <c r="M140" s="7">
        <v>282.62</v>
      </c>
      <c r="N140" s="7">
        <v>641.15</v>
      </c>
      <c r="O140" s="7">
        <v>28.56</v>
      </c>
      <c r="P140" s="7">
        <v>79.97</v>
      </c>
      <c r="Q140" s="7">
        <v>15.32</v>
      </c>
      <c r="R140" s="7">
        <v>934.19</v>
      </c>
      <c r="S140" s="7">
        <v>201.53</v>
      </c>
      <c r="T140" s="7">
        <v>248.4</v>
      </c>
      <c r="U140" s="7">
        <v>136.28</v>
      </c>
      <c r="V140" s="7">
        <v>29.11</v>
      </c>
      <c r="W140" s="7">
        <v>48.04</v>
      </c>
      <c r="X140" s="7">
        <v>486.63</v>
      </c>
      <c r="Y140" s="7">
        <v>3693.05</v>
      </c>
      <c r="Z140" s="7">
        <v>204.73</v>
      </c>
      <c r="AA140" s="7">
        <v>155.94</v>
      </c>
      <c r="AB140" s="7">
        <v>100.69</v>
      </c>
      <c r="AC140" s="7">
        <v>2538.39</v>
      </c>
      <c r="AD140" s="7">
        <v>309.3</v>
      </c>
      <c r="AE140" s="7">
        <v>223.32</v>
      </c>
      <c r="AF140" s="7">
        <v>65.87</v>
      </c>
      <c r="AG140" s="7">
        <v>10.31</v>
      </c>
      <c r="AH140" s="7">
        <v>88.3</v>
      </c>
      <c r="AI140" s="7">
        <v>196.85</v>
      </c>
      <c r="AJ140" s="7">
        <v>72.14</v>
      </c>
      <c r="AK140" s="7">
        <v>62.94</v>
      </c>
      <c r="AL140" s="7">
        <v>0.28999999999999998</v>
      </c>
      <c r="AM140" s="7">
        <v>213.14</v>
      </c>
      <c r="AN140" s="7">
        <v>7.83</v>
      </c>
      <c r="AO140" s="7">
        <v>303.35000000000002</v>
      </c>
      <c r="AP140" s="7">
        <v>99.85</v>
      </c>
      <c r="AQ140" s="7">
        <v>182.82</v>
      </c>
      <c r="AR140" s="7">
        <v>98.51</v>
      </c>
      <c r="AS140" s="7">
        <v>369.37</v>
      </c>
      <c r="AT140" s="7">
        <v>11.23</v>
      </c>
      <c r="AU140" s="7">
        <v>259.06</v>
      </c>
      <c r="AV140" s="7">
        <v>593.79</v>
      </c>
      <c r="AW140" s="7">
        <v>1349.56</v>
      </c>
      <c r="AX140" s="7">
        <v>135.81</v>
      </c>
      <c r="AY140" s="7">
        <v>18.48</v>
      </c>
      <c r="AZ140" s="7">
        <v>0</v>
      </c>
      <c r="BA140" s="7">
        <v>26.92</v>
      </c>
      <c r="BB140" s="7">
        <v>822.33</v>
      </c>
      <c r="BC140" s="7">
        <v>489.06</v>
      </c>
      <c r="BD140" s="7">
        <v>153.57</v>
      </c>
      <c r="BE140" s="7">
        <v>216.02</v>
      </c>
      <c r="BF140" s="7">
        <v>202.18</v>
      </c>
      <c r="BG140" s="7">
        <v>508.08</v>
      </c>
      <c r="BH140" s="7">
        <v>12.18</v>
      </c>
      <c r="BI140" s="7">
        <v>33.36</v>
      </c>
      <c r="BJ140" s="7">
        <v>1134.44</v>
      </c>
      <c r="BK140" s="7">
        <v>265.58999999999997</v>
      </c>
      <c r="BL140" s="7">
        <v>27.27</v>
      </c>
      <c r="BM140" s="7">
        <v>2.1800000000000002</v>
      </c>
      <c r="BN140" s="7">
        <v>1.6</v>
      </c>
      <c r="BO140" s="7">
        <v>39.72</v>
      </c>
      <c r="BP140" s="7">
        <v>30.18</v>
      </c>
      <c r="BQ140" s="7">
        <v>1.46</v>
      </c>
      <c r="BR140" s="7">
        <v>3.23</v>
      </c>
      <c r="BS140" s="7">
        <v>3.8</v>
      </c>
      <c r="BT140" s="7">
        <v>0</v>
      </c>
      <c r="BU140" s="7">
        <v>0</v>
      </c>
      <c r="CC140" s="7">
        <v>19196.099999999999</v>
      </c>
    </row>
    <row r="141" spans="1:81" x14ac:dyDescent="0.45">
      <c r="A141" s="7" t="s">
        <v>275</v>
      </c>
      <c r="B141" s="7" t="s">
        <v>204</v>
      </c>
      <c r="C141" s="7" t="s">
        <v>187</v>
      </c>
      <c r="D141" s="7" t="s">
        <v>254</v>
      </c>
      <c r="I141" s="7">
        <v>35.869999999999997</v>
      </c>
      <c r="J141" s="7">
        <v>0.28000000000000003</v>
      </c>
      <c r="K141" s="7">
        <v>4.07</v>
      </c>
      <c r="L141" s="7">
        <v>153.59</v>
      </c>
      <c r="M141" s="7">
        <v>288.88</v>
      </c>
      <c r="N141" s="7">
        <v>203.58</v>
      </c>
      <c r="O141" s="7">
        <v>29.77</v>
      </c>
      <c r="P141" s="7">
        <v>58.47</v>
      </c>
      <c r="Q141" s="7">
        <v>10.65</v>
      </c>
      <c r="R141" s="7">
        <v>186.46</v>
      </c>
      <c r="S141" s="7">
        <v>142.26</v>
      </c>
      <c r="T141" s="7">
        <v>111.82</v>
      </c>
      <c r="U141" s="7">
        <v>39.119999999999997</v>
      </c>
      <c r="V141" s="7">
        <v>25.59</v>
      </c>
      <c r="W141" s="7">
        <v>20.63</v>
      </c>
      <c r="X141" s="7">
        <v>75.03</v>
      </c>
      <c r="Y141" s="7">
        <v>955.29</v>
      </c>
      <c r="Z141" s="7">
        <v>76.569999999999993</v>
      </c>
      <c r="AA141" s="7">
        <v>50.28</v>
      </c>
      <c r="AB141" s="7">
        <v>22.11</v>
      </c>
      <c r="AC141" s="7">
        <v>11.79</v>
      </c>
      <c r="AD141" s="7">
        <v>197.31</v>
      </c>
      <c r="AE141" s="7">
        <v>9.57</v>
      </c>
      <c r="AF141" s="7">
        <v>34.1</v>
      </c>
      <c r="AG141" s="7">
        <v>0.24</v>
      </c>
      <c r="AH141" s="7">
        <v>10.5</v>
      </c>
      <c r="AI141" s="7">
        <v>10.4</v>
      </c>
      <c r="AJ141" s="7">
        <v>11.36</v>
      </c>
      <c r="AK141" s="7">
        <v>68.19</v>
      </c>
      <c r="AL141" s="7">
        <v>0.19</v>
      </c>
      <c r="AM141" s="7">
        <v>82.34</v>
      </c>
      <c r="AN141" s="7">
        <v>4.76</v>
      </c>
      <c r="AO141" s="7">
        <v>84.81</v>
      </c>
      <c r="AP141" s="7">
        <v>16.54</v>
      </c>
      <c r="AQ141" s="7">
        <v>17.059999999999999</v>
      </c>
      <c r="AR141" s="7">
        <v>45.04</v>
      </c>
      <c r="AS141" s="7">
        <v>463.8</v>
      </c>
      <c r="AT141" s="7">
        <v>25.07</v>
      </c>
      <c r="AU141" s="7">
        <v>87.76</v>
      </c>
      <c r="AV141" s="7">
        <v>281.69</v>
      </c>
      <c r="AW141" s="7">
        <v>332.24</v>
      </c>
      <c r="AX141" s="7">
        <v>37.25</v>
      </c>
      <c r="AY141" s="7">
        <v>18.52</v>
      </c>
      <c r="AZ141" s="7">
        <v>0</v>
      </c>
      <c r="BA141" s="7">
        <v>5.46</v>
      </c>
      <c r="BB141" s="7">
        <v>394.6</v>
      </c>
      <c r="BC141" s="7">
        <v>70.510000000000005</v>
      </c>
      <c r="BD141" s="7">
        <v>134.91999999999999</v>
      </c>
      <c r="BE141" s="7">
        <v>53.19</v>
      </c>
      <c r="BF141" s="7">
        <v>95.46</v>
      </c>
      <c r="BG141" s="7">
        <v>425.03</v>
      </c>
      <c r="BH141" s="7">
        <v>12.73</v>
      </c>
      <c r="BI141" s="7">
        <v>12.08</v>
      </c>
      <c r="BJ141" s="7">
        <v>743.26</v>
      </c>
      <c r="BK141" s="7">
        <v>2.36</v>
      </c>
      <c r="BL141" s="7">
        <v>26.4</v>
      </c>
      <c r="BM141" s="7">
        <v>1.31</v>
      </c>
      <c r="BN141" s="7">
        <v>0.02</v>
      </c>
      <c r="BO141" s="7">
        <v>26.8</v>
      </c>
      <c r="BP141" s="7">
        <v>3.04</v>
      </c>
      <c r="BQ141" s="7">
        <v>0.31</v>
      </c>
      <c r="BR141" s="7">
        <v>5.34</v>
      </c>
      <c r="BS141" s="7">
        <v>3.36</v>
      </c>
      <c r="BT141" s="7">
        <v>0</v>
      </c>
      <c r="BU141" s="7">
        <v>0</v>
      </c>
      <c r="CC141" s="7">
        <v>6357.03</v>
      </c>
    </row>
    <row r="142" spans="1:81" x14ac:dyDescent="0.45">
      <c r="A142" s="7" t="s">
        <v>275</v>
      </c>
      <c r="B142" s="7" t="s">
        <v>204</v>
      </c>
      <c r="C142" s="7" t="s">
        <v>188</v>
      </c>
      <c r="D142" s="7" t="s">
        <v>255</v>
      </c>
      <c r="I142" s="7">
        <v>108.81</v>
      </c>
      <c r="J142" s="7">
        <v>0.88</v>
      </c>
      <c r="K142" s="7">
        <v>18.760000000000002</v>
      </c>
      <c r="L142" s="7">
        <v>546.08000000000004</v>
      </c>
      <c r="M142" s="7">
        <v>618.21</v>
      </c>
      <c r="N142" s="7">
        <v>691.27</v>
      </c>
      <c r="O142" s="7">
        <v>5.69</v>
      </c>
      <c r="P142" s="7">
        <v>92.79</v>
      </c>
      <c r="Q142" s="7">
        <v>2.1800000000000002</v>
      </c>
      <c r="R142" s="7">
        <v>186.01</v>
      </c>
      <c r="S142" s="7">
        <v>1100.18</v>
      </c>
      <c r="T142" s="7">
        <v>9845.2999999999993</v>
      </c>
      <c r="U142" s="7">
        <v>320.31</v>
      </c>
      <c r="V142" s="7">
        <v>54.2</v>
      </c>
      <c r="W142" s="7">
        <v>3.1</v>
      </c>
      <c r="X142" s="7">
        <v>52.92</v>
      </c>
      <c r="Y142" s="7">
        <v>4302.88</v>
      </c>
      <c r="Z142" s="7">
        <v>78.08</v>
      </c>
      <c r="AA142" s="7">
        <v>91.85</v>
      </c>
      <c r="AB142" s="7">
        <v>20.010000000000002</v>
      </c>
      <c r="AC142" s="7">
        <v>24.19</v>
      </c>
      <c r="AD142" s="7">
        <v>5849.33</v>
      </c>
      <c r="AE142" s="7">
        <v>55.03</v>
      </c>
      <c r="AF142" s="7">
        <v>35.369999999999997</v>
      </c>
      <c r="AG142" s="7">
        <v>0.43</v>
      </c>
      <c r="AH142" s="7">
        <v>15.56</v>
      </c>
      <c r="AI142" s="7">
        <v>12.58</v>
      </c>
      <c r="AJ142" s="7">
        <v>20.54</v>
      </c>
      <c r="AK142" s="7">
        <v>217.57</v>
      </c>
      <c r="AL142" s="7">
        <v>0.69</v>
      </c>
      <c r="AM142" s="7">
        <v>76.400000000000006</v>
      </c>
      <c r="AN142" s="7">
        <v>3.47</v>
      </c>
      <c r="AO142" s="7">
        <v>77.11</v>
      </c>
      <c r="AP142" s="7">
        <v>19.07</v>
      </c>
      <c r="AQ142" s="7">
        <v>24.3</v>
      </c>
      <c r="AR142" s="7">
        <v>113.04</v>
      </c>
      <c r="AS142" s="7">
        <v>197.8</v>
      </c>
      <c r="AT142" s="7">
        <v>11.16</v>
      </c>
      <c r="AU142" s="7">
        <v>128.18</v>
      </c>
      <c r="AV142" s="7">
        <v>285.7</v>
      </c>
      <c r="AW142" s="7">
        <v>161.51</v>
      </c>
      <c r="AX142" s="7">
        <v>80.36</v>
      </c>
      <c r="AY142" s="7">
        <v>11.38</v>
      </c>
      <c r="AZ142" s="7">
        <v>0</v>
      </c>
      <c r="BA142" s="7">
        <v>11.56</v>
      </c>
      <c r="BB142" s="7">
        <v>432.59</v>
      </c>
      <c r="BC142" s="7">
        <v>52.58</v>
      </c>
      <c r="BD142" s="7">
        <v>216.4</v>
      </c>
      <c r="BE142" s="7">
        <v>228.87</v>
      </c>
      <c r="BF142" s="7">
        <v>123.86</v>
      </c>
      <c r="BG142" s="7">
        <v>366.3</v>
      </c>
      <c r="BH142" s="7">
        <v>36.31</v>
      </c>
      <c r="BI142" s="7">
        <v>5.8</v>
      </c>
      <c r="BJ142" s="7">
        <v>741.99</v>
      </c>
      <c r="BK142" s="7">
        <v>13.22</v>
      </c>
      <c r="BL142" s="7">
        <v>11.21</v>
      </c>
      <c r="BM142" s="7">
        <v>83.52</v>
      </c>
      <c r="BN142" s="7">
        <v>2.02</v>
      </c>
      <c r="BO142" s="7">
        <v>1.37</v>
      </c>
      <c r="BP142" s="7">
        <v>1.7</v>
      </c>
      <c r="BQ142" s="7">
        <v>1.1100000000000001</v>
      </c>
      <c r="BR142" s="7">
        <v>32.75</v>
      </c>
      <c r="BS142" s="7">
        <v>9.91</v>
      </c>
      <c r="BT142" s="7">
        <v>0</v>
      </c>
      <c r="BU142" s="7">
        <v>0</v>
      </c>
      <c r="CC142" s="7">
        <v>27933.38</v>
      </c>
    </row>
    <row r="143" spans="1:81" x14ac:dyDescent="0.45">
      <c r="A143" s="7" t="s">
        <v>275</v>
      </c>
      <c r="B143" s="7" t="s">
        <v>204</v>
      </c>
      <c r="C143" s="7" t="s">
        <v>189</v>
      </c>
      <c r="D143" s="7" t="s">
        <v>256</v>
      </c>
      <c r="I143" s="7">
        <v>129.85</v>
      </c>
      <c r="J143" s="7">
        <v>0.68</v>
      </c>
      <c r="K143" s="7">
        <v>14.9</v>
      </c>
      <c r="L143" s="7">
        <v>294.73</v>
      </c>
      <c r="M143" s="7">
        <v>490.48</v>
      </c>
      <c r="N143" s="7">
        <v>262.83999999999997</v>
      </c>
      <c r="O143" s="7">
        <v>9.2100000000000009</v>
      </c>
      <c r="P143" s="7">
        <v>47.4</v>
      </c>
      <c r="Q143" s="7">
        <v>1.1399999999999999</v>
      </c>
      <c r="R143" s="7">
        <v>117.6</v>
      </c>
      <c r="S143" s="7">
        <v>160.85</v>
      </c>
      <c r="T143" s="7">
        <v>869.88</v>
      </c>
      <c r="U143" s="7">
        <v>63.77</v>
      </c>
      <c r="V143" s="7">
        <v>8.2200000000000006</v>
      </c>
      <c r="W143" s="7">
        <v>0.65</v>
      </c>
      <c r="X143" s="7">
        <v>31.14</v>
      </c>
      <c r="Y143" s="7">
        <v>440.85</v>
      </c>
      <c r="Z143" s="7">
        <v>29.7</v>
      </c>
      <c r="AA143" s="7">
        <v>65.84</v>
      </c>
      <c r="AB143" s="7">
        <v>14.37</v>
      </c>
      <c r="AC143" s="7">
        <v>8.9600000000000009</v>
      </c>
      <c r="AD143" s="7">
        <v>511.81</v>
      </c>
      <c r="AE143" s="7">
        <v>15.03</v>
      </c>
      <c r="AF143" s="7">
        <v>23.12</v>
      </c>
      <c r="AG143" s="7">
        <v>0.27</v>
      </c>
      <c r="AH143" s="7">
        <v>13.74</v>
      </c>
      <c r="AI143" s="7">
        <v>4.5</v>
      </c>
      <c r="AJ143" s="7">
        <v>10.87</v>
      </c>
      <c r="AK143" s="7">
        <v>32.82</v>
      </c>
      <c r="AL143" s="7">
        <v>7.0000000000000007E-2</v>
      </c>
      <c r="AM143" s="7">
        <v>26.23</v>
      </c>
      <c r="AN143" s="7">
        <v>2.4500000000000002</v>
      </c>
      <c r="AO143" s="7">
        <v>33.950000000000003</v>
      </c>
      <c r="AP143" s="7">
        <v>4.3499999999999996</v>
      </c>
      <c r="AQ143" s="7">
        <v>18.510000000000002</v>
      </c>
      <c r="AR143" s="7">
        <v>45.34</v>
      </c>
      <c r="AS143" s="7">
        <v>118.3</v>
      </c>
      <c r="AT143" s="7">
        <v>10.18</v>
      </c>
      <c r="AU143" s="7">
        <v>86.63</v>
      </c>
      <c r="AV143" s="7">
        <v>189.74</v>
      </c>
      <c r="AW143" s="7">
        <v>93.44</v>
      </c>
      <c r="AX143" s="7">
        <v>10.23</v>
      </c>
      <c r="AY143" s="7">
        <v>3.2</v>
      </c>
      <c r="AZ143" s="7">
        <v>0</v>
      </c>
      <c r="BA143" s="7">
        <v>7.86</v>
      </c>
      <c r="BB143" s="7">
        <v>180.3</v>
      </c>
      <c r="BC143" s="7">
        <v>15.47</v>
      </c>
      <c r="BD143" s="7">
        <v>5.77</v>
      </c>
      <c r="BE143" s="7">
        <v>23.29</v>
      </c>
      <c r="BF143" s="7">
        <v>41.5</v>
      </c>
      <c r="BG143" s="7">
        <v>138.59</v>
      </c>
      <c r="BH143" s="7">
        <v>13.77</v>
      </c>
      <c r="BI143" s="7">
        <v>9.61</v>
      </c>
      <c r="BJ143" s="7">
        <v>380.63</v>
      </c>
      <c r="BK143" s="7">
        <v>9.7200000000000006</v>
      </c>
      <c r="BL143" s="7">
        <v>6.19</v>
      </c>
      <c r="BM143" s="7">
        <v>4.0999999999999996</v>
      </c>
      <c r="BN143" s="7">
        <v>8.92</v>
      </c>
      <c r="BO143" s="7">
        <v>9.8699999999999992</v>
      </c>
      <c r="BP143" s="7">
        <v>1.37</v>
      </c>
      <c r="BQ143" s="7">
        <v>1.56</v>
      </c>
      <c r="BR143" s="7">
        <v>3.02</v>
      </c>
      <c r="BS143" s="7">
        <v>9.11</v>
      </c>
      <c r="BT143" s="7">
        <v>0</v>
      </c>
      <c r="BU143" s="7">
        <v>0</v>
      </c>
      <c r="CC143" s="7">
        <v>5188.4799999999996</v>
      </c>
    </row>
    <row r="144" spans="1:81" x14ac:dyDescent="0.45">
      <c r="A144" s="7" t="s">
        <v>275</v>
      </c>
      <c r="B144" s="7" t="s">
        <v>204</v>
      </c>
      <c r="C144" s="7" t="s">
        <v>190</v>
      </c>
      <c r="D144" s="7" t="s">
        <v>257</v>
      </c>
      <c r="I144" s="7">
        <v>17.09</v>
      </c>
      <c r="J144" s="7">
        <v>4.2699999999999996</v>
      </c>
      <c r="K144" s="7">
        <v>5.23</v>
      </c>
      <c r="L144" s="7">
        <v>54.88</v>
      </c>
      <c r="M144" s="7">
        <v>71.88</v>
      </c>
      <c r="N144" s="7">
        <v>171.32</v>
      </c>
      <c r="O144" s="7">
        <v>11.54</v>
      </c>
      <c r="P144" s="7">
        <v>20.07</v>
      </c>
      <c r="Q144" s="7">
        <v>3.86</v>
      </c>
      <c r="R144" s="7">
        <v>79.260000000000005</v>
      </c>
      <c r="S144" s="7">
        <v>66.05</v>
      </c>
      <c r="T144" s="7">
        <v>4.1399999999999997</v>
      </c>
      <c r="U144" s="7">
        <v>21</v>
      </c>
      <c r="V144" s="7">
        <v>7.65</v>
      </c>
      <c r="W144" s="7">
        <v>4.76</v>
      </c>
      <c r="X144" s="7">
        <v>20.43</v>
      </c>
      <c r="Y144" s="7">
        <v>362.12</v>
      </c>
      <c r="Z144" s="7">
        <v>39</v>
      </c>
      <c r="AA144" s="7">
        <v>40.57</v>
      </c>
      <c r="AB144" s="7">
        <v>8.7100000000000009</v>
      </c>
      <c r="AC144" s="7">
        <v>12.58</v>
      </c>
      <c r="AD144" s="7">
        <v>284.77999999999997</v>
      </c>
      <c r="AE144" s="7">
        <v>5.22</v>
      </c>
      <c r="AF144" s="7">
        <v>12.4</v>
      </c>
      <c r="AG144" s="7">
        <v>0.11</v>
      </c>
      <c r="AH144" s="7">
        <v>3.6</v>
      </c>
      <c r="AI144" s="7">
        <v>3.13</v>
      </c>
      <c r="AJ144" s="7">
        <v>8.92</v>
      </c>
      <c r="AK144" s="7">
        <v>87.92</v>
      </c>
      <c r="AL144" s="7">
        <v>0.05</v>
      </c>
      <c r="AM144" s="7">
        <v>17.14</v>
      </c>
      <c r="AN144" s="7">
        <v>1.75</v>
      </c>
      <c r="AO144" s="7">
        <v>45.91</v>
      </c>
      <c r="AP144" s="7">
        <v>22.71</v>
      </c>
      <c r="AQ144" s="7">
        <v>10.06</v>
      </c>
      <c r="AR144" s="7">
        <v>45.31</v>
      </c>
      <c r="AS144" s="7">
        <v>256.47000000000003</v>
      </c>
      <c r="AT144" s="7">
        <v>114.95</v>
      </c>
      <c r="AU144" s="7">
        <v>63.19</v>
      </c>
      <c r="AV144" s="7">
        <v>519.80999999999995</v>
      </c>
      <c r="AW144" s="7">
        <v>161.34</v>
      </c>
      <c r="AX144" s="7">
        <v>6.06</v>
      </c>
      <c r="AY144" s="7">
        <v>14.38</v>
      </c>
      <c r="AZ144" s="7">
        <v>0</v>
      </c>
      <c r="BA144" s="7">
        <v>6.92</v>
      </c>
      <c r="BB144" s="7">
        <v>405.62</v>
      </c>
      <c r="BC144" s="7">
        <v>61.47</v>
      </c>
      <c r="BD144" s="7">
        <v>1.8</v>
      </c>
      <c r="BE144" s="7">
        <v>126.16</v>
      </c>
      <c r="BF144" s="7">
        <v>50.87</v>
      </c>
      <c r="BG144" s="7">
        <v>501.07</v>
      </c>
      <c r="BH144" s="7">
        <v>1.95</v>
      </c>
      <c r="BI144" s="7">
        <v>12.52</v>
      </c>
      <c r="BJ144" s="7">
        <v>186.55</v>
      </c>
      <c r="BK144" s="7">
        <v>1.97</v>
      </c>
      <c r="BL144" s="7">
        <v>1</v>
      </c>
      <c r="BM144" s="7">
        <v>0.18</v>
      </c>
      <c r="BN144" s="7">
        <v>0.01</v>
      </c>
      <c r="BO144" s="7">
        <v>638.45000000000005</v>
      </c>
      <c r="BP144" s="7">
        <v>9.15</v>
      </c>
      <c r="BQ144" s="7">
        <v>11.75</v>
      </c>
      <c r="BR144" s="7">
        <v>1.1599999999999999</v>
      </c>
      <c r="BS144" s="7">
        <v>1.75</v>
      </c>
      <c r="BT144" s="7">
        <v>0</v>
      </c>
      <c r="BU144" s="7">
        <v>0</v>
      </c>
      <c r="CC144" s="7">
        <v>4731.95</v>
      </c>
    </row>
    <row r="145" spans="1:81" x14ac:dyDescent="0.45">
      <c r="A145" s="7" t="s">
        <v>275</v>
      </c>
      <c r="B145" s="7" t="s">
        <v>204</v>
      </c>
      <c r="C145" s="7" t="s">
        <v>191</v>
      </c>
      <c r="D145" s="7" t="s">
        <v>258</v>
      </c>
      <c r="I145" s="7">
        <v>24.77</v>
      </c>
      <c r="J145" s="7">
        <v>0.74</v>
      </c>
      <c r="K145" s="7">
        <v>4.1100000000000003</v>
      </c>
      <c r="L145" s="7">
        <v>106.48</v>
      </c>
      <c r="M145" s="7">
        <v>143.19999999999999</v>
      </c>
      <c r="N145" s="7">
        <v>140.53</v>
      </c>
      <c r="O145" s="7">
        <v>7.03</v>
      </c>
      <c r="P145" s="7">
        <v>9.41</v>
      </c>
      <c r="Q145" s="7">
        <v>2.5</v>
      </c>
      <c r="R145" s="7">
        <v>79.75</v>
      </c>
      <c r="S145" s="7">
        <v>65.81</v>
      </c>
      <c r="T145" s="7">
        <v>5.2</v>
      </c>
      <c r="U145" s="7">
        <v>23.82</v>
      </c>
      <c r="V145" s="7">
        <v>5.74</v>
      </c>
      <c r="W145" s="7">
        <v>1.8</v>
      </c>
      <c r="X145" s="7">
        <v>22.59</v>
      </c>
      <c r="Y145" s="7">
        <v>169.3</v>
      </c>
      <c r="Z145" s="7">
        <v>37.94</v>
      </c>
      <c r="AA145" s="7">
        <v>34.71</v>
      </c>
      <c r="AB145" s="7">
        <v>26.85</v>
      </c>
      <c r="AC145" s="7">
        <v>7.74</v>
      </c>
      <c r="AD145" s="7">
        <v>342.53</v>
      </c>
      <c r="AE145" s="7">
        <v>6.24</v>
      </c>
      <c r="AF145" s="7">
        <v>19.3</v>
      </c>
      <c r="AG145" s="7">
        <v>0.28000000000000003</v>
      </c>
      <c r="AH145" s="7">
        <v>13.26</v>
      </c>
      <c r="AI145" s="7">
        <v>2.08</v>
      </c>
      <c r="AJ145" s="7">
        <v>3.63</v>
      </c>
      <c r="AK145" s="7">
        <v>35.659999999999997</v>
      </c>
      <c r="AL145" s="7">
        <v>0.03</v>
      </c>
      <c r="AM145" s="7">
        <v>17.02</v>
      </c>
      <c r="AN145" s="7">
        <v>1.5</v>
      </c>
      <c r="AO145" s="7">
        <v>28.66</v>
      </c>
      <c r="AP145" s="7">
        <v>15.24</v>
      </c>
      <c r="AQ145" s="7">
        <v>11.34</v>
      </c>
      <c r="AR145" s="7">
        <v>13.68</v>
      </c>
      <c r="AS145" s="7">
        <v>30.69</v>
      </c>
      <c r="AT145" s="7">
        <v>60.22</v>
      </c>
      <c r="AU145" s="7">
        <v>42.71</v>
      </c>
      <c r="AV145" s="7">
        <v>41.46</v>
      </c>
      <c r="AW145" s="7">
        <v>62.78</v>
      </c>
      <c r="AX145" s="7">
        <v>9.3800000000000008</v>
      </c>
      <c r="AY145" s="7">
        <v>6.64</v>
      </c>
      <c r="AZ145" s="7">
        <v>0</v>
      </c>
      <c r="BA145" s="7">
        <v>7.04</v>
      </c>
      <c r="BB145" s="7">
        <v>195.4</v>
      </c>
      <c r="BC145" s="7">
        <v>25.05</v>
      </c>
      <c r="BD145" s="7">
        <v>1.37</v>
      </c>
      <c r="BE145" s="7">
        <v>117.8</v>
      </c>
      <c r="BF145" s="7">
        <v>38.28</v>
      </c>
      <c r="BG145" s="7">
        <v>127.33</v>
      </c>
      <c r="BH145" s="7">
        <v>6.75</v>
      </c>
      <c r="BI145" s="7">
        <v>6.35</v>
      </c>
      <c r="BJ145" s="7">
        <v>145.58000000000001</v>
      </c>
      <c r="BK145" s="7">
        <v>0.64</v>
      </c>
      <c r="BL145" s="7">
        <v>0.63</v>
      </c>
      <c r="BM145" s="7">
        <v>1.82</v>
      </c>
      <c r="BN145" s="7">
        <v>0</v>
      </c>
      <c r="BO145" s="7">
        <v>57.34</v>
      </c>
      <c r="BP145" s="7">
        <v>33.39</v>
      </c>
      <c r="BQ145" s="7">
        <v>4.1100000000000003</v>
      </c>
      <c r="BR145" s="7">
        <v>1.49</v>
      </c>
      <c r="BS145" s="7">
        <v>2.11</v>
      </c>
      <c r="BT145" s="7">
        <v>0</v>
      </c>
      <c r="BU145" s="7">
        <v>0</v>
      </c>
      <c r="CC145" s="7">
        <v>2456.85</v>
      </c>
    </row>
    <row r="146" spans="1:81" x14ac:dyDescent="0.45">
      <c r="A146" s="7" t="s">
        <v>275</v>
      </c>
      <c r="B146" s="7" t="s">
        <v>204</v>
      </c>
      <c r="C146" s="7" t="s">
        <v>192</v>
      </c>
      <c r="D146" s="7" t="s">
        <v>259</v>
      </c>
      <c r="I146" s="7">
        <v>9.59</v>
      </c>
      <c r="J146" s="7">
        <v>1.32</v>
      </c>
      <c r="K146" s="7">
        <v>4.66</v>
      </c>
      <c r="L146" s="7">
        <v>46.15</v>
      </c>
      <c r="M146" s="7">
        <v>65.680000000000007</v>
      </c>
      <c r="N146" s="7">
        <v>71.86</v>
      </c>
      <c r="O146" s="7">
        <v>5.26</v>
      </c>
      <c r="P146" s="7">
        <v>15.68</v>
      </c>
      <c r="Q146" s="7">
        <v>1.83</v>
      </c>
      <c r="R146" s="7">
        <v>69.06</v>
      </c>
      <c r="S146" s="7">
        <v>55.27</v>
      </c>
      <c r="T146" s="7">
        <v>18.190000000000001</v>
      </c>
      <c r="U146" s="7">
        <v>16.97</v>
      </c>
      <c r="V146" s="7">
        <v>5</v>
      </c>
      <c r="W146" s="7">
        <v>2.0699999999999998</v>
      </c>
      <c r="X146" s="7">
        <v>9.4</v>
      </c>
      <c r="Y146" s="7">
        <v>127.93</v>
      </c>
      <c r="Z146" s="7">
        <v>15.83</v>
      </c>
      <c r="AA146" s="7">
        <v>23.44</v>
      </c>
      <c r="AB146" s="7">
        <v>19.28</v>
      </c>
      <c r="AC146" s="7">
        <v>4.82</v>
      </c>
      <c r="AD146" s="7">
        <v>84.15</v>
      </c>
      <c r="AE146" s="7">
        <v>0.75</v>
      </c>
      <c r="AF146" s="7">
        <v>10.4</v>
      </c>
      <c r="AG146" s="7">
        <v>0.09</v>
      </c>
      <c r="AH146" s="7">
        <v>11.36</v>
      </c>
      <c r="AI146" s="7">
        <v>2.4500000000000002</v>
      </c>
      <c r="AJ146" s="7">
        <v>3.22</v>
      </c>
      <c r="AK146" s="7">
        <v>13.15</v>
      </c>
      <c r="AL146" s="7">
        <v>0.12</v>
      </c>
      <c r="AM146" s="7">
        <v>28.98</v>
      </c>
      <c r="AN146" s="7">
        <v>1</v>
      </c>
      <c r="AO146" s="7">
        <v>68.260000000000005</v>
      </c>
      <c r="AP146" s="7">
        <v>1.95</v>
      </c>
      <c r="AQ146" s="7">
        <v>13.18</v>
      </c>
      <c r="AR146" s="7">
        <v>67.37</v>
      </c>
      <c r="AS146" s="7">
        <v>81.75</v>
      </c>
      <c r="AT146" s="7">
        <v>7.2</v>
      </c>
      <c r="AU146" s="7">
        <v>45.74</v>
      </c>
      <c r="AV146" s="7">
        <v>45.95</v>
      </c>
      <c r="AW146" s="7">
        <v>51.31</v>
      </c>
      <c r="AX146" s="7">
        <v>6.79</v>
      </c>
      <c r="AY146" s="7">
        <v>3.81</v>
      </c>
      <c r="AZ146" s="7">
        <v>0</v>
      </c>
      <c r="BA146" s="7">
        <v>2.17</v>
      </c>
      <c r="BB146" s="7">
        <v>156.27000000000001</v>
      </c>
      <c r="BC146" s="7">
        <v>28.3</v>
      </c>
      <c r="BD146" s="7">
        <v>54.03</v>
      </c>
      <c r="BE146" s="7">
        <v>80.19</v>
      </c>
      <c r="BF146" s="7">
        <v>28.48</v>
      </c>
      <c r="BG146" s="7">
        <v>56.34</v>
      </c>
      <c r="BH146" s="7">
        <v>7.18</v>
      </c>
      <c r="BI146" s="7">
        <v>5.5</v>
      </c>
      <c r="BJ146" s="7">
        <v>343</v>
      </c>
      <c r="BK146" s="7">
        <v>1.32</v>
      </c>
      <c r="BL146" s="7">
        <v>4.3600000000000003</v>
      </c>
      <c r="BM146" s="7">
        <v>0.09</v>
      </c>
      <c r="BN146" s="7">
        <v>0</v>
      </c>
      <c r="BO146" s="7">
        <v>79.44</v>
      </c>
      <c r="BP146" s="7">
        <v>9.08</v>
      </c>
      <c r="BQ146" s="7">
        <v>3.41</v>
      </c>
      <c r="BR146" s="7">
        <v>0.59</v>
      </c>
      <c r="BS146" s="7">
        <v>10.17</v>
      </c>
      <c r="BT146" s="7">
        <v>0</v>
      </c>
      <c r="BU146" s="7">
        <v>0</v>
      </c>
      <c r="CC146" s="7">
        <v>2008.17</v>
      </c>
    </row>
    <row r="147" spans="1:81" x14ac:dyDescent="0.45">
      <c r="A147" s="7" t="s">
        <v>275</v>
      </c>
      <c r="B147" s="7" t="s">
        <v>204</v>
      </c>
      <c r="C147" s="7" t="s">
        <v>193</v>
      </c>
      <c r="D147" s="7" t="s">
        <v>260</v>
      </c>
      <c r="I147" s="7">
        <v>0.91</v>
      </c>
      <c r="J147" s="7">
        <v>0.16</v>
      </c>
      <c r="K147" s="7">
        <v>0.04</v>
      </c>
      <c r="L147" s="7">
        <v>65.959999999999994</v>
      </c>
      <c r="M147" s="7">
        <v>4.3499999999999996</v>
      </c>
      <c r="N147" s="7">
        <v>98.04</v>
      </c>
      <c r="O147" s="7">
        <v>11.18</v>
      </c>
      <c r="P147" s="7">
        <v>5.71</v>
      </c>
      <c r="Q147" s="7">
        <v>0.4</v>
      </c>
      <c r="R147" s="7">
        <v>17.32</v>
      </c>
      <c r="S147" s="7">
        <v>23.32</v>
      </c>
      <c r="T147" s="7">
        <v>0.88</v>
      </c>
      <c r="U147" s="7">
        <v>41.03</v>
      </c>
      <c r="V147" s="7">
        <v>10.16</v>
      </c>
      <c r="W147" s="7">
        <v>43.19</v>
      </c>
      <c r="X147" s="7">
        <v>39.950000000000003</v>
      </c>
      <c r="Y147" s="7">
        <v>680.51</v>
      </c>
      <c r="Z147" s="7">
        <v>159.65</v>
      </c>
      <c r="AA147" s="7">
        <v>70.52</v>
      </c>
      <c r="AB147" s="7">
        <v>4.05</v>
      </c>
      <c r="AC147" s="7">
        <v>10.42</v>
      </c>
      <c r="AD147" s="7">
        <v>83.55</v>
      </c>
      <c r="AE147" s="7">
        <v>3.33</v>
      </c>
      <c r="AF147" s="7">
        <v>1.83</v>
      </c>
      <c r="AG147" s="7">
        <v>0.01</v>
      </c>
      <c r="AH147" s="7">
        <v>1.08</v>
      </c>
      <c r="AI147" s="7">
        <v>0.26</v>
      </c>
      <c r="AJ147" s="7">
        <v>1.53</v>
      </c>
      <c r="AK147" s="7">
        <v>35.53</v>
      </c>
      <c r="AL147" s="7">
        <v>0.04</v>
      </c>
      <c r="AM147" s="7">
        <v>10.54</v>
      </c>
      <c r="AN147" s="7">
        <v>1.67</v>
      </c>
      <c r="AO147" s="7">
        <v>5.01</v>
      </c>
      <c r="AP147" s="7">
        <v>13.54</v>
      </c>
      <c r="AQ147" s="7">
        <v>1.37</v>
      </c>
      <c r="AR147" s="7">
        <v>3.6</v>
      </c>
      <c r="AS147" s="7">
        <v>3.96</v>
      </c>
      <c r="AT147" s="7">
        <v>2.11</v>
      </c>
      <c r="AU147" s="7">
        <v>10.66</v>
      </c>
      <c r="AV147" s="7">
        <v>120.95</v>
      </c>
      <c r="AW147" s="7">
        <v>9.5399999999999991</v>
      </c>
      <c r="AX147" s="7">
        <v>4</v>
      </c>
      <c r="AY147" s="7">
        <v>6.72</v>
      </c>
      <c r="AZ147" s="7">
        <v>0</v>
      </c>
      <c r="BA147" s="7">
        <v>0.82</v>
      </c>
      <c r="BB147" s="7">
        <v>44.23</v>
      </c>
      <c r="BC147" s="7">
        <v>11.16</v>
      </c>
      <c r="BD147" s="7">
        <v>20.9</v>
      </c>
      <c r="BE147" s="7">
        <v>25.17</v>
      </c>
      <c r="BF147" s="7">
        <v>13.11</v>
      </c>
      <c r="BG147" s="7">
        <v>126.7</v>
      </c>
      <c r="BH147" s="7">
        <v>8.98</v>
      </c>
      <c r="BI147" s="7">
        <v>2.1800000000000002</v>
      </c>
      <c r="BJ147" s="7">
        <v>79.33</v>
      </c>
      <c r="BK147" s="7">
        <v>0.08</v>
      </c>
      <c r="BL147" s="7">
        <v>0.85</v>
      </c>
      <c r="BM147" s="7">
        <v>0.02</v>
      </c>
      <c r="BN147" s="7">
        <v>0</v>
      </c>
      <c r="BO147" s="7">
        <v>0.15</v>
      </c>
      <c r="BP147" s="7">
        <v>0.04</v>
      </c>
      <c r="BQ147" s="7">
        <v>0.1</v>
      </c>
      <c r="BR147" s="7">
        <v>27.08</v>
      </c>
      <c r="BS147" s="7">
        <v>0.49</v>
      </c>
      <c r="BT147" s="7">
        <v>0</v>
      </c>
      <c r="BU147" s="7">
        <v>0</v>
      </c>
      <c r="CC147" s="7">
        <v>1969.95</v>
      </c>
    </row>
    <row r="148" spans="1:81" x14ac:dyDescent="0.45">
      <c r="A148" s="7" t="s">
        <v>275</v>
      </c>
      <c r="B148" s="7" t="s">
        <v>204</v>
      </c>
      <c r="C148" s="7" t="s">
        <v>194</v>
      </c>
      <c r="D148" s="7" t="s">
        <v>261</v>
      </c>
      <c r="I148" s="7">
        <v>22.5</v>
      </c>
      <c r="J148" s="7">
        <v>1.24</v>
      </c>
      <c r="K148" s="7">
        <v>1.56</v>
      </c>
      <c r="L148" s="7">
        <v>158.6</v>
      </c>
      <c r="M148" s="7">
        <v>51.59</v>
      </c>
      <c r="N148" s="7">
        <v>169.37</v>
      </c>
      <c r="O148" s="7">
        <v>51.32</v>
      </c>
      <c r="P148" s="7">
        <v>25.08</v>
      </c>
      <c r="Q148" s="7">
        <v>0.55000000000000004</v>
      </c>
      <c r="R148" s="7">
        <v>95.88</v>
      </c>
      <c r="S148" s="7">
        <v>387.82</v>
      </c>
      <c r="T148" s="7">
        <v>74.430000000000007</v>
      </c>
      <c r="U148" s="7">
        <v>68.3</v>
      </c>
      <c r="V148" s="7">
        <v>83.23</v>
      </c>
      <c r="W148" s="7">
        <v>12.37</v>
      </c>
      <c r="X148" s="7">
        <v>47.89</v>
      </c>
      <c r="Y148" s="7">
        <v>156.49</v>
      </c>
      <c r="Z148" s="7">
        <v>137.82</v>
      </c>
      <c r="AA148" s="7">
        <v>55.44</v>
      </c>
      <c r="AB148" s="7">
        <v>9.9700000000000006</v>
      </c>
      <c r="AC148" s="7">
        <v>6.25</v>
      </c>
      <c r="AD148" s="7">
        <v>53.04</v>
      </c>
      <c r="AE148" s="7">
        <v>5.54</v>
      </c>
      <c r="AF148" s="7">
        <v>11.83</v>
      </c>
      <c r="AG148" s="7">
        <v>0.13</v>
      </c>
      <c r="AH148" s="7">
        <v>6.63</v>
      </c>
      <c r="AI148" s="7">
        <v>4.5599999999999996</v>
      </c>
      <c r="AJ148" s="7">
        <v>3.18</v>
      </c>
      <c r="AK148" s="7">
        <v>16.260000000000002</v>
      </c>
      <c r="AL148" s="7">
        <v>0.08</v>
      </c>
      <c r="AM148" s="7">
        <v>17.97</v>
      </c>
      <c r="AN148" s="7">
        <v>0.87</v>
      </c>
      <c r="AO148" s="7">
        <v>13.07</v>
      </c>
      <c r="AP148" s="7">
        <v>8.57</v>
      </c>
      <c r="AQ148" s="7">
        <v>4.05</v>
      </c>
      <c r="AR148" s="7">
        <v>57.24</v>
      </c>
      <c r="AS148" s="7">
        <v>16.84</v>
      </c>
      <c r="AT148" s="7">
        <v>13.43</v>
      </c>
      <c r="AU148" s="7">
        <v>26.42</v>
      </c>
      <c r="AV148" s="7">
        <v>172.13</v>
      </c>
      <c r="AW148" s="7">
        <v>39.74</v>
      </c>
      <c r="AX148" s="7">
        <v>48.42</v>
      </c>
      <c r="AY148" s="7">
        <v>12.96</v>
      </c>
      <c r="AZ148" s="7">
        <v>0</v>
      </c>
      <c r="BA148" s="7">
        <v>11.59</v>
      </c>
      <c r="BB148" s="7">
        <v>176.36</v>
      </c>
      <c r="BC148" s="7">
        <v>47.31</v>
      </c>
      <c r="BD148" s="7">
        <v>47.24</v>
      </c>
      <c r="BE148" s="7">
        <v>51.47</v>
      </c>
      <c r="BF148" s="7">
        <v>26.86</v>
      </c>
      <c r="BG148" s="7">
        <v>476.22</v>
      </c>
      <c r="BH148" s="7">
        <v>22.7</v>
      </c>
      <c r="BI148" s="7">
        <v>1.26</v>
      </c>
      <c r="BJ148" s="7">
        <v>109.14</v>
      </c>
      <c r="BK148" s="7">
        <v>0.44</v>
      </c>
      <c r="BL148" s="7">
        <v>2.34</v>
      </c>
      <c r="BM148" s="7">
        <v>0.25</v>
      </c>
      <c r="BN148" s="7">
        <v>0.01</v>
      </c>
      <c r="BO148" s="7">
        <v>1.78</v>
      </c>
      <c r="BP148" s="7">
        <v>1.68</v>
      </c>
      <c r="BQ148" s="7">
        <v>1</v>
      </c>
      <c r="BR148" s="7">
        <v>1.69</v>
      </c>
      <c r="BS148" s="7">
        <v>75.319999999999993</v>
      </c>
      <c r="BT148" s="7">
        <v>0</v>
      </c>
      <c r="BU148" s="7">
        <v>0</v>
      </c>
      <c r="CC148" s="7">
        <v>3205.29</v>
      </c>
    </row>
    <row r="149" spans="1:81" x14ac:dyDescent="0.45">
      <c r="A149" s="7" t="s">
        <v>275</v>
      </c>
      <c r="B149" s="7" t="s">
        <v>204</v>
      </c>
      <c r="C149" s="7" t="s">
        <v>195</v>
      </c>
      <c r="D149" s="7" t="s">
        <v>262</v>
      </c>
      <c r="I149" s="7">
        <v>0.15</v>
      </c>
      <c r="J149" s="7">
        <v>0.01</v>
      </c>
      <c r="K149" s="7">
        <v>0.01</v>
      </c>
      <c r="L149" s="7">
        <v>0.63</v>
      </c>
      <c r="M149" s="7">
        <v>0.43</v>
      </c>
      <c r="N149" s="7">
        <v>0.59</v>
      </c>
      <c r="O149" s="7">
        <v>0.14000000000000001</v>
      </c>
      <c r="P149" s="7">
        <v>0.1</v>
      </c>
      <c r="Q149" s="7">
        <v>0.02</v>
      </c>
      <c r="R149" s="7">
        <v>0.8</v>
      </c>
      <c r="S149" s="7">
        <v>0.45</v>
      </c>
      <c r="T149" s="7">
        <v>0.7</v>
      </c>
      <c r="U149" s="7">
        <v>0.36</v>
      </c>
      <c r="V149" s="7">
        <v>0.25</v>
      </c>
      <c r="W149" s="7">
        <v>0.18</v>
      </c>
      <c r="X149" s="7">
        <v>0.54</v>
      </c>
      <c r="Y149" s="7">
        <v>2.96</v>
      </c>
      <c r="Z149" s="7">
        <v>1.54</v>
      </c>
      <c r="AA149" s="7">
        <v>0.3</v>
      </c>
      <c r="AB149" s="7">
        <v>7.0000000000000007E-2</v>
      </c>
      <c r="AC149" s="7">
        <v>1.31</v>
      </c>
      <c r="AD149" s="7">
        <v>0.67</v>
      </c>
      <c r="AE149" s="7">
        <v>0.14000000000000001</v>
      </c>
      <c r="AF149" s="7">
        <v>0.1</v>
      </c>
      <c r="AG149" s="7">
        <v>0.01</v>
      </c>
      <c r="AH149" s="7">
        <v>7.0000000000000007E-2</v>
      </c>
      <c r="AI149" s="7">
        <v>0.19</v>
      </c>
      <c r="AJ149" s="7">
        <v>7.0000000000000007E-2</v>
      </c>
      <c r="AK149" s="7">
        <v>0.15</v>
      </c>
      <c r="AL149" s="7">
        <v>0</v>
      </c>
      <c r="AM149" s="7">
        <v>0.25</v>
      </c>
      <c r="AN149" s="7">
        <v>7.0000000000000007E-2</v>
      </c>
      <c r="AO149" s="7">
        <v>0.25</v>
      </c>
      <c r="AP149" s="7">
        <v>0.67</v>
      </c>
      <c r="AQ149" s="7">
        <v>0.12</v>
      </c>
      <c r="AR149" s="7">
        <v>0.12</v>
      </c>
      <c r="AS149" s="7">
        <v>0.55000000000000004</v>
      </c>
      <c r="AT149" s="7">
        <v>0.04</v>
      </c>
      <c r="AU149" s="7">
        <v>0.24</v>
      </c>
      <c r="AV149" s="7">
        <v>0.56999999999999995</v>
      </c>
      <c r="AW149" s="7">
        <v>1.25</v>
      </c>
      <c r="AX149" s="7">
        <v>0.12</v>
      </c>
      <c r="AY149" s="7">
        <v>0.04</v>
      </c>
      <c r="AZ149" s="7">
        <v>0</v>
      </c>
      <c r="BA149" s="7">
        <v>0.03</v>
      </c>
      <c r="BB149" s="7">
        <v>0.96</v>
      </c>
      <c r="BC149" s="7">
        <v>0.43</v>
      </c>
      <c r="BD149" s="7">
        <v>0.17</v>
      </c>
      <c r="BE149" s="7">
        <v>0.2</v>
      </c>
      <c r="BF149" s="7">
        <v>0.21</v>
      </c>
      <c r="BG149" s="7">
        <v>0.74</v>
      </c>
      <c r="BH149" s="7">
        <v>0.06</v>
      </c>
      <c r="BI149" s="7">
        <v>0.04</v>
      </c>
      <c r="BJ149" s="7">
        <v>1.27</v>
      </c>
      <c r="BK149" s="7">
        <v>0.17</v>
      </c>
      <c r="BL149" s="7">
        <v>0.03</v>
      </c>
      <c r="BM149" s="7">
        <v>0.01</v>
      </c>
      <c r="BN149" s="7">
        <v>0</v>
      </c>
      <c r="BO149" s="7">
        <v>0.08</v>
      </c>
      <c r="BP149" s="7">
        <v>0.02</v>
      </c>
      <c r="BQ149" s="7">
        <v>0</v>
      </c>
      <c r="BR149" s="7">
        <v>0.01</v>
      </c>
      <c r="BS149" s="7">
        <v>0.01</v>
      </c>
      <c r="BT149" s="7">
        <v>0</v>
      </c>
      <c r="BU149" s="7">
        <v>0</v>
      </c>
      <c r="CC149" s="7">
        <v>21.65</v>
      </c>
    </row>
    <row r="150" spans="1:81" x14ac:dyDescent="0.45">
      <c r="A150" s="7" t="s">
        <v>275</v>
      </c>
      <c r="B150" s="7" t="s">
        <v>204</v>
      </c>
      <c r="C150" s="7" t="s">
        <v>196</v>
      </c>
      <c r="D150" s="7" t="s">
        <v>263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CC150" s="7">
        <v>0</v>
      </c>
    </row>
    <row r="151" spans="1:81" x14ac:dyDescent="0.45">
      <c r="A151" s="7" t="s">
        <v>275</v>
      </c>
      <c r="B151" s="7" t="s">
        <v>204</v>
      </c>
      <c r="C151" s="7" t="s">
        <v>278</v>
      </c>
      <c r="D151" s="7" t="s">
        <v>279</v>
      </c>
      <c r="I151" s="7">
        <v>21729.75</v>
      </c>
      <c r="J151" s="7">
        <v>168.93</v>
      </c>
      <c r="K151" s="7">
        <v>1394.21</v>
      </c>
      <c r="L151" s="7">
        <v>11223.66</v>
      </c>
      <c r="M151" s="7">
        <v>47445.94</v>
      </c>
      <c r="N151" s="7">
        <v>80048.91</v>
      </c>
      <c r="O151" s="7">
        <v>848.95</v>
      </c>
      <c r="P151" s="7">
        <v>1948.7</v>
      </c>
      <c r="Q151" s="7">
        <v>9.44</v>
      </c>
      <c r="R151" s="7">
        <v>21752.34</v>
      </c>
      <c r="S151" s="7">
        <v>8969.24</v>
      </c>
      <c r="T151" s="7">
        <v>30267.279999999999</v>
      </c>
      <c r="U151" s="7">
        <v>5460.15</v>
      </c>
      <c r="V151" s="7">
        <v>2007.87</v>
      </c>
      <c r="W151" s="7">
        <v>34.270000000000003</v>
      </c>
      <c r="X151" s="7">
        <v>2797.11</v>
      </c>
      <c r="Y151" s="7">
        <v>34417.699999999997</v>
      </c>
      <c r="Z151" s="7">
        <v>12811.5</v>
      </c>
      <c r="AA151" s="7">
        <v>1110.81</v>
      </c>
      <c r="AB151" s="7">
        <v>26814.31</v>
      </c>
      <c r="AC151" s="7">
        <v>6575.88</v>
      </c>
      <c r="AD151" s="7">
        <v>36062.57</v>
      </c>
      <c r="AE151" s="7">
        <v>44.21</v>
      </c>
      <c r="AF151" s="7">
        <v>814.97</v>
      </c>
      <c r="AG151" s="7">
        <v>18.41</v>
      </c>
      <c r="AH151" s="7">
        <v>647.79</v>
      </c>
      <c r="AI151" s="7">
        <v>66.489999999999995</v>
      </c>
      <c r="AJ151" s="7">
        <v>2154.2800000000002</v>
      </c>
      <c r="AK151" s="7">
        <v>1410.08</v>
      </c>
      <c r="AL151" s="7">
        <v>27.57</v>
      </c>
      <c r="AM151" s="7">
        <v>2663.32</v>
      </c>
      <c r="AN151" s="7">
        <v>923.56</v>
      </c>
      <c r="AO151" s="7">
        <v>12178.14</v>
      </c>
      <c r="AP151" s="7">
        <v>982</v>
      </c>
      <c r="AQ151" s="7">
        <v>195.71</v>
      </c>
      <c r="AR151" s="7">
        <v>12587.58</v>
      </c>
      <c r="AS151" s="7">
        <v>5084.67</v>
      </c>
      <c r="AT151" s="7">
        <v>2368.85</v>
      </c>
      <c r="AU151" s="7">
        <v>3520.19</v>
      </c>
      <c r="AV151" s="7">
        <v>267.83999999999997</v>
      </c>
      <c r="AW151" s="7">
        <v>4757.99</v>
      </c>
      <c r="AX151" s="7">
        <v>1369.72</v>
      </c>
      <c r="AY151" s="7">
        <v>562.13</v>
      </c>
      <c r="AZ151" s="7">
        <v>0</v>
      </c>
      <c r="BA151" s="7">
        <v>2642.96</v>
      </c>
      <c r="BB151" s="7">
        <v>448</v>
      </c>
      <c r="BC151" s="7">
        <v>707.33</v>
      </c>
      <c r="BD151" s="7">
        <v>437.75</v>
      </c>
      <c r="BE151" s="7">
        <v>68.38</v>
      </c>
      <c r="BF151" s="7">
        <v>278.12</v>
      </c>
      <c r="BG151" s="7">
        <v>3637.4</v>
      </c>
      <c r="BH151" s="7">
        <v>6.89</v>
      </c>
      <c r="BI151" s="7">
        <v>1462.55</v>
      </c>
      <c r="BJ151" s="7">
        <v>454.16</v>
      </c>
      <c r="BK151" s="7">
        <v>261.76</v>
      </c>
      <c r="BL151" s="7">
        <v>653.79</v>
      </c>
      <c r="BM151" s="7">
        <v>1126.4100000000001</v>
      </c>
      <c r="BN151" s="7">
        <v>10.77</v>
      </c>
      <c r="BO151" s="7">
        <v>9351.64</v>
      </c>
      <c r="BP151" s="7">
        <v>638.5</v>
      </c>
      <c r="BQ151" s="7">
        <v>38.619999999999997</v>
      </c>
      <c r="BR151" s="7">
        <v>424.35</v>
      </c>
      <c r="BS151" s="7">
        <v>1579.06</v>
      </c>
      <c r="BT151" s="7">
        <v>23.34</v>
      </c>
      <c r="BU151" s="7">
        <v>0</v>
      </c>
      <c r="CC151" s="7">
        <v>430796.78</v>
      </c>
    </row>
    <row r="152" spans="1:81" x14ac:dyDescent="0.45">
      <c r="A152" s="7" t="s">
        <v>275</v>
      </c>
      <c r="B152" s="7" t="s">
        <v>204</v>
      </c>
      <c r="C152" s="7" t="s">
        <v>280</v>
      </c>
      <c r="D152" s="7" t="s">
        <v>281</v>
      </c>
      <c r="I152" s="7">
        <v>20.69</v>
      </c>
      <c r="J152" s="7">
        <v>9.7799999999999994</v>
      </c>
      <c r="K152" s="7">
        <v>0.12</v>
      </c>
      <c r="L152" s="7">
        <v>353.15</v>
      </c>
      <c r="M152" s="7">
        <v>44.55</v>
      </c>
      <c r="N152" s="7">
        <v>30.2</v>
      </c>
      <c r="O152" s="7">
        <v>0</v>
      </c>
      <c r="P152" s="7">
        <v>6.63</v>
      </c>
      <c r="Q152" s="7">
        <v>0</v>
      </c>
      <c r="R152" s="7">
        <v>8.52</v>
      </c>
      <c r="S152" s="7">
        <v>32.71</v>
      </c>
      <c r="T152" s="7">
        <v>19613.68</v>
      </c>
      <c r="U152" s="7">
        <v>6.29</v>
      </c>
      <c r="V152" s="7">
        <v>0</v>
      </c>
      <c r="W152" s="7">
        <v>0</v>
      </c>
      <c r="X152" s="7">
        <v>5.4</v>
      </c>
      <c r="Y152" s="7">
        <v>480.33</v>
      </c>
      <c r="Z152" s="7">
        <v>16.64</v>
      </c>
      <c r="AA152" s="7">
        <v>1.63</v>
      </c>
      <c r="AB152" s="7">
        <v>3.05</v>
      </c>
      <c r="AC152" s="7">
        <v>110.5</v>
      </c>
      <c r="AD152" s="7">
        <v>1678.51</v>
      </c>
      <c r="AE152" s="7">
        <v>0.05</v>
      </c>
      <c r="AF152" s="7">
        <v>7.6</v>
      </c>
      <c r="AG152" s="7">
        <v>1.56</v>
      </c>
      <c r="AH152" s="7">
        <v>168.97</v>
      </c>
      <c r="AI152" s="7">
        <v>3.73</v>
      </c>
      <c r="AJ152" s="7">
        <v>0.71</v>
      </c>
      <c r="AK152" s="7">
        <v>40.450000000000003</v>
      </c>
      <c r="AL152" s="7">
        <v>0.69</v>
      </c>
      <c r="AM152" s="7">
        <v>230.38</v>
      </c>
      <c r="AN152" s="7">
        <v>3.22</v>
      </c>
      <c r="AO152" s="7">
        <v>12.65</v>
      </c>
      <c r="AP152" s="7">
        <v>518.39</v>
      </c>
      <c r="AQ152" s="7">
        <v>0.08</v>
      </c>
      <c r="AR152" s="7">
        <v>11.31</v>
      </c>
      <c r="AS152" s="7">
        <v>10.71</v>
      </c>
      <c r="AT152" s="7">
        <v>203.53</v>
      </c>
      <c r="AU152" s="7">
        <v>29.03</v>
      </c>
      <c r="AV152" s="7">
        <v>32.229999999999997</v>
      </c>
      <c r="AW152" s="7">
        <v>4.17</v>
      </c>
      <c r="AX152" s="7">
        <v>99.48</v>
      </c>
      <c r="AY152" s="7">
        <v>0.59</v>
      </c>
      <c r="AZ152" s="7">
        <v>0</v>
      </c>
      <c r="BA152" s="7">
        <v>8.09</v>
      </c>
      <c r="BB152" s="7">
        <v>40.11</v>
      </c>
      <c r="BC152" s="7">
        <v>13.84</v>
      </c>
      <c r="BD152" s="7">
        <v>434.97</v>
      </c>
      <c r="BE152" s="7">
        <v>0.08</v>
      </c>
      <c r="BF152" s="7">
        <v>12.98</v>
      </c>
      <c r="BG152" s="7">
        <v>0.94</v>
      </c>
      <c r="BH152" s="7">
        <v>0.02</v>
      </c>
      <c r="BI152" s="7">
        <v>8.4700000000000006</v>
      </c>
      <c r="BJ152" s="7">
        <v>2.23</v>
      </c>
      <c r="BK152" s="7">
        <v>184.46</v>
      </c>
      <c r="BL152" s="7">
        <v>174.69</v>
      </c>
      <c r="BM152" s="7">
        <v>244.83</v>
      </c>
      <c r="BN152" s="7">
        <v>3.23</v>
      </c>
      <c r="BO152" s="7">
        <v>170</v>
      </c>
      <c r="BP152" s="7">
        <v>19.57</v>
      </c>
      <c r="BQ152" s="7">
        <v>0.02</v>
      </c>
      <c r="BR152" s="7">
        <v>0</v>
      </c>
      <c r="BS152" s="7">
        <v>34.9</v>
      </c>
      <c r="BT152" s="7">
        <v>0</v>
      </c>
      <c r="BU152" s="7">
        <v>0</v>
      </c>
      <c r="CC152" s="7">
        <v>25155.34</v>
      </c>
    </row>
    <row r="153" spans="1:81" x14ac:dyDescent="0.45">
      <c r="A153" s="7" t="s">
        <v>275</v>
      </c>
      <c r="B153" s="7" t="s">
        <v>204</v>
      </c>
      <c r="C153" s="7" t="s">
        <v>282</v>
      </c>
      <c r="D153" s="7" t="s">
        <v>283</v>
      </c>
      <c r="I153" s="7">
        <v>21709.06</v>
      </c>
      <c r="J153" s="7">
        <v>159.16</v>
      </c>
      <c r="K153" s="7">
        <v>1393.86</v>
      </c>
      <c r="L153" s="7">
        <v>10869.72</v>
      </c>
      <c r="M153" s="7">
        <v>47399.62</v>
      </c>
      <c r="N153" s="7">
        <v>80016.800000000003</v>
      </c>
      <c r="O153" s="7">
        <v>848.6</v>
      </c>
      <c r="P153" s="7">
        <v>1942.07</v>
      </c>
      <c r="Q153" s="7">
        <v>9.24</v>
      </c>
      <c r="R153" s="7">
        <v>21743.59</v>
      </c>
      <c r="S153" s="7">
        <v>8936.48</v>
      </c>
      <c r="T153" s="7">
        <v>10652.98</v>
      </c>
      <c r="U153" s="7">
        <v>5453.5</v>
      </c>
      <c r="V153" s="7">
        <v>2007.87</v>
      </c>
      <c r="W153" s="7">
        <v>34.270000000000003</v>
      </c>
      <c r="X153" s="7">
        <v>2789.76</v>
      </c>
      <c r="Y153" s="7">
        <v>33932.89</v>
      </c>
      <c r="Z153" s="7">
        <v>12794.26</v>
      </c>
      <c r="AA153" s="7">
        <v>1108.96</v>
      </c>
      <c r="AB153" s="7">
        <v>26811.17</v>
      </c>
      <c r="AC153" s="7">
        <v>6464.09</v>
      </c>
      <c r="AD153" s="7">
        <v>34382.53</v>
      </c>
      <c r="AE153" s="7">
        <v>44.16</v>
      </c>
      <c r="AF153" s="7">
        <v>807.36</v>
      </c>
      <c r="AG153" s="7">
        <v>16.82</v>
      </c>
      <c r="AH153" s="7">
        <v>478.71</v>
      </c>
      <c r="AI153" s="7">
        <v>62.73</v>
      </c>
      <c r="AJ153" s="7">
        <v>2153.58</v>
      </c>
      <c r="AK153" s="7">
        <v>1369.6</v>
      </c>
      <c r="AL153" s="7">
        <v>26.87</v>
      </c>
      <c r="AM153" s="7">
        <v>2432.9299999999998</v>
      </c>
      <c r="AN153" s="7">
        <v>920.33</v>
      </c>
      <c r="AO153" s="7">
        <v>12165.49</v>
      </c>
      <c r="AP153" s="7">
        <v>463.21</v>
      </c>
      <c r="AQ153" s="7">
        <v>195.63</v>
      </c>
      <c r="AR153" s="7">
        <v>12575.92</v>
      </c>
      <c r="AS153" s="7">
        <v>5073.0200000000004</v>
      </c>
      <c r="AT153" s="7">
        <v>2164.9299999999998</v>
      </c>
      <c r="AU153" s="7">
        <v>3490.71</v>
      </c>
      <c r="AV153" s="7">
        <v>235.43</v>
      </c>
      <c r="AW153" s="7">
        <v>4751.8900000000003</v>
      </c>
      <c r="AX153" s="7">
        <v>1270.24</v>
      </c>
      <c r="AY153" s="7">
        <v>561.54</v>
      </c>
      <c r="AZ153" s="7">
        <v>0</v>
      </c>
      <c r="BA153" s="7">
        <v>2634.61</v>
      </c>
      <c r="BB153" s="7">
        <v>406.21</v>
      </c>
      <c r="BC153" s="7">
        <v>692.94</v>
      </c>
      <c r="BD153" s="7">
        <v>0.21</v>
      </c>
      <c r="BE153" s="7">
        <v>67.36</v>
      </c>
      <c r="BF153" s="7">
        <v>263.95</v>
      </c>
      <c r="BG153" s="7">
        <v>3636.42</v>
      </c>
      <c r="BH153" s="7">
        <v>6.84</v>
      </c>
      <c r="BI153" s="7">
        <v>1453.63</v>
      </c>
      <c r="BJ153" s="7">
        <v>451.53</v>
      </c>
      <c r="BK153" s="7">
        <v>76.98</v>
      </c>
      <c r="BL153" s="7">
        <v>473.04</v>
      </c>
      <c r="BM153" s="7">
        <v>880.19</v>
      </c>
      <c r="BN153" s="7">
        <v>6.15</v>
      </c>
      <c r="BO153" s="7">
        <v>9164.94</v>
      </c>
      <c r="BP153" s="7">
        <v>604.01</v>
      </c>
      <c r="BQ153" s="7">
        <v>7.25</v>
      </c>
      <c r="BR153" s="7">
        <v>424.35</v>
      </c>
      <c r="BS153" s="7">
        <v>1542.53</v>
      </c>
      <c r="BT153" s="7">
        <v>23.34</v>
      </c>
      <c r="BU153" s="7">
        <v>0</v>
      </c>
      <c r="CC153" s="7">
        <v>405538.04</v>
      </c>
    </row>
    <row r="154" spans="1:81" x14ac:dyDescent="0.45">
      <c r="A154" s="7" t="s">
        <v>275</v>
      </c>
      <c r="B154" s="7" t="s">
        <v>204</v>
      </c>
      <c r="C154" s="7" t="s">
        <v>284</v>
      </c>
      <c r="D154" s="7" t="s">
        <v>285</v>
      </c>
      <c r="I154" s="7">
        <v>0</v>
      </c>
      <c r="J154" s="7">
        <v>0</v>
      </c>
      <c r="K154" s="7">
        <v>0.23</v>
      </c>
      <c r="L154" s="7">
        <v>0.8</v>
      </c>
      <c r="M154" s="7">
        <v>1.76</v>
      </c>
      <c r="N154" s="7">
        <v>1.91</v>
      </c>
      <c r="O154" s="7">
        <v>0.35</v>
      </c>
      <c r="P154" s="7">
        <v>0</v>
      </c>
      <c r="Q154" s="7">
        <v>0.2</v>
      </c>
      <c r="R154" s="7">
        <v>0.23</v>
      </c>
      <c r="S154" s="7">
        <v>0.04</v>
      </c>
      <c r="T154" s="7">
        <v>0.62</v>
      </c>
      <c r="U154" s="7">
        <v>0.36</v>
      </c>
      <c r="V154" s="7">
        <v>0</v>
      </c>
      <c r="W154" s="7">
        <v>0</v>
      </c>
      <c r="X154" s="7">
        <v>1.95</v>
      </c>
      <c r="Y154" s="7">
        <v>4.4800000000000004</v>
      </c>
      <c r="Z154" s="7">
        <v>0.59</v>
      </c>
      <c r="AA154" s="7">
        <v>0.22</v>
      </c>
      <c r="AB154" s="7">
        <v>0.1</v>
      </c>
      <c r="AC154" s="7">
        <v>1.28</v>
      </c>
      <c r="AD154" s="7">
        <v>1.53</v>
      </c>
      <c r="AE154" s="7">
        <v>0</v>
      </c>
      <c r="AF154" s="7">
        <v>0</v>
      </c>
      <c r="AG154" s="7">
        <v>0.02</v>
      </c>
      <c r="AH154" s="7">
        <v>0.1</v>
      </c>
      <c r="AI154" s="7">
        <v>0.03</v>
      </c>
      <c r="AJ154" s="7">
        <v>0</v>
      </c>
      <c r="AK154" s="7">
        <v>0.02</v>
      </c>
      <c r="AL154" s="7">
        <v>0.01</v>
      </c>
      <c r="AM154" s="7">
        <v>0.01</v>
      </c>
      <c r="AN154" s="7">
        <v>0.01</v>
      </c>
      <c r="AO154" s="7">
        <v>0.01</v>
      </c>
      <c r="AP154" s="7">
        <v>0.4</v>
      </c>
      <c r="AQ154" s="7">
        <v>0</v>
      </c>
      <c r="AR154" s="7">
        <v>0.35</v>
      </c>
      <c r="AS154" s="7">
        <v>0.95</v>
      </c>
      <c r="AT154" s="7">
        <v>0.39</v>
      </c>
      <c r="AU154" s="7">
        <v>0.45</v>
      </c>
      <c r="AV154" s="7">
        <v>0.18</v>
      </c>
      <c r="AW154" s="7">
        <v>1.93</v>
      </c>
      <c r="AX154" s="7">
        <v>0</v>
      </c>
      <c r="AY154" s="7">
        <v>0</v>
      </c>
      <c r="AZ154" s="7">
        <v>0</v>
      </c>
      <c r="BA154" s="7">
        <v>0.26</v>
      </c>
      <c r="BB154" s="7">
        <v>1.68</v>
      </c>
      <c r="BC154" s="7">
        <v>0.56000000000000005</v>
      </c>
      <c r="BD154" s="7">
        <v>2.57</v>
      </c>
      <c r="BE154" s="7">
        <v>0.94</v>
      </c>
      <c r="BF154" s="7">
        <v>1.18</v>
      </c>
      <c r="BG154" s="7">
        <v>0.04</v>
      </c>
      <c r="BH154" s="7">
        <v>0.03</v>
      </c>
      <c r="BI154" s="7">
        <v>0.46</v>
      </c>
      <c r="BJ154" s="7">
        <v>0.39</v>
      </c>
      <c r="BK154" s="7">
        <v>0.32</v>
      </c>
      <c r="BL154" s="7">
        <v>6.07</v>
      </c>
      <c r="BM154" s="7">
        <v>1.4</v>
      </c>
      <c r="BN154" s="7">
        <v>1.38</v>
      </c>
      <c r="BO154" s="7">
        <v>16.690000000000001</v>
      </c>
      <c r="BP154" s="7">
        <v>14.92</v>
      </c>
      <c r="BQ154" s="7">
        <v>31.34</v>
      </c>
      <c r="BR154" s="7">
        <v>0</v>
      </c>
      <c r="BS154" s="7">
        <v>1.64</v>
      </c>
      <c r="BT154" s="7">
        <v>0</v>
      </c>
      <c r="BU154" s="7">
        <v>0</v>
      </c>
      <c r="CC154" s="7">
        <v>103.4</v>
      </c>
    </row>
    <row r="155" spans="1:81" x14ac:dyDescent="0.45">
      <c r="A155" s="7" t="s">
        <v>275</v>
      </c>
      <c r="B155" s="7" t="s">
        <v>204</v>
      </c>
      <c r="C155" s="7" t="s">
        <v>286</v>
      </c>
      <c r="D155" s="7" t="s">
        <v>287</v>
      </c>
      <c r="I155" s="7">
        <v>1160.83</v>
      </c>
      <c r="J155" s="7">
        <v>80.989999999999995</v>
      </c>
      <c r="K155" s="7">
        <v>-91.88</v>
      </c>
      <c r="L155" s="7">
        <v>-1911.39</v>
      </c>
      <c r="M155" s="7">
        <v>961.09</v>
      </c>
      <c r="N155" s="7">
        <v>9275.02</v>
      </c>
      <c r="O155" s="7">
        <v>254.28</v>
      </c>
      <c r="P155" s="7">
        <v>77.52</v>
      </c>
      <c r="Q155" s="7">
        <v>3.51</v>
      </c>
      <c r="R155" s="7">
        <v>-158.09</v>
      </c>
      <c r="S155" s="7">
        <v>1836.01</v>
      </c>
      <c r="T155" s="7">
        <v>2002.68</v>
      </c>
      <c r="U155" s="7">
        <v>600.08000000000004</v>
      </c>
      <c r="V155" s="7">
        <v>0.52</v>
      </c>
      <c r="W155" s="7">
        <v>96.3</v>
      </c>
      <c r="X155" s="7">
        <v>6005.64</v>
      </c>
      <c r="Y155" s="7">
        <v>54097.1</v>
      </c>
      <c r="Z155" s="7">
        <v>11472.15</v>
      </c>
      <c r="AA155" s="7">
        <v>37857.14</v>
      </c>
      <c r="AB155" s="7">
        <v>20294.580000000002</v>
      </c>
      <c r="AC155" s="7">
        <v>41371.230000000003</v>
      </c>
      <c r="AD155" s="7">
        <v>14021.32</v>
      </c>
      <c r="AE155" s="7">
        <v>1495.24</v>
      </c>
      <c r="AF155" s="7">
        <v>-1.67</v>
      </c>
      <c r="AG155" s="7">
        <v>0</v>
      </c>
      <c r="AH155" s="7">
        <v>41.63</v>
      </c>
      <c r="AI155" s="7">
        <v>1078.31</v>
      </c>
      <c r="AJ155" s="7">
        <v>9.01</v>
      </c>
      <c r="AK155" s="7">
        <v>465.23</v>
      </c>
      <c r="AL155" s="7">
        <v>4.6900000000000004</v>
      </c>
      <c r="AM155" s="7">
        <v>147.94999999999999</v>
      </c>
      <c r="AN155" s="7">
        <v>427.11</v>
      </c>
      <c r="AO155" s="7">
        <v>1.97</v>
      </c>
      <c r="AP155" s="7">
        <v>25.66</v>
      </c>
      <c r="AQ155" s="7">
        <v>0</v>
      </c>
      <c r="AR155" s="7">
        <v>811.24</v>
      </c>
      <c r="AS155" s="7">
        <v>937.63</v>
      </c>
      <c r="AT155" s="7">
        <v>284.64</v>
      </c>
      <c r="AU155" s="7">
        <v>1.0900000000000001</v>
      </c>
      <c r="AV155" s="7">
        <v>9045.1200000000008</v>
      </c>
      <c r="AW155" s="7">
        <v>5.85</v>
      </c>
      <c r="AX155" s="7">
        <v>1.34</v>
      </c>
      <c r="AY155" s="7">
        <v>0.77</v>
      </c>
      <c r="AZ155" s="7">
        <v>0</v>
      </c>
      <c r="BA155" s="7">
        <v>28.36</v>
      </c>
      <c r="BB155" s="7">
        <v>1166.2</v>
      </c>
      <c r="BC155" s="7">
        <v>3498.28</v>
      </c>
      <c r="BD155" s="7">
        <v>62831.45</v>
      </c>
      <c r="BE155" s="7">
        <v>2.25</v>
      </c>
      <c r="BF155" s="7">
        <v>190.43</v>
      </c>
      <c r="BG155" s="7">
        <v>910.54</v>
      </c>
      <c r="BH155" s="7">
        <v>-0.05</v>
      </c>
      <c r="BI155" s="7">
        <v>0</v>
      </c>
      <c r="BJ155" s="7">
        <v>14.81</v>
      </c>
      <c r="BK155" s="7">
        <v>55.97</v>
      </c>
      <c r="BL155" s="7">
        <v>0.01</v>
      </c>
      <c r="BM155" s="7">
        <v>0.02</v>
      </c>
      <c r="BN155" s="7">
        <v>0</v>
      </c>
      <c r="BO155" s="7">
        <v>363.43</v>
      </c>
      <c r="BP155" s="7">
        <v>0.05</v>
      </c>
      <c r="BQ155" s="7">
        <v>0</v>
      </c>
      <c r="BR155" s="7">
        <v>0.04</v>
      </c>
      <c r="BS155" s="7">
        <v>-0.01</v>
      </c>
      <c r="BT155" s="7">
        <v>0</v>
      </c>
      <c r="BU155" s="7">
        <v>0</v>
      </c>
      <c r="CC155" s="7">
        <v>283151.21999999997</v>
      </c>
    </row>
    <row r="156" spans="1:81" x14ac:dyDescent="0.45">
      <c r="A156" s="7" t="s">
        <v>275</v>
      </c>
      <c r="B156" s="7" t="s">
        <v>204</v>
      </c>
      <c r="C156" s="7" t="s">
        <v>288</v>
      </c>
      <c r="D156" s="7" t="s">
        <v>289</v>
      </c>
      <c r="I156" s="7">
        <v>587.33000000000004</v>
      </c>
      <c r="J156" s="7">
        <v>3.5</v>
      </c>
      <c r="K156" s="7">
        <v>8.8800000000000008</v>
      </c>
      <c r="L156" s="7">
        <v>501.01</v>
      </c>
      <c r="M156" s="7">
        <v>3.22</v>
      </c>
      <c r="N156" s="7">
        <v>519.08000000000004</v>
      </c>
      <c r="O156" s="7">
        <v>239.24</v>
      </c>
      <c r="P156" s="7">
        <v>0.13</v>
      </c>
      <c r="Q156" s="7">
        <v>0.09</v>
      </c>
      <c r="R156" s="7">
        <v>0</v>
      </c>
      <c r="S156" s="7">
        <v>66.319999999999993</v>
      </c>
      <c r="T156" s="7">
        <v>271.27</v>
      </c>
      <c r="U156" s="7">
        <v>267.68</v>
      </c>
      <c r="V156" s="7">
        <v>185.02</v>
      </c>
      <c r="W156" s="7">
        <v>388.46</v>
      </c>
      <c r="X156" s="7">
        <v>5360.08</v>
      </c>
      <c r="Y156" s="7">
        <v>43441.05</v>
      </c>
      <c r="Z156" s="7">
        <v>10022.75</v>
      </c>
      <c r="AA156" s="7">
        <v>36951.1</v>
      </c>
      <c r="AB156" s="7">
        <v>19821.68</v>
      </c>
      <c r="AC156" s="7">
        <v>40721.61</v>
      </c>
      <c r="AD156" s="7">
        <v>10438.93</v>
      </c>
      <c r="AE156" s="7">
        <v>1239.99</v>
      </c>
      <c r="AF156" s="7">
        <v>1.53</v>
      </c>
      <c r="AG156" s="7">
        <v>0</v>
      </c>
      <c r="AH156" s="7">
        <v>0</v>
      </c>
      <c r="AI156" s="7">
        <v>1074.1400000000001</v>
      </c>
      <c r="AJ156" s="7">
        <v>8.4700000000000006</v>
      </c>
      <c r="AK156" s="7">
        <v>205.91</v>
      </c>
      <c r="AL156" s="7">
        <v>3.36</v>
      </c>
      <c r="AM156" s="7">
        <v>144.65</v>
      </c>
      <c r="AN156" s="7">
        <v>5.86</v>
      </c>
      <c r="AO156" s="7">
        <v>1.92</v>
      </c>
      <c r="AP156" s="7">
        <v>24.98</v>
      </c>
      <c r="AQ156" s="7">
        <v>0</v>
      </c>
      <c r="AR156" s="7">
        <v>0.12</v>
      </c>
      <c r="AS156" s="7">
        <v>944.75</v>
      </c>
      <c r="AT156" s="7">
        <v>277.05</v>
      </c>
      <c r="AU156" s="7">
        <v>1.31</v>
      </c>
      <c r="AV156" s="7">
        <v>9035.1200000000008</v>
      </c>
      <c r="AW156" s="7">
        <v>5.58</v>
      </c>
      <c r="AX156" s="7">
        <v>1.34</v>
      </c>
      <c r="AY156" s="7">
        <v>0.77</v>
      </c>
      <c r="AZ156" s="7">
        <v>0</v>
      </c>
      <c r="BA156" s="7">
        <v>27.19</v>
      </c>
      <c r="BB156" s="7">
        <v>1164.06</v>
      </c>
      <c r="BC156" s="7">
        <v>3478.44</v>
      </c>
      <c r="BD156" s="7">
        <v>62813.13</v>
      </c>
      <c r="BE156" s="7">
        <v>4.3600000000000003</v>
      </c>
      <c r="BF156" s="7">
        <v>190.29</v>
      </c>
      <c r="BG156" s="7">
        <v>910.54</v>
      </c>
      <c r="BH156" s="7">
        <v>0</v>
      </c>
      <c r="BI156" s="7">
        <v>0</v>
      </c>
      <c r="BJ156" s="7">
        <v>14.78</v>
      </c>
      <c r="BK156" s="7">
        <v>55.97</v>
      </c>
      <c r="BL156" s="7">
        <v>0</v>
      </c>
      <c r="BM156" s="7">
        <v>0.02</v>
      </c>
      <c r="BN156" s="7">
        <v>0</v>
      </c>
      <c r="BO156" s="7">
        <v>63.31</v>
      </c>
      <c r="BP156" s="7">
        <v>0.02</v>
      </c>
      <c r="BQ156" s="7">
        <v>0</v>
      </c>
      <c r="BR156" s="7">
        <v>0.04</v>
      </c>
      <c r="BS156" s="7">
        <v>0</v>
      </c>
      <c r="BT156" s="7">
        <v>0</v>
      </c>
      <c r="BU156" s="7">
        <v>0</v>
      </c>
      <c r="CC156" s="7">
        <v>251497.44</v>
      </c>
    </row>
    <row r="157" spans="1:81" x14ac:dyDescent="0.45">
      <c r="A157" s="7" t="s">
        <v>275</v>
      </c>
      <c r="B157" s="7" t="s">
        <v>204</v>
      </c>
      <c r="C157" s="7" t="s">
        <v>290</v>
      </c>
      <c r="D157" s="7" t="s">
        <v>24</v>
      </c>
      <c r="I157" s="7">
        <v>573.5</v>
      </c>
      <c r="J157" s="7">
        <v>77.489999999999995</v>
      </c>
      <c r="K157" s="7">
        <v>-100.76</v>
      </c>
      <c r="L157" s="7">
        <v>-2413.25</v>
      </c>
      <c r="M157" s="7">
        <v>957.87</v>
      </c>
      <c r="N157" s="7">
        <v>8755.2199999999993</v>
      </c>
      <c r="O157" s="7">
        <v>15.04</v>
      </c>
      <c r="P157" s="7">
        <v>77.39</v>
      </c>
      <c r="Q157" s="7">
        <v>3.41</v>
      </c>
      <c r="R157" s="7">
        <v>-158.09</v>
      </c>
      <c r="S157" s="7">
        <v>1769.69</v>
      </c>
      <c r="T157" s="7">
        <v>1731.41</v>
      </c>
      <c r="U157" s="7">
        <v>332.4</v>
      </c>
      <c r="V157" s="7">
        <v>-184.51</v>
      </c>
      <c r="W157" s="7">
        <v>-411.65</v>
      </c>
      <c r="X157" s="7">
        <v>645.55999999999995</v>
      </c>
      <c r="Y157" s="7">
        <v>10640.96</v>
      </c>
      <c r="Z157" s="7">
        <v>1449.4</v>
      </c>
      <c r="AA157" s="7">
        <v>906.04</v>
      </c>
      <c r="AB157" s="7">
        <v>472.91</v>
      </c>
      <c r="AC157" s="7">
        <v>649.62</v>
      </c>
      <c r="AD157" s="7">
        <v>2597.4499999999998</v>
      </c>
      <c r="AE157" s="7">
        <v>255.25</v>
      </c>
      <c r="AF157" s="7">
        <v>-3.2</v>
      </c>
      <c r="AG157" s="7">
        <v>0</v>
      </c>
      <c r="AH157" s="7">
        <v>41.63</v>
      </c>
      <c r="AI157" s="7">
        <v>4.17</v>
      </c>
      <c r="AJ157" s="7">
        <v>0.54</v>
      </c>
      <c r="AK157" s="7">
        <v>259.02</v>
      </c>
      <c r="AL157" s="7">
        <v>1.32</v>
      </c>
      <c r="AM157" s="7">
        <v>2.98</v>
      </c>
      <c r="AN157" s="7">
        <v>421.24</v>
      </c>
      <c r="AO157" s="7">
        <v>0.03</v>
      </c>
      <c r="AP157" s="7">
        <v>0.57999999999999996</v>
      </c>
      <c r="AQ157" s="7">
        <v>0</v>
      </c>
      <c r="AR157" s="7">
        <v>811.13</v>
      </c>
      <c r="AS157" s="7">
        <v>-7.12</v>
      </c>
      <c r="AT157" s="7">
        <v>7.59</v>
      </c>
      <c r="AU157" s="7">
        <v>-0.22</v>
      </c>
      <c r="AV157" s="7">
        <v>10</v>
      </c>
      <c r="AW157" s="7">
        <v>0</v>
      </c>
      <c r="AX157" s="7">
        <v>0</v>
      </c>
      <c r="AY157" s="7">
        <v>0</v>
      </c>
      <c r="AZ157" s="7">
        <v>0</v>
      </c>
      <c r="BA157" s="7">
        <v>1.17</v>
      </c>
      <c r="BB157" s="7">
        <v>2.14</v>
      </c>
      <c r="BC157" s="7">
        <v>19.84</v>
      </c>
      <c r="BD157" s="7">
        <v>18.329999999999998</v>
      </c>
      <c r="BE157" s="7">
        <v>-2.1</v>
      </c>
      <c r="BF157" s="7">
        <v>0.14000000000000001</v>
      </c>
      <c r="BG157" s="7">
        <v>0.01</v>
      </c>
      <c r="BH157" s="7">
        <v>-0.05</v>
      </c>
      <c r="BI157" s="7">
        <v>0</v>
      </c>
      <c r="BJ157" s="7">
        <v>0.03</v>
      </c>
      <c r="BK157" s="7">
        <v>0</v>
      </c>
      <c r="BL157" s="7">
        <v>0.01</v>
      </c>
      <c r="BM157" s="7">
        <v>0</v>
      </c>
      <c r="BN157" s="7">
        <v>0</v>
      </c>
      <c r="BO157" s="7">
        <v>0.71</v>
      </c>
      <c r="BP157" s="7">
        <v>0.03</v>
      </c>
      <c r="BQ157" s="7">
        <v>0</v>
      </c>
      <c r="BR157" s="7">
        <v>0</v>
      </c>
      <c r="BS157" s="7">
        <v>-0.01</v>
      </c>
      <c r="BT157" s="7">
        <v>0</v>
      </c>
      <c r="BU157" s="7">
        <v>0</v>
      </c>
      <c r="CC157" s="7">
        <v>30232.26</v>
      </c>
    </row>
    <row r="158" spans="1:81" x14ac:dyDescent="0.45">
      <c r="A158" s="7" t="s">
        <v>275</v>
      </c>
      <c r="B158" s="7" t="s">
        <v>204</v>
      </c>
      <c r="C158" s="7" t="s">
        <v>291</v>
      </c>
      <c r="D158" s="7" t="s">
        <v>292</v>
      </c>
      <c r="I158" s="7">
        <v>0</v>
      </c>
      <c r="J158" s="7">
        <v>0</v>
      </c>
      <c r="K158" s="7">
        <v>0</v>
      </c>
      <c r="L158" s="7">
        <v>0.85</v>
      </c>
      <c r="M158" s="7">
        <v>0</v>
      </c>
      <c r="N158" s="7">
        <v>0.72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119.49</v>
      </c>
      <c r="X158" s="7">
        <v>0</v>
      </c>
      <c r="Y158" s="7">
        <v>15.09</v>
      </c>
      <c r="Z158" s="7">
        <v>0</v>
      </c>
      <c r="AA158" s="7">
        <v>0</v>
      </c>
      <c r="AB158" s="7">
        <v>0</v>
      </c>
      <c r="AC158" s="7">
        <v>0</v>
      </c>
      <c r="AD158" s="7">
        <v>984.94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0.3</v>
      </c>
      <c r="AL158" s="7">
        <v>0</v>
      </c>
      <c r="AM158" s="7">
        <v>0.32</v>
      </c>
      <c r="AN158" s="7">
        <v>0.02</v>
      </c>
      <c r="AO158" s="7">
        <v>0.02</v>
      </c>
      <c r="AP158" s="7">
        <v>0.1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0.26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299.41000000000003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CC158" s="7">
        <v>1421.52</v>
      </c>
    </row>
    <row r="159" spans="1:81" x14ac:dyDescent="0.45">
      <c r="A159" s="7" t="s">
        <v>275</v>
      </c>
      <c r="B159" s="7" t="s">
        <v>204</v>
      </c>
      <c r="C159" s="7" t="s">
        <v>293</v>
      </c>
      <c r="D159" s="7" t="s">
        <v>294</v>
      </c>
      <c r="I159" s="7">
        <v>573.5</v>
      </c>
      <c r="J159" s="7">
        <v>77.489999999999995</v>
      </c>
      <c r="K159" s="7">
        <v>-100.76</v>
      </c>
      <c r="L159" s="7">
        <v>-2412.41</v>
      </c>
      <c r="M159" s="7">
        <v>957.87</v>
      </c>
      <c r="N159" s="7">
        <v>8755.94</v>
      </c>
      <c r="O159" s="7">
        <v>15.04</v>
      </c>
      <c r="P159" s="7">
        <v>77.39</v>
      </c>
      <c r="Q159" s="7">
        <v>3.41</v>
      </c>
      <c r="R159" s="7">
        <v>-158.09</v>
      </c>
      <c r="S159" s="7">
        <v>1769.69</v>
      </c>
      <c r="T159" s="7">
        <v>1731.41</v>
      </c>
      <c r="U159" s="7">
        <v>332.4</v>
      </c>
      <c r="V159" s="7">
        <v>-184.51</v>
      </c>
      <c r="W159" s="7">
        <v>-292.17</v>
      </c>
      <c r="X159" s="7">
        <v>645.55999999999995</v>
      </c>
      <c r="Y159" s="7">
        <v>10656.05</v>
      </c>
      <c r="Z159" s="7">
        <v>1449.4</v>
      </c>
      <c r="AA159" s="7">
        <v>906.04</v>
      </c>
      <c r="AB159" s="7">
        <v>472.91</v>
      </c>
      <c r="AC159" s="7">
        <v>649.62</v>
      </c>
      <c r="AD159" s="7">
        <v>3582.39</v>
      </c>
      <c r="AE159" s="7">
        <v>255.25</v>
      </c>
      <c r="AF159" s="7">
        <v>-3.2</v>
      </c>
      <c r="AG159" s="7">
        <v>0</v>
      </c>
      <c r="AH159" s="7">
        <v>41.63</v>
      </c>
      <c r="AI159" s="7">
        <v>4.17</v>
      </c>
      <c r="AJ159" s="7">
        <v>0.54</v>
      </c>
      <c r="AK159" s="7">
        <v>259.32</v>
      </c>
      <c r="AL159" s="7">
        <v>1.33</v>
      </c>
      <c r="AM159" s="7">
        <v>3.3</v>
      </c>
      <c r="AN159" s="7">
        <v>421.25</v>
      </c>
      <c r="AO159" s="7">
        <v>0.05</v>
      </c>
      <c r="AP159" s="7">
        <v>0.68</v>
      </c>
      <c r="AQ159" s="7">
        <v>0</v>
      </c>
      <c r="AR159" s="7">
        <v>811.13</v>
      </c>
      <c r="AS159" s="7">
        <v>-7.12</v>
      </c>
      <c r="AT159" s="7">
        <v>7.59</v>
      </c>
      <c r="AU159" s="7">
        <v>-0.22</v>
      </c>
      <c r="AV159" s="7">
        <v>10</v>
      </c>
      <c r="AW159" s="7">
        <v>0.26</v>
      </c>
      <c r="AX159" s="7">
        <v>0</v>
      </c>
      <c r="AY159" s="7">
        <v>0</v>
      </c>
      <c r="AZ159" s="7">
        <v>0</v>
      </c>
      <c r="BA159" s="7">
        <v>1.17</v>
      </c>
      <c r="BB159" s="7">
        <v>2.14</v>
      </c>
      <c r="BC159" s="7">
        <v>19.84</v>
      </c>
      <c r="BD159" s="7">
        <v>18.329999999999998</v>
      </c>
      <c r="BE159" s="7">
        <v>-2.1</v>
      </c>
      <c r="BF159" s="7">
        <v>0.14000000000000001</v>
      </c>
      <c r="BG159" s="7">
        <v>0.01</v>
      </c>
      <c r="BH159" s="7">
        <v>-0.05</v>
      </c>
      <c r="BI159" s="7">
        <v>0</v>
      </c>
      <c r="BJ159" s="7">
        <v>0.03</v>
      </c>
      <c r="BK159" s="7">
        <v>0</v>
      </c>
      <c r="BL159" s="7">
        <v>0.01</v>
      </c>
      <c r="BM159" s="7">
        <v>0</v>
      </c>
      <c r="BN159" s="7">
        <v>0</v>
      </c>
      <c r="BO159" s="7">
        <v>300.12</v>
      </c>
      <c r="BP159" s="7">
        <v>0.03</v>
      </c>
      <c r="BQ159" s="7">
        <v>0</v>
      </c>
      <c r="BR159" s="7">
        <v>0</v>
      </c>
      <c r="BS159" s="7">
        <v>-0.01</v>
      </c>
      <c r="BT159" s="7">
        <v>0</v>
      </c>
      <c r="BU159" s="7">
        <v>0</v>
      </c>
      <c r="CC159" s="7">
        <v>31653.78</v>
      </c>
    </row>
    <row r="160" spans="1:81" x14ac:dyDescent="0.45">
      <c r="A160" s="7" t="s">
        <v>275</v>
      </c>
      <c r="B160" s="7" t="s">
        <v>204</v>
      </c>
      <c r="C160" s="7" t="s">
        <v>295</v>
      </c>
      <c r="D160" s="7" t="s">
        <v>296</v>
      </c>
      <c r="I160" s="7">
        <v>1190.93</v>
      </c>
      <c r="J160" s="7">
        <v>11.49</v>
      </c>
      <c r="K160" s="7">
        <v>418.39</v>
      </c>
      <c r="L160" s="7">
        <v>7132.06</v>
      </c>
      <c r="M160" s="7">
        <v>4366.1099999999997</v>
      </c>
      <c r="N160" s="7">
        <v>13485.07</v>
      </c>
      <c r="O160" s="7">
        <v>373.3</v>
      </c>
      <c r="P160" s="7">
        <v>500.06</v>
      </c>
      <c r="Q160" s="7">
        <v>89.66</v>
      </c>
      <c r="R160" s="7">
        <v>6714.22</v>
      </c>
      <c r="S160" s="7">
        <v>11443.98</v>
      </c>
      <c r="T160" s="7">
        <v>16475.57</v>
      </c>
      <c r="U160" s="7">
        <v>2498.8200000000002</v>
      </c>
      <c r="V160" s="7">
        <v>747.24</v>
      </c>
      <c r="W160" s="7">
        <v>7883.95</v>
      </c>
      <c r="X160" s="7">
        <v>2473.11</v>
      </c>
      <c r="Y160" s="7">
        <v>29140.06</v>
      </c>
      <c r="Z160" s="7">
        <v>10362.83</v>
      </c>
      <c r="AA160" s="7">
        <v>16829.740000000002</v>
      </c>
      <c r="AB160" s="7">
        <v>8470.57</v>
      </c>
      <c r="AC160" s="7">
        <v>19262.88</v>
      </c>
      <c r="AD160" s="7">
        <v>10972.67</v>
      </c>
      <c r="AE160" s="7">
        <v>14.18</v>
      </c>
      <c r="AF160" s="7">
        <v>41.01</v>
      </c>
      <c r="AG160" s="7">
        <v>0.02</v>
      </c>
      <c r="AH160" s="7">
        <v>217.77</v>
      </c>
      <c r="AI160" s="7">
        <v>14.52</v>
      </c>
      <c r="AJ160" s="7">
        <v>12.71</v>
      </c>
      <c r="AK160" s="7">
        <v>1390.81</v>
      </c>
      <c r="AL160" s="7">
        <v>4.3099999999999996</v>
      </c>
      <c r="AM160" s="7">
        <v>268.45</v>
      </c>
      <c r="AN160" s="7">
        <v>789.57</v>
      </c>
      <c r="AO160" s="7">
        <v>550.08000000000004</v>
      </c>
      <c r="AP160" s="7">
        <v>468.43</v>
      </c>
      <c r="AQ160" s="7">
        <v>30.95</v>
      </c>
      <c r="AR160" s="7">
        <v>59.29</v>
      </c>
      <c r="AS160" s="7">
        <v>708.06</v>
      </c>
      <c r="AT160" s="7">
        <v>145.41999999999999</v>
      </c>
      <c r="AU160" s="7">
        <v>296.17</v>
      </c>
      <c r="AV160" s="7">
        <v>1448.16</v>
      </c>
      <c r="AW160" s="7">
        <v>2148.9899999999998</v>
      </c>
      <c r="AX160" s="7">
        <v>577.1</v>
      </c>
      <c r="AY160" s="7">
        <v>196.21</v>
      </c>
      <c r="AZ160" s="7">
        <v>0</v>
      </c>
      <c r="BA160" s="7">
        <v>1.73</v>
      </c>
      <c r="BB160" s="7">
        <v>1029.5</v>
      </c>
      <c r="BC160" s="7">
        <v>298.35000000000002</v>
      </c>
      <c r="BD160" s="7">
        <v>4189.6899999999996</v>
      </c>
      <c r="BE160" s="7">
        <v>671.7</v>
      </c>
      <c r="BF160" s="7">
        <v>1133.5999999999999</v>
      </c>
      <c r="BG160" s="7">
        <v>12766.75</v>
      </c>
      <c r="BH160" s="7">
        <v>2.63</v>
      </c>
      <c r="BI160" s="7">
        <v>45.8</v>
      </c>
      <c r="BJ160" s="7">
        <v>38.57</v>
      </c>
      <c r="BK160" s="7">
        <v>2.61</v>
      </c>
      <c r="BL160" s="7">
        <v>0.75</v>
      </c>
      <c r="BM160" s="7">
        <v>0.19</v>
      </c>
      <c r="BN160" s="7">
        <v>0</v>
      </c>
      <c r="BO160" s="7">
        <v>1062.6600000000001</v>
      </c>
      <c r="BP160" s="7">
        <v>4.43</v>
      </c>
      <c r="BQ160" s="7">
        <v>0.06</v>
      </c>
      <c r="BR160" s="7">
        <v>1.34</v>
      </c>
      <c r="BS160" s="7">
        <v>0.51</v>
      </c>
      <c r="BT160" s="7">
        <v>0</v>
      </c>
      <c r="BU160" s="7">
        <v>0</v>
      </c>
      <c r="CC160" s="7">
        <v>201475.75</v>
      </c>
    </row>
    <row r="161" spans="1:81" x14ac:dyDescent="0.45">
      <c r="A161" s="7" t="s">
        <v>275</v>
      </c>
      <c r="B161" s="7" t="s">
        <v>204</v>
      </c>
      <c r="C161" s="7" t="s">
        <v>297</v>
      </c>
      <c r="D161" s="7" t="s">
        <v>298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CC161" s="7">
        <v>0</v>
      </c>
    </row>
    <row r="162" spans="1:81" x14ac:dyDescent="0.45">
      <c r="A162" s="7" t="s">
        <v>275</v>
      </c>
      <c r="B162" s="7" t="s">
        <v>204</v>
      </c>
      <c r="C162" s="7" t="s">
        <v>299</v>
      </c>
      <c r="D162" s="7" t="s">
        <v>300</v>
      </c>
      <c r="I162" s="7">
        <v>1190.93</v>
      </c>
      <c r="J162" s="7">
        <v>11.49</v>
      </c>
      <c r="K162" s="7">
        <v>418.39</v>
      </c>
      <c r="L162" s="7">
        <v>7132.06</v>
      </c>
      <c r="M162" s="7">
        <v>4366.1099999999997</v>
      </c>
      <c r="N162" s="7">
        <v>13485.07</v>
      </c>
      <c r="O162" s="7">
        <v>373.3</v>
      </c>
      <c r="P162" s="7">
        <v>500.06</v>
      </c>
      <c r="Q162" s="7">
        <v>89.66</v>
      </c>
      <c r="R162" s="7">
        <v>6714.22</v>
      </c>
      <c r="S162" s="7">
        <v>11443.98</v>
      </c>
      <c r="T162" s="7">
        <v>16475.57</v>
      </c>
      <c r="U162" s="7">
        <v>2498.8200000000002</v>
      </c>
      <c r="V162" s="7">
        <v>747.24</v>
      </c>
      <c r="W162" s="7">
        <v>7883.95</v>
      </c>
      <c r="X162" s="7">
        <v>2473.11</v>
      </c>
      <c r="Y162" s="7">
        <v>29140.06</v>
      </c>
      <c r="Z162" s="7">
        <v>10362.83</v>
      </c>
      <c r="AA162" s="7">
        <v>16829.740000000002</v>
      </c>
      <c r="AB162" s="7">
        <v>8470.57</v>
      </c>
      <c r="AC162" s="7">
        <v>19262.88</v>
      </c>
      <c r="AD162" s="7">
        <v>10972.67</v>
      </c>
      <c r="AE162" s="7">
        <v>14.18</v>
      </c>
      <c r="AF162" s="7">
        <v>41.01</v>
      </c>
      <c r="AG162" s="7">
        <v>0.02</v>
      </c>
      <c r="AH162" s="7">
        <v>217.77</v>
      </c>
      <c r="AI162" s="7">
        <v>14.52</v>
      </c>
      <c r="AJ162" s="7">
        <v>12.71</v>
      </c>
      <c r="AK162" s="7">
        <v>1390.81</v>
      </c>
      <c r="AL162" s="7">
        <v>4.3099999999999996</v>
      </c>
      <c r="AM162" s="7">
        <v>268.45</v>
      </c>
      <c r="AN162" s="7">
        <v>789.57</v>
      </c>
      <c r="AO162" s="7">
        <v>550.08000000000004</v>
      </c>
      <c r="AP162" s="7">
        <v>468.43</v>
      </c>
      <c r="AQ162" s="7">
        <v>30.95</v>
      </c>
      <c r="AR162" s="7">
        <v>59.29</v>
      </c>
      <c r="AS162" s="7">
        <v>708.06</v>
      </c>
      <c r="AT162" s="7">
        <v>145.41999999999999</v>
      </c>
      <c r="AU162" s="7">
        <v>296.17</v>
      </c>
      <c r="AV162" s="7">
        <v>1448.16</v>
      </c>
      <c r="AW162" s="7">
        <v>2148.9899999999998</v>
      </c>
      <c r="AX162" s="7">
        <v>577.1</v>
      </c>
      <c r="AY162" s="7">
        <v>196.21</v>
      </c>
      <c r="AZ162" s="7">
        <v>0</v>
      </c>
      <c r="BA162" s="7">
        <v>1.73</v>
      </c>
      <c r="BB162" s="7">
        <v>1029.5</v>
      </c>
      <c r="BC162" s="7">
        <v>298.35000000000002</v>
      </c>
      <c r="BD162" s="7">
        <v>4189.6899999999996</v>
      </c>
      <c r="BE162" s="7">
        <v>671.7</v>
      </c>
      <c r="BF162" s="7">
        <v>1133.5999999999999</v>
      </c>
      <c r="BG162" s="7">
        <v>12766.75</v>
      </c>
      <c r="BH162" s="7">
        <v>2.63</v>
      </c>
      <c r="BI162" s="7">
        <v>45.8</v>
      </c>
      <c r="BJ162" s="7">
        <v>38.57</v>
      </c>
      <c r="BK162" s="7">
        <v>2.61</v>
      </c>
      <c r="BL162" s="7">
        <v>0.75</v>
      </c>
      <c r="BM162" s="7">
        <v>0.19</v>
      </c>
      <c r="BN162" s="7">
        <v>0</v>
      </c>
      <c r="BO162" s="7">
        <v>1062.6600000000001</v>
      </c>
      <c r="BP162" s="7">
        <v>4.43</v>
      </c>
      <c r="BQ162" s="7">
        <v>0.06</v>
      </c>
      <c r="BR162" s="7">
        <v>1.34</v>
      </c>
      <c r="BS162" s="7">
        <v>0.51</v>
      </c>
      <c r="BT162" s="7">
        <v>0</v>
      </c>
      <c r="BU162" s="7">
        <v>0</v>
      </c>
      <c r="CC162" s="7">
        <v>201475.75</v>
      </c>
    </row>
    <row r="163" spans="1:81" x14ac:dyDescent="0.45">
      <c r="A163" s="7" t="s">
        <v>275</v>
      </c>
      <c r="B163" s="7" t="s">
        <v>204</v>
      </c>
      <c r="C163" s="7" t="s">
        <v>301</v>
      </c>
      <c r="D163" s="7" t="s">
        <v>302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CC163" s="7">
        <v>0</v>
      </c>
    </row>
    <row r="164" spans="1:81" x14ac:dyDescent="0.45">
      <c r="A164" s="7" t="s">
        <v>275</v>
      </c>
      <c r="B164" s="7" t="s">
        <v>204</v>
      </c>
      <c r="C164" s="7" t="s">
        <v>303</v>
      </c>
      <c r="D164" s="7" t="s">
        <v>304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CC164" s="7">
        <v>0</v>
      </c>
    </row>
    <row r="165" spans="1:81" x14ac:dyDescent="0.45">
      <c r="A165" s="7" t="s">
        <v>275</v>
      </c>
      <c r="B165" s="7" t="s">
        <v>204</v>
      </c>
      <c r="C165" s="7" t="s">
        <v>305</v>
      </c>
      <c r="D165" s="7" t="s">
        <v>306</v>
      </c>
      <c r="I165" s="7">
        <v>24081.51</v>
      </c>
      <c r="J165" s="7">
        <v>261.42</v>
      </c>
      <c r="K165" s="7">
        <v>1720.72</v>
      </c>
      <c r="L165" s="7">
        <v>16444.330000000002</v>
      </c>
      <c r="M165" s="7">
        <v>52773.13</v>
      </c>
      <c r="N165" s="7">
        <v>102809</v>
      </c>
      <c r="O165" s="7">
        <v>1476.53</v>
      </c>
      <c r="P165" s="7">
        <v>2526.2800000000002</v>
      </c>
      <c r="Q165" s="7">
        <v>102.6</v>
      </c>
      <c r="R165" s="7">
        <v>28308.46</v>
      </c>
      <c r="S165" s="7">
        <v>22249.23</v>
      </c>
      <c r="T165" s="7">
        <v>48745.53</v>
      </c>
      <c r="U165" s="7">
        <v>8559.0499999999993</v>
      </c>
      <c r="V165" s="7">
        <v>2755.62</v>
      </c>
      <c r="W165" s="7">
        <v>8014.52</v>
      </c>
      <c r="X165" s="7">
        <v>11275.86</v>
      </c>
      <c r="Y165" s="7">
        <v>117654.87</v>
      </c>
      <c r="Z165" s="7">
        <v>34646.480000000003</v>
      </c>
      <c r="AA165" s="7">
        <v>55797.68</v>
      </c>
      <c r="AB165" s="7">
        <v>55579.47</v>
      </c>
      <c r="AC165" s="7">
        <v>67209.990000000005</v>
      </c>
      <c r="AD165" s="7">
        <v>61056.56</v>
      </c>
      <c r="AE165" s="7">
        <v>1553.63</v>
      </c>
      <c r="AF165" s="7">
        <v>854.3</v>
      </c>
      <c r="AG165" s="7">
        <v>18.420000000000002</v>
      </c>
      <c r="AH165" s="7">
        <v>907.19</v>
      </c>
      <c r="AI165" s="7">
        <v>1159.32</v>
      </c>
      <c r="AJ165" s="7">
        <v>2176.0100000000002</v>
      </c>
      <c r="AK165" s="7">
        <v>3266.11</v>
      </c>
      <c r="AL165" s="7">
        <v>36.57</v>
      </c>
      <c r="AM165" s="7">
        <v>3079.72</v>
      </c>
      <c r="AN165" s="7">
        <v>2140.2399999999998</v>
      </c>
      <c r="AO165" s="7">
        <v>12730.19</v>
      </c>
      <c r="AP165" s="7">
        <v>1476.08</v>
      </c>
      <c r="AQ165" s="7">
        <v>226.67</v>
      </c>
      <c r="AR165" s="7">
        <v>13458.11</v>
      </c>
      <c r="AS165" s="7">
        <v>6730.36</v>
      </c>
      <c r="AT165" s="7">
        <v>2798.91</v>
      </c>
      <c r="AU165" s="7">
        <v>3817.45</v>
      </c>
      <c r="AV165" s="7">
        <v>10761.11</v>
      </c>
      <c r="AW165" s="7">
        <v>6912.82</v>
      </c>
      <c r="AX165" s="7">
        <v>1948.16</v>
      </c>
      <c r="AY165" s="7">
        <v>759.12</v>
      </c>
      <c r="AZ165" s="7">
        <v>0</v>
      </c>
      <c r="BA165" s="7">
        <v>2673.05</v>
      </c>
      <c r="BB165" s="7">
        <v>2643.69</v>
      </c>
      <c r="BC165" s="7">
        <v>4503.97</v>
      </c>
      <c r="BD165" s="7">
        <v>67458.899999999994</v>
      </c>
      <c r="BE165" s="7">
        <v>742.33</v>
      </c>
      <c r="BF165" s="7">
        <v>1602.16</v>
      </c>
      <c r="BG165" s="7">
        <v>17314.689999999999</v>
      </c>
      <c r="BH165" s="7">
        <v>9.48</v>
      </c>
      <c r="BI165" s="7">
        <v>1508.35</v>
      </c>
      <c r="BJ165" s="7">
        <v>507.55</v>
      </c>
      <c r="BK165" s="7">
        <v>320.33999999999997</v>
      </c>
      <c r="BL165" s="7">
        <v>654.54999999999995</v>
      </c>
      <c r="BM165" s="7">
        <v>1126.6199999999999</v>
      </c>
      <c r="BN165" s="7">
        <v>10.77</v>
      </c>
      <c r="BO165" s="7">
        <v>10777.73</v>
      </c>
      <c r="BP165" s="7">
        <v>642.98</v>
      </c>
      <c r="BQ165" s="7">
        <v>38.68</v>
      </c>
      <c r="BR165" s="7">
        <v>425.73</v>
      </c>
      <c r="BS165" s="7">
        <v>1579.56</v>
      </c>
      <c r="BT165" s="7">
        <v>23.34</v>
      </c>
      <c r="BU165" s="7">
        <v>0</v>
      </c>
      <c r="CC165" s="7">
        <v>915423.76</v>
      </c>
    </row>
    <row r="166" spans="1:81" x14ac:dyDescent="0.45">
      <c r="A166" s="7" t="s">
        <v>275</v>
      </c>
      <c r="B166" s="7" t="s">
        <v>204</v>
      </c>
      <c r="C166" s="7" t="s">
        <v>25</v>
      </c>
      <c r="D166" s="7" t="s">
        <v>8</v>
      </c>
      <c r="I166" s="7">
        <v>31665.65</v>
      </c>
      <c r="J166" s="7">
        <v>843.16</v>
      </c>
      <c r="K166" s="7">
        <v>2149.1799999999998</v>
      </c>
      <c r="L166" s="7">
        <v>215518.4</v>
      </c>
      <c r="M166" s="7">
        <v>29949.82</v>
      </c>
      <c r="N166" s="7">
        <v>32784.120000000003</v>
      </c>
      <c r="O166" s="7">
        <v>8985.6299999999992</v>
      </c>
      <c r="P166" s="7">
        <v>11090.47</v>
      </c>
      <c r="Q166" s="7">
        <v>482.42</v>
      </c>
      <c r="R166" s="7">
        <v>46029.41</v>
      </c>
      <c r="S166" s="7">
        <v>74368.45</v>
      </c>
      <c r="T166" s="7">
        <v>21010.62</v>
      </c>
      <c r="U166" s="7">
        <v>28813.47</v>
      </c>
      <c r="V166" s="7">
        <v>12721.53</v>
      </c>
      <c r="W166" s="7">
        <v>63526.14</v>
      </c>
      <c r="X166" s="7">
        <v>29549.7</v>
      </c>
      <c r="Y166" s="7">
        <v>87148.11</v>
      </c>
      <c r="Z166" s="7">
        <v>43646.69</v>
      </c>
      <c r="AA166" s="7">
        <v>46989.599999999999</v>
      </c>
      <c r="AB166" s="7">
        <v>30987.29</v>
      </c>
      <c r="AC166" s="7">
        <v>28325.34</v>
      </c>
      <c r="AD166" s="7">
        <v>19507.46</v>
      </c>
      <c r="AE166" s="7">
        <v>5617.08</v>
      </c>
      <c r="AF166" s="7">
        <v>2382.9499999999998</v>
      </c>
      <c r="AG166" s="7">
        <v>28.11</v>
      </c>
      <c r="AH166" s="7">
        <v>7195.61</v>
      </c>
      <c r="AI166" s="7">
        <v>2403.44</v>
      </c>
      <c r="AJ166" s="7">
        <v>3014.53</v>
      </c>
      <c r="AK166" s="7">
        <v>17158.189999999999</v>
      </c>
      <c r="AL166" s="7">
        <v>34.15</v>
      </c>
      <c r="AM166" s="7">
        <v>9447.15</v>
      </c>
      <c r="AN166" s="7">
        <v>7188.37</v>
      </c>
      <c r="AO166" s="7">
        <v>7144.15</v>
      </c>
      <c r="AP166" s="7">
        <v>35912.51</v>
      </c>
      <c r="AQ166" s="7">
        <v>2510.5300000000002</v>
      </c>
      <c r="AR166" s="7">
        <v>9387.83</v>
      </c>
      <c r="AS166" s="7">
        <v>6432.2</v>
      </c>
      <c r="AT166" s="7">
        <v>5116.66</v>
      </c>
      <c r="AU166" s="7">
        <v>11163.2</v>
      </c>
      <c r="AV166" s="7">
        <v>23284.11</v>
      </c>
      <c r="AW166" s="7">
        <v>26528.45</v>
      </c>
      <c r="AX166" s="7">
        <v>6387.73</v>
      </c>
      <c r="AY166" s="7">
        <v>19827.3</v>
      </c>
      <c r="AZ166" s="7">
        <v>0</v>
      </c>
      <c r="BA166" s="7">
        <v>975.94</v>
      </c>
      <c r="BB166" s="7">
        <v>44659.6</v>
      </c>
      <c r="BC166" s="7">
        <v>13061.55</v>
      </c>
      <c r="BD166" s="7">
        <v>20476.95</v>
      </c>
      <c r="BE166" s="7">
        <v>18682.82</v>
      </c>
      <c r="BF166" s="7">
        <v>10908.43</v>
      </c>
      <c r="BG166" s="7">
        <v>87161.69</v>
      </c>
      <c r="BH166" s="7">
        <v>4429.7</v>
      </c>
      <c r="BI166" s="7">
        <v>1271.44</v>
      </c>
      <c r="BJ166" s="7">
        <v>31428.76</v>
      </c>
      <c r="BK166" s="7">
        <v>1289.99</v>
      </c>
      <c r="BL166" s="7">
        <v>211.13</v>
      </c>
      <c r="BM166" s="7">
        <v>120.4</v>
      </c>
      <c r="BN166" s="7">
        <v>16.48</v>
      </c>
      <c r="BO166" s="7">
        <v>1270.51</v>
      </c>
      <c r="BP166" s="7">
        <v>135.97999999999999</v>
      </c>
      <c r="BQ166" s="7">
        <v>123.28</v>
      </c>
      <c r="BR166" s="7">
        <v>496.45</v>
      </c>
      <c r="BS166" s="7">
        <v>612.82000000000005</v>
      </c>
      <c r="BT166" s="7">
        <v>0</v>
      </c>
      <c r="BU166" s="7">
        <v>0</v>
      </c>
      <c r="CC166" s="7">
        <v>1311590.8799999999</v>
      </c>
    </row>
    <row r="167" spans="1:81" x14ac:dyDescent="0.45">
      <c r="A167" s="7" t="s">
        <v>275</v>
      </c>
      <c r="B167" s="7" t="s">
        <v>204</v>
      </c>
      <c r="C167" s="7" t="s">
        <v>307</v>
      </c>
      <c r="D167" s="7" t="s">
        <v>308</v>
      </c>
      <c r="I167" s="7">
        <v>55747.16</v>
      </c>
      <c r="J167" s="7">
        <v>1104.58</v>
      </c>
      <c r="K167" s="7">
        <v>3869.91</v>
      </c>
      <c r="L167" s="7">
        <v>231962.74</v>
      </c>
      <c r="M167" s="7">
        <v>82722.95</v>
      </c>
      <c r="N167" s="7">
        <v>135593.10999999999</v>
      </c>
      <c r="O167" s="7">
        <v>10462.16</v>
      </c>
      <c r="P167" s="7">
        <v>13616.75</v>
      </c>
      <c r="Q167" s="7">
        <v>585.03</v>
      </c>
      <c r="R167" s="7">
        <v>74337.87</v>
      </c>
      <c r="S167" s="7">
        <v>96617.68</v>
      </c>
      <c r="T167" s="7">
        <v>69756.160000000003</v>
      </c>
      <c r="U167" s="7">
        <v>37372.519999999997</v>
      </c>
      <c r="V167" s="7">
        <v>15477.15</v>
      </c>
      <c r="W167" s="7">
        <v>71540.66</v>
      </c>
      <c r="X167" s="7">
        <v>40825.56</v>
      </c>
      <c r="Y167" s="7">
        <v>204802.98</v>
      </c>
      <c r="Z167" s="7">
        <v>78293.16</v>
      </c>
      <c r="AA167" s="7">
        <v>102787.28</v>
      </c>
      <c r="AB167" s="7">
        <v>86566.77</v>
      </c>
      <c r="AC167" s="7">
        <v>95535.33</v>
      </c>
      <c r="AD167" s="7">
        <v>80564.02</v>
      </c>
      <c r="AE167" s="7">
        <v>7170.71</v>
      </c>
      <c r="AF167" s="7">
        <v>3237.25</v>
      </c>
      <c r="AG167" s="7">
        <v>46.54</v>
      </c>
      <c r="AH167" s="7">
        <v>8102.8</v>
      </c>
      <c r="AI167" s="7">
        <v>3562.76</v>
      </c>
      <c r="AJ167" s="7">
        <v>5190.53</v>
      </c>
      <c r="AK167" s="7">
        <v>20424.3</v>
      </c>
      <c r="AL167" s="7">
        <v>70.72</v>
      </c>
      <c r="AM167" s="7">
        <v>12526.87</v>
      </c>
      <c r="AN167" s="7">
        <v>9328.61</v>
      </c>
      <c r="AO167" s="7">
        <v>19874.34</v>
      </c>
      <c r="AP167" s="7">
        <v>37388.589999999997</v>
      </c>
      <c r="AQ167" s="7">
        <v>2737.2</v>
      </c>
      <c r="AR167" s="7">
        <v>22845.94</v>
      </c>
      <c r="AS167" s="7">
        <v>13162.56</v>
      </c>
      <c r="AT167" s="7">
        <v>7915.56</v>
      </c>
      <c r="AU167" s="7">
        <v>14980.65</v>
      </c>
      <c r="AV167" s="7">
        <v>34045.22</v>
      </c>
      <c r="AW167" s="7">
        <v>33441.269999999997</v>
      </c>
      <c r="AX167" s="7">
        <v>8335.9</v>
      </c>
      <c r="AY167" s="7">
        <v>20586.419999999998</v>
      </c>
      <c r="AZ167" s="7">
        <v>0</v>
      </c>
      <c r="BA167" s="7">
        <v>3648.99</v>
      </c>
      <c r="BB167" s="7">
        <v>47303.29</v>
      </c>
      <c r="BC167" s="7">
        <v>17565.509999999998</v>
      </c>
      <c r="BD167" s="7">
        <v>87935.85</v>
      </c>
      <c r="BE167" s="7">
        <v>19425.150000000001</v>
      </c>
      <c r="BF167" s="7">
        <v>12510.58</v>
      </c>
      <c r="BG167" s="7">
        <v>104476.38</v>
      </c>
      <c r="BH167" s="7">
        <v>4439.18</v>
      </c>
      <c r="BI167" s="7">
        <v>2779.79</v>
      </c>
      <c r="BJ167" s="7">
        <v>31936.3</v>
      </c>
      <c r="BK167" s="7">
        <v>1610.33</v>
      </c>
      <c r="BL167" s="7">
        <v>865.68</v>
      </c>
      <c r="BM167" s="7">
        <v>1247.02</v>
      </c>
      <c r="BN167" s="7">
        <v>27.25</v>
      </c>
      <c r="BO167" s="7">
        <v>12048.24</v>
      </c>
      <c r="BP167" s="7">
        <v>778.96</v>
      </c>
      <c r="BQ167" s="7">
        <v>161.96</v>
      </c>
      <c r="BR167" s="7">
        <v>922.18</v>
      </c>
      <c r="BS167" s="7">
        <v>2192.39</v>
      </c>
      <c r="BT167" s="7">
        <v>23.34</v>
      </c>
      <c r="BU167" s="7">
        <v>0</v>
      </c>
      <c r="CC167" s="7">
        <v>2227014.64</v>
      </c>
    </row>
    <row r="168" spans="1:81" x14ac:dyDescent="0.45">
      <c r="A168" s="7" t="s">
        <v>275</v>
      </c>
      <c r="B168" s="7" t="s">
        <v>25</v>
      </c>
      <c r="C168" s="7" t="s">
        <v>132</v>
      </c>
      <c r="D168" s="7" t="s">
        <v>210</v>
      </c>
      <c r="E168" s="7">
        <v>185689.22</v>
      </c>
      <c r="F168" s="7">
        <v>0</v>
      </c>
      <c r="G168" s="7">
        <v>0</v>
      </c>
      <c r="H168" s="7">
        <v>0</v>
      </c>
      <c r="I168" s="7">
        <v>55427.78</v>
      </c>
      <c r="J168" s="7">
        <v>715.01</v>
      </c>
      <c r="K168" s="7">
        <v>27.91</v>
      </c>
      <c r="L168" s="7">
        <v>1187.0999999999999</v>
      </c>
      <c r="M168" s="7">
        <v>40118.730000000003</v>
      </c>
      <c r="N168" s="7">
        <v>570.87</v>
      </c>
      <c r="O168" s="7">
        <v>1014.44</v>
      </c>
      <c r="P168" s="7">
        <v>563.83000000000004</v>
      </c>
      <c r="Q168" s="7">
        <v>70.7</v>
      </c>
      <c r="R168" s="7">
        <v>8261.76</v>
      </c>
      <c r="S168" s="7">
        <v>21007.3</v>
      </c>
      <c r="T168" s="7">
        <v>1356.9</v>
      </c>
      <c r="U168" s="7">
        <v>2554.46</v>
      </c>
      <c r="V168" s="7">
        <v>1289.7</v>
      </c>
      <c r="W168" s="7">
        <v>164.86</v>
      </c>
      <c r="X168" s="7">
        <v>2159.12</v>
      </c>
      <c r="Y168" s="7">
        <v>107.88</v>
      </c>
      <c r="Z168" s="7">
        <v>316.97000000000003</v>
      </c>
      <c r="AA168" s="7">
        <v>1947.91</v>
      </c>
      <c r="AB168" s="7">
        <v>634.41</v>
      </c>
      <c r="AC168" s="7">
        <v>28.61</v>
      </c>
      <c r="AD168" s="7">
        <v>156.77000000000001</v>
      </c>
      <c r="AE168" s="7">
        <v>7175.59</v>
      </c>
      <c r="AF168" s="7">
        <v>6614.15</v>
      </c>
      <c r="AG168" s="7">
        <v>1509.33</v>
      </c>
      <c r="AH168" s="7">
        <v>1799.46</v>
      </c>
      <c r="AI168" s="7">
        <v>3912.85</v>
      </c>
      <c r="AJ168" s="7">
        <v>2635.22</v>
      </c>
      <c r="AK168" s="7">
        <v>20188.830000000002</v>
      </c>
      <c r="AL168" s="7">
        <v>8863.2099999999991</v>
      </c>
      <c r="AM168" s="7">
        <v>4319.57</v>
      </c>
      <c r="AN168" s="7">
        <v>130.06</v>
      </c>
      <c r="AO168" s="7">
        <v>77.88</v>
      </c>
      <c r="AP168" s="7">
        <v>938.08</v>
      </c>
      <c r="AQ168" s="7">
        <v>210.7</v>
      </c>
      <c r="AR168" s="7">
        <v>330.24</v>
      </c>
      <c r="AS168" s="7">
        <v>248.31</v>
      </c>
      <c r="AT168" s="7">
        <v>15.86</v>
      </c>
      <c r="AU168" s="7">
        <v>602.83000000000004</v>
      </c>
      <c r="AV168" s="7">
        <v>520.01</v>
      </c>
      <c r="AW168" s="7">
        <v>6586.63</v>
      </c>
      <c r="AX168" s="7">
        <v>3017.07</v>
      </c>
      <c r="AY168" s="7">
        <v>445.51</v>
      </c>
      <c r="AZ168" s="7">
        <v>0</v>
      </c>
      <c r="BA168" s="7">
        <v>1487.7</v>
      </c>
      <c r="BB168" s="7">
        <v>2566.1799999999998</v>
      </c>
      <c r="BC168" s="7">
        <v>1077.83</v>
      </c>
      <c r="BD168" s="7">
        <v>60.57</v>
      </c>
      <c r="BE168" s="7">
        <v>384.09</v>
      </c>
      <c r="BF168" s="7">
        <v>4847.84</v>
      </c>
      <c r="BG168" s="7">
        <v>3816.58</v>
      </c>
      <c r="BH168" s="7">
        <v>3303.76</v>
      </c>
      <c r="BI168" s="7">
        <v>19.940000000000001</v>
      </c>
      <c r="BJ168" s="7">
        <v>1666.7</v>
      </c>
      <c r="BK168" s="7">
        <v>555.48</v>
      </c>
      <c r="BL168" s="7">
        <v>207.61</v>
      </c>
      <c r="BM168" s="7">
        <v>61.97</v>
      </c>
      <c r="BN168" s="7">
        <v>3.15</v>
      </c>
      <c r="BO168" s="7">
        <v>6.8</v>
      </c>
      <c r="BP168" s="7">
        <v>34.78</v>
      </c>
      <c r="BQ168" s="7">
        <v>502.52</v>
      </c>
      <c r="BR168" s="7">
        <v>45</v>
      </c>
      <c r="BS168" s="7">
        <v>36.6</v>
      </c>
      <c r="BT168" s="7">
        <v>0.19</v>
      </c>
      <c r="BU168" s="7">
        <v>0</v>
      </c>
      <c r="BV168" s="7">
        <v>48925.96</v>
      </c>
      <c r="BW168" s="7">
        <v>0</v>
      </c>
      <c r="BX168" s="7">
        <v>8709.5400000000009</v>
      </c>
      <c r="BY168" s="7">
        <v>0</v>
      </c>
      <c r="BZ168" s="7">
        <v>424908.47</v>
      </c>
      <c r="CA168" s="7">
        <v>239219.24</v>
      </c>
      <c r="CB168" s="7">
        <v>0</v>
      </c>
      <c r="CC168" s="7">
        <v>230509.71</v>
      </c>
    </row>
    <row r="169" spans="1:81" x14ac:dyDescent="0.45">
      <c r="A169" s="7" t="s">
        <v>275</v>
      </c>
      <c r="B169" s="7" t="s">
        <v>25</v>
      </c>
      <c r="C169" s="7" t="s">
        <v>133</v>
      </c>
      <c r="D169" s="7" t="s">
        <v>211</v>
      </c>
      <c r="E169" s="7">
        <v>25610.63</v>
      </c>
      <c r="F169" s="7">
        <v>0</v>
      </c>
      <c r="G169" s="7">
        <v>0</v>
      </c>
      <c r="H169" s="7">
        <v>0</v>
      </c>
      <c r="I169" s="7">
        <v>695.97</v>
      </c>
      <c r="J169" s="7">
        <v>11296.73</v>
      </c>
      <c r="K169" s="7">
        <v>4.78</v>
      </c>
      <c r="L169" s="7">
        <v>37.99</v>
      </c>
      <c r="M169" s="7">
        <v>119.59</v>
      </c>
      <c r="N169" s="7">
        <v>68.73</v>
      </c>
      <c r="O169" s="7">
        <v>318.13</v>
      </c>
      <c r="P169" s="7">
        <v>133.02000000000001</v>
      </c>
      <c r="Q169" s="7">
        <v>15.62</v>
      </c>
      <c r="R169" s="7">
        <v>585.91999999999996</v>
      </c>
      <c r="S169" s="7">
        <v>276.02999999999997</v>
      </c>
      <c r="T169" s="7">
        <v>3.1</v>
      </c>
      <c r="U169" s="7">
        <v>83.25</v>
      </c>
      <c r="V169" s="7">
        <v>51.94</v>
      </c>
      <c r="W169" s="7">
        <v>25</v>
      </c>
      <c r="X169" s="7">
        <v>145.61000000000001</v>
      </c>
      <c r="Y169" s="7">
        <v>24.91</v>
      </c>
      <c r="Z169" s="7">
        <v>27.55</v>
      </c>
      <c r="AA169" s="7">
        <v>453.98</v>
      </c>
      <c r="AB169" s="7">
        <v>195.73</v>
      </c>
      <c r="AC169" s="7">
        <v>12.68</v>
      </c>
      <c r="AD169" s="7">
        <v>33.97</v>
      </c>
      <c r="AE169" s="7">
        <v>378.51</v>
      </c>
      <c r="AF169" s="7">
        <v>184.45</v>
      </c>
      <c r="AG169" s="7">
        <v>23.79</v>
      </c>
      <c r="AH169" s="7">
        <v>75.27</v>
      </c>
      <c r="AI169" s="7">
        <v>471.49</v>
      </c>
      <c r="AJ169" s="7">
        <v>333.25</v>
      </c>
      <c r="AK169" s="7">
        <v>1892.37</v>
      </c>
      <c r="AL169" s="7">
        <v>450.5</v>
      </c>
      <c r="AM169" s="7">
        <v>1945.36</v>
      </c>
      <c r="AN169" s="7">
        <v>219.52</v>
      </c>
      <c r="AO169" s="7">
        <v>32.78</v>
      </c>
      <c r="AP169" s="7">
        <v>193.91</v>
      </c>
      <c r="AQ169" s="7">
        <v>36.69</v>
      </c>
      <c r="AR169" s="7">
        <v>51.16</v>
      </c>
      <c r="AS169" s="7">
        <v>35.39</v>
      </c>
      <c r="AT169" s="7">
        <v>7.79</v>
      </c>
      <c r="AU169" s="7">
        <v>81.72</v>
      </c>
      <c r="AV169" s="7">
        <v>92.12</v>
      </c>
      <c r="AW169" s="7">
        <v>534.91999999999996</v>
      </c>
      <c r="AX169" s="7">
        <v>158.74</v>
      </c>
      <c r="AY169" s="7">
        <v>40.340000000000003</v>
      </c>
      <c r="AZ169" s="7">
        <v>0</v>
      </c>
      <c r="BA169" s="7">
        <v>131.19999999999999</v>
      </c>
      <c r="BB169" s="7">
        <v>383.1</v>
      </c>
      <c r="BC169" s="7">
        <v>129.62</v>
      </c>
      <c r="BD169" s="7">
        <v>0.88</v>
      </c>
      <c r="BE169" s="7">
        <v>55.37</v>
      </c>
      <c r="BF169" s="7">
        <v>94.64</v>
      </c>
      <c r="BG169" s="7">
        <v>271.48</v>
      </c>
      <c r="BH169" s="7">
        <v>164.32</v>
      </c>
      <c r="BI169" s="7">
        <v>11.87</v>
      </c>
      <c r="BJ169" s="7">
        <v>228.19</v>
      </c>
      <c r="BK169" s="7">
        <v>148.72</v>
      </c>
      <c r="BL169" s="7">
        <v>48.98</v>
      </c>
      <c r="BM169" s="7">
        <v>19.37</v>
      </c>
      <c r="BN169" s="7">
        <v>0.41</v>
      </c>
      <c r="BO169" s="7">
        <v>3.73</v>
      </c>
      <c r="BP169" s="7">
        <v>12.72</v>
      </c>
      <c r="BQ169" s="7">
        <v>32.75</v>
      </c>
      <c r="BR169" s="7">
        <v>37.51</v>
      </c>
      <c r="BS169" s="7">
        <v>6.36</v>
      </c>
      <c r="BT169" s="7">
        <v>13.17</v>
      </c>
      <c r="BU169" s="7">
        <v>0</v>
      </c>
      <c r="BV169" s="7">
        <v>8380.0400000000009</v>
      </c>
      <c r="BW169" s="7">
        <v>0</v>
      </c>
      <c r="BX169" s="7">
        <v>766.93</v>
      </c>
      <c r="BY169" s="7">
        <v>0</v>
      </c>
      <c r="BZ169" s="7">
        <v>50022.28</v>
      </c>
      <c r="CA169" s="7">
        <v>24411.65</v>
      </c>
      <c r="CB169" s="7">
        <v>0</v>
      </c>
      <c r="CC169" s="7">
        <v>23644.720000000001</v>
      </c>
    </row>
    <row r="170" spans="1:81" x14ac:dyDescent="0.45">
      <c r="A170" s="7" t="s">
        <v>275</v>
      </c>
      <c r="B170" s="7" t="s">
        <v>25</v>
      </c>
      <c r="C170" s="7" t="s">
        <v>134</v>
      </c>
      <c r="D170" s="7" t="s">
        <v>212</v>
      </c>
      <c r="E170" s="7">
        <v>7160.48</v>
      </c>
      <c r="F170" s="7">
        <v>0</v>
      </c>
      <c r="G170" s="7">
        <v>0</v>
      </c>
      <c r="H170" s="7">
        <v>0</v>
      </c>
      <c r="I170" s="7">
        <v>89.96</v>
      </c>
      <c r="J170" s="7">
        <v>20.64</v>
      </c>
      <c r="K170" s="7">
        <v>775.64</v>
      </c>
      <c r="L170" s="7">
        <v>63.51</v>
      </c>
      <c r="M170" s="7">
        <v>1002.16</v>
      </c>
      <c r="N170" s="7">
        <v>193.12</v>
      </c>
      <c r="O170" s="7">
        <v>70.86</v>
      </c>
      <c r="P170" s="7">
        <v>39.549999999999997</v>
      </c>
      <c r="Q170" s="7">
        <v>9.7799999999999994</v>
      </c>
      <c r="R170" s="7">
        <v>702.3</v>
      </c>
      <c r="S170" s="7">
        <v>278.39</v>
      </c>
      <c r="T170" s="7">
        <v>35.81</v>
      </c>
      <c r="U170" s="7">
        <v>95.78</v>
      </c>
      <c r="V170" s="7">
        <v>51.04</v>
      </c>
      <c r="W170" s="7">
        <v>6.95</v>
      </c>
      <c r="X170" s="7">
        <v>84.88</v>
      </c>
      <c r="Y170" s="7">
        <v>36.28</v>
      </c>
      <c r="Z170" s="7">
        <v>36.99</v>
      </c>
      <c r="AA170" s="7">
        <v>120</v>
      </c>
      <c r="AB170" s="7">
        <v>17.079999999999998</v>
      </c>
      <c r="AC170" s="7">
        <v>35.79</v>
      </c>
      <c r="AD170" s="7">
        <v>31.03</v>
      </c>
      <c r="AE170" s="7">
        <v>364.12</v>
      </c>
      <c r="AF170" s="7">
        <v>207.42</v>
      </c>
      <c r="AG170" s="7">
        <v>33.450000000000003</v>
      </c>
      <c r="AH170" s="7">
        <v>41.78</v>
      </c>
      <c r="AI170" s="7">
        <v>71.47</v>
      </c>
      <c r="AJ170" s="7">
        <v>55.05</v>
      </c>
      <c r="AK170" s="7">
        <v>725.94</v>
      </c>
      <c r="AL170" s="7">
        <v>229.75</v>
      </c>
      <c r="AM170" s="7">
        <v>122.16</v>
      </c>
      <c r="AN170" s="7">
        <v>213.67</v>
      </c>
      <c r="AO170" s="7">
        <v>19.559999999999999</v>
      </c>
      <c r="AP170" s="7">
        <v>258.44</v>
      </c>
      <c r="AQ170" s="7">
        <v>10.98</v>
      </c>
      <c r="AR170" s="7">
        <v>18.670000000000002</v>
      </c>
      <c r="AS170" s="7">
        <v>3.67</v>
      </c>
      <c r="AT170" s="7">
        <v>7.81</v>
      </c>
      <c r="AU170" s="7">
        <v>69.569999999999993</v>
      </c>
      <c r="AV170" s="7">
        <v>15.98</v>
      </c>
      <c r="AW170" s="7">
        <v>317.70999999999998</v>
      </c>
      <c r="AX170" s="7">
        <v>148.30000000000001</v>
      </c>
      <c r="AY170" s="7">
        <v>27.93</v>
      </c>
      <c r="AZ170" s="7">
        <v>0</v>
      </c>
      <c r="BA170" s="7">
        <v>31.54</v>
      </c>
      <c r="BB170" s="7">
        <v>163.89</v>
      </c>
      <c r="BC170" s="7">
        <v>34.03</v>
      </c>
      <c r="BD170" s="7">
        <v>0.38</v>
      </c>
      <c r="BE170" s="7">
        <v>16.62</v>
      </c>
      <c r="BF170" s="7">
        <v>40.92</v>
      </c>
      <c r="BG170" s="7">
        <v>121.4</v>
      </c>
      <c r="BH170" s="7">
        <v>27.93</v>
      </c>
      <c r="BI170" s="7">
        <v>6.63</v>
      </c>
      <c r="BJ170" s="7">
        <v>42.01</v>
      </c>
      <c r="BK170" s="7">
        <v>40.700000000000003</v>
      </c>
      <c r="BL170" s="7">
        <v>11.49</v>
      </c>
      <c r="BM170" s="7">
        <v>4.74</v>
      </c>
      <c r="BN170" s="7">
        <v>0.01</v>
      </c>
      <c r="BO170" s="7">
        <v>1.86</v>
      </c>
      <c r="BP170" s="7">
        <v>2.8</v>
      </c>
      <c r="BQ170" s="7">
        <v>39.54</v>
      </c>
      <c r="BR170" s="7">
        <v>56.59</v>
      </c>
      <c r="BS170" s="7">
        <v>42.09</v>
      </c>
      <c r="BT170" s="7">
        <v>0</v>
      </c>
      <c r="BU170" s="7">
        <v>0</v>
      </c>
      <c r="BV170" s="7">
        <v>2762.74</v>
      </c>
      <c r="BW170" s="7">
        <v>0</v>
      </c>
      <c r="BX170" s="7">
        <v>280.02999999999997</v>
      </c>
      <c r="BY170" s="7">
        <v>0</v>
      </c>
      <c r="BZ170" s="7">
        <v>14886.65</v>
      </c>
      <c r="CA170" s="7">
        <v>7726.18</v>
      </c>
      <c r="CB170" s="7">
        <v>0</v>
      </c>
      <c r="CC170" s="7">
        <v>7446.14</v>
      </c>
    </row>
    <row r="171" spans="1:81" x14ac:dyDescent="0.45">
      <c r="A171" s="7" t="s">
        <v>275</v>
      </c>
      <c r="B171" s="7" t="s">
        <v>25</v>
      </c>
      <c r="C171" s="7" t="s">
        <v>135</v>
      </c>
      <c r="D171" s="7" t="s">
        <v>213</v>
      </c>
      <c r="E171" s="7">
        <v>37031.93</v>
      </c>
      <c r="F171" s="7">
        <v>0</v>
      </c>
      <c r="G171" s="7">
        <v>0</v>
      </c>
      <c r="H171" s="7">
        <v>0</v>
      </c>
      <c r="I171" s="7">
        <v>25.95</v>
      </c>
      <c r="J171" s="7">
        <v>42.81</v>
      </c>
      <c r="K171" s="7">
        <v>0.32</v>
      </c>
      <c r="L171" s="7">
        <v>8740.2999999999993</v>
      </c>
      <c r="M171" s="7">
        <v>149.72</v>
      </c>
      <c r="N171" s="7">
        <v>62.31</v>
      </c>
      <c r="O171" s="7">
        <v>231.37</v>
      </c>
      <c r="P171" s="7">
        <v>157.68</v>
      </c>
      <c r="Q171" s="7">
        <v>48.77</v>
      </c>
      <c r="R171" s="7">
        <v>31253.5</v>
      </c>
      <c r="S171" s="7">
        <v>1303.96</v>
      </c>
      <c r="T171" s="7">
        <v>5.37</v>
      </c>
      <c r="U171" s="7">
        <v>368.92</v>
      </c>
      <c r="V171" s="7">
        <v>1241.7</v>
      </c>
      <c r="W171" s="7">
        <v>677.72</v>
      </c>
      <c r="X171" s="7">
        <v>947.89</v>
      </c>
      <c r="Y171" s="7">
        <v>128.69999999999999</v>
      </c>
      <c r="Z171" s="7">
        <v>190.63</v>
      </c>
      <c r="AA171" s="7">
        <v>2442.58</v>
      </c>
      <c r="AB171" s="7">
        <v>88.44</v>
      </c>
      <c r="AC171" s="7">
        <v>201.86</v>
      </c>
      <c r="AD171" s="7">
        <v>63.39</v>
      </c>
      <c r="AE171" s="7">
        <v>2701.54</v>
      </c>
      <c r="AF171" s="7">
        <v>3620.23</v>
      </c>
      <c r="AG171" s="7">
        <v>92.7</v>
      </c>
      <c r="AH171" s="7">
        <v>563.70000000000005</v>
      </c>
      <c r="AI171" s="7">
        <v>1491.36</v>
      </c>
      <c r="AJ171" s="7">
        <v>441.82</v>
      </c>
      <c r="AK171" s="7">
        <v>2687.68</v>
      </c>
      <c r="AL171" s="7">
        <v>1597.29</v>
      </c>
      <c r="AM171" s="7">
        <v>2404.25</v>
      </c>
      <c r="AN171" s="7">
        <v>511.59</v>
      </c>
      <c r="AO171" s="7">
        <v>195.57</v>
      </c>
      <c r="AP171" s="7">
        <v>963.64</v>
      </c>
      <c r="AQ171" s="7">
        <v>104.35</v>
      </c>
      <c r="AR171" s="7">
        <v>263.18</v>
      </c>
      <c r="AS171" s="7">
        <v>244.95</v>
      </c>
      <c r="AT171" s="7">
        <v>19.25</v>
      </c>
      <c r="AU171" s="7">
        <v>268.58</v>
      </c>
      <c r="AV171" s="7">
        <v>514.92999999999995</v>
      </c>
      <c r="AW171" s="7">
        <v>2023.17</v>
      </c>
      <c r="AX171" s="7">
        <v>247.92</v>
      </c>
      <c r="AY171" s="7">
        <v>87.62</v>
      </c>
      <c r="AZ171" s="7">
        <v>0</v>
      </c>
      <c r="BA171" s="7">
        <v>394.76</v>
      </c>
      <c r="BB171" s="7">
        <v>1633</v>
      </c>
      <c r="BC171" s="7">
        <v>1147.97</v>
      </c>
      <c r="BD171" s="7">
        <v>23.64</v>
      </c>
      <c r="BE171" s="7">
        <v>224.52</v>
      </c>
      <c r="BF171" s="7">
        <v>232.16</v>
      </c>
      <c r="BG171" s="7">
        <v>1159.96</v>
      </c>
      <c r="BH171" s="7">
        <v>793.93</v>
      </c>
      <c r="BI171" s="7">
        <v>23.65</v>
      </c>
      <c r="BJ171" s="7">
        <v>803.13</v>
      </c>
      <c r="BK171" s="7">
        <v>268.36</v>
      </c>
      <c r="BL171" s="7">
        <v>90.29</v>
      </c>
      <c r="BM171" s="7">
        <v>35.43</v>
      </c>
      <c r="BN171" s="7">
        <v>0.23</v>
      </c>
      <c r="BO171" s="7">
        <v>9.02</v>
      </c>
      <c r="BP171" s="7">
        <v>19.5</v>
      </c>
      <c r="BQ171" s="7">
        <v>66.38</v>
      </c>
      <c r="BR171" s="7">
        <v>27.1</v>
      </c>
      <c r="BS171" s="7">
        <v>35.36</v>
      </c>
      <c r="BT171" s="7">
        <v>0.15</v>
      </c>
      <c r="BU171" s="7">
        <v>0</v>
      </c>
      <c r="BV171" s="7">
        <v>16002.39</v>
      </c>
      <c r="BW171" s="7">
        <v>0</v>
      </c>
      <c r="BX171" s="7">
        <v>1604.13</v>
      </c>
      <c r="BY171" s="7">
        <v>0</v>
      </c>
      <c r="BZ171" s="7">
        <v>115043.8</v>
      </c>
      <c r="CA171" s="7">
        <v>78011.87</v>
      </c>
      <c r="CB171" s="7">
        <v>0</v>
      </c>
      <c r="CC171" s="7">
        <v>76407.740000000005</v>
      </c>
    </row>
    <row r="172" spans="1:81" x14ac:dyDescent="0.45">
      <c r="A172" s="7" t="s">
        <v>275</v>
      </c>
      <c r="B172" s="7" t="s">
        <v>25</v>
      </c>
      <c r="C172" s="7" t="s">
        <v>136</v>
      </c>
      <c r="D172" s="7" t="s">
        <v>214</v>
      </c>
      <c r="E172" s="7">
        <v>281246.49</v>
      </c>
      <c r="F172" s="7">
        <v>0</v>
      </c>
      <c r="G172" s="7">
        <v>0</v>
      </c>
      <c r="H172" s="7">
        <v>0</v>
      </c>
      <c r="I172" s="7">
        <v>216377.28</v>
      </c>
      <c r="J172" s="7">
        <v>466.58</v>
      </c>
      <c r="K172" s="7">
        <v>4900.5</v>
      </c>
      <c r="L172" s="7">
        <v>2743.28</v>
      </c>
      <c r="M172" s="7">
        <v>193033.33</v>
      </c>
      <c r="N172" s="7">
        <v>837.68</v>
      </c>
      <c r="O172" s="7">
        <v>1823.6</v>
      </c>
      <c r="P172" s="7">
        <v>13963.47</v>
      </c>
      <c r="Q172" s="7">
        <v>1219.68</v>
      </c>
      <c r="R172" s="7">
        <v>2797.16</v>
      </c>
      <c r="S172" s="7">
        <v>10873.83</v>
      </c>
      <c r="T172" s="7">
        <v>1546.04</v>
      </c>
      <c r="U172" s="7">
        <v>15577.19</v>
      </c>
      <c r="V172" s="7">
        <v>5501.23</v>
      </c>
      <c r="W172" s="7">
        <v>1086.94</v>
      </c>
      <c r="X172" s="7">
        <v>6942.71</v>
      </c>
      <c r="Y172" s="7">
        <v>394.63</v>
      </c>
      <c r="Z172" s="7">
        <v>647.09</v>
      </c>
      <c r="AA172" s="7">
        <v>3445.91</v>
      </c>
      <c r="AB172" s="7">
        <v>427.53</v>
      </c>
      <c r="AC172" s="7">
        <v>35.72</v>
      </c>
      <c r="AD172" s="7">
        <v>667.15</v>
      </c>
      <c r="AE172" s="7">
        <v>5687.65</v>
      </c>
      <c r="AF172" s="7">
        <v>14671.67</v>
      </c>
      <c r="AG172" s="7">
        <v>1610.64</v>
      </c>
      <c r="AH172" s="7">
        <v>5699.13</v>
      </c>
      <c r="AI172" s="7">
        <v>3962.82</v>
      </c>
      <c r="AJ172" s="7">
        <v>2698.46</v>
      </c>
      <c r="AK172" s="7">
        <v>76822.880000000005</v>
      </c>
      <c r="AL172" s="7">
        <v>29316.06</v>
      </c>
      <c r="AM172" s="7">
        <v>25592.86</v>
      </c>
      <c r="AN172" s="7">
        <v>1201.54</v>
      </c>
      <c r="AO172" s="7">
        <v>759.02</v>
      </c>
      <c r="AP172" s="7">
        <v>17061.14</v>
      </c>
      <c r="AQ172" s="7">
        <v>1532.57</v>
      </c>
      <c r="AR172" s="7">
        <v>2748.95</v>
      </c>
      <c r="AS172" s="7">
        <v>1078.33</v>
      </c>
      <c r="AT172" s="7">
        <v>1328.41</v>
      </c>
      <c r="AU172" s="7">
        <v>2260.08</v>
      </c>
      <c r="AV172" s="7">
        <v>3685.66</v>
      </c>
      <c r="AW172" s="7">
        <v>12210.45</v>
      </c>
      <c r="AX172" s="7">
        <v>2362.6999999999998</v>
      </c>
      <c r="AY172" s="7">
        <v>1655.97</v>
      </c>
      <c r="AZ172" s="7">
        <v>0</v>
      </c>
      <c r="BA172" s="7">
        <v>7429.92</v>
      </c>
      <c r="BB172" s="7">
        <v>18781.41</v>
      </c>
      <c r="BC172" s="7">
        <v>3632.18</v>
      </c>
      <c r="BD172" s="7">
        <v>371.14</v>
      </c>
      <c r="BE172" s="7">
        <v>18132.3</v>
      </c>
      <c r="BF172" s="7">
        <v>3942.28</v>
      </c>
      <c r="BG172" s="7">
        <v>6925.28</v>
      </c>
      <c r="BH172" s="7">
        <v>10258.67</v>
      </c>
      <c r="BI172" s="7">
        <v>331.27</v>
      </c>
      <c r="BJ172" s="7">
        <v>9110.61</v>
      </c>
      <c r="BK172" s="7">
        <v>2037.04</v>
      </c>
      <c r="BL172" s="7">
        <v>1296.2</v>
      </c>
      <c r="BM172" s="7">
        <v>379.7</v>
      </c>
      <c r="BN172" s="7">
        <v>2.89</v>
      </c>
      <c r="BO172" s="7">
        <v>658.95</v>
      </c>
      <c r="BP172" s="7">
        <v>1014.49</v>
      </c>
      <c r="BQ172" s="7">
        <v>847.78</v>
      </c>
      <c r="BR172" s="7">
        <v>510.51</v>
      </c>
      <c r="BS172" s="7">
        <v>391.45</v>
      </c>
      <c r="BT172" s="7">
        <v>0.05</v>
      </c>
      <c r="BU172" s="7">
        <v>0</v>
      </c>
      <c r="BV172" s="7">
        <v>146620.88</v>
      </c>
      <c r="BW172" s="7">
        <v>0</v>
      </c>
      <c r="BX172" s="7">
        <v>7203.87</v>
      </c>
      <c r="BY172" s="7">
        <v>0</v>
      </c>
      <c r="BZ172" s="7">
        <v>1073760</v>
      </c>
      <c r="CA172" s="7">
        <v>792513.51</v>
      </c>
      <c r="CB172" s="7">
        <v>0</v>
      </c>
      <c r="CC172" s="7">
        <v>785309.64</v>
      </c>
    </row>
    <row r="173" spans="1:81" x14ac:dyDescent="0.45">
      <c r="A173" s="7" t="s">
        <v>275</v>
      </c>
      <c r="B173" s="7" t="s">
        <v>25</v>
      </c>
      <c r="C173" s="7" t="s">
        <v>137</v>
      </c>
      <c r="D173" s="7" t="s">
        <v>14</v>
      </c>
      <c r="E173" s="7">
        <v>72749.72</v>
      </c>
      <c r="F173" s="7">
        <v>0</v>
      </c>
      <c r="G173" s="7">
        <v>0</v>
      </c>
      <c r="H173" s="7">
        <v>0</v>
      </c>
      <c r="I173" s="7">
        <v>2364.0300000000002</v>
      </c>
      <c r="J173" s="7">
        <v>31.22</v>
      </c>
      <c r="K173" s="7">
        <v>7.78</v>
      </c>
      <c r="L173" s="7">
        <v>340.85</v>
      </c>
      <c r="M173" s="7">
        <v>1829.44</v>
      </c>
      <c r="N173" s="7">
        <v>51573.87</v>
      </c>
      <c r="O173" s="7">
        <v>289.19</v>
      </c>
      <c r="P173" s="7">
        <v>1236.4100000000001</v>
      </c>
      <c r="Q173" s="7">
        <v>288.48</v>
      </c>
      <c r="R173" s="7">
        <v>369.68</v>
      </c>
      <c r="S173" s="7">
        <v>9330.68</v>
      </c>
      <c r="T173" s="7">
        <v>24.64</v>
      </c>
      <c r="U173" s="7">
        <v>3096.53</v>
      </c>
      <c r="V173" s="7">
        <v>460.51</v>
      </c>
      <c r="W173" s="7">
        <v>386.82</v>
      </c>
      <c r="X173" s="7">
        <v>1303.8800000000001</v>
      </c>
      <c r="Y173" s="7">
        <v>124.43</v>
      </c>
      <c r="Z173" s="7">
        <v>181.56</v>
      </c>
      <c r="AA173" s="7">
        <v>1095.79</v>
      </c>
      <c r="AB173" s="7">
        <v>158.87</v>
      </c>
      <c r="AC173" s="7">
        <v>35.31</v>
      </c>
      <c r="AD173" s="7">
        <v>652.13</v>
      </c>
      <c r="AE173" s="7">
        <v>1103.74</v>
      </c>
      <c r="AF173" s="7">
        <v>2662.38</v>
      </c>
      <c r="AG173" s="7">
        <v>171.5</v>
      </c>
      <c r="AH173" s="7">
        <v>1489.08</v>
      </c>
      <c r="AI173" s="7">
        <v>1035.71</v>
      </c>
      <c r="AJ173" s="7">
        <v>456.64</v>
      </c>
      <c r="AK173" s="7">
        <v>14943.57</v>
      </c>
      <c r="AL173" s="7">
        <v>4098.1000000000004</v>
      </c>
      <c r="AM173" s="7">
        <v>3121.68</v>
      </c>
      <c r="AN173" s="7">
        <v>169.77</v>
      </c>
      <c r="AO173" s="7">
        <v>153.62</v>
      </c>
      <c r="AP173" s="7">
        <v>1599.24</v>
      </c>
      <c r="AQ173" s="7">
        <v>493.32</v>
      </c>
      <c r="AR173" s="7">
        <v>708.91</v>
      </c>
      <c r="AS173" s="7">
        <v>209.79</v>
      </c>
      <c r="AT173" s="7">
        <v>91.86</v>
      </c>
      <c r="AU173" s="7">
        <v>643.08000000000004</v>
      </c>
      <c r="AV173" s="7">
        <v>1080.98</v>
      </c>
      <c r="AW173" s="7">
        <v>2750.48</v>
      </c>
      <c r="AX173" s="7">
        <v>402.41</v>
      </c>
      <c r="AY173" s="7">
        <v>633.9</v>
      </c>
      <c r="AZ173" s="7">
        <v>0</v>
      </c>
      <c r="BA173" s="7">
        <v>2863.58</v>
      </c>
      <c r="BB173" s="7">
        <v>3486.26</v>
      </c>
      <c r="BC173" s="7">
        <v>1114.7</v>
      </c>
      <c r="BD173" s="7">
        <v>129.97999999999999</v>
      </c>
      <c r="BE173" s="7">
        <v>1929.13</v>
      </c>
      <c r="BF173" s="7">
        <v>1554.96</v>
      </c>
      <c r="BG173" s="7">
        <v>1206.3800000000001</v>
      </c>
      <c r="BH173" s="7">
        <v>1280.55</v>
      </c>
      <c r="BI173" s="7">
        <v>95.81</v>
      </c>
      <c r="BJ173" s="7">
        <v>2679.55</v>
      </c>
      <c r="BK173" s="7">
        <v>396.5</v>
      </c>
      <c r="BL173" s="7">
        <v>204.3</v>
      </c>
      <c r="BM173" s="7">
        <v>70.92</v>
      </c>
      <c r="BN173" s="7">
        <v>3.53</v>
      </c>
      <c r="BO173" s="7">
        <v>317.18</v>
      </c>
      <c r="BP173" s="7">
        <v>280.8</v>
      </c>
      <c r="BQ173" s="7">
        <v>170.29</v>
      </c>
      <c r="BR173" s="7">
        <v>125.99</v>
      </c>
      <c r="BS173" s="7">
        <v>121.9</v>
      </c>
      <c r="BT173" s="7">
        <v>0.04</v>
      </c>
      <c r="BU173" s="7">
        <v>0</v>
      </c>
      <c r="BV173" s="7">
        <v>41183.53</v>
      </c>
      <c r="BW173" s="7">
        <v>0</v>
      </c>
      <c r="BX173" s="7">
        <v>1617.74</v>
      </c>
      <c r="BY173" s="7">
        <v>0</v>
      </c>
      <c r="BZ173" s="7">
        <v>205601.68</v>
      </c>
      <c r="CA173" s="7">
        <v>132851.96</v>
      </c>
      <c r="CB173" s="7">
        <v>0</v>
      </c>
      <c r="CC173" s="7">
        <v>131234.21</v>
      </c>
    </row>
    <row r="174" spans="1:81" x14ac:dyDescent="0.45">
      <c r="A174" s="7" t="s">
        <v>275</v>
      </c>
      <c r="B174" s="7" t="s">
        <v>25</v>
      </c>
      <c r="C174" s="7" t="s">
        <v>138</v>
      </c>
      <c r="D174" s="7" t="s">
        <v>215</v>
      </c>
      <c r="E174" s="7">
        <v>39256.959999999999</v>
      </c>
      <c r="F174" s="7">
        <v>0</v>
      </c>
      <c r="G174" s="7">
        <v>0</v>
      </c>
      <c r="H174" s="7">
        <v>0</v>
      </c>
      <c r="I174" s="7">
        <v>102.8</v>
      </c>
      <c r="J174" s="7">
        <v>14214.64</v>
      </c>
      <c r="K174" s="7">
        <v>0.43</v>
      </c>
      <c r="L174" s="7">
        <v>95.4</v>
      </c>
      <c r="M174" s="7">
        <v>107.69</v>
      </c>
      <c r="N174" s="7">
        <v>364.76</v>
      </c>
      <c r="O174" s="7">
        <v>25997.87</v>
      </c>
      <c r="P174" s="7">
        <v>1243.94</v>
      </c>
      <c r="Q174" s="7">
        <v>95.93</v>
      </c>
      <c r="R174" s="7">
        <v>441.38</v>
      </c>
      <c r="S174" s="7">
        <v>3823.17</v>
      </c>
      <c r="T174" s="7">
        <v>4.8</v>
      </c>
      <c r="U174" s="7">
        <v>1201.25</v>
      </c>
      <c r="V174" s="7">
        <v>1661.53</v>
      </c>
      <c r="W174" s="7">
        <v>510.5</v>
      </c>
      <c r="X174" s="7">
        <v>1812.79</v>
      </c>
      <c r="Y174" s="7">
        <v>80.900000000000006</v>
      </c>
      <c r="Z174" s="7">
        <v>151.69</v>
      </c>
      <c r="AA174" s="7">
        <v>465.16</v>
      </c>
      <c r="AB174" s="7">
        <v>132.88999999999999</v>
      </c>
      <c r="AC174" s="7">
        <v>24.81</v>
      </c>
      <c r="AD174" s="7">
        <v>592.04</v>
      </c>
      <c r="AE174" s="7">
        <v>1204.27</v>
      </c>
      <c r="AF174" s="7">
        <v>2525.42</v>
      </c>
      <c r="AG174" s="7">
        <v>87.94</v>
      </c>
      <c r="AH174" s="7">
        <v>1011.18</v>
      </c>
      <c r="AI174" s="7">
        <v>993.95</v>
      </c>
      <c r="AJ174" s="7">
        <v>499.25</v>
      </c>
      <c r="AK174" s="7">
        <v>8199.52</v>
      </c>
      <c r="AL174" s="7">
        <v>2919.64</v>
      </c>
      <c r="AM174" s="7">
        <v>3968.55</v>
      </c>
      <c r="AN174" s="7">
        <v>322.13</v>
      </c>
      <c r="AO174" s="7">
        <v>66.290000000000006</v>
      </c>
      <c r="AP174" s="7">
        <v>1657.08</v>
      </c>
      <c r="AQ174" s="7">
        <v>150.11000000000001</v>
      </c>
      <c r="AR174" s="7">
        <v>376.56</v>
      </c>
      <c r="AS174" s="7">
        <v>99.05</v>
      </c>
      <c r="AT174" s="7">
        <v>44.85</v>
      </c>
      <c r="AU174" s="7">
        <v>324.08</v>
      </c>
      <c r="AV174" s="7">
        <v>418.75</v>
      </c>
      <c r="AW174" s="7">
        <v>1354.63</v>
      </c>
      <c r="AX174" s="7">
        <v>408.35</v>
      </c>
      <c r="AY174" s="7">
        <v>187.62</v>
      </c>
      <c r="AZ174" s="7">
        <v>0</v>
      </c>
      <c r="BA174" s="7">
        <v>1215.97</v>
      </c>
      <c r="BB174" s="7">
        <v>1784.47</v>
      </c>
      <c r="BC174" s="7">
        <v>682.55</v>
      </c>
      <c r="BD174" s="7">
        <v>15.09</v>
      </c>
      <c r="BE174" s="7">
        <v>338.92</v>
      </c>
      <c r="BF174" s="7">
        <v>204.35</v>
      </c>
      <c r="BG174" s="7">
        <v>882.28</v>
      </c>
      <c r="BH174" s="7">
        <v>825.4</v>
      </c>
      <c r="BI174" s="7">
        <v>27.91</v>
      </c>
      <c r="BJ174" s="7">
        <v>984.47</v>
      </c>
      <c r="BK174" s="7">
        <v>307.52</v>
      </c>
      <c r="BL174" s="7">
        <v>90.01</v>
      </c>
      <c r="BM174" s="7">
        <v>30.05</v>
      </c>
      <c r="BN174" s="7">
        <v>2.8</v>
      </c>
      <c r="BO174" s="7">
        <v>27.17</v>
      </c>
      <c r="BP174" s="7">
        <v>35.630000000000003</v>
      </c>
      <c r="BQ174" s="7">
        <v>66.58</v>
      </c>
      <c r="BR174" s="7">
        <v>73.22</v>
      </c>
      <c r="BS174" s="7">
        <v>29.64</v>
      </c>
      <c r="BT174" s="7">
        <v>0.41</v>
      </c>
      <c r="BU174" s="7">
        <v>0</v>
      </c>
      <c r="BV174" s="7">
        <v>22591.72</v>
      </c>
      <c r="BW174" s="7">
        <v>0</v>
      </c>
      <c r="BX174" s="7">
        <v>784.83</v>
      </c>
      <c r="BY174" s="7">
        <v>0</v>
      </c>
      <c r="BZ174" s="7">
        <v>127611.84</v>
      </c>
      <c r="CA174" s="7">
        <v>88354.880000000005</v>
      </c>
      <c r="CB174" s="7">
        <v>0</v>
      </c>
      <c r="CC174" s="7">
        <v>87570.05</v>
      </c>
    </row>
    <row r="175" spans="1:81" x14ac:dyDescent="0.45">
      <c r="A175" s="7" t="s">
        <v>275</v>
      </c>
      <c r="B175" s="7" t="s">
        <v>25</v>
      </c>
      <c r="C175" s="7" t="s">
        <v>139</v>
      </c>
      <c r="D175" s="7" t="s">
        <v>216</v>
      </c>
      <c r="E175" s="7">
        <v>49046.89</v>
      </c>
      <c r="F175" s="7">
        <v>0</v>
      </c>
      <c r="G175" s="7">
        <v>0</v>
      </c>
      <c r="H175" s="7">
        <v>0</v>
      </c>
      <c r="I175" s="7">
        <v>81.72</v>
      </c>
      <c r="J175" s="7">
        <v>5228.49</v>
      </c>
      <c r="K175" s="7">
        <v>0.54</v>
      </c>
      <c r="L175" s="7">
        <v>1282.8499999999999</v>
      </c>
      <c r="M175" s="7">
        <v>641.19000000000005</v>
      </c>
      <c r="N175" s="7">
        <v>1473.22</v>
      </c>
      <c r="O175" s="7">
        <v>3387.93</v>
      </c>
      <c r="P175" s="7">
        <v>39613.269999999997</v>
      </c>
      <c r="Q175" s="7">
        <v>1134.67</v>
      </c>
      <c r="R175" s="7">
        <v>419.64</v>
      </c>
      <c r="S175" s="7">
        <v>8303.99</v>
      </c>
      <c r="T175" s="7">
        <v>8.6</v>
      </c>
      <c r="U175" s="7">
        <v>3355.54</v>
      </c>
      <c r="V175" s="7">
        <v>155.05000000000001</v>
      </c>
      <c r="W175" s="7">
        <v>471.35</v>
      </c>
      <c r="X175" s="7">
        <v>980.43</v>
      </c>
      <c r="Y175" s="7">
        <v>156.26</v>
      </c>
      <c r="Z175" s="7">
        <v>227.39</v>
      </c>
      <c r="AA175" s="7">
        <v>964.5</v>
      </c>
      <c r="AB175" s="7">
        <v>30.37</v>
      </c>
      <c r="AC175" s="7">
        <v>7.64</v>
      </c>
      <c r="AD175" s="7">
        <v>105.98</v>
      </c>
      <c r="AE175" s="7">
        <v>2188.5500000000002</v>
      </c>
      <c r="AF175" s="7">
        <v>6800.45</v>
      </c>
      <c r="AG175" s="7">
        <v>247.22</v>
      </c>
      <c r="AH175" s="7">
        <v>5170.37</v>
      </c>
      <c r="AI175" s="7">
        <v>867.18</v>
      </c>
      <c r="AJ175" s="7">
        <v>365.74</v>
      </c>
      <c r="AK175" s="7">
        <v>8779.0300000000007</v>
      </c>
      <c r="AL175" s="7">
        <v>2171.65</v>
      </c>
      <c r="AM175" s="7">
        <v>5962.47</v>
      </c>
      <c r="AN175" s="7">
        <v>358.41</v>
      </c>
      <c r="AO175" s="7">
        <v>111.75</v>
      </c>
      <c r="AP175" s="7">
        <v>2916.07</v>
      </c>
      <c r="AQ175" s="7">
        <v>224.17</v>
      </c>
      <c r="AR175" s="7">
        <v>250.46</v>
      </c>
      <c r="AS175" s="7">
        <v>295.57</v>
      </c>
      <c r="AT175" s="7">
        <v>61.97</v>
      </c>
      <c r="AU175" s="7">
        <v>505.64</v>
      </c>
      <c r="AV175" s="7">
        <v>1085.42</v>
      </c>
      <c r="AW175" s="7">
        <v>1769.58</v>
      </c>
      <c r="AX175" s="7">
        <v>439.22</v>
      </c>
      <c r="AY175" s="7">
        <v>355.29</v>
      </c>
      <c r="AZ175" s="7">
        <v>0</v>
      </c>
      <c r="BA175" s="7">
        <v>1549.88</v>
      </c>
      <c r="BB175" s="7">
        <v>3673.76</v>
      </c>
      <c r="BC175" s="7">
        <v>836.57</v>
      </c>
      <c r="BD175" s="7">
        <v>37.61</v>
      </c>
      <c r="BE175" s="7">
        <v>879.42</v>
      </c>
      <c r="BF175" s="7">
        <v>438.51</v>
      </c>
      <c r="BG175" s="7">
        <v>1225.47</v>
      </c>
      <c r="BH175" s="7">
        <v>1021.38</v>
      </c>
      <c r="BI175" s="7">
        <v>42.15</v>
      </c>
      <c r="BJ175" s="7">
        <v>1784.01</v>
      </c>
      <c r="BK175" s="7">
        <v>534.54999999999995</v>
      </c>
      <c r="BL175" s="7">
        <v>151.35</v>
      </c>
      <c r="BM175" s="7">
        <v>35.5</v>
      </c>
      <c r="BN175" s="7">
        <v>0.79</v>
      </c>
      <c r="BO175" s="7">
        <v>110.39</v>
      </c>
      <c r="BP175" s="7">
        <v>93.12</v>
      </c>
      <c r="BQ175" s="7">
        <v>122.25</v>
      </c>
      <c r="BR175" s="7">
        <v>80.16</v>
      </c>
      <c r="BS175" s="7">
        <v>43.57</v>
      </c>
      <c r="BT175" s="7">
        <v>0.02</v>
      </c>
      <c r="BU175" s="7">
        <v>0</v>
      </c>
      <c r="BV175" s="7">
        <v>27524.3</v>
      </c>
      <c r="BW175" s="7">
        <v>0</v>
      </c>
      <c r="BX175" s="7">
        <v>1077.5899999999999</v>
      </c>
      <c r="BY175" s="7">
        <v>0</v>
      </c>
      <c r="BZ175" s="7">
        <v>171741.79</v>
      </c>
      <c r="CA175" s="7">
        <v>122694.9</v>
      </c>
      <c r="CB175" s="7">
        <v>0</v>
      </c>
      <c r="CC175" s="7">
        <v>121617.3</v>
      </c>
    </row>
    <row r="176" spans="1:81" x14ac:dyDescent="0.45">
      <c r="A176" s="7" t="s">
        <v>275</v>
      </c>
      <c r="B176" s="7" t="s">
        <v>25</v>
      </c>
      <c r="C176" s="7" t="s">
        <v>140</v>
      </c>
      <c r="D176" s="7" t="s">
        <v>217</v>
      </c>
      <c r="E176" s="7">
        <v>30238.22</v>
      </c>
      <c r="F176" s="7">
        <v>0</v>
      </c>
      <c r="G176" s="7">
        <v>0</v>
      </c>
      <c r="H176" s="7">
        <v>0</v>
      </c>
      <c r="I176" s="7">
        <v>23.35</v>
      </c>
      <c r="J176" s="7">
        <v>57.51</v>
      </c>
      <c r="K176" s="7">
        <v>0.17</v>
      </c>
      <c r="L176" s="7">
        <v>70.849999999999994</v>
      </c>
      <c r="M176" s="7">
        <v>51.99</v>
      </c>
      <c r="N176" s="7">
        <v>652.61</v>
      </c>
      <c r="O176" s="7">
        <v>133.41</v>
      </c>
      <c r="P176" s="7">
        <v>11183.89</v>
      </c>
      <c r="Q176" s="7">
        <v>5591.52</v>
      </c>
      <c r="R176" s="7">
        <v>108.86</v>
      </c>
      <c r="S176" s="7">
        <v>2798.07</v>
      </c>
      <c r="T176" s="7">
        <v>2.5099999999999998</v>
      </c>
      <c r="U176" s="7">
        <v>1395.2</v>
      </c>
      <c r="V176" s="7">
        <v>67.400000000000006</v>
      </c>
      <c r="W176" s="7">
        <v>222.39</v>
      </c>
      <c r="X176" s="7">
        <v>411.59</v>
      </c>
      <c r="Y176" s="7">
        <v>435.21</v>
      </c>
      <c r="Z176" s="7">
        <v>91.1</v>
      </c>
      <c r="AA176" s="7">
        <v>578.23</v>
      </c>
      <c r="AB176" s="7">
        <v>10.52</v>
      </c>
      <c r="AC176" s="7">
        <v>6.14</v>
      </c>
      <c r="AD176" s="7">
        <v>87.69</v>
      </c>
      <c r="AE176" s="7">
        <v>648.09</v>
      </c>
      <c r="AF176" s="7">
        <v>1156.17</v>
      </c>
      <c r="AG176" s="7">
        <v>68.45</v>
      </c>
      <c r="AH176" s="7">
        <v>284.52</v>
      </c>
      <c r="AI176" s="7">
        <v>525.63</v>
      </c>
      <c r="AJ176" s="7">
        <v>206.2</v>
      </c>
      <c r="AK176" s="7">
        <v>3675.3</v>
      </c>
      <c r="AL176" s="7">
        <v>1044.3499999999999</v>
      </c>
      <c r="AM176" s="7">
        <v>997.47</v>
      </c>
      <c r="AN176" s="7">
        <v>63.04</v>
      </c>
      <c r="AO176" s="7">
        <v>53.46</v>
      </c>
      <c r="AP176" s="7">
        <v>550.53</v>
      </c>
      <c r="AQ176" s="7">
        <v>383.54</v>
      </c>
      <c r="AR176" s="7">
        <v>197.77</v>
      </c>
      <c r="AS176" s="7">
        <v>568.23</v>
      </c>
      <c r="AT176" s="7">
        <v>240.64</v>
      </c>
      <c r="AU176" s="7">
        <v>301.23</v>
      </c>
      <c r="AV176" s="7">
        <v>880.13</v>
      </c>
      <c r="AW176" s="7">
        <v>842.75</v>
      </c>
      <c r="AX176" s="7">
        <v>239.15</v>
      </c>
      <c r="AY176" s="7">
        <v>105.28</v>
      </c>
      <c r="AZ176" s="7">
        <v>0</v>
      </c>
      <c r="BA176" s="7">
        <v>1266.68</v>
      </c>
      <c r="BB176" s="7">
        <v>1653.75</v>
      </c>
      <c r="BC176" s="7">
        <v>283.14999999999998</v>
      </c>
      <c r="BD176" s="7">
        <v>48.74</v>
      </c>
      <c r="BE176" s="7">
        <v>542.88</v>
      </c>
      <c r="BF176" s="7">
        <v>311.56</v>
      </c>
      <c r="BG176" s="7">
        <v>1316.27</v>
      </c>
      <c r="BH176" s="7">
        <v>685.03</v>
      </c>
      <c r="BI176" s="7">
        <v>22.79</v>
      </c>
      <c r="BJ176" s="7">
        <v>1022.13</v>
      </c>
      <c r="BK176" s="7">
        <v>282.37</v>
      </c>
      <c r="BL176" s="7">
        <v>67.39</v>
      </c>
      <c r="BM176" s="7">
        <v>25.24</v>
      </c>
      <c r="BN176" s="7">
        <v>0.95</v>
      </c>
      <c r="BO176" s="7">
        <v>231.45</v>
      </c>
      <c r="BP176" s="7">
        <v>158.9</v>
      </c>
      <c r="BQ176" s="7">
        <v>90.49</v>
      </c>
      <c r="BR176" s="7">
        <v>59.33</v>
      </c>
      <c r="BS176" s="7">
        <v>33.78</v>
      </c>
      <c r="BT176" s="7">
        <v>0.04</v>
      </c>
      <c r="BU176" s="7">
        <v>0</v>
      </c>
      <c r="BV176" s="7">
        <v>18681.169999999998</v>
      </c>
      <c r="BW176" s="7">
        <v>0</v>
      </c>
      <c r="BX176" s="7">
        <v>390.04</v>
      </c>
      <c r="BY176" s="7">
        <v>0</v>
      </c>
      <c r="BZ176" s="7">
        <v>75743.289999999994</v>
      </c>
      <c r="CA176" s="7">
        <v>45505.07</v>
      </c>
      <c r="CB176" s="7">
        <v>0</v>
      </c>
      <c r="CC176" s="7">
        <v>45115.03</v>
      </c>
    </row>
    <row r="177" spans="1:81" x14ac:dyDescent="0.45">
      <c r="A177" s="7" t="s">
        <v>275</v>
      </c>
      <c r="B177" s="7" t="s">
        <v>25</v>
      </c>
      <c r="C177" s="7" t="s">
        <v>141</v>
      </c>
      <c r="D177" s="7" t="s">
        <v>11</v>
      </c>
      <c r="E177" s="7">
        <v>57186.3</v>
      </c>
      <c r="F177" s="7">
        <v>0</v>
      </c>
      <c r="G177" s="7">
        <v>0</v>
      </c>
      <c r="H177" s="7">
        <v>0</v>
      </c>
      <c r="I177" s="7">
        <v>57.87</v>
      </c>
      <c r="J177" s="7">
        <v>29.5</v>
      </c>
      <c r="K177" s="7">
        <v>0.69</v>
      </c>
      <c r="L177" s="7">
        <v>151965.76999999999</v>
      </c>
      <c r="M177" s="7">
        <v>854.78</v>
      </c>
      <c r="N177" s="7">
        <v>139.56</v>
      </c>
      <c r="O177" s="7">
        <v>190.86</v>
      </c>
      <c r="P177" s="7">
        <v>280.39</v>
      </c>
      <c r="Q177" s="7">
        <v>103</v>
      </c>
      <c r="R177" s="7">
        <v>46587.87</v>
      </c>
      <c r="S177" s="7">
        <v>12619.92</v>
      </c>
      <c r="T177" s="7">
        <v>18.3</v>
      </c>
      <c r="U177" s="7">
        <v>1524.48</v>
      </c>
      <c r="V177" s="7">
        <v>621.5</v>
      </c>
      <c r="W177" s="7">
        <v>1136.95</v>
      </c>
      <c r="X177" s="7">
        <v>2002.46</v>
      </c>
      <c r="Y177" s="7">
        <v>266.52999999999997</v>
      </c>
      <c r="Z177" s="7">
        <v>394.37</v>
      </c>
      <c r="AA177" s="7">
        <v>3000.46</v>
      </c>
      <c r="AB177" s="7">
        <v>226.68</v>
      </c>
      <c r="AC177" s="7">
        <v>120.88</v>
      </c>
      <c r="AD177" s="7">
        <v>101.8</v>
      </c>
      <c r="AE177" s="7">
        <v>3111.31</v>
      </c>
      <c r="AF177" s="7">
        <v>6450.24</v>
      </c>
      <c r="AG177" s="7">
        <v>437.98</v>
      </c>
      <c r="AH177" s="7">
        <v>1446.13</v>
      </c>
      <c r="AI177" s="7">
        <v>2068.1799999999998</v>
      </c>
      <c r="AJ177" s="7">
        <v>819.74</v>
      </c>
      <c r="AK177" s="7">
        <v>10576.63</v>
      </c>
      <c r="AL177" s="7">
        <v>3494.58</v>
      </c>
      <c r="AM177" s="7">
        <v>10214.44</v>
      </c>
      <c r="AN177" s="7">
        <v>1735.68</v>
      </c>
      <c r="AO177" s="7">
        <v>259.52999999999997</v>
      </c>
      <c r="AP177" s="7">
        <v>5063.9399999999996</v>
      </c>
      <c r="AQ177" s="7">
        <v>448.52</v>
      </c>
      <c r="AR177" s="7">
        <v>1054.78</v>
      </c>
      <c r="AS177" s="7">
        <v>482.01</v>
      </c>
      <c r="AT177" s="7">
        <v>69.11</v>
      </c>
      <c r="AU177" s="7">
        <v>649.9</v>
      </c>
      <c r="AV177" s="7">
        <v>1423.82</v>
      </c>
      <c r="AW177" s="7">
        <v>4660.16</v>
      </c>
      <c r="AX177" s="7">
        <v>495.4</v>
      </c>
      <c r="AY177" s="7">
        <v>427.11</v>
      </c>
      <c r="AZ177" s="7">
        <v>0</v>
      </c>
      <c r="BA177" s="7">
        <v>1197.29</v>
      </c>
      <c r="BB177" s="7">
        <v>6030.39</v>
      </c>
      <c r="BC177" s="7">
        <v>2594.85</v>
      </c>
      <c r="BD177" s="7">
        <v>70.290000000000006</v>
      </c>
      <c r="BE177" s="7">
        <v>1347.46</v>
      </c>
      <c r="BF177" s="7">
        <v>535.27</v>
      </c>
      <c r="BG177" s="7">
        <v>1811.91</v>
      </c>
      <c r="BH177" s="7">
        <v>786.58</v>
      </c>
      <c r="BI177" s="7">
        <v>197.13</v>
      </c>
      <c r="BJ177" s="7">
        <v>3051.88</v>
      </c>
      <c r="BK177" s="7">
        <v>1109.2</v>
      </c>
      <c r="BL177" s="7">
        <v>361.84</v>
      </c>
      <c r="BM177" s="7">
        <v>113.87</v>
      </c>
      <c r="BN177" s="7">
        <v>0.44</v>
      </c>
      <c r="BO177" s="7">
        <v>229.68</v>
      </c>
      <c r="BP177" s="7">
        <v>292.08999999999997</v>
      </c>
      <c r="BQ177" s="7">
        <v>459.25</v>
      </c>
      <c r="BR177" s="7">
        <v>186.81</v>
      </c>
      <c r="BS177" s="7">
        <v>102.65</v>
      </c>
      <c r="BT177" s="7">
        <v>0.01</v>
      </c>
      <c r="BU177" s="7">
        <v>0</v>
      </c>
      <c r="BV177" s="7">
        <v>20324.97</v>
      </c>
      <c r="BW177" s="7">
        <v>0</v>
      </c>
      <c r="BX177" s="7">
        <v>4244.34</v>
      </c>
      <c r="BY177" s="7">
        <v>0</v>
      </c>
      <c r="BZ177" s="7">
        <v>359543.33</v>
      </c>
      <c r="CA177" s="7">
        <v>302357.03000000003</v>
      </c>
      <c r="CB177" s="7">
        <v>0</v>
      </c>
      <c r="CC177" s="7">
        <v>298112.69</v>
      </c>
    </row>
    <row r="178" spans="1:81" x14ac:dyDescent="0.45">
      <c r="A178" s="7" t="s">
        <v>275</v>
      </c>
      <c r="B178" s="7" t="s">
        <v>25</v>
      </c>
      <c r="C178" s="7" t="s">
        <v>142</v>
      </c>
      <c r="D178" s="7" t="s">
        <v>218</v>
      </c>
      <c r="E178" s="7">
        <v>155525.64000000001</v>
      </c>
      <c r="F178" s="7">
        <v>0</v>
      </c>
      <c r="G178" s="7">
        <v>0</v>
      </c>
      <c r="H178" s="7">
        <v>0</v>
      </c>
      <c r="I178" s="7">
        <v>3248.27</v>
      </c>
      <c r="J178" s="7">
        <v>139.35</v>
      </c>
      <c r="K178" s="7">
        <v>55.23</v>
      </c>
      <c r="L178" s="7">
        <v>15610.63</v>
      </c>
      <c r="M178" s="7">
        <v>8225.76</v>
      </c>
      <c r="N178" s="7">
        <v>1037.33</v>
      </c>
      <c r="O178" s="7">
        <v>753.97</v>
      </c>
      <c r="P178" s="7">
        <v>4041.57</v>
      </c>
      <c r="Q178" s="7">
        <v>763.28</v>
      </c>
      <c r="R178" s="7">
        <v>17291.169999999998</v>
      </c>
      <c r="S178" s="7">
        <v>118077.38</v>
      </c>
      <c r="T178" s="7">
        <v>2949.82</v>
      </c>
      <c r="U178" s="7">
        <v>7163.74</v>
      </c>
      <c r="V178" s="7">
        <v>2375.7399999999998</v>
      </c>
      <c r="W178" s="7">
        <v>4582.51</v>
      </c>
      <c r="X178" s="7">
        <v>3649.42</v>
      </c>
      <c r="Y178" s="7">
        <v>657.56</v>
      </c>
      <c r="Z178" s="7">
        <v>770</v>
      </c>
      <c r="AA178" s="7">
        <v>1895.41</v>
      </c>
      <c r="AB178" s="7">
        <v>742.06</v>
      </c>
      <c r="AC178" s="7">
        <v>39.880000000000003</v>
      </c>
      <c r="AD178" s="7">
        <v>583.05999999999995</v>
      </c>
      <c r="AE178" s="7">
        <v>4013.82</v>
      </c>
      <c r="AF178" s="7">
        <v>13546.17</v>
      </c>
      <c r="AG178" s="7">
        <v>662.31</v>
      </c>
      <c r="AH178" s="7">
        <v>3998.42</v>
      </c>
      <c r="AI178" s="7">
        <v>2791.61</v>
      </c>
      <c r="AJ178" s="7">
        <v>985.97</v>
      </c>
      <c r="AK178" s="7">
        <v>26906.87</v>
      </c>
      <c r="AL178" s="7">
        <v>6921.17</v>
      </c>
      <c r="AM178" s="7">
        <v>10489.66</v>
      </c>
      <c r="AN178" s="7">
        <v>911.86</v>
      </c>
      <c r="AO178" s="7">
        <v>424.57</v>
      </c>
      <c r="AP178" s="7">
        <v>5663.93</v>
      </c>
      <c r="AQ178" s="7">
        <v>1984.58</v>
      </c>
      <c r="AR178" s="7">
        <v>1421.69</v>
      </c>
      <c r="AS178" s="7">
        <v>921.67</v>
      </c>
      <c r="AT178" s="7">
        <v>276.94</v>
      </c>
      <c r="AU178" s="7">
        <v>1439.1</v>
      </c>
      <c r="AV178" s="7">
        <v>3651.25</v>
      </c>
      <c r="AW178" s="7">
        <v>5734.98</v>
      </c>
      <c r="AX178" s="7">
        <v>1541.57</v>
      </c>
      <c r="AY178" s="7">
        <v>1022.66</v>
      </c>
      <c r="AZ178" s="7">
        <v>0</v>
      </c>
      <c r="BA178" s="7">
        <v>3020.43</v>
      </c>
      <c r="BB178" s="7">
        <v>10863.34</v>
      </c>
      <c r="BC178" s="7">
        <v>3964.76</v>
      </c>
      <c r="BD178" s="7">
        <v>1052.33</v>
      </c>
      <c r="BE178" s="7">
        <v>5186.29</v>
      </c>
      <c r="BF178" s="7">
        <v>1395.16</v>
      </c>
      <c r="BG178" s="7">
        <v>7726.7</v>
      </c>
      <c r="BH178" s="7">
        <v>2979.02</v>
      </c>
      <c r="BI178" s="7">
        <v>253.24</v>
      </c>
      <c r="BJ178" s="7">
        <v>5557.49</v>
      </c>
      <c r="BK178" s="7">
        <v>1472.44</v>
      </c>
      <c r="BL178" s="7">
        <v>853.67</v>
      </c>
      <c r="BM178" s="7">
        <v>169.94</v>
      </c>
      <c r="BN178" s="7">
        <v>1.83</v>
      </c>
      <c r="BO178" s="7">
        <v>96.61</v>
      </c>
      <c r="BP178" s="7">
        <v>164.97</v>
      </c>
      <c r="BQ178" s="7">
        <v>558.79</v>
      </c>
      <c r="BR178" s="7">
        <v>176.72</v>
      </c>
      <c r="BS178" s="7">
        <v>217.97</v>
      </c>
      <c r="BT178" s="7">
        <v>0.06</v>
      </c>
      <c r="BU178" s="7">
        <v>0</v>
      </c>
      <c r="BV178" s="7">
        <v>69236.87</v>
      </c>
      <c r="BW178" s="7">
        <v>0</v>
      </c>
      <c r="BX178" s="7">
        <v>5492.95</v>
      </c>
      <c r="BY178" s="7">
        <v>0</v>
      </c>
      <c r="BZ178" s="7">
        <v>496694.33</v>
      </c>
      <c r="CA178" s="7">
        <v>341168.69</v>
      </c>
      <c r="CB178" s="7">
        <v>0</v>
      </c>
      <c r="CC178" s="7">
        <v>335675.74</v>
      </c>
    </row>
    <row r="179" spans="1:81" x14ac:dyDescent="0.45">
      <c r="A179" s="7" t="s">
        <v>275</v>
      </c>
      <c r="B179" s="7" t="s">
        <v>25</v>
      </c>
      <c r="C179" s="7" t="s">
        <v>143</v>
      </c>
      <c r="D179" s="7" t="s">
        <v>219</v>
      </c>
      <c r="E179" s="7">
        <v>98595.72</v>
      </c>
      <c r="F179" s="7">
        <v>0</v>
      </c>
      <c r="G179" s="7">
        <v>0</v>
      </c>
      <c r="H179" s="7">
        <v>0</v>
      </c>
      <c r="I179" s="7">
        <v>638.07000000000005</v>
      </c>
      <c r="J179" s="7">
        <v>15.75</v>
      </c>
      <c r="K179" s="7">
        <v>5.99</v>
      </c>
      <c r="L179" s="7">
        <v>470.26</v>
      </c>
      <c r="M179" s="7">
        <v>2311.85</v>
      </c>
      <c r="N179" s="7">
        <v>393.69</v>
      </c>
      <c r="O179" s="7">
        <v>239.18</v>
      </c>
      <c r="P179" s="7">
        <v>1744.11</v>
      </c>
      <c r="Q179" s="7">
        <v>596.87</v>
      </c>
      <c r="R179" s="7">
        <v>736.97</v>
      </c>
      <c r="S179" s="7">
        <v>13087.5</v>
      </c>
      <c r="T179" s="7">
        <v>19774.810000000001</v>
      </c>
      <c r="U179" s="7">
        <v>3128.12</v>
      </c>
      <c r="V179" s="7">
        <v>774.13</v>
      </c>
      <c r="W179" s="7">
        <v>640.05999999999995</v>
      </c>
      <c r="X179" s="7">
        <v>879.99</v>
      </c>
      <c r="Y179" s="7">
        <v>569.89</v>
      </c>
      <c r="Z179" s="7">
        <v>94.05</v>
      </c>
      <c r="AA179" s="7">
        <v>1301.9100000000001</v>
      </c>
      <c r="AB179" s="7">
        <v>32.96</v>
      </c>
      <c r="AC179" s="7">
        <v>6.47</v>
      </c>
      <c r="AD179" s="7">
        <v>795.32</v>
      </c>
      <c r="AE179" s="7">
        <v>753.53</v>
      </c>
      <c r="AF179" s="7">
        <v>1755.34</v>
      </c>
      <c r="AG179" s="7">
        <v>135.84</v>
      </c>
      <c r="AH179" s="7">
        <v>708.85</v>
      </c>
      <c r="AI179" s="7">
        <v>892.19</v>
      </c>
      <c r="AJ179" s="7">
        <v>304.20999999999998</v>
      </c>
      <c r="AK179" s="7">
        <v>12379.46</v>
      </c>
      <c r="AL179" s="7">
        <v>2590.2600000000002</v>
      </c>
      <c r="AM179" s="7">
        <v>1821.94</v>
      </c>
      <c r="AN179" s="7">
        <v>102.62</v>
      </c>
      <c r="AO179" s="7">
        <v>231.59</v>
      </c>
      <c r="AP179" s="7">
        <v>1790.26</v>
      </c>
      <c r="AQ179" s="7">
        <v>871.25</v>
      </c>
      <c r="AR179" s="7">
        <v>623.64</v>
      </c>
      <c r="AS179" s="7">
        <v>443.36</v>
      </c>
      <c r="AT179" s="7">
        <v>177.71</v>
      </c>
      <c r="AU179" s="7">
        <v>679.26</v>
      </c>
      <c r="AV179" s="7">
        <v>1719.55</v>
      </c>
      <c r="AW179" s="7">
        <v>2336.81</v>
      </c>
      <c r="AX179" s="7">
        <v>347.77</v>
      </c>
      <c r="AY179" s="7">
        <v>255.4</v>
      </c>
      <c r="AZ179" s="7">
        <v>0</v>
      </c>
      <c r="BA179" s="7">
        <v>1144.52</v>
      </c>
      <c r="BB179" s="7">
        <v>7088.23</v>
      </c>
      <c r="BC179" s="7">
        <v>1689.73</v>
      </c>
      <c r="BD179" s="7">
        <v>6778.25</v>
      </c>
      <c r="BE179" s="7">
        <v>4261.4799999999996</v>
      </c>
      <c r="BF179" s="7">
        <v>597.17999999999995</v>
      </c>
      <c r="BG179" s="7">
        <v>18812.47</v>
      </c>
      <c r="BH179" s="7">
        <v>2046.33</v>
      </c>
      <c r="BI179" s="7">
        <v>195.75</v>
      </c>
      <c r="BJ179" s="7">
        <v>2520.0100000000002</v>
      </c>
      <c r="BK179" s="7">
        <v>639.26</v>
      </c>
      <c r="BL179" s="7">
        <v>776.5</v>
      </c>
      <c r="BM179" s="7">
        <v>347.02</v>
      </c>
      <c r="BN179" s="7">
        <v>2.14</v>
      </c>
      <c r="BO179" s="7">
        <v>118.66</v>
      </c>
      <c r="BP179" s="7">
        <v>131.15</v>
      </c>
      <c r="BQ179" s="7">
        <v>204.43</v>
      </c>
      <c r="BR179" s="7">
        <v>74.540000000000006</v>
      </c>
      <c r="BS179" s="7">
        <v>98.8</v>
      </c>
      <c r="BT179" s="7">
        <v>0.02</v>
      </c>
      <c r="BU179" s="7">
        <v>0</v>
      </c>
      <c r="BV179" s="7">
        <v>31321.5</v>
      </c>
      <c r="BW179" s="7">
        <v>0</v>
      </c>
      <c r="BX179" s="7">
        <v>869.05</v>
      </c>
      <c r="BY179" s="7">
        <v>0</v>
      </c>
      <c r="BZ179" s="7">
        <v>226150.03</v>
      </c>
      <c r="CA179" s="7">
        <v>127554.32</v>
      </c>
      <c r="CB179" s="7">
        <v>0</v>
      </c>
      <c r="CC179" s="7">
        <v>126685.27</v>
      </c>
    </row>
    <row r="180" spans="1:81" x14ac:dyDescent="0.45">
      <c r="A180" s="7" t="s">
        <v>275</v>
      </c>
      <c r="B180" s="7" t="s">
        <v>25</v>
      </c>
      <c r="C180" s="7" t="s">
        <v>144</v>
      </c>
      <c r="D180" s="7" t="s">
        <v>22</v>
      </c>
      <c r="E180" s="7">
        <v>95263.76</v>
      </c>
      <c r="F180" s="7">
        <v>0</v>
      </c>
      <c r="G180" s="7">
        <v>0</v>
      </c>
      <c r="H180" s="7">
        <v>0</v>
      </c>
      <c r="I180" s="7">
        <v>1561.8</v>
      </c>
      <c r="J180" s="7">
        <v>249.97</v>
      </c>
      <c r="K180" s="7">
        <v>1.28</v>
      </c>
      <c r="L180" s="7">
        <v>528.99</v>
      </c>
      <c r="M180" s="7">
        <v>301.64999999999998</v>
      </c>
      <c r="N180" s="7">
        <v>2926.45</v>
      </c>
      <c r="O180" s="7">
        <v>954.8</v>
      </c>
      <c r="P180" s="7">
        <v>2840.57</v>
      </c>
      <c r="Q180" s="7">
        <v>390.43</v>
      </c>
      <c r="R180" s="7">
        <v>697.57</v>
      </c>
      <c r="S180" s="7">
        <v>52853.120000000003</v>
      </c>
      <c r="T180" s="7">
        <v>187.37</v>
      </c>
      <c r="U180" s="7">
        <v>34806.46</v>
      </c>
      <c r="V180" s="7">
        <v>1894.45</v>
      </c>
      <c r="W180" s="7">
        <v>3162.67</v>
      </c>
      <c r="X180" s="7">
        <v>5200.3599999999997</v>
      </c>
      <c r="Y180" s="7">
        <v>587.67999999999995</v>
      </c>
      <c r="Z180" s="7">
        <v>981.92</v>
      </c>
      <c r="AA180" s="7">
        <v>2298.36</v>
      </c>
      <c r="AB180" s="7">
        <v>1640.82</v>
      </c>
      <c r="AC180" s="7">
        <v>261.27999999999997</v>
      </c>
      <c r="AD180" s="7">
        <v>474.31</v>
      </c>
      <c r="AE180" s="7">
        <v>1852.21</v>
      </c>
      <c r="AF180" s="7">
        <v>5209.78</v>
      </c>
      <c r="AG180" s="7">
        <v>225.63</v>
      </c>
      <c r="AH180" s="7">
        <v>4130.6099999999997</v>
      </c>
      <c r="AI180" s="7">
        <v>1606.72</v>
      </c>
      <c r="AJ180" s="7">
        <v>902.4</v>
      </c>
      <c r="AK180" s="7">
        <v>13012.76</v>
      </c>
      <c r="AL180" s="7">
        <v>5014.25</v>
      </c>
      <c r="AM180" s="7">
        <v>5381.67</v>
      </c>
      <c r="AN180" s="7">
        <v>255.95</v>
      </c>
      <c r="AO180" s="7">
        <v>199.44</v>
      </c>
      <c r="AP180" s="7">
        <v>2513.71</v>
      </c>
      <c r="AQ180" s="7">
        <v>543.92999999999995</v>
      </c>
      <c r="AR180" s="7">
        <v>790.61</v>
      </c>
      <c r="AS180" s="7">
        <v>265.57</v>
      </c>
      <c r="AT180" s="7">
        <v>58.16</v>
      </c>
      <c r="AU180" s="7">
        <v>999.44</v>
      </c>
      <c r="AV180" s="7">
        <v>1477.45</v>
      </c>
      <c r="AW180" s="7">
        <v>3160.81</v>
      </c>
      <c r="AX180" s="7">
        <v>751.69</v>
      </c>
      <c r="AY180" s="7">
        <v>290.04000000000002</v>
      </c>
      <c r="AZ180" s="7">
        <v>0</v>
      </c>
      <c r="BA180" s="7">
        <v>2806.66</v>
      </c>
      <c r="BB180" s="7">
        <v>5213.32</v>
      </c>
      <c r="BC180" s="7">
        <v>2176.42</v>
      </c>
      <c r="BD180" s="7">
        <v>119.4</v>
      </c>
      <c r="BE180" s="7">
        <v>1718.47</v>
      </c>
      <c r="BF180" s="7">
        <v>940.11</v>
      </c>
      <c r="BG180" s="7">
        <v>2187.3000000000002</v>
      </c>
      <c r="BH180" s="7">
        <v>3243.85</v>
      </c>
      <c r="BI180" s="7">
        <v>82.71</v>
      </c>
      <c r="BJ180" s="7">
        <v>2676.9</v>
      </c>
      <c r="BK180" s="7">
        <v>697.01</v>
      </c>
      <c r="BL180" s="7">
        <v>405.35</v>
      </c>
      <c r="BM180" s="7">
        <v>112.9</v>
      </c>
      <c r="BN180" s="7">
        <v>2.56</v>
      </c>
      <c r="BO180" s="7">
        <v>190.27</v>
      </c>
      <c r="BP180" s="7">
        <v>195.45</v>
      </c>
      <c r="BQ180" s="7">
        <v>179.67</v>
      </c>
      <c r="BR180" s="7">
        <v>127.97</v>
      </c>
      <c r="BS180" s="7">
        <v>90.51</v>
      </c>
      <c r="BT180" s="7">
        <v>0.04</v>
      </c>
      <c r="BU180" s="7">
        <v>0</v>
      </c>
      <c r="BV180" s="7">
        <v>56840</v>
      </c>
      <c r="BW180" s="7">
        <v>0</v>
      </c>
      <c r="BX180" s="7">
        <v>1663.02</v>
      </c>
      <c r="BY180" s="7">
        <v>0</v>
      </c>
      <c r="BZ180" s="7">
        <v>283538.77</v>
      </c>
      <c r="CA180" s="7">
        <v>188275.01</v>
      </c>
      <c r="CB180" s="7">
        <v>0</v>
      </c>
      <c r="CC180" s="7">
        <v>186611.99</v>
      </c>
    </row>
    <row r="181" spans="1:81" x14ac:dyDescent="0.45">
      <c r="A181" s="7" t="s">
        <v>275</v>
      </c>
      <c r="B181" s="7" t="s">
        <v>25</v>
      </c>
      <c r="C181" s="7" t="s">
        <v>145</v>
      </c>
      <c r="D181" s="7" t="s">
        <v>10</v>
      </c>
      <c r="E181" s="7">
        <v>70200.820000000007</v>
      </c>
      <c r="F181" s="7">
        <v>0</v>
      </c>
      <c r="G181" s="7">
        <v>0</v>
      </c>
      <c r="H181" s="7">
        <v>0</v>
      </c>
      <c r="I181" s="7">
        <v>26.97</v>
      </c>
      <c r="J181" s="7">
        <v>38.56</v>
      </c>
      <c r="K181" s="7">
        <v>0.34</v>
      </c>
      <c r="L181" s="7">
        <v>12134.9</v>
      </c>
      <c r="M181" s="7">
        <v>118.51</v>
      </c>
      <c r="N181" s="7">
        <v>328.23</v>
      </c>
      <c r="O181" s="7">
        <v>1230.78</v>
      </c>
      <c r="P181" s="7">
        <v>1335.94</v>
      </c>
      <c r="Q181" s="7">
        <v>150.91999999999999</v>
      </c>
      <c r="R181" s="7">
        <v>3012.08</v>
      </c>
      <c r="S181" s="7">
        <v>5685.05</v>
      </c>
      <c r="T181" s="7">
        <v>50.41</v>
      </c>
      <c r="U181" s="7">
        <v>2539.2800000000002</v>
      </c>
      <c r="V181" s="7">
        <v>21248.55</v>
      </c>
      <c r="W181" s="7">
        <v>2394.4699999999998</v>
      </c>
      <c r="X181" s="7">
        <v>2137.1</v>
      </c>
      <c r="Y181" s="7">
        <v>281.11</v>
      </c>
      <c r="Z181" s="7">
        <v>496.19</v>
      </c>
      <c r="AA181" s="7">
        <v>1403.25</v>
      </c>
      <c r="AB181" s="7">
        <v>817.22</v>
      </c>
      <c r="AC181" s="7">
        <v>24.85</v>
      </c>
      <c r="AD181" s="7">
        <v>202.27</v>
      </c>
      <c r="AE181" s="7">
        <v>2567.86</v>
      </c>
      <c r="AF181" s="7">
        <v>8387.85</v>
      </c>
      <c r="AG181" s="7">
        <v>243.85</v>
      </c>
      <c r="AH181" s="7">
        <v>2210.9299999999998</v>
      </c>
      <c r="AI181" s="7">
        <v>2147.5100000000002</v>
      </c>
      <c r="AJ181" s="7">
        <v>971.46</v>
      </c>
      <c r="AK181" s="7">
        <v>11153.76</v>
      </c>
      <c r="AL181" s="7">
        <v>3128.01</v>
      </c>
      <c r="AM181" s="7">
        <v>8167.42</v>
      </c>
      <c r="AN181" s="7">
        <v>458.87</v>
      </c>
      <c r="AO181" s="7">
        <v>183.57</v>
      </c>
      <c r="AP181" s="7">
        <v>3125.81</v>
      </c>
      <c r="AQ181" s="7">
        <v>378.06</v>
      </c>
      <c r="AR181" s="7">
        <v>693.02</v>
      </c>
      <c r="AS181" s="7">
        <v>208.79</v>
      </c>
      <c r="AT181" s="7">
        <v>54.91</v>
      </c>
      <c r="AU181" s="7">
        <v>876.02</v>
      </c>
      <c r="AV181" s="7">
        <v>1025.33</v>
      </c>
      <c r="AW181" s="7">
        <v>2441.88</v>
      </c>
      <c r="AX181" s="7">
        <v>595.16</v>
      </c>
      <c r="AY181" s="7">
        <v>634.73</v>
      </c>
      <c r="AZ181" s="7">
        <v>0</v>
      </c>
      <c r="BA181" s="7">
        <v>1926.76</v>
      </c>
      <c r="BB181" s="7">
        <v>4098.8999999999996</v>
      </c>
      <c r="BC181" s="7">
        <v>2028.65</v>
      </c>
      <c r="BD181" s="7">
        <v>41.91</v>
      </c>
      <c r="BE181" s="7">
        <v>826.14</v>
      </c>
      <c r="BF181" s="7">
        <v>470.45</v>
      </c>
      <c r="BG181" s="7">
        <v>2035.08</v>
      </c>
      <c r="BH181" s="7">
        <v>1992.01</v>
      </c>
      <c r="BI181" s="7">
        <v>175.28</v>
      </c>
      <c r="BJ181" s="7">
        <v>2581.17</v>
      </c>
      <c r="BK181" s="7">
        <v>692.64</v>
      </c>
      <c r="BL181" s="7">
        <v>253.36</v>
      </c>
      <c r="BM181" s="7">
        <v>65.75</v>
      </c>
      <c r="BN181" s="7">
        <v>0.36</v>
      </c>
      <c r="BO181" s="7">
        <v>102.95</v>
      </c>
      <c r="BP181" s="7">
        <v>112.51</v>
      </c>
      <c r="BQ181" s="7">
        <v>226.24</v>
      </c>
      <c r="BR181" s="7">
        <v>133.18</v>
      </c>
      <c r="BS181" s="7">
        <v>76.23</v>
      </c>
      <c r="BT181" s="7">
        <v>0.08</v>
      </c>
      <c r="BU181" s="7">
        <v>0</v>
      </c>
      <c r="BV181" s="7">
        <v>40331.33</v>
      </c>
      <c r="BW181" s="7">
        <v>0</v>
      </c>
      <c r="BX181" s="7">
        <v>1961.86</v>
      </c>
      <c r="BY181" s="7">
        <v>0</v>
      </c>
      <c r="BZ181" s="7">
        <v>195314.11</v>
      </c>
      <c r="CA181" s="7">
        <v>125113.3</v>
      </c>
      <c r="CB181" s="7">
        <v>0</v>
      </c>
      <c r="CC181" s="7">
        <v>123151.44</v>
      </c>
    </row>
    <row r="182" spans="1:81" x14ac:dyDescent="0.45">
      <c r="A182" s="7" t="s">
        <v>275</v>
      </c>
      <c r="B182" s="7" t="s">
        <v>25</v>
      </c>
      <c r="C182" s="7" t="s">
        <v>146</v>
      </c>
      <c r="D182" s="7" t="s">
        <v>23</v>
      </c>
      <c r="E182" s="7">
        <v>75382.5</v>
      </c>
      <c r="F182" s="7">
        <v>0</v>
      </c>
      <c r="G182" s="7">
        <v>0</v>
      </c>
      <c r="H182" s="7">
        <v>0</v>
      </c>
      <c r="I182" s="7">
        <v>20.88</v>
      </c>
      <c r="J182" s="7">
        <v>31.95</v>
      </c>
      <c r="K182" s="7">
        <v>0.23</v>
      </c>
      <c r="L182" s="7">
        <v>18119.59</v>
      </c>
      <c r="M182" s="7">
        <v>287.5</v>
      </c>
      <c r="N182" s="7">
        <v>256.48</v>
      </c>
      <c r="O182" s="7">
        <v>776.57</v>
      </c>
      <c r="P182" s="7">
        <v>617.65</v>
      </c>
      <c r="Q182" s="7">
        <v>217.62</v>
      </c>
      <c r="R182" s="7">
        <v>4956.62</v>
      </c>
      <c r="S182" s="7">
        <v>5830.62</v>
      </c>
      <c r="T182" s="7">
        <v>7.73</v>
      </c>
      <c r="U182" s="7">
        <v>1820.95</v>
      </c>
      <c r="V182" s="7">
        <v>2487.71</v>
      </c>
      <c r="W182" s="7">
        <v>91417.99</v>
      </c>
      <c r="X182" s="7">
        <v>11182.54</v>
      </c>
      <c r="Y182" s="7">
        <v>489.89</v>
      </c>
      <c r="Z182" s="7">
        <v>1413.11</v>
      </c>
      <c r="AA182" s="7">
        <v>3051.87</v>
      </c>
      <c r="AB182" s="7">
        <v>444.94</v>
      </c>
      <c r="AC182" s="7">
        <v>104</v>
      </c>
      <c r="AD182" s="7">
        <v>315.04000000000002</v>
      </c>
      <c r="AE182" s="7">
        <v>5503.3</v>
      </c>
      <c r="AF182" s="7">
        <v>14253.98</v>
      </c>
      <c r="AG182" s="7">
        <v>448.47</v>
      </c>
      <c r="AH182" s="7">
        <v>19636.900000000001</v>
      </c>
      <c r="AI182" s="7">
        <v>2256.35</v>
      </c>
      <c r="AJ182" s="7">
        <v>774.48</v>
      </c>
      <c r="AK182" s="7">
        <v>16850.09</v>
      </c>
      <c r="AL182" s="7">
        <v>3888</v>
      </c>
      <c r="AM182" s="7">
        <v>8584.74</v>
      </c>
      <c r="AN182" s="7">
        <v>1208.25</v>
      </c>
      <c r="AO182" s="7">
        <v>235.68</v>
      </c>
      <c r="AP182" s="7">
        <v>3093</v>
      </c>
      <c r="AQ182" s="7">
        <v>442.33</v>
      </c>
      <c r="AR182" s="7">
        <v>1070.6300000000001</v>
      </c>
      <c r="AS182" s="7">
        <v>340.1</v>
      </c>
      <c r="AT182" s="7">
        <v>43.04</v>
      </c>
      <c r="AU182" s="7">
        <v>976.06</v>
      </c>
      <c r="AV182" s="7">
        <v>1872.87</v>
      </c>
      <c r="AW182" s="7">
        <v>3367.93</v>
      </c>
      <c r="AX182" s="7">
        <v>581.33000000000004</v>
      </c>
      <c r="AY182" s="7">
        <v>372.56</v>
      </c>
      <c r="AZ182" s="7">
        <v>0</v>
      </c>
      <c r="BA182" s="7">
        <v>1763.19</v>
      </c>
      <c r="BB182" s="7">
        <v>5342.86</v>
      </c>
      <c r="BC182" s="7">
        <v>1722.93</v>
      </c>
      <c r="BD182" s="7">
        <v>38.43</v>
      </c>
      <c r="BE182" s="7">
        <v>514.55999999999995</v>
      </c>
      <c r="BF182" s="7">
        <v>742.44</v>
      </c>
      <c r="BG182" s="7">
        <v>2095.44</v>
      </c>
      <c r="BH182" s="7">
        <v>2145.1</v>
      </c>
      <c r="BI182" s="7">
        <v>135.78</v>
      </c>
      <c r="BJ182" s="7">
        <v>3636.05</v>
      </c>
      <c r="BK182" s="7">
        <v>935.78</v>
      </c>
      <c r="BL182" s="7">
        <v>397.22</v>
      </c>
      <c r="BM182" s="7">
        <v>121.45</v>
      </c>
      <c r="BN182" s="7">
        <v>0.73</v>
      </c>
      <c r="BO182" s="7">
        <v>52.82</v>
      </c>
      <c r="BP182" s="7">
        <v>89.74</v>
      </c>
      <c r="BQ182" s="7">
        <v>375.23</v>
      </c>
      <c r="BR182" s="7">
        <v>130.1</v>
      </c>
      <c r="BS182" s="7">
        <v>91.2</v>
      </c>
      <c r="BT182" s="7">
        <v>0.01</v>
      </c>
      <c r="BU182" s="7">
        <v>0</v>
      </c>
      <c r="BV182" s="7">
        <v>46156.03</v>
      </c>
      <c r="BW182" s="7">
        <v>0</v>
      </c>
      <c r="BX182" s="7">
        <v>1765.33</v>
      </c>
      <c r="BY182" s="7">
        <v>0</v>
      </c>
      <c r="BZ182" s="7">
        <v>327130.43</v>
      </c>
      <c r="CA182" s="7">
        <v>251747.93</v>
      </c>
      <c r="CB182" s="7">
        <v>0</v>
      </c>
      <c r="CC182" s="7">
        <v>249982.6</v>
      </c>
    </row>
    <row r="183" spans="1:81" x14ac:dyDescent="0.45">
      <c r="A183" s="7" t="s">
        <v>275</v>
      </c>
      <c r="B183" s="7" t="s">
        <v>25</v>
      </c>
      <c r="C183" s="7" t="s">
        <v>147</v>
      </c>
      <c r="D183" s="7" t="s">
        <v>15</v>
      </c>
      <c r="E183" s="7">
        <v>186201.64</v>
      </c>
      <c r="F183" s="7">
        <v>0</v>
      </c>
      <c r="G183" s="7">
        <v>0</v>
      </c>
      <c r="H183" s="7">
        <v>0</v>
      </c>
      <c r="I183" s="7">
        <v>62.73</v>
      </c>
      <c r="J183" s="7">
        <v>89.86</v>
      </c>
      <c r="K183" s="7">
        <v>1.24</v>
      </c>
      <c r="L183" s="7">
        <v>1846.78</v>
      </c>
      <c r="M183" s="7">
        <v>209.43</v>
      </c>
      <c r="N183" s="7">
        <v>865.82</v>
      </c>
      <c r="O183" s="7">
        <v>1798.72</v>
      </c>
      <c r="P183" s="7">
        <v>1259.3800000000001</v>
      </c>
      <c r="Q183" s="7">
        <v>413.86</v>
      </c>
      <c r="R183" s="7">
        <v>984.57</v>
      </c>
      <c r="S183" s="7">
        <v>7231.96</v>
      </c>
      <c r="T183" s="7">
        <v>12.47</v>
      </c>
      <c r="U183" s="7">
        <v>6651.51</v>
      </c>
      <c r="V183" s="7">
        <v>2807.82</v>
      </c>
      <c r="W183" s="7">
        <v>60012.83</v>
      </c>
      <c r="X183" s="7">
        <v>76979.710000000006</v>
      </c>
      <c r="Y183" s="7">
        <v>1913.45</v>
      </c>
      <c r="Z183" s="7">
        <v>4099.88</v>
      </c>
      <c r="AA183" s="7">
        <v>8759.49</v>
      </c>
      <c r="AB183" s="7">
        <v>3122.99</v>
      </c>
      <c r="AC183" s="7">
        <v>765.32</v>
      </c>
      <c r="AD183" s="7">
        <v>719.69</v>
      </c>
      <c r="AE183" s="7">
        <v>5930.07</v>
      </c>
      <c r="AF183" s="7">
        <v>6346.71</v>
      </c>
      <c r="AG183" s="7">
        <v>388.91</v>
      </c>
      <c r="AH183" s="7">
        <v>6382.34</v>
      </c>
      <c r="AI183" s="7">
        <v>3863.64</v>
      </c>
      <c r="AJ183" s="7">
        <v>1521.38</v>
      </c>
      <c r="AK183" s="7">
        <v>22770.29</v>
      </c>
      <c r="AL183" s="7">
        <v>5887.65</v>
      </c>
      <c r="AM183" s="7">
        <v>5551.98</v>
      </c>
      <c r="AN183" s="7">
        <v>570.02</v>
      </c>
      <c r="AO183" s="7">
        <v>420.29</v>
      </c>
      <c r="AP183" s="7">
        <v>3025.64</v>
      </c>
      <c r="AQ183" s="7">
        <v>989.85</v>
      </c>
      <c r="AR183" s="7">
        <v>1611.05</v>
      </c>
      <c r="AS183" s="7">
        <v>496.94</v>
      </c>
      <c r="AT183" s="7">
        <v>103.36</v>
      </c>
      <c r="AU183" s="7">
        <v>1532.06</v>
      </c>
      <c r="AV183" s="7">
        <v>3212.52</v>
      </c>
      <c r="AW183" s="7">
        <v>5172</v>
      </c>
      <c r="AX183" s="7">
        <v>966.76</v>
      </c>
      <c r="AY183" s="7">
        <v>507.8</v>
      </c>
      <c r="AZ183" s="7">
        <v>0</v>
      </c>
      <c r="BA183" s="7">
        <v>5417.23</v>
      </c>
      <c r="BB183" s="7">
        <v>7802.67</v>
      </c>
      <c r="BC183" s="7">
        <v>4182.71</v>
      </c>
      <c r="BD183" s="7">
        <v>177.88</v>
      </c>
      <c r="BE183" s="7">
        <v>1438.69</v>
      </c>
      <c r="BF183" s="7">
        <v>1129.54</v>
      </c>
      <c r="BG183" s="7">
        <v>3177.39</v>
      </c>
      <c r="BH183" s="7">
        <v>5922.17</v>
      </c>
      <c r="BI183" s="7">
        <v>183.54</v>
      </c>
      <c r="BJ183" s="7">
        <v>4713.83</v>
      </c>
      <c r="BK183" s="7">
        <v>980.56</v>
      </c>
      <c r="BL183" s="7">
        <v>665.65</v>
      </c>
      <c r="BM183" s="7">
        <v>154.36000000000001</v>
      </c>
      <c r="BN183" s="7">
        <v>1.54</v>
      </c>
      <c r="BO183" s="7">
        <v>95.11</v>
      </c>
      <c r="BP183" s="7">
        <v>141.21</v>
      </c>
      <c r="BQ183" s="7">
        <v>304.82</v>
      </c>
      <c r="BR183" s="7">
        <v>151.81</v>
      </c>
      <c r="BS183" s="7">
        <v>123.31</v>
      </c>
      <c r="BT183" s="7">
        <v>0.12</v>
      </c>
      <c r="BU183" s="7">
        <v>0</v>
      </c>
      <c r="BV183" s="7">
        <v>120409.75</v>
      </c>
      <c r="BW183" s="7">
        <v>0</v>
      </c>
      <c r="BX183" s="7">
        <v>1973</v>
      </c>
      <c r="BY183" s="7">
        <v>0</v>
      </c>
      <c r="BZ183" s="7">
        <v>482799.52</v>
      </c>
      <c r="CA183" s="7">
        <v>296597.88</v>
      </c>
      <c r="CB183" s="7">
        <v>0</v>
      </c>
      <c r="CC183" s="7">
        <v>294624.88</v>
      </c>
    </row>
    <row r="184" spans="1:81" x14ac:dyDescent="0.45">
      <c r="A184" s="7" t="s">
        <v>275</v>
      </c>
      <c r="B184" s="7" t="s">
        <v>25</v>
      </c>
      <c r="C184" s="7" t="s">
        <v>148</v>
      </c>
      <c r="D184" s="7" t="s">
        <v>13</v>
      </c>
      <c r="E184" s="7">
        <v>131814.99</v>
      </c>
      <c r="F184" s="7">
        <v>0</v>
      </c>
      <c r="G184" s="7">
        <v>0</v>
      </c>
      <c r="H184" s="7">
        <v>0</v>
      </c>
      <c r="I184" s="7">
        <v>79.010000000000005</v>
      </c>
      <c r="J184" s="7">
        <v>3.96</v>
      </c>
      <c r="K184" s="7">
        <v>0.2</v>
      </c>
      <c r="L184" s="7">
        <v>199.96</v>
      </c>
      <c r="M184" s="7">
        <v>299.55</v>
      </c>
      <c r="N184" s="7">
        <v>335.02</v>
      </c>
      <c r="O184" s="7">
        <v>384.41</v>
      </c>
      <c r="P184" s="7">
        <v>847.49</v>
      </c>
      <c r="Q184" s="7">
        <v>259.64999999999998</v>
      </c>
      <c r="R184" s="7">
        <v>209.44</v>
      </c>
      <c r="S184" s="7">
        <v>3226.4</v>
      </c>
      <c r="T184" s="7">
        <v>28.04</v>
      </c>
      <c r="U184" s="7">
        <v>3569.88</v>
      </c>
      <c r="V184" s="7">
        <v>1319.56</v>
      </c>
      <c r="W184" s="7">
        <v>4564.45</v>
      </c>
      <c r="X184" s="7">
        <v>5849.41</v>
      </c>
      <c r="Y184" s="7">
        <v>46943.29</v>
      </c>
      <c r="Z184" s="7">
        <v>7249.98</v>
      </c>
      <c r="AA184" s="7">
        <v>3178.15</v>
      </c>
      <c r="AB184" s="7">
        <v>1367.76</v>
      </c>
      <c r="AC184" s="7">
        <v>407.42</v>
      </c>
      <c r="AD184" s="7">
        <v>1084.1300000000001</v>
      </c>
      <c r="AE184" s="7">
        <v>1888.65</v>
      </c>
      <c r="AF184" s="7">
        <v>1786.12</v>
      </c>
      <c r="AG184" s="7">
        <v>144.97999999999999</v>
      </c>
      <c r="AH184" s="7">
        <v>485.43</v>
      </c>
      <c r="AI184" s="7">
        <v>884.1</v>
      </c>
      <c r="AJ184" s="7">
        <v>797.07</v>
      </c>
      <c r="AK184" s="7">
        <v>25471.040000000001</v>
      </c>
      <c r="AL184" s="7">
        <v>5156.45</v>
      </c>
      <c r="AM184" s="7">
        <v>2290.79</v>
      </c>
      <c r="AN184" s="7">
        <v>261.44</v>
      </c>
      <c r="AO184" s="7">
        <v>1157.3800000000001</v>
      </c>
      <c r="AP184" s="7">
        <v>2051.34</v>
      </c>
      <c r="AQ184" s="7">
        <v>1315.33</v>
      </c>
      <c r="AR184" s="7">
        <v>840.39</v>
      </c>
      <c r="AS184" s="7">
        <v>577.25</v>
      </c>
      <c r="AT184" s="7">
        <v>231.87</v>
      </c>
      <c r="AU184" s="7">
        <v>1253.67</v>
      </c>
      <c r="AV184" s="7">
        <v>5133.68</v>
      </c>
      <c r="AW184" s="7">
        <v>2874.85</v>
      </c>
      <c r="AX184" s="7">
        <v>459.85</v>
      </c>
      <c r="AY184" s="7">
        <v>306.95</v>
      </c>
      <c r="AZ184" s="7">
        <v>0</v>
      </c>
      <c r="BA184" s="7">
        <v>2028.39</v>
      </c>
      <c r="BB184" s="7">
        <v>6177.11</v>
      </c>
      <c r="BC184" s="7">
        <v>2588.58</v>
      </c>
      <c r="BD184" s="7">
        <v>3087.87</v>
      </c>
      <c r="BE184" s="7">
        <v>1567.6</v>
      </c>
      <c r="BF184" s="7">
        <v>1247.2</v>
      </c>
      <c r="BG184" s="7">
        <v>15904.04</v>
      </c>
      <c r="BH184" s="7">
        <v>2290.41</v>
      </c>
      <c r="BI184" s="7">
        <v>164.67</v>
      </c>
      <c r="BJ184" s="7">
        <v>2462.67</v>
      </c>
      <c r="BK184" s="7">
        <v>571.36</v>
      </c>
      <c r="BL184" s="7">
        <v>669.39</v>
      </c>
      <c r="BM184" s="7">
        <v>134.91</v>
      </c>
      <c r="BN184" s="7">
        <v>2.65</v>
      </c>
      <c r="BO184" s="7">
        <v>38.1</v>
      </c>
      <c r="BP184" s="7">
        <v>72.959999999999994</v>
      </c>
      <c r="BQ184" s="7">
        <v>177.5</v>
      </c>
      <c r="BR184" s="7">
        <v>228.06</v>
      </c>
      <c r="BS184" s="7">
        <v>100.99</v>
      </c>
      <c r="BT184" s="7">
        <v>0.06</v>
      </c>
      <c r="BU184" s="7">
        <v>0</v>
      </c>
      <c r="BV184" s="7">
        <v>54458.46</v>
      </c>
      <c r="BW184" s="7">
        <v>0</v>
      </c>
      <c r="BX184" s="7">
        <v>1249.83</v>
      </c>
      <c r="BY184" s="7">
        <v>0</v>
      </c>
      <c r="BZ184" s="7">
        <v>309355.12</v>
      </c>
      <c r="CA184" s="7">
        <v>177540.13</v>
      </c>
      <c r="CB184" s="7">
        <v>0</v>
      </c>
      <c r="CC184" s="7">
        <v>176290.3</v>
      </c>
    </row>
    <row r="185" spans="1:81" x14ac:dyDescent="0.45">
      <c r="A185" s="7" t="s">
        <v>275</v>
      </c>
      <c r="B185" s="7" t="s">
        <v>25</v>
      </c>
      <c r="C185" s="7" t="s">
        <v>149</v>
      </c>
      <c r="D185" s="7" t="s">
        <v>18</v>
      </c>
      <c r="E185" s="7">
        <v>94740.66</v>
      </c>
      <c r="F185" s="7">
        <v>0</v>
      </c>
      <c r="G185" s="7">
        <v>0</v>
      </c>
      <c r="H185" s="7">
        <v>0</v>
      </c>
      <c r="I185" s="7">
        <v>18.46</v>
      </c>
      <c r="J185" s="7">
        <v>17.34</v>
      </c>
      <c r="K185" s="7">
        <v>0.13</v>
      </c>
      <c r="L185" s="7">
        <v>800.43</v>
      </c>
      <c r="M185" s="7">
        <v>238.46</v>
      </c>
      <c r="N185" s="7">
        <v>346.17</v>
      </c>
      <c r="O185" s="7">
        <v>509.95</v>
      </c>
      <c r="P185" s="7">
        <v>1324.88</v>
      </c>
      <c r="Q185" s="7">
        <v>274.97000000000003</v>
      </c>
      <c r="R185" s="7">
        <v>545.92999999999995</v>
      </c>
      <c r="S185" s="7">
        <v>4430.6899999999996</v>
      </c>
      <c r="T185" s="7">
        <v>9.11</v>
      </c>
      <c r="U185" s="7">
        <v>6800.35</v>
      </c>
      <c r="V185" s="7">
        <v>2084.83</v>
      </c>
      <c r="W185" s="7">
        <v>17690.060000000001</v>
      </c>
      <c r="X185" s="7">
        <v>11774.36</v>
      </c>
      <c r="Y185" s="7">
        <v>9131.51</v>
      </c>
      <c r="Z185" s="7">
        <v>34989.360000000001</v>
      </c>
      <c r="AA185" s="7">
        <v>6440.33</v>
      </c>
      <c r="AB185" s="7">
        <v>3856.44</v>
      </c>
      <c r="AC185" s="7">
        <v>617.5</v>
      </c>
      <c r="AD185" s="7">
        <v>406.13</v>
      </c>
      <c r="AE185" s="7">
        <v>2876.68</v>
      </c>
      <c r="AF185" s="7">
        <v>2445.4499999999998</v>
      </c>
      <c r="AG185" s="7">
        <v>135.75</v>
      </c>
      <c r="AH185" s="7">
        <v>785.48</v>
      </c>
      <c r="AI185" s="7">
        <v>1476.57</v>
      </c>
      <c r="AJ185" s="7">
        <v>1066.3900000000001</v>
      </c>
      <c r="AK185" s="7">
        <v>15510.22</v>
      </c>
      <c r="AL185" s="7">
        <v>5024.17</v>
      </c>
      <c r="AM185" s="7">
        <v>3267.52</v>
      </c>
      <c r="AN185" s="7">
        <v>180.73</v>
      </c>
      <c r="AO185" s="7">
        <v>468.8</v>
      </c>
      <c r="AP185" s="7">
        <v>2034.6</v>
      </c>
      <c r="AQ185" s="7">
        <v>1348.77</v>
      </c>
      <c r="AR185" s="7">
        <v>852.32</v>
      </c>
      <c r="AS185" s="7">
        <v>495.65</v>
      </c>
      <c r="AT185" s="7">
        <v>71.2</v>
      </c>
      <c r="AU185" s="7">
        <v>772.73</v>
      </c>
      <c r="AV185" s="7">
        <v>2416.94</v>
      </c>
      <c r="AW185" s="7">
        <v>2609.52</v>
      </c>
      <c r="AX185" s="7">
        <v>477.38</v>
      </c>
      <c r="AY185" s="7">
        <v>357.26</v>
      </c>
      <c r="AZ185" s="7">
        <v>0</v>
      </c>
      <c r="BA185" s="7">
        <v>2240.38</v>
      </c>
      <c r="BB185" s="7">
        <v>5792.22</v>
      </c>
      <c r="BC185" s="7">
        <v>3116.94</v>
      </c>
      <c r="BD185" s="7">
        <v>274.74</v>
      </c>
      <c r="BE185" s="7">
        <v>1357.69</v>
      </c>
      <c r="BF185" s="7">
        <v>1163.75</v>
      </c>
      <c r="BG185" s="7">
        <v>2380.8200000000002</v>
      </c>
      <c r="BH185" s="7">
        <v>2586.7600000000002</v>
      </c>
      <c r="BI185" s="7">
        <v>132.52000000000001</v>
      </c>
      <c r="BJ185" s="7">
        <v>2997.13</v>
      </c>
      <c r="BK185" s="7">
        <v>731.52</v>
      </c>
      <c r="BL185" s="7">
        <v>592.75</v>
      </c>
      <c r="BM185" s="7">
        <v>93.23</v>
      </c>
      <c r="BN185" s="7">
        <v>2.5</v>
      </c>
      <c r="BO185" s="7">
        <v>145.80000000000001</v>
      </c>
      <c r="BP185" s="7">
        <v>139.63999999999999</v>
      </c>
      <c r="BQ185" s="7">
        <v>188.66</v>
      </c>
      <c r="BR185" s="7">
        <v>168.94</v>
      </c>
      <c r="BS185" s="7">
        <v>75.23</v>
      </c>
      <c r="BT185" s="7">
        <v>0.05</v>
      </c>
      <c r="BU185" s="7">
        <v>0</v>
      </c>
      <c r="BV185" s="7">
        <v>58545.53</v>
      </c>
      <c r="BW185" s="7">
        <v>0</v>
      </c>
      <c r="BX185" s="7">
        <v>1248.52</v>
      </c>
      <c r="BY185" s="7">
        <v>0</v>
      </c>
      <c r="BZ185" s="7">
        <v>267151.96000000002</v>
      </c>
      <c r="CA185" s="7">
        <v>172411.3</v>
      </c>
      <c r="CB185" s="7">
        <v>0</v>
      </c>
      <c r="CC185" s="7">
        <v>171162.78</v>
      </c>
    </row>
    <row r="186" spans="1:81" x14ac:dyDescent="0.45">
      <c r="A186" s="7" t="s">
        <v>275</v>
      </c>
      <c r="B186" s="7" t="s">
        <v>25</v>
      </c>
      <c r="C186" s="7" t="s">
        <v>150</v>
      </c>
      <c r="D186" s="7" t="s">
        <v>21</v>
      </c>
      <c r="E186" s="7">
        <v>214364.33</v>
      </c>
      <c r="F186" s="7">
        <v>0</v>
      </c>
      <c r="G186" s="7">
        <v>0</v>
      </c>
      <c r="H186" s="7">
        <v>0</v>
      </c>
      <c r="I186" s="7">
        <v>91.01</v>
      </c>
      <c r="J186" s="7">
        <v>36.950000000000003</v>
      </c>
      <c r="K186" s="7">
        <v>1.39</v>
      </c>
      <c r="L186" s="7">
        <v>1345.36</v>
      </c>
      <c r="M186" s="7">
        <v>641.49</v>
      </c>
      <c r="N186" s="7">
        <v>847.39</v>
      </c>
      <c r="O186" s="7">
        <v>1167.97</v>
      </c>
      <c r="P186" s="7">
        <v>1338.35</v>
      </c>
      <c r="Q186" s="7">
        <v>579.64</v>
      </c>
      <c r="R186" s="7">
        <v>1048.47</v>
      </c>
      <c r="S186" s="7">
        <v>5057.33</v>
      </c>
      <c r="T186" s="7">
        <v>97.26</v>
      </c>
      <c r="U186" s="7">
        <v>11937.5</v>
      </c>
      <c r="V186" s="7">
        <v>1982.38</v>
      </c>
      <c r="W186" s="7">
        <v>30857.67</v>
      </c>
      <c r="X186" s="7">
        <v>52057.65</v>
      </c>
      <c r="Y186" s="7">
        <v>7668.94</v>
      </c>
      <c r="Z186" s="7">
        <v>14843.52</v>
      </c>
      <c r="AA186" s="7">
        <v>81962.100000000006</v>
      </c>
      <c r="AB186" s="7">
        <v>16280.07</v>
      </c>
      <c r="AC186" s="7">
        <v>881.87</v>
      </c>
      <c r="AD186" s="7">
        <v>787.32</v>
      </c>
      <c r="AE186" s="7">
        <v>8316.86</v>
      </c>
      <c r="AF186" s="7">
        <v>4697.01</v>
      </c>
      <c r="AG186" s="7">
        <v>337.81</v>
      </c>
      <c r="AH186" s="7">
        <v>1918.94</v>
      </c>
      <c r="AI186" s="7">
        <v>3032.51</v>
      </c>
      <c r="AJ186" s="7">
        <v>4051.28</v>
      </c>
      <c r="AK186" s="7">
        <v>31768.35</v>
      </c>
      <c r="AL186" s="7">
        <v>6706.54</v>
      </c>
      <c r="AM186" s="7">
        <v>6438.15</v>
      </c>
      <c r="AN186" s="7">
        <v>460.34</v>
      </c>
      <c r="AO186" s="7">
        <v>1332.76</v>
      </c>
      <c r="AP186" s="7">
        <v>5744.56</v>
      </c>
      <c r="AQ186" s="7">
        <v>2680.91</v>
      </c>
      <c r="AR186" s="7">
        <v>2549.71</v>
      </c>
      <c r="AS186" s="7">
        <v>678.73</v>
      </c>
      <c r="AT186" s="7">
        <v>120.11</v>
      </c>
      <c r="AU186" s="7">
        <v>1835.5</v>
      </c>
      <c r="AV186" s="7">
        <v>5403.57</v>
      </c>
      <c r="AW186" s="7">
        <v>5817.36</v>
      </c>
      <c r="AX186" s="7">
        <v>1101.55</v>
      </c>
      <c r="AY186" s="7">
        <v>1111.25</v>
      </c>
      <c r="AZ186" s="7">
        <v>0</v>
      </c>
      <c r="BA186" s="7">
        <v>5659.47</v>
      </c>
      <c r="BB186" s="7">
        <v>14633.96</v>
      </c>
      <c r="BC186" s="7">
        <v>5891.03</v>
      </c>
      <c r="BD186" s="7">
        <v>1457.95</v>
      </c>
      <c r="BE186" s="7">
        <v>1993.91</v>
      </c>
      <c r="BF186" s="7">
        <v>2119.9</v>
      </c>
      <c r="BG186" s="7">
        <v>4103.72</v>
      </c>
      <c r="BH186" s="7">
        <v>6356.32</v>
      </c>
      <c r="BI186" s="7">
        <v>321.5</v>
      </c>
      <c r="BJ186" s="7">
        <v>7094.67</v>
      </c>
      <c r="BK186" s="7">
        <v>1217.25</v>
      </c>
      <c r="BL186" s="7">
        <v>1089.1300000000001</v>
      </c>
      <c r="BM186" s="7">
        <v>202.07</v>
      </c>
      <c r="BN186" s="7">
        <v>3.1</v>
      </c>
      <c r="BO186" s="7">
        <v>93.74</v>
      </c>
      <c r="BP186" s="7">
        <v>214.85</v>
      </c>
      <c r="BQ186" s="7">
        <v>333.72</v>
      </c>
      <c r="BR186" s="7">
        <v>338.97</v>
      </c>
      <c r="BS186" s="7">
        <v>128.22999999999999</v>
      </c>
      <c r="BT186" s="7">
        <v>7.0000000000000007E-2</v>
      </c>
      <c r="BU186" s="7">
        <v>0</v>
      </c>
      <c r="BV186" s="7">
        <v>136256.13</v>
      </c>
      <c r="BW186" s="7">
        <v>0</v>
      </c>
      <c r="BX186" s="7">
        <v>2739.38</v>
      </c>
      <c r="BY186" s="7">
        <v>0</v>
      </c>
      <c r="BZ186" s="7">
        <v>597972.66</v>
      </c>
      <c r="CA186" s="7">
        <v>383608.34</v>
      </c>
      <c r="CB186" s="7">
        <v>0</v>
      </c>
      <c r="CC186" s="7">
        <v>380868.96</v>
      </c>
    </row>
    <row r="187" spans="1:81" x14ac:dyDescent="0.45">
      <c r="A187" s="7" t="s">
        <v>275</v>
      </c>
      <c r="B187" s="7" t="s">
        <v>25</v>
      </c>
      <c r="C187" s="7" t="s">
        <v>151</v>
      </c>
      <c r="D187" s="7" t="s">
        <v>20</v>
      </c>
      <c r="E187" s="7">
        <v>231660.24</v>
      </c>
      <c r="F187" s="7">
        <v>0</v>
      </c>
      <c r="G187" s="7">
        <v>0</v>
      </c>
      <c r="H187" s="7">
        <v>0</v>
      </c>
      <c r="I187" s="7">
        <v>95.92</v>
      </c>
      <c r="J187" s="7">
        <v>15.25</v>
      </c>
      <c r="K187" s="7">
        <v>1.1399999999999999</v>
      </c>
      <c r="L187" s="7">
        <v>531.59</v>
      </c>
      <c r="M187" s="7">
        <v>334.36</v>
      </c>
      <c r="N187" s="7">
        <v>4616.3500000000004</v>
      </c>
      <c r="O187" s="7">
        <v>1684.17</v>
      </c>
      <c r="P187" s="7">
        <v>960.62</v>
      </c>
      <c r="Q187" s="7">
        <v>676.11</v>
      </c>
      <c r="R187" s="7">
        <v>892.74</v>
      </c>
      <c r="S187" s="7">
        <v>10379.02</v>
      </c>
      <c r="T187" s="7">
        <v>51.19</v>
      </c>
      <c r="U187" s="7">
        <v>32937.81</v>
      </c>
      <c r="V187" s="7">
        <v>5381.05</v>
      </c>
      <c r="W187" s="7">
        <v>35906.379999999997</v>
      </c>
      <c r="X187" s="7">
        <v>46604.13</v>
      </c>
      <c r="Y187" s="7">
        <v>9412.16</v>
      </c>
      <c r="Z187" s="7">
        <v>16443.02</v>
      </c>
      <c r="AA187" s="7">
        <v>34268.120000000003</v>
      </c>
      <c r="AB187" s="7">
        <v>205680.74</v>
      </c>
      <c r="AC187" s="7">
        <v>1004.76</v>
      </c>
      <c r="AD187" s="7">
        <v>2361.64</v>
      </c>
      <c r="AE187" s="7">
        <v>8667.08</v>
      </c>
      <c r="AF187" s="7">
        <v>5242.49</v>
      </c>
      <c r="AG187" s="7">
        <v>294.06</v>
      </c>
      <c r="AH187" s="7">
        <v>1838.29</v>
      </c>
      <c r="AI187" s="7">
        <v>2451.16</v>
      </c>
      <c r="AJ187" s="7">
        <v>32206.76</v>
      </c>
      <c r="AK187" s="7">
        <v>34233.839999999997</v>
      </c>
      <c r="AL187" s="7">
        <v>14566.74</v>
      </c>
      <c r="AM187" s="7">
        <v>9704.7999999999993</v>
      </c>
      <c r="AN187" s="7">
        <v>573.80999999999995</v>
      </c>
      <c r="AO187" s="7">
        <v>759.88</v>
      </c>
      <c r="AP187" s="7">
        <v>8799.61</v>
      </c>
      <c r="AQ187" s="7">
        <v>1447.76</v>
      </c>
      <c r="AR187" s="7">
        <v>1018.6</v>
      </c>
      <c r="AS187" s="7">
        <v>864.52</v>
      </c>
      <c r="AT187" s="7">
        <v>191.03</v>
      </c>
      <c r="AU187" s="7">
        <v>1470.01</v>
      </c>
      <c r="AV187" s="7">
        <v>5182.29</v>
      </c>
      <c r="AW187" s="7">
        <v>7839.2</v>
      </c>
      <c r="AX187" s="7">
        <v>1042.73</v>
      </c>
      <c r="AY187" s="7">
        <v>436.86</v>
      </c>
      <c r="AZ187" s="7">
        <v>0</v>
      </c>
      <c r="BA187" s="7">
        <v>6043.02</v>
      </c>
      <c r="BB187" s="7">
        <v>12645.01</v>
      </c>
      <c r="BC187" s="7">
        <v>6320.07</v>
      </c>
      <c r="BD187" s="7">
        <v>1732.52</v>
      </c>
      <c r="BE187" s="7">
        <v>4446.12</v>
      </c>
      <c r="BF187" s="7">
        <v>2495.7199999999998</v>
      </c>
      <c r="BG187" s="7">
        <v>4087.65</v>
      </c>
      <c r="BH187" s="7">
        <v>7656.46</v>
      </c>
      <c r="BI187" s="7">
        <v>348.72</v>
      </c>
      <c r="BJ187" s="7">
        <v>7208.59</v>
      </c>
      <c r="BK187" s="7">
        <v>1479.03</v>
      </c>
      <c r="BL187" s="7">
        <v>2143.23</v>
      </c>
      <c r="BM187" s="7">
        <v>186.19</v>
      </c>
      <c r="BN187" s="7">
        <v>3.58</v>
      </c>
      <c r="BO187" s="7">
        <v>121.31</v>
      </c>
      <c r="BP187" s="7">
        <v>218.88</v>
      </c>
      <c r="BQ187" s="7">
        <v>338.88</v>
      </c>
      <c r="BR187" s="7">
        <v>579.25</v>
      </c>
      <c r="BS187" s="7">
        <v>138.15</v>
      </c>
      <c r="BT187" s="7">
        <v>0.08</v>
      </c>
      <c r="BU187" s="7">
        <v>0</v>
      </c>
      <c r="BV187" s="7">
        <v>116498.56</v>
      </c>
      <c r="BW187" s="7">
        <v>0</v>
      </c>
      <c r="BX187" s="7">
        <v>3626.02</v>
      </c>
      <c r="BY187" s="7">
        <v>0</v>
      </c>
      <c r="BZ187" s="7">
        <v>842548.53</v>
      </c>
      <c r="CA187" s="7">
        <v>610888.29</v>
      </c>
      <c r="CB187" s="7">
        <v>0</v>
      </c>
      <c r="CC187" s="7">
        <v>607262.27</v>
      </c>
    </row>
    <row r="188" spans="1:81" x14ac:dyDescent="0.45">
      <c r="A188" s="7" t="s">
        <v>275</v>
      </c>
      <c r="B188" s="7" t="s">
        <v>25</v>
      </c>
      <c r="C188" s="7" t="s">
        <v>152</v>
      </c>
      <c r="D188" s="7" t="s">
        <v>19</v>
      </c>
      <c r="E188" s="7">
        <v>65397.2</v>
      </c>
      <c r="F188" s="7">
        <v>0</v>
      </c>
      <c r="G188" s="7">
        <v>0</v>
      </c>
      <c r="H188" s="7">
        <v>0</v>
      </c>
      <c r="I188" s="7">
        <v>8.52</v>
      </c>
      <c r="J188" s="7">
        <v>11.13</v>
      </c>
      <c r="K188" s="7">
        <v>0.09</v>
      </c>
      <c r="L188" s="7">
        <v>237.57</v>
      </c>
      <c r="M188" s="7">
        <v>62.08</v>
      </c>
      <c r="N188" s="7">
        <v>572.6</v>
      </c>
      <c r="O188" s="7">
        <v>1011.53</v>
      </c>
      <c r="P188" s="7">
        <v>237.91</v>
      </c>
      <c r="Q188" s="7">
        <v>106.4</v>
      </c>
      <c r="R188" s="7">
        <v>217.78</v>
      </c>
      <c r="S188" s="7">
        <v>2041.47</v>
      </c>
      <c r="T188" s="7">
        <v>3.46</v>
      </c>
      <c r="U188" s="7">
        <v>2926.12</v>
      </c>
      <c r="V188" s="7">
        <v>941.82</v>
      </c>
      <c r="W188" s="7">
        <v>7664.69</v>
      </c>
      <c r="X188" s="7">
        <v>10968.06</v>
      </c>
      <c r="Y188" s="7">
        <v>5846.87</v>
      </c>
      <c r="Z188" s="7">
        <v>5830.33</v>
      </c>
      <c r="AA188" s="7">
        <v>6856.7</v>
      </c>
      <c r="AB188" s="7">
        <v>2313.84</v>
      </c>
      <c r="AC188" s="7">
        <v>53264.46</v>
      </c>
      <c r="AD188" s="7">
        <v>425.37</v>
      </c>
      <c r="AE188" s="7">
        <v>7955.97</v>
      </c>
      <c r="AF188" s="7">
        <v>1048.18</v>
      </c>
      <c r="AG188" s="7">
        <v>90.43</v>
      </c>
      <c r="AH188" s="7">
        <v>751.96</v>
      </c>
      <c r="AI188" s="7">
        <v>1421.02</v>
      </c>
      <c r="AJ188" s="7">
        <v>1410.76</v>
      </c>
      <c r="AK188" s="7">
        <v>11705.17</v>
      </c>
      <c r="AL188" s="7">
        <v>3650.08</v>
      </c>
      <c r="AM188" s="7">
        <v>1383.93</v>
      </c>
      <c r="AN188" s="7">
        <v>125.39</v>
      </c>
      <c r="AO188" s="7">
        <v>350.99</v>
      </c>
      <c r="AP188" s="7">
        <v>1167.1099999999999</v>
      </c>
      <c r="AQ188" s="7">
        <v>175.67</v>
      </c>
      <c r="AR188" s="7">
        <v>502.4</v>
      </c>
      <c r="AS188" s="7">
        <v>197.56</v>
      </c>
      <c r="AT188" s="7">
        <v>194.05</v>
      </c>
      <c r="AU188" s="7">
        <v>492.39</v>
      </c>
      <c r="AV188" s="7">
        <v>2115.54</v>
      </c>
      <c r="AW188" s="7">
        <v>2692.34</v>
      </c>
      <c r="AX188" s="7">
        <v>409.64</v>
      </c>
      <c r="AY188" s="7">
        <v>657.09</v>
      </c>
      <c r="AZ188" s="7">
        <v>0</v>
      </c>
      <c r="BA188" s="7">
        <v>1350.96</v>
      </c>
      <c r="BB188" s="7">
        <v>3767</v>
      </c>
      <c r="BC188" s="7">
        <v>4609</v>
      </c>
      <c r="BD188" s="7">
        <v>106.1</v>
      </c>
      <c r="BE188" s="7">
        <v>461.19</v>
      </c>
      <c r="BF188" s="7">
        <v>1340.58</v>
      </c>
      <c r="BG188" s="7">
        <v>1595.54</v>
      </c>
      <c r="BH188" s="7">
        <v>3712.38</v>
      </c>
      <c r="BI188" s="7">
        <v>127.69</v>
      </c>
      <c r="BJ188" s="7">
        <v>1838.89</v>
      </c>
      <c r="BK188" s="7">
        <v>286.29000000000002</v>
      </c>
      <c r="BL188" s="7">
        <v>628.9</v>
      </c>
      <c r="BM188" s="7">
        <v>65.22</v>
      </c>
      <c r="BN188" s="7">
        <v>3.49</v>
      </c>
      <c r="BO188" s="7">
        <v>27.18</v>
      </c>
      <c r="BP188" s="7">
        <v>122.69</v>
      </c>
      <c r="BQ188" s="7">
        <v>114.46</v>
      </c>
      <c r="BR188" s="7">
        <v>139</v>
      </c>
      <c r="BS188" s="7">
        <v>58.71</v>
      </c>
      <c r="BT188" s="7">
        <v>0.02</v>
      </c>
      <c r="BU188" s="7">
        <v>0</v>
      </c>
      <c r="BV188" s="7">
        <v>38740.28</v>
      </c>
      <c r="BW188" s="7">
        <v>0</v>
      </c>
      <c r="BX188" s="7">
        <v>860.58</v>
      </c>
      <c r="BY188" s="7">
        <v>0</v>
      </c>
      <c r="BZ188" s="7">
        <v>226659.55</v>
      </c>
      <c r="CA188" s="7">
        <v>161262.35</v>
      </c>
      <c r="CB188" s="7">
        <v>0</v>
      </c>
      <c r="CC188" s="7">
        <v>160401.76999999999</v>
      </c>
    </row>
    <row r="189" spans="1:81" x14ac:dyDescent="0.45">
      <c r="A189" s="7" t="s">
        <v>275</v>
      </c>
      <c r="B189" s="7" t="s">
        <v>25</v>
      </c>
      <c r="C189" s="7" t="s">
        <v>153</v>
      </c>
      <c r="D189" s="7" t="s">
        <v>220</v>
      </c>
      <c r="E189" s="7">
        <v>89845.89</v>
      </c>
      <c r="F189" s="7">
        <v>0</v>
      </c>
      <c r="G189" s="7">
        <v>0</v>
      </c>
      <c r="H189" s="7">
        <v>0</v>
      </c>
      <c r="I189" s="7">
        <v>161.72</v>
      </c>
      <c r="J189" s="7">
        <v>642.94000000000005</v>
      </c>
      <c r="K189" s="7">
        <v>5.37</v>
      </c>
      <c r="L189" s="7">
        <v>683.79</v>
      </c>
      <c r="M189" s="7">
        <v>455.76</v>
      </c>
      <c r="N189" s="7">
        <v>3897.92</v>
      </c>
      <c r="O189" s="7">
        <v>14445.21</v>
      </c>
      <c r="P189" s="7">
        <v>2160.96</v>
      </c>
      <c r="Q189" s="7">
        <v>443.06</v>
      </c>
      <c r="R189" s="7">
        <v>634.79999999999995</v>
      </c>
      <c r="S189" s="7">
        <v>5790.62</v>
      </c>
      <c r="T189" s="7">
        <v>392.02</v>
      </c>
      <c r="U189" s="7">
        <v>5353.93</v>
      </c>
      <c r="V189" s="7">
        <v>1675.91</v>
      </c>
      <c r="W189" s="7">
        <v>6624.74</v>
      </c>
      <c r="X189" s="7">
        <v>6552.78</v>
      </c>
      <c r="Y189" s="7">
        <v>2893.34</v>
      </c>
      <c r="Z189" s="7">
        <v>1700.41</v>
      </c>
      <c r="AA189" s="7">
        <v>1459.67</v>
      </c>
      <c r="AB189" s="7">
        <v>803.15</v>
      </c>
      <c r="AC189" s="7">
        <v>636.65</v>
      </c>
      <c r="AD189" s="7">
        <v>15013.51</v>
      </c>
      <c r="AE189" s="7">
        <v>1345.4</v>
      </c>
      <c r="AF189" s="7">
        <v>2023.44</v>
      </c>
      <c r="AG189" s="7">
        <v>148.52000000000001</v>
      </c>
      <c r="AH189" s="7">
        <v>898.8</v>
      </c>
      <c r="AI189" s="7">
        <v>1167.4000000000001</v>
      </c>
      <c r="AJ189" s="7">
        <v>637.70000000000005</v>
      </c>
      <c r="AK189" s="7">
        <v>15924.52</v>
      </c>
      <c r="AL189" s="7">
        <v>5295.4</v>
      </c>
      <c r="AM189" s="7">
        <v>3792.11</v>
      </c>
      <c r="AN189" s="7">
        <v>184.13</v>
      </c>
      <c r="AO189" s="7">
        <v>318.93</v>
      </c>
      <c r="AP189" s="7">
        <v>1515.35</v>
      </c>
      <c r="AQ189" s="7">
        <v>961.98</v>
      </c>
      <c r="AR189" s="7">
        <v>679.06</v>
      </c>
      <c r="AS189" s="7">
        <v>321.61</v>
      </c>
      <c r="AT189" s="7">
        <v>108.83</v>
      </c>
      <c r="AU189" s="7">
        <v>703.94</v>
      </c>
      <c r="AV189" s="7">
        <v>1286.46</v>
      </c>
      <c r="AW189" s="7">
        <v>2547.36</v>
      </c>
      <c r="AX189" s="7">
        <v>530.33000000000004</v>
      </c>
      <c r="AY189" s="7">
        <v>407.13</v>
      </c>
      <c r="AZ189" s="7">
        <v>0</v>
      </c>
      <c r="BA189" s="7">
        <v>2708.19</v>
      </c>
      <c r="BB189" s="7">
        <v>3816.98</v>
      </c>
      <c r="BC189" s="7">
        <v>990.67</v>
      </c>
      <c r="BD189" s="7">
        <v>742.02</v>
      </c>
      <c r="BE189" s="7">
        <v>2233.06</v>
      </c>
      <c r="BF189" s="7">
        <v>1398.37</v>
      </c>
      <c r="BG189" s="7">
        <v>3088.57</v>
      </c>
      <c r="BH189" s="7">
        <v>1851.17</v>
      </c>
      <c r="BI189" s="7">
        <v>92.68</v>
      </c>
      <c r="BJ189" s="7">
        <v>2316.3000000000002</v>
      </c>
      <c r="BK189" s="7">
        <v>424</v>
      </c>
      <c r="BL189" s="7">
        <v>255.17</v>
      </c>
      <c r="BM189" s="7">
        <v>124.78</v>
      </c>
      <c r="BN189" s="7">
        <v>6.35</v>
      </c>
      <c r="BO189" s="7">
        <v>88.39</v>
      </c>
      <c r="BP189" s="7">
        <v>135.01</v>
      </c>
      <c r="BQ189" s="7">
        <v>189.78</v>
      </c>
      <c r="BR189" s="7">
        <v>287.68</v>
      </c>
      <c r="BS189" s="7">
        <v>136.59</v>
      </c>
      <c r="BT189" s="7">
        <v>0.37</v>
      </c>
      <c r="BU189" s="7">
        <v>0</v>
      </c>
      <c r="BV189" s="7">
        <v>54944.68</v>
      </c>
      <c r="BW189" s="7">
        <v>0</v>
      </c>
      <c r="BX189" s="7">
        <v>1344.36</v>
      </c>
      <c r="BY189" s="7">
        <v>0</v>
      </c>
      <c r="BZ189" s="7">
        <v>225303.06</v>
      </c>
      <c r="CA189" s="7">
        <v>135457.18</v>
      </c>
      <c r="CB189" s="7">
        <v>0</v>
      </c>
      <c r="CC189" s="7">
        <v>134112.82</v>
      </c>
    </row>
    <row r="190" spans="1:81" x14ac:dyDescent="0.45">
      <c r="A190" s="7" t="s">
        <v>275</v>
      </c>
      <c r="B190" s="7" t="s">
        <v>25</v>
      </c>
      <c r="C190" s="7" t="s">
        <v>154</v>
      </c>
      <c r="D190" s="7" t="s">
        <v>221</v>
      </c>
      <c r="E190" s="7">
        <v>109113.64</v>
      </c>
      <c r="F190" s="7">
        <v>0</v>
      </c>
      <c r="G190" s="7">
        <v>0</v>
      </c>
      <c r="H190" s="7">
        <v>0</v>
      </c>
      <c r="I190" s="7">
        <v>107.27</v>
      </c>
      <c r="J190" s="7">
        <v>26.35</v>
      </c>
      <c r="K190" s="7">
        <v>3.55</v>
      </c>
      <c r="L190" s="7">
        <v>499.61</v>
      </c>
      <c r="M190" s="7">
        <v>326.22000000000003</v>
      </c>
      <c r="N190" s="7">
        <v>583.25</v>
      </c>
      <c r="O190" s="7">
        <v>821.04</v>
      </c>
      <c r="P190" s="7">
        <v>533.07000000000005</v>
      </c>
      <c r="Q190" s="7">
        <v>371.42</v>
      </c>
      <c r="R190" s="7">
        <v>1125.1099999999999</v>
      </c>
      <c r="S190" s="7">
        <v>2422.1999999999998</v>
      </c>
      <c r="T190" s="7">
        <v>31.92</v>
      </c>
      <c r="U190" s="7">
        <v>3958.91</v>
      </c>
      <c r="V190" s="7">
        <v>1711.96</v>
      </c>
      <c r="W190" s="7">
        <v>9731.6200000000008</v>
      </c>
      <c r="X190" s="7">
        <v>15463.85</v>
      </c>
      <c r="Y190" s="7">
        <v>5987.22</v>
      </c>
      <c r="Z190" s="7">
        <v>6554.31</v>
      </c>
      <c r="AA190" s="7">
        <v>14167.64</v>
      </c>
      <c r="AB190" s="7">
        <v>3264.19</v>
      </c>
      <c r="AC190" s="7">
        <v>9676.5499999999993</v>
      </c>
      <c r="AD190" s="7">
        <v>1095.45</v>
      </c>
      <c r="AE190" s="7">
        <v>12654.18</v>
      </c>
      <c r="AF190" s="7">
        <v>2135.64</v>
      </c>
      <c r="AG190" s="7">
        <v>149.31</v>
      </c>
      <c r="AH190" s="7">
        <v>949.33</v>
      </c>
      <c r="AI190" s="7">
        <v>5603.68</v>
      </c>
      <c r="AJ190" s="7">
        <v>1395.82</v>
      </c>
      <c r="AK190" s="7">
        <v>14390.51</v>
      </c>
      <c r="AL190" s="7">
        <v>3301.82</v>
      </c>
      <c r="AM190" s="7">
        <v>2494.19</v>
      </c>
      <c r="AN190" s="7">
        <v>200</v>
      </c>
      <c r="AO190" s="7">
        <v>497.35</v>
      </c>
      <c r="AP190" s="7">
        <v>3020.48</v>
      </c>
      <c r="AQ190" s="7">
        <v>768.65</v>
      </c>
      <c r="AR190" s="7">
        <v>1100.6199999999999</v>
      </c>
      <c r="AS190" s="7">
        <v>323.12</v>
      </c>
      <c r="AT190" s="7">
        <v>94.2</v>
      </c>
      <c r="AU190" s="7">
        <v>878.18</v>
      </c>
      <c r="AV190" s="7">
        <v>2234.29</v>
      </c>
      <c r="AW190" s="7">
        <v>2618.6999999999998</v>
      </c>
      <c r="AX190" s="7">
        <v>631.46</v>
      </c>
      <c r="AY190" s="7">
        <v>333.23</v>
      </c>
      <c r="AZ190" s="7">
        <v>0</v>
      </c>
      <c r="BA190" s="7">
        <v>2702.62</v>
      </c>
      <c r="BB190" s="7">
        <v>5152.47</v>
      </c>
      <c r="BC190" s="7">
        <v>2912.25</v>
      </c>
      <c r="BD190" s="7">
        <v>254.84</v>
      </c>
      <c r="BE190" s="7">
        <v>844.82</v>
      </c>
      <c r="BF190" s="7">
        <v>735.57</v>
      </c>
      <c r="BG190" s="7">
        <v>2428.2199999999998</v>
      </c>
      <c r="BH190" s="7">
        <v>4509.7</v>
      </c>
      <c r="BI190" s="7">
        <v>169.21</v>
      </c>
      <c r="BJ190" s="7">
        <v>2766.25</v>
      </c>
      <c r="BK190" s="7">
        <v>493.14</v>
      </c>
      <c r="BL190" s="7">
        <v>664.82</v>
      </c>
      <c r="BM190" s="7">
        <v>132.61000000000001</v>
      </c>
      <c r="BN190" s="7">
        <v>2.1800000000000002</v>
      </c>
      <c r="BO190" s="7">
        <v>94.34</v>
      </c>
      <c r="BP190" s="7">
        <v>156.1</v>
      </c>
      <c r="BQ190" s="7">
        <v>181.59</v>
      </c>
      <c r="BR190" s="7">
        <v>332.28</v>
      </c>
      <c r="BS190" s="7">
        <v>80.099999999999994</v>
      </c>
      <c r="BT190" s="7">
        <v>0.52</v>
      </c>
      <c r="BU190" s="7">
        <v>0</v>
      </c>
      <c r="BV190" s="7">
        <v>71317.279999999999</v>
      </c>
      <c r="BW190" s="7">
        <v>0</v>
      </c>
      <c r="BX190" s="7">
        <v>1587.81</v>
      </c>
      <c r="BY190" s="7">
        <v>0</v>
      </c>
      <c r="BZ190" s="7">
        <v>269552.56</v>
      </c>
      <c r="CA190" s="7">
        <v>160438.93</v>
      </c>
      <c r="CB190" s="7">
        <v>0</v>
      </c>
      <c r="CC190" s="7">
        <v>158851.12</v>
      </c>
    </row>
    <row r="191" spans="1:81" x14ac:dyDescent="0.45">
      <c r="A191" s="7" t="s">
        <v>275</v>
      </c>
      <c r="B191" s="7" t="s">
        <v>25</v>
      </c>
      <c r="C191" s="7" t="s">
        <v>155</v>
      </c>
      <c r="D191" s="7" t="s">
        <v>222</v>
      </c>
      <c r="E191" s="7">
        <v>231226.55</v>
      </c>
      <c r="F191" s="7">
        <v>0</v>
      </c>
      <c r="G191" s="7">
        <v>0</v>
      </c>
      <c r="H191" s="7">
        <v>0</v>
      </c>
      <c r="I191" s="7">
        <v>1054.48</v>
      </c>
      <c r="J191" s="7">
        <v>1284.23</v>
      </c>
      <c r="K191" s="7">
        <v>19.62</v>
      </c>
      <c r="L191" s="7">
        <v>57428.43</v>
      </c>
      <c r="M191" s="7">
        <v>1440.64</v>
      </c>
      <c r="N191" s="7">
        <v>223.68</v>
      </c>
      <c r="O191" s="7">
        <v>1787.31</v>
      </c>
      <c r="P191" s="7">
        <v>840.24</v>
      </c>
      <c r="Q191" s="7">
        <v>363.4</v>
      </c>
      <c r="R191" s="7">
        <v>10197.26</v>
      </c>
      <c r="S191" s="7">
        <v>6896.36</v>
      </c>
      <c r="T191" s="7">
        <v>69.13</v>
      </c>
      <c r="U191" s="7">
        <v>1113.6099999999999</v>
      </c>
      <c r="V191" s="7">
        <v>1910.74</v>
      </c>
      <c r="W191" s="7">
        <v>1718.18</v>
      </c>
      <c r="X191" s="7">
        <v>3824.12</v>
      </c>
      <c r="Y191" s="7">
        <v>2139.25</v>
      </c>
      <c r="Z191" s="7">
        <v>6541.96</v>
      </c>
      <c r="AA191" s="7">
        <v>4375.3599999999997</v>
      </c>
      <c r="AB191" s="7">
        <v>340.09</v>
      </c>
      <c r="AC191" s="7">
        <v>63.97</v>
      </c>
      <c r="AD191" s="7">
        <v>373.35</v>
      </c>
      <c r="AE191" s="7">
        <v>9417.58</v>
      </c>
      <c r="AF191" s="7">
        <v>208919.02</v>
      </c>
      <c r="AG191" s="7">
        <v>879.56</v>
      </c>
      <c r="AH191" s="7">
        <v>3735.63</v>
      </c>
      <c r="AI191" s="7">
        <v>19207.02</v>
      </c>
      <c r="AJ191" s="7">
        <v>930.06</v>
      </c>
      <c r="AK191" s="7">
        <v>11209.61</v>
      </c>
      <c r="AL191" s="7">
        <v>3688.53</v>
      </c>
      <c r="AM191" s="7">
        <v>10176.17</v>
      </c>
      <c r="AN191" s="7">
        <v>346.6</v>
      </c>
      <c r="AO191" s="7">
        <v>336.96</v>
      </c>
      <c r="AP191" s="7">
        <v>6069.23</v>
      </c>
      <c r="AQ191" s="7">
        <v>1516.18</v>
      </c>
      <c r="AR191" s="7">
        <v>2102.0300000000002</v>
      </c>
      <c r="AS191" s="7">
        <v>562.32000000000005</v>
      </c>
      <c r="AT191" s="7">
        <v>245.39</v>
      </c>
      <c r="AU191" s="7">
        <v>2952.92</v>
      </c>
      <c r="AV191" s="7">
        <v>5731.08</v>
      </c>
      <c r="AW191" s="7">
        <v>8988.9500000000007</v>
      </c>
      <c r="AX191" s="7">
        <v>2336.06</v>
      </c>
      <c r="AY191" s="7">
        <v>1116.8399999999999</v>
      </c>
      <c r="AZ191" s="7">
        <v>0</v>
      </c>
      <c r="BA191" s="7">
        <v>5706.61</v>
      </c>
      <c r="BB191" s="7">
        <v>11997.02</v>
      </c>
      <c r="BC191" s="7">
        <v>6792.38</v>
      </c>
      <c r="BD191" s="7">
        <v>170.32</v>
      </c>
      <c r="BE191" s="7">
        <v>1528.49</v>
      </c>
      <c r="BF191" s="7">
        <v>1921.74</v>
      </c>
      <c r="BG191" s="7">
        <v>4888.41</v>
      </c>
      <c r="BH191" s="7">
        <v>2178.4899999999998</v>
      </c>
      <c r="BI191" s="7">
        <v>191.83</v>
      </c>
      <c r="BJ191" s="7">
        <v>7828.69</v>
      </c>
      <c r="BK191" s="7">
        <v>9753.8700000000008</v>
      </c>
      <c r="BL191" s="7">
        <v>1081.21</v>
      </c>
      <c r="BM191" s="7">
        <v>215.55</v>
      </c>
      <c r="BN191" s="7">
        <v>3.21</v>
      </c>
      <c r="BO191" s="7">
        <v>198.33</v>
      </c>
      <c r="BP191" s="7">
        <v>221.17</v>
      </c>
      <c r="BQ191" s="7">
        <v>907.51</v>
      </c>
      <c r="BR191" s="7">
        <v>232.13</v>
      </c>
      <c r="BS191" s="7">
        <v>270.69</v>
      </c>
      <c r="BT191" s="7">
        <v>0.09</v>
      </c>
      <c r="BU191" s="7">
        <v>0</v>
      </c>
      <c r="BV191" s="7">
        <v>66382.22</v>
      </c>
      <c r="BW191" s="7">
        <v>0</v>
      </c>
      <c r="BX191" s="7">
        <v>2452.14</v>
      </c>
      <c r="BY191" s="7">
        <v>0</v>
      </c>
      <c r="BZ191" s="7">
        <v>694239.54</v>
      </c>
      <c r="CA191" s="7">
        <v>463013</v>
      </c>
      <c r="CB191" s="7">
        <v>0</v>
      </c>
      <c r="CC191" s="7">
        <v>460560.86</v>
      </c>
    </row>
    <row r="192" spans="1:81" x14ac:dyDescent="0.45">
      <c r="A192" s="7" t="s">
        <v>275</v>
      </c>
      <c r="B192" s="7" t="s">
        <v>25</v>
      </c>
      <c r="C192" s="7" t="s">
        <v>156</v>
      </c>
      <c r="D192" s="7" t="s">
        <v>223</v>
      </c>
      <c r="E192" s="7">
        <v>33986.730000000003</v>
      </c>
      <c r="F192" s="7">
        <v>0</v>
      </c>
      <c r="G192" s="7">
        <v>0</v>
      </c>
      <c r="H192" s="7">
        <v>0</v>
      </c>
      <c r="I192" s="7">
        <v>20.49</v>
      </c>
      <c r="J192" s="7">
        <v>11.04</v>
      </c>
      <c r="K192" s="7">
        <v>0.23</v>
      </c>
      <c r="L192" s="7">
        <v>542.64</v>
      </c>
      <c r="M192" s="7">
        <v>131.16999999999999</v>
      </c>
      <c r="N192" s="7">
        <v>39.17</v>
      </c>
      <c r="O192" s="7">
        <v>37</v>
      </c>
      <c r="P192" s="7">
        <v>67.069999999999993</v>
      </c>
      <c r="Q192" s="7">
        <v>49.57</v>
      </c>
      <c r="R192" s="7">
        <v>307.93</v>
      </c>
      <c r="S192" s="7">
        <v>1092.01</v>
      </c>
      <c r="T192" s="7">
        <v>5.62</v>
      </c>
      <c r="U192" s="7">
        <v>153.08000000000001</v>
      </c>
      <c r="V192" s="7">
        <v>255.5</v>
      </c>
      <c r="W192" s="7">
        <v>274.69</v>
      </c>
      <c r="X192" s="7">
        <v>585.63</v>
      </c>
      <c r="Y192" s="7">
        <v>237.68</v>
      </c>
      <c r="Z192" s="7">
        <v>285.19</v>
      </c>
      <c r="AA192" s="7">
        <v>889.35</v>
      </c>
      <c r="AB192" s="7">
        <v>65.08</v>
      </c>
      <c r="AC192" s="7">
        <v>21.09</v>
      </c>
      <c r="AD192" s="7">
        <v>46.03</v>
      </c>
      <c r="AE192" s="7">
        <v>855.44</v>
      </c>
      <c r="AF192" s="7">
        <v>4204.2700000000004</v>
      </c>
      <c r="AG192" s="7">
        <v>2580.86</v>
      </c>
      <c r="AH192" s="7">
        <v>2776.49</v>
      </c>
      <c r="AI192" s="7">
        <v>1541.86</v>
      </c>
      <c r="AJ192" s="7">
        <v>260.81</v>
      </c>
      <c r="AK192" s="7">
        <v>1164.06</v>
      </c>
      <c r="AL192" s="7">
        <v>323.16000000000003</v>
      </c>
      <c r="AM192" s="7">
        <v>329.84</v>
      </c>
      <c r="AN192" s="7">
        <v>8.59</v>
      </c>
      <c r="AO192" s="7">
        <v>19.329999999999998</v>
      </c>
      <c r="AP192" s="7">
        <v>298.67</v>
      </c>
      <c r="AQ192" s="7">
        <v>355.03</v>
      </c>
      <c r="AR192" s="7">
        <v>323.68</v>
      </c>
      <c r="AS192" s="7">
        <v>108.19</v>
      </c>
      <c r="AT192" s="7">
        <v>40.799999999999997</v>
      </c>
      <c r="AU192" s="7">
        <v>492.99</v>
      </c>
      <c r="AV192" s="7">
        <v>621.62</v>
      </c>
      <c r="AW192" s="7">
        <v>1288.07</v>
      </c>
      <c r="AX192" s="7">
        <v>260.33999999999997</v>
      </c>
      <c r="AY192" s="7">
        <v>109.03</v>
      </c>
      <c r="AZ192" s="7">
        <v>0</v>
      </c>
      <c r="BA192" s="7">
        <v>717.61</v>
      </c>
      <c r="BB192" s="7">
        <v>1036.29</v>
      </c>
      <c r="BC192" s="7">
        <v>1048.76</v>
      </c>
      <c r="BD192" s="7">
        <v>27.57</v>
      </c>
      <c r="BE192" s="7">
        <v>173.6</v>
      </c>
      <c r="BF192" s="7">
        <v>225.94</v>
      </c>
      <c r="BG192" s="7">
        <v>850.41</v>
      </c>
      <c r="BH192" s="7">
        <v>436.61</v>
      </c>
      <c r="BI192" s="7">
        <v>37</v>
      </c>
      <c r="BJ192" s="7">
        <v>1734.18</v>
      </c>
      <c r="BK192" s="7">
        <v>329.99</v>
      </c>
      <c r="BL192" s="7">
        <v>146.02000000000001</v>
      </c>
      <c r="BM192" s="7">
        <v>75.28</v>
      </c>
      <c r="BN192" s="7">
        <v>2.9</v>
      </c>
      <c r="BO192" s="7">
        <v>13.58</v>
      </c>
      <c r="BP192" s="7">
        <v>42.8</v>
      </c>
      <c r="BQ192" s="7">
        <v>116.4</v>
      </c>
      <c r="BR192" s="7">
        <v>83.7</v>
      </c>
      <c r="BS192" s="7">
        <v>84.06</v>
      </c>
      <c r="BT192" s="7">
        <v>1.21</v>
      </c>
      <c r="BU192" s="7">
        <v>0</v>
      </c>
      <c r="BV192" s="7">
        <v>12857.24</v>
      </c>
      <c r="BW192" s="7">
        <v>0</v>
      </c>
      <c r="BX192" s="7">
        <v>877.66</v>
      </c>
      <c r="BY192" s="7">
        <v>0</v>
      </c>
      <c r="BZ192" s="7">
        <v>65128.68</v>
      </c>
      <c r="CA192" s="7">
        <v>31141.95</v>
      </c>
      <c r="CB192" s="7">
        <v>0</v>
      </c>
      <c r="CC192" s="7">
        <v>30264.29</v>
      </c>
    </row>
    <row r="193" spans="1:81" x14ac:dyDescent="0.45">
      <c r="A193" s="7" t="s">
        <v>275</v>
      </c>
      <c r="B193" s="7" t="s">
        <v>25</v>
      </c>
      <c r="C193" s="7" t="s">
        <v>157</v>
      </c>
      <c r="D193" s="7" t="s">
        <v>224</v>
      </c>
      <c r="E193" s="7">
        <v>114400.18</v>
      </c>
      <c r="F193" s="7">
        <v>0</v>
      </c>
      <c r="G193" s="7">
        <v>0</v>
      </c>
      <c r="H193" s="7">
        <v>0</v>
      </c>
      <c r="I193" s="7">
        <v>94.68</v>
      </c>
      <c r="J193" s="7">
        <v>65.27</v>
      </c>
      <c r="K193" s="7">
        <v>3.62</v>
      </c>
      <c r="L193" s="7">
        <v>803.38</v>
      </c>
      <c r="M193" s="7">
        <v>873.2</v>
      </c>
      <c r="N193" s="7">
        <v>362.27</v>
      </c>
      <c r="O193" s="7">
        <v>313.93</v>
      </c>
      <c r="P193" s="7">
        <v>830.4</v>
      </c>
      <c r="Q193" s="7">
        <v>270.91000000000003</v>
      </c>
      <c r="R193" s="7">
        <v>1842.69</v>
      </c>
      <c r="S193" s="7">
        <v>1688.15</v>
      </c>
      <c r="T193" s="7">
        <v>41.95</v>
      </c>
      <c r="U193" s="7">
        <v>1518.08</v>
      </c>
      <c r="V193" s="7">
        <v>786.13</v>
      </c>
      <c r="W193" s="7">
        <v>3630.47</v>
      </c>
      <c r="X193" s="7">
        <v>3123.9</v>
      </c>
      <c r="Y193" s="7">
        <v>510.64</v>
      </c>
      <c r="Z193" s="7">
        <v>478.38</v>
      </c>
      <c r="AA193" s="7">
        <v>1330.51</v>
      </c>
      <c r="AB193" s="7">
        <v>1157.82</v>
      </c>
      <c r="AC193" s="7">
        <v>200.49</v>
      </c>
      <c r="AD193" s="7">
        <v>230.61</v>
      </c>
      <c r="AE193" s="7">
        <v>2251.79</v>
      </c>
      <c r="AF193" s="7">
        <v>4075.62</v>
      </c>
      <c r="AG193" s="7">
        <v>1942.24</v>
      </c>
      <c r="AH193" s="7">
        <v>41535.269999999997</v>
      </c>
      <c r="AI193" s="7">
        <v>5993.12</v>
      </c>
      <c r="AJ193" s="7">
        <v>2086.9899999999998</v>
      </c>
      <c r="AK193" s="7">
        <v>5665.69</v>
      </c>
      <c r="AL193" s="7">
        <v>1223.05</v>
      </c>
      <c r="AM193" s="7">
        <v>4003.25</v>
      </c>
      <c r="AN193" s="7">
        <v>174.99</v>
      </c>
      <c r="AO193" s="7">
        <v>174.27</v>
      </c>
      <c r="AP193" s="7">
        <v>2060.9499999999998</v>
      </c>
      <c r="AQ193" s="7">
        <v>841.72</v>
      </c>
      <c r="AR193" s="7">
        <v>776.35</v>
      </c>
      <c r="AS193" s="7">
        <v>740.65</v>
      </c>
      <c r="AT193" s="7">
        <v>117.57</v>
      </c>
      <c r="AU193" s="7">
        <v>1273.78</v>
      </c>
      <c r="AV193" s="7">
        <v>3090.46</v>
      </c>
      <c r="AW193" s="7">
        <v>3120.6</v>
      </c>
      <c r="AX193" s="7">
        <v>1376.44</v>
      </c>
      <c r="AY193" s="7">
        <v>290.91000000000003</v>
      </c>
      <c r="AZ193" s="7">
        <v>0</v>
      </c>
      <c r="BA193" s="7">
        <v>2937.27</v>
      </c>
      <c r="BB193" s="7">
        <v>4630.8599999999997</v>
      </c>
      <c r="BC193" s="7">
        <v>5310.7</v>
      </c>
      <c r="BD193" s="7">
        <v>63.41</v>
      </c>
      <c r="BE193" s="7">
        <v>807.74</v>
      </c>
      <c r="BF193" s="7">
        <v>1236.08</v>
      </c>
      <c r="BG193" s="7">
        <v>4052.11</v>
      </c>
      <c r="BH193" s="7">
        <v>2197.3200000000002</v>
      </c>
      <c r="BI193" s="7">
        <v>176.76</v>
      </c>
      <c r="BJ193" s="7">
        <v>6991.83</v>
      </c>
      <c r="BK193" s="7">
        <v>1186.1600000000001</v>
      </c>
      <c r="BL193" s="7">
        <v>594.35</v>
      </c>
      <c r="BM193" s="7">
        <v>330.07</v>
      </c>
      <c r="BN193" s="7">
        <v>12.8</v>
      </c>
      <c r="BO193" s="7">
        <v>138.68</v>
      </c>
      <c r="BP193" s="7">
        <v>228.34</v>
      </c>
      <c r="BQ193" s="7">
        <v>462.11</v>
      </c>
      <c r="BR193" s="7">
        <v>183.03</v>
      </c>
      <c r="BS193" s="7">
        <v>430.9</v>
      </c>
      <c r="BT193" s="7">
        <v>11.1</v>
      </c>
      <c r="BU193" s="7">
        <v>0</v>
      </c>
      <c r="BV193" s="7">
        <v>57886.86</v>
      </c>
      <c r="BW193" s="7">
        <v>0</v>
      </c>
      <c r="BX193" s="7">
        <v>7060.22</v>
      </c>
      <c r="BY193" s="7">
        <v>0</v>
      </c>
      <c r="BZ193" s="7">
        <v>256415.15</v>
      </c>
      <c r="CA193" s="7">
        <v>142014.97</v>
      </c>
      <c r="CB193" s="7">
        <v>0</v>
      </c>
      <c r="CC193" s="7">
        <v>134954.75</v>
      </c>
    </row>
    <row r="194" spans="1:81" x14ac:dyDescent="0.45">
      <c r="A194" s="7" t="s">
        <v>275</v>
      </c>
      <c r="B194" s="7" t="s">
        <v>25</v>
      </c>
      <c r="C194" s="7" t="s">
        <v>158</v>
      </c>
      <c r="D194" s="7" t="s">
        <v>225</v>
      </c>
      <c r="E194" s="7">
        <v>741215.98</v>
      </c>
      <c r="F194" s="7">
        <v>0</v>
      </c>
      <c r="G194" s="7">
        <v>0</v>
      </c>
      <c r="H194" s="7">
        <v>0</v>
      </c>
      <c r="I194" s="7">
        <v>781.31</v>
      </c>
      <c r="J194" s="7">
        <v>531.80999999999995</v>
      </c>
      <c r="K194" s="7">
        <v>95.94</v>
      </c>
      <c r="L194" s="7">
        <v>14658.07</v>
      </c>
      <c r="M194" s="7">
        <v>1307.43</v>
      </c>
      <c r="N194" s="7">
        <v>2482.38</v>
      </c>
      <c r="O194" s="7">
        <v>32378.26</v>
      </c>
      <c r="P194" s="7">
        <v>1918.6</v>
      </c>
      <c r="Q194" s="7">
        <v>594.03</v>
      </c>
      <c r="R194" s="7">
        <v>12225.42</v>
      </c>
      <c r="S194" s="7">
        <v>13886.03</v>
      </c>
      <c r="T194" s="7">
        <v>55.3</v>
      </c>
      <c r="U194" s="7">
        <v>37213.74</v>
      </c>
      <c r="V194" s="7">
        <v>88896.49</v>
      </c>
      <c r="W194" s="7">
        <v>20974.34</v>
      </c>
      <c r="X194" s="7">
        <v>64373.96</v>
      </c>
      <c r="Y194" s="7">
        <v>6448.16</v>
      </c>
      <c r="Z194" s="7">
        <v>32991.730000000003</v>
      </c>
      <c r="AA194" s="7">
        <v>19736.09</v>
      </c>
      <c r="AB194" s="7">
        <v>2904.28</v>
      </c>
      <c r="AC194" s="7">
        <v>352.46</v>
      </c>
      <c r="AD194" s="7">
        <v>4578.01</v>
      </c>
      <c r="AE194" s="7">
        <v>9609.18</v>
      </c>
      <c r="AF194" s="7">
        <v>11886.34</v>
      </c>
      <c r="AG194" s="7">
        <v>863.26</v>
      </c>
      <c r="AH194" s="7">
        <v>7307.84</v>
      </c>
      <c r="AI194" s="7">
        <v>355293.77</v>
      </c>
      <c r="AJ194" s="7">
        <v>5642.73</v>
      </c>
      <c r="AK194" s="7">
        <v>79412.19</v>
      </c>
      <c r="AL194" s="7">
        <v>21454.23</v>
      </c>
      <c r="AM194" s="7">
        <v>15038.49</v>
      </c>
      <c r="AN194" s="7">
        <v>649.34</v>
      </c>
      <c r="AO194" s="7">
        <v>720.06</v>
      </c>
      <c r="AP194" s="7">
        <v>7682.37</v>
      </c>
      <c r="AQ194" s="7">
        <v>1550.84</v>
      </c>
      <c r="AR194" s="7">
        <v>5992.59</v>
      </c>
      <c r="AS194" s="7">
        <v>874.09</v>
      </c>
      <c r="AT194" s="7">
        <v>507.58</v>
      </c>
      <c r="AU194" s="7">
        <v>5398.5</v>
      </c>
      <c r="AV194" s="7">
        <v>8046.08</v>
      </c>
      <c r="AW194" s="7">
        <v>25779.15</v>
      </c>
      <c r="AX194" s="7">
        <v>5049.84</v>
      </c>
      <c r="AY194" s="7">
        <v>2429.5700000000002</v>
      </c>
      <c r="AZ194" s="7">
        <v>0</v>
      </c>
      <c r="BA194" s="7">
        <v>29137.41</v>
      </c>
      <c r="BB194" s="7">
        <v>29956.959999999999</v>
      </c>
      <c r="BC194" s="7">
        <v>49396.59</v>
      </c>
      <c r="BD194" s="7">
        <v>348.63</v>
      </c>
      <c r="BE194" s="7">
        <v>3655.57</v>
      </c>
      <c r="BF194" s="7">
        <v>4393.9399999999996</v>
      </c>
      <c r="BG194" s="7">
        <v>27625.83</v>
      </c>
      <c r="BH194" s="7">
        <v>15081.4</v>
      </c>
      <c r="BI194" s="7">
        <v>659.08</v>
      </c>
      <c r="BJ194" s="7">
        <v>21509.1</v>
      </c>
      <c r="BK194" s="7">
        <v>6932.52</v>
      </c>
      <c r="BL194" s="7">
        <v>1670.61</v>
      </c>
      <c r="BM194" s="7">
        <v>480.15</v>
      </c>
      <c r="BN194" s="7">
        <v>14.92</v>
      </c>
      <c r="BO194" s="7">
        <v>428.9</v>
      </c>
      <c r="BP194" s="7">
        <v>485.43</v>
      </c>
      <c r="BQ194" s="7">
        <v>1429.91</v>
      </c>
      <c r="BR194" s="7">
        <v>434.67</v>
      </c>
      <c r="BS194" s="7">
        <v>527.04</v>
      </c>
      <c r="BT194" s="7">
        <v>58.12</v>
      </c>
      <c r="BU194" s="7">
        <v>0</v>
      </c>
      <c r="BV194" s="7">
        <v>388589.99</v>
      </c>
      <c r="BW194" s="7">
        <v>0</v>
      </c>
      <c r="BX194" s="7">
        <v>21243.75</v>
      </c>
      <c r="BY194" s="7">
        <v>0</v>
      </c>
      <c r="BZ194" s="7">
        <v>1887258.38</v>
      </c>
      <c r="CA194" s="7">
        <v>1146042.3899999999</v>
      </c>
      <c r="CB194" s="7">
        <v>0</v>
      </c>
      <c r="CC194" s="7">
        <v>1124798.6499999999</v>
      </c>
    </row>
    <row r="195" spans="1:81" x14ac:dyDescent="0.45">
      <c r="A195" s="7" t="s">
        <v>275</v>
      </c>
      <c r="B195" s="7" t="s">
        <v>25</v>
      </c>
      <c r="C195" s="7" t="s">
        <v>159</v>
      </c>
      <c r="D195" s="7" t="s">
        <v>226</v>
      </c>
      <c r="E195" s="7">
        <v>206622.48</v>
      </c>
      <c r="F195" s="7">
        <v>0</v>
      </c>
      <c r="G195" s="7">
        <v>0</v>
      </c>
      <c r="H195" s="7">
        <v>0</v>
      </c>
      <c r="I195" s="7">
        <v>42.71</v>
      </c>
      <c r="J195" s="7">
        <v>15.18</v>
      </c>
      <c r="K195" s="7">
        <v>0.87</v>
      </c>
      <c r="L195" s="7">
        <v>136.74</v>
      </c>
      <c r="M195" s="7">
        <v>866.98</v>
      </c>
      <c r="N195" s="7">
        <v>635.11</v>
      </c>
      <c r="O195" s="7">
        <v>171.17</v>
      </c>
      <c r="P195" s="7">
        <v>482.24</v>
      </c>
      <c r="Q195" s="7">
        <v>715.19</v>
      </c>
      <c r="R195" s="7">
        <v>1870.68</v>
      </c>
      <c r="S195" s="7">
        <v>2015.9</v>
      </c>
      <c r="T195" s="7">
        <v>8</v>
      </c>
      <c r="U195" s="7">
        <v>5221.21</v>
      </c>
      <c r="V195" s="7">
        <v>1131.03</v>
      </c>
      <c r="W195" s="7">
        <v>1625.37</v>
      </c>
      <c r="X195" s="7">
        <v>3532.68</v>
      </c>
      <c r="Y195" s="7">
        <v>939.25</v>
      </c>
      <c r="Z195" s="7">
        <v>1656.37</v>
      </c>
      <c r="AA195" s="7">
        <v>3330.49</v>
      </c>
      <c r="AB195" s="7">
        <v>29514.68</v>
      </c>
      <c r="AC195" s="7">
        <v>365.68</v>
      </c>
      <c r="AD195" s="7">
        <v>309.39999999999998</v>
      </c>
      <c r="AE195" s="7">
        <v>2027.04</v>
      </c>
      <c r="AF195" s="7">
        <v>2947.38</v>
      </c>
      <c r="AG195" s="7">
        <v>270.41000000000003</v>
      </c>
      <c r="AH195" s="7">
        <v>1184.1199999999999</v>
      </c>
      <c r="AI195" s="7">
        <v>1992.75</v>
      </c>
      <c r="AJ195" s="7">
        <v>17396.52</v>
      </c>
      <c r="AK195" s="7">
        <v>9154.83</v>
      </c>
      <c r="AL195" s="7">
        <v>2902.64</v>
      </c>
      <c r="AM195" s="7">
        <v>5654.62</v>
      </c>
      <c r="AN195" s="7">
        <v>995.35</v>
      </c>
      <c r="AO195" s="7">
        <v>402.47</v>
      </c>
      <c r="AP195" s="7">
        <v>5354.89</v>
      </c>
      <c r="AQ195" s="7">
        <v>1240.9000000000001</v>
      </c>
      <c r="AR195" s="7">
        <v>1540.55</v>
      </c>
      <c r="AS195" s="7">
        <v>808.43</v>
      </c>
      <c r="AT195" s="7">
        <v>563.85</v>
      </c>
      <c r="AU195" s="7">
        <v>1822.48</v>
      </c>
      <c r="AV195" s="7">
        <v>3674.4</v>
      </c>
      <c r="AW195" s="7">
        <v>5732.72</v>
      </c>
      <c r="AX195" s="7">
        <v>1246.8499999999999</v>
      </c>
      <c r="AY195" s="7">
        <v>641.42999999999995</v>
      </c>
      <c r="AZ195" s="7">
        <v>0</v>
      </c>
      <c r="BA195" s="7">
        <v>11178.62</v>
      </c>
      <c r="BB195" s="7">
        <v>8461.25</v>
      </c>
      <c r="BC195" s="7">
        <v>1466.59</v>
      </c>
      <c r="BD195" s="7">
        <v>89.92</v>
      </c>
      <c r="BE195" s="7">
        <v>6763.81</v>
      </c>
      <c r="BF195" s="7">
        <v>1630.5</v>
      </c>
      <c r="BG195" s="7">
        <v>2931.23</v>
      </c>
      <c r="BH195" s="7">
        <v>1933.1</v>
      </c>
      <c r="BI195" s="7">
        <v>235.5</v>
      </c>
      <c r="BJ195" s="7">
        <v>5418.66</v>
      </c>
      <c r="BK195" s="7">
        <v>777.71</v>
      </c>
      <c r="BL195" s="7">
        <v>704.82</v>
      </c>
      <c r="BM195" s="7">
        <v>224.47</v>
      </c>
      <c r="BN195" s="7">
        <v>0.75</v>
      </c>
      <c r="BO195" s="7">
        <v>196.66</v>
      </c>
      <c r="BP195" s="7">
        <v>291.5</v>
      </c>
      <c r="BQ195" s="7">
        <v>628.42999999999995</v>
      </c>
      <c r="BR195" s="7">
        <v>125.51</v>
      </c>
      <c r="BS195" s="7">
        <v>139.63</v>
      </c>
      <c r="BT195" s="7">
        <v>0.06</v>
      </c>
      <c r="BU195" s="7">
        <v>0</v>
      </c>
      <c r="BV195" s="7">
        <v>113794.03</v>
      </c>
      <c r="BW195" s="7">
        <v>0</v>
      </c>
      <c r="BX195" s="7">
        <v>2624.31</v>
      </c>
      <c r="BY195" s="7">
        <v>0</v>
      </c>
      <c r="BZ195" s="7">
        <v>374587.07</v>
      </c>
      <c r="CA195" s="7">
        <v>167964.59</v>
      </c>
      <c r="CB195" s="7">
        <v>0</v>
      </c>
      <c r="CC195" s="7">
        <v>165340.28</v>
      </c>
    </row>
    <row r="196" spans="1:81" x14ac:dyDescent="0.45">
      <c r="A196" s="7" t="s">
        <v>275</v>
      </c>
      <c r="B196" s="7" t="s">
        <v>25</v>
      </c>
      <c r="C196" s="7" t="s">
        <v>160</v>
      </c>
      <c r="D196" s="7" t="s">
        <v>227</v>
      </c>
      <c r="E196" s="7">
        <v>726497.96</v>
      </c>
      <c r="F196" s="7">
        <v>0</v>
      </c>
      <c r="G196" s="7">
        <v>0</v>
      </c>
      <c r="H196" s="7">
        <v>0</v>
      </c>
      <c r="I196" s="7">
        <v>8350.39</v>
      </c>
      <c r="J196" s="7">
        <v>549.21</v>
      </c>
      <c r="K196" s="7">
        <v>137.97</v>
      </c>
      <c r="L196" s="7">
        <v>5734.71</v>
      </c>
      <c r="M196" s="7">
        <v>11719.88</v>
      </c>
      <c r="N196" s="7">
        <v>4466.2</v>
      </c>
      <c r="O196" s="7">
        <v>2471.85</v>
      </c>
      <c r="P196" s="7">
        <v>5910.6</v>
      </c>
      <c r="Q196" s="7">
        <v>3503.6</v>
      </c>
      <c r="R196" s="7">
        <v>10798.13</v>
      </c>
      <c r="S196" s="7">
        <v>10355.24</v>
      </c>
      <c r="T196" s="7">
        <v>1288.04</v>
      </c>
      <c r="U196" s="7">
        <v>8989.66</v>
      </c>
      <c r="V196" s="7">
        <v>3152.39</v>
      </c>
      <c r="W196" s="7">
        <v>5997.75</v>
      </c>
      <c r="X196" s="7">
        <v>7441.87</v>
      </c>
      <c r="Y196" s="7">
        <v>6607.84</v>
      </c>
      <c r="Z196" s="7">
        <v>4991.79</v>
      </c>
      <c r="AA196" s="7">
        <v>6819.45</v>
      </c>
      <c r="AB196" s="7">
        <v>5021.79</v>
      </c>
      <c r="AC196" s="7">
        <v>910.65</v>
      </c>
      <c r="AD196" s="7">
        <v>2258.3000000000002</v>
      </c>
      <c r="AE196" s="7">
        <v>6470.34</v>
      </c>
      <c r="AF196" s="7">
        <v>11572.16</v>
      </c>
      <c r="AG196" s="7">
        <v>930.28</v>
      </c>
      <c r="AH196" s="7">
        <v>5385.86</v>
      </c>
      <c r="AI196" s="7">
        <v>11417.27</v>
      </c>
      <c r="AJ196" s="7">
        <v>7651.55</v>
      </c>
      <c r="AK196" s="7">
        <v>87476.25</v>
      </c>
      <c r="AL196" s="7">
        <v>7247.33</v>
      </c>
      <c r="AM196" s="7">
        <v>64591.8</v>
      </c>
      <c r="AN196" s="7">
        <v>5412.72</v>
      </c>
      <c r="AO196" s="7">
        <v>2597.09</v>
      </c>
      <c r="AP196" s="7">
        <v>76663.63</v>
      </c>
      <c r="AQ196" s="7">
        <v>9629</v>
      </c>
      <c r="AR196" s="7">
        <v>10752.26</v>
      </c>
      <c r="AS196" s="7">
        <v>3427.09</v>
      </c>
      <c r="AT196" s="7">
        <v>2902.16</v>
      </c>
      <c r="AU196" s="7">
        <v>10265.040000000001</v>
      </c>
      <c r="AV196" s="7">
        <v>20893.84</v>
      </c>
      <c r="AW196" s="7">
        <v>24809.29</v>
      </c>
      <c r="AX196" s="7">
        <v>4739.46</v>
      </c>
      <c r="AY196" s="7">
        <v>5245.39</v>
      </c>
      <c r="AZ196" s="7">
        <v>0</v>
      </c>
      <c r="BA196" s="7">
        <v>43412.83</v>
      </c>
      <c r="BB196" s="7">
        <v>60968.82</v>
      </c>
      <c r="BC196" s="7">
        <v>8492.2900000000009</v>
      </c>
      <c r="BD196" s="7">
        <v>2940.23</v>
      </c>
      <c r="BE196" s="7">
        <v>21444.06</v>
      </c>
      <c r="BF196" s="7">
        <v>11453.79</v>
      </c>
      <c r="BG196" s="7">
        <v>28638.14</v>
      </c>
      <c r="BH196" s="7">
        <v>12711.53</v>
      </c>
      <c r="BI196" s="7">
        <v>1825.65</v>
      </c>
      <c r="BJ196" s="7">
        <v>34475.480000000003</v>
      </c>
      <c r="BK196" s="7">
        <v>2537.85</v>
      </c>
      <c r="BL196" s="7">
        <v>2899.01</v>
      </c>
      <c r="BM196" s="7">
        <v>1414.54</v>
      </c>
      <c r="BN196" s="7">
        <v>31.44</v>
      </c>
      <c r="BO196" s="7">
        <v>381.19</v>
      </c>
      <c r="BP196" s="7">
        <v>1720.72</v>
      </c>
      <c r="BQ196" s="7">
        <v>1891.12</v>
      </c>
      <c r="BR196" s="7">
        <v>1119.77</v>
      </c>
      <c r="BS196" s="7">
        <v>599.19000000000005</v>
      </c>
      <c r="BT196" s="7">
        <v>0.67</v>
      </c>
      <c r="BU196" s="7">
        <v>0</v>
      </c>
      <c r="BV196" s="7">
        <v>399433.73</v>
      </c>
      <c r="BW196" s="7">
        <v>0</v>
      </c>
      <c r="BX196" s="7">
        <v>13567.22</v>
      </c>
      <c r="BY196" s="7">
        <v>0</v>
      </c>
      <c r="BZ196" s="7">
        <v>1476580.6</v>
      </c>
      <c r="CA196" s="7">
        <v>750082.65</v>
      </c>
      <c r="CB196" s="7">
        <v>0</v>
      </c>
      <c r="CC196" s="7">
        <v>736515.43</v>
      </c>
    </row>
    <row r="197" spans="1:81" x14ac:dyDescent="0.45">
      <c r="A197" s="7" t="s">
        <v>275</v>
      </c>
      <c r="B197" s="7" t="s">
        <v>25</v>
      </c>
      <c r="C197" s="7" t="s">
        <v>161</v>
      </c>
      <c r="D197" s="7" t="s">
        <v>228</v>
      </c>
      <c r="E197" s="7">
        <v>598654.74</v>
      </c>
      <c r="F197" s="7">
        <v>0</v>
      </c>
      <c r="G197" s="7">
        <v>0</v>
      </c>
      <c r="H197" s="7">
        <v>0</v>
      </c>
      <c r="I197" s="7">
        <v>3200.54</v>
      </c>
      <c r="J197" s="7">
        <v>296.83</v>
      </c>
      <c r="K197" s="7">
        <v>43.84</v>
      </c>
      <c r="L197" s="7">
        <v>1081.1600000000001</v>
      </c>
      <c r="M197" s="7">
        <v>6908.42</v>
      </c>
      <c r="N197" s="7">
        <v>2816.7</v>
      </c>
      <c r="O197" s="7">
        <v>1235.1300000000001</v>
      </c>
      <c r="P197" s="7">
        <v>3500.58</v>
      </c>
      <c r="Q197" s="7">
        <v>3934.87</v>
      </c>
      <c r="R197" s="7">
        <v>4234.3599999999997</v>
      </c>
      <c r="S197" s="7">
        <v>2615.4699999999998</v>
      </c>
      <c r="T197" s="7">
        <v>533.58000000000004</v>
      </c>
      <c r="U197" s="7">
        <v>6046.98</v>
      </c>
      <c r="V197" s="7">
        <v>1215.3499999999999</v>
      </c>
      <c r="W197" s="7">
        <v>1007.56</v>
      </c>
      <c r="X197" s="7">
        <v>2109.98</v>
      </c>
      <c r="Y197" s="7">
        <v>1714.45</v>
      </c>
      <c r="Z197" s="7">
        <v>1809.08</v>
      </c>
      <c r="AA197" s="7">
        <v>2132.4299999999998</v>
      </c>
      <c r="AB197" s="7">
        <v>1351.41</v>
      </c>
      <c r="AC197" s="7">
        <v>217.75</v>
      </c>
      <c r="AD197" s="7">
        <v>1426.61</v>
      </c>
      <c r="AE197" s="7">
        <v>3787.9</v>
      </c>
      <c r="AF197" s="7">
        <v>18701.27</v>
      </c>
      <c r="AG197" s="7">
        <v>1226.53</v>
      </c>
      <c r="AH197" s="7">
        <v>4127.2299999999996</v>
      </c>
      <c r="AI197" s="7">
        <v>9302.7000000000007</v>
      </c>
      <c r="AJ197" s="7">
        <v>5563.43</v>
      </c>
      <c r="AK197" s="7">
        <v>24538.34</v>
      </c>
      <c r="AL197" s="7">
        <v>3854.86</v>
      </c>
      <c r="AM197" s="7">
        <v>21463.01</v>
      </c>
      <c r="AN197" s="7">
        <v>411.22</v>
      </c>
      <c r="AO197" s="7">
        <v>1149.3499999999999</v>
      </c>
      <c r="AP197" s="7">
        <v>21225.18</v>
      </c>
      <c r="AQ197" s="7">
        <v>15690.23</v>
      </c>
      <c r="AR197" s="7">
        <v>5845.8</v>
      </c>
      <c r="AS197" s="7">
        <v>2538.7399999999998</v>
      </c>
      <c r="AT197" s="7">
        <v>2624.1</v>
      </c>
      <c r="AU197" s="7">
        <v>7387.24</v>
      </c>
      <c r="AV197" s="7">
        <v>12897.22</v>
      </c>
      <c r="AW197" s="7">
        <v>19298.189999999999</v>
      </c>
      <c r="AX197" s="7">
        <v>3979.23</v>
      </c>
      <c r="AY197" s="7">
        <v>2441.94</v>
      </c>
      <c r="AZ197" s="7">
        <v>0</v>
      </c>
      <c r="BA197" s="7">
        <v>72179.22</v>
      </c>
      <c r="BB197" s="7">
        <v>29695.61</v>
      </c>
      <c r="BC197" s="7">
        <v>4104.45</v>
      </c>
      <c r="BD197" s="7">
        <v>347.09</v>
      </c>
      <c r="BE197" s="7">
        <v>18838.03</v>
      </c>
      <c r="BF197" s="7">
        <v>5944.28</v>
      </c>
      <c r="BG197" s="7">
        <v>13987.58</v>
      </c>
      <c r="BH197" s="7">
        <v>7676.14</v>
      </c>
      <c r="BI197" s="7">
        <v>882.02</v>
      </c>
      <c r="BJ197" s="7">
        <v>20476.509999999998</v>
      </c>
      <c r="BK197" s="7">
        <v>2476.4499999999998</v>
      </c>
      <c r="BL197" s="7">
        <v>2010.82</v>
      </c>
      <c r="BM197" s="7">
        <v>701.33</v>
      </c>
      <c r="BN197" s="7">
        <v>32.630000000000003</v>
      </c>
      <c r="BO197" s="7">
        <v>536.24</v>
      </c>
      <c r="BP197" s="7">
        <v>1023.98</v>
      </c>
      <c r="BQ197" s="7">
        <v>1723.62</v>
      </c>
      <c r="BR197" s="7">
        <v>979.29</v>
      </c>
      <c r="BS197" s="7">
        <v>569.35</v>
      </c>
      <c r="BT197" s="7">
        <v>1.26</v>
      </c>
      <c r="BU197" s="7">
        <v>0</v>
      </c>
      <c r="BV197" s="7">
        <v>348636.79</v>
      </c>
      <c r="BW197" s="7">
        <v>0</v>
      </c>
      <c r="BX197" s="7">
        <v>7964.48</v>
      </c>
      <c r="BY197" s="7">
        <v>0</v>
      </c>
      <c r="BZ197" s="7">
        <v>1028291.93</v>
      </c>
      <c r="CA197" s="7">
        <v>429637.19</v>
      </c>
      <c r="CB197" s="7">
        <v>0</v>
      </c>
      <c r="CC197" s="7">
        <v>421672.71</v>
      </c>
    </row>
    <row r="198" spans="1:81" x14ac:dyDescent="0.45">
      <c r="A198" s="7" t="s">
        <v>275</v>
      </c>
      <c r="B198" s="7" t="s">
        <v>25</v>
      </c>
      <c r="C198" s="7" t="s">
        <v>162</v>
      </c>
      <c r="D198" s="7" t="s">
        <v>229</v>
      </c>
      <c r="E198" s="7">
        <v>307465.83</v>
      </c>
      <c r="F198" s="7">
        <v>0</v>
      </c>
      <c r="G198" s="7">
        <v>0</v>
      </c>
      <c r="H198" s="7">
        <v>0</v>
      </c>
      <c r="I198" s="7">
        <v>319.72000000000003</v>
      </c>
      <c r="J198" s="7">
        <v>73.94</v>
      </c>
      <c r="K198" s="7">
        <v>6.43</v>
      </c>
      <c r="L198" s="7">
        <v>1515</v>
      </c>
      <c r="M198" s="7">
        <v>2323.2600000000002</v>
      </c>
      <c r="N198" s="7">
        <v>337.03</v>
      </c>
      <c r="O198" s="7">
        <v>468.29</v>
      </c>
      <c r="P198" s="7">
        <v>762.63</v>
      </c>
      <c r="Q198" s="7">
        <v>487.5</v>
      </c>
      <c r="R198" s="7">
        <v>27236.04</v>
      </c>
      <c r="S198" s="7">
        <v>1115.68</v>
      </c>
      <c r="T198" s="7">
        <v>35.44</v>
      </c>
      <c r="U198" s="7">
        <v>4457.22</v>
      </c>
      <c r="V198" s="7">
        <v>645.73</v>
      </c>
      <c r="W198" s="7">
        <v>762</v>
      </c>
      <c r="X198" s="7">
        <v>1828.77</v>
      </c>
      <c r="Y198" s="7">
        <v>665.37</v>
      </c>
      <c r="Z198" s="7">
        <v>1093.21</v>
      </c>
      <c r="AA198" s="7">
        <v>1111.96</v>
      </c>
      <c r="AB198" s="7">
        <v>8152.33</v>
      </c>
      <c r="AC198" s="7">
        <v>1964.85</v>
      </c>
      <c r="AD198" s="7">
        <v>380.39</v>
      </c>
      <c r="AE198" s="7">
        <v>7219.94</v>
      </c>
      <c r="AF198" s="7">
        <v>10234.879999999999</v>
      </c>
      <c r="AG198" s="7">
        <v>319.91000000000003</v>
      </c>
      <c r="AH198" s="7">
        <v>1204.08</v>
      </c>
      <c r="AI198" s="7">
        <v>6397.55</v>
      </c>
      <c r="AJ198" s="7">
        <v>13963.71</v>
      </c>
      <c r="AK198" s="7">
        <v>9291.5499999999993</v>
      </c>
      <c r="AL198" s="7">
        <v>4226.21</v>
      </c>
      <c r="AM198" s="7">
        <v>69906.009999999995</v>
      </c>
      <c r="AN198" s="7">
        <v>2632.17</v>
      </c>
      <c r="AO198" s="7">
        <v>1167.73</v>
      </c>
      <c r="AP198" s="7">
        <v>63883.6</v>
      </c>
      <c r="AQ198" s="7">
        <v>2873.21</v>
      </c>
      <c r="AR198" s="7">
        <v>4536.87</v>
      </c>
      <c r="AS198" s="7">
        <v>529.27</v>
      </c>
      <c r="AT198" s="7">
        <v>197.19</v>
      </c>
      <c r="AU198" s="7">
        <v>2232.98</v>
      </c>
      <c r="AV198" s="7">
        <v>4588.26</v>
      </c>
      <c r="AW198" s="7">
        <v>7718.11</v>
      </c>
      <c r="AX198" s="7">
        <v>5581.5</v>
      </c>
      <c r="AY198" s="7">
        <v>1204.99</v>
      </c>
      <c r="AZ198" s="7">
        <v>0</v>
      </c>
      <c r="BA198" s="7">
        <v>6838.59</v>
      </c>
      <c r="BB198" s="7">
        <v>9045.68</v>
      </c>
      <c r="BC198" s="7">
        <v>3698.61</v>
      </c>
      <c r="BD198" s="7">
        <v>49.21</v>
      </c>
      <c r="BE198" s="7">
        <v>1681.82</v>
      </c>
      <c r="BF198" s="7">
        <v>1556.73</v>
      </c>
      <c r="BG198" s="7">
        <v>12243.83</v>
      </c>
      <c r="BH198" s="7">
        <v>6826.38</v>
      </c>
      <c r="BI198" s="7">
        <v>2187.46</v>
      </c>
      <c r="BJ198" s="7">
        <v>7803.05</v>
      </c>
      <c r="BK198" s="7">
        <v>3927.76</v>
      </c>
      <c r="BL198" s="7">
        <v>1895.74</v>
      </c>
      <c r="BM198" s="7">
        <v>302.98</v>
      </c>
      <c r="BN198" s="7">
        <v>6.26</v>
      </c>
      <c r="BO198" s="7">
        <v>81.709999999999994</v>
      </c>
      <c r="BP198" s="7">
        <v>238.58</v>
      </c>
      <c r="BQ198" s="7">
        <v>697.67</v>
      </c>
      <c r="BR198" s="7">
        <v>307.88</v>
      </c>
      <c r="BS198" s="7">
        <v>494.26</v>
      </c>
      <c r="BT198" s="7">
        <v>2.69</v>
      </c>
      <c r="BU198" s="7">
        <v>0</v>
      </c>
      <c r="BV198" s="7">
        <v>172940.22</v>
      </c>
      <c r="BW198" s="7">
        <v>0</v>
      </c>
      <c r="BX198" s="7">
        <v>23099.26</v>
      </c>
      <c r="BY198" s="7">
        <v>0</v>
      </c>
      <c r="BZ198" s="7">
        <v>666104.49</v>
      </c>
      <c r="CA198" s="7">
        <v>358638.66</v>
      </c>
      <c r="CB198" s="7">
        <v>0</v>
      </c>
      <c r="CC198" s="7">
        <v>335539.39</v>
      </c>
    </row>
    <row r="199" spans="1:81" x14ac:dyDescent="0.45">
      <c r="A199" s="7" t="s">
        <v>275</v>
      </c>
      <c r="B199" s="7" t="s">
        <v>25</v>
      </c>
      <c r="C199" s="7" t="s">
        <v>163</v>
      </c>
      <c r="D199" s="7" t="s">
        <v>230</v>
      </c>
      <c r="E199" s="7">
        <v>34522.03</v>
      </c>
      <c r="F199" s="7">
        <v>0</v>
      </c>
      <c r="G199" s="7">
        <v>0</v>
      </c>
      <c r="H199" s="7">
        <v>0</v>
      </c>
      <c r="I199" s="7">
        <v>55.09</v>
      </c>
      <c r="J199" s="7">
        <v>0.32</v>
      </c>
      <c r="K199" s="7">
        <v>84.35</v>
      </c>
      <c r="L199" s="7">
        <v>18.45</v>
      </c>
      <c r="M199" s="7">
        <v>1084.76</v>
      </c>
      <c r="N199" s="7">
        <v>101.71</v>
      </c>
      <c r="O199" s="7">
        <v>23.47</v>
      </c>
      <c r="P199" s="7">
        <v>69.39</v>
      </c>
      <c r="Q199" s="7">
        <v>42.79</v>
      </c>
      <c r="R199" s="7">
        <v>7654.02</v>
      </c>
      <c r="S199" s="7">
        <v>99.4</v>
      </c>
      <c r="T199" s="7">
        <v>2.42</v>
      </c>
      <c r="U199" s="7">
        <v>123.54</v>
      </c>
      <c r="V199" s="7">
        <v>51.07</v>
      </c>
      <c r="W199" s="7">
        <v>22</v>
      </c>
      <c r="X199" s="7">
        <v>328.09</v>
      </c>
      <c r="Y199" s="7">
        <v>75.27</v>
      </c>
      <c r="Z199" s="7">
        <v>58.86</v>
      </c>
      <c r="AA199" s="7">
        <v>158.74</v>
      </c>
      <c r="AB199" s="7">
        <v>58.35</v>
      </c>
      <c r="AC199" s="7">
        <v>774.28</v>
      </c>
      <c r="AD199" s="7">
        <v>132.97999999999999</v>
      </c>
      <c r="AE199" s="7">
        <v>2415.29</v>
      </c>
      <c r="AF199" s="7">
        <v>347.5</v>
      </c>
      <c r="AG199" s="7">
        <v>37.64</v>
      </c>
      <c r="AH199" s="7">
        <v>233.33</v>
      </c>
      <c r="AI199" s="7">
        <v>345.74</v>
      </c>
      <c r="AJ199" s="7">
        <v>150.05000000000001</v>
      </c>
      <c r="AK199" s="7">
        <v>2276.31</v>
      </c>
      <c r="AL199" s="7">
        <v>454.56</v>
      </c>
      <c r="AM199" s="7">
        <v>1567.2</v>
      </c>
      <c r="AN199" s="7">
        <v>17963.810000000001</v>
      </c>
      <c r="AO199" s="7">
        <v>355.66</v>
      </c>
      <c r="AP199" s="7">
        <v>34139.78</v>
      </c>
      <c r="AQ199" s="7">
        <v>113.6</v>
      </c>
      <c r="AR199" s="7">
        <v>917.01</v>
      </c>
      <c r="AS199" s="7">
        <v>86.94</v>
      </c>
      <c r="AT199" s="7">
        <v>86.68</v>
      </c>
      <c r="AU199" s="7">
        <v>291.86</v>
      </c>
      <c r="AV199" s="7">
        <v>847.74</v>
      </c>
      <c r="AW199" s="7">
        <v>1832.28</v>
      </c>
      <c r="AX199" s="7">
        <v>1007.1</v>
      </c>
      <c r="AY199" s="7">
        <v>652.20000000000005</v>
      </c>
      <c r="AZ199" s="7">
        <v>0</v>
      </c>
      <c r="BA199" s="7">
        <v>866.5</v>
      </c>
      <c r="BB199" s="7">
        <v>2347.0700000000002</v>
      </c>
      <c r="BC199" s="7">
        <v>841.26</v>
      </c>
      <c r="BD199" s="7">
        <v>0.82</v>
      </c>
      <c r="BE199" s="7">
        <v>224.65</v>
      </c>
      <c r="BF199" s="7">
        <v>465.97</v>
      </c>
      <c r="BG199" s="7">
        <v>3187.81</v>
      </c>
      <c r="BH199" s="7">
        <v>1261.8</v>
      </c>
      <c r="BI199" s="7">
        <v>2808.44</v>
      </c>
      <c r="BJ199" s="7">
        <v>1557.23</v>
      </c>
      <c r="BK199" s="7">
        <v>205.7</v>
      </c>
      <c r="BL199" s="7">
        <v>167.59</v>
      </c>
      <c r="BM199" s="7">
        <v>26.67</v>
      </c>
      <c r="BN199" s="7">
        <v>0.11</v>
      </c>
      <c r="BO199" s="7">
        <v>36.130000000000003</v>
      </c>
      <c r="BP199" s="7">
        <v>98.94</v>
      </c>
      <c r="BQ199" s="7">
        <v>101.47</v>
      </c>
      <c r="BR199" s="7">
        <v>58.25</v>
      </c>
      <c r="BS199" s="7">
        <v>57.98</v>
      </c>
      <c r="BT199" s="7">
        <v>0.12</v>
      </c>
      <c r="BU199" s="7">
        <v>0</v>
      </c>
      <c r="BV199" s="7">
        <v>14268.42</v>
      </c>
      <c r="BW199" s="7">
        <v>0</v>
      </c>
      <c r="BX199" s="7">
        <v>2305.23</v>
      </c>
      <c r="BY199" s="7">
        <v>0</v>
      </c>
      <c r="BZ199" s="7">
        <v>128283.44</v>
      </c>
      <c r="CA199" s="7">
        <v>93761.41</v>
      </c>
      <c r="CB199" s="7">
        <v>0</v>
      </c>
      <c r="CC199" s="7">
        <v>91456.18</v>
      </c>
    </row>
    <row r="200" spans="1:81" x14ac:dyDescent="0.45">
      <c r="A200" s="7" t="s">
        <v>275</v>
      </c>
      <c r="B200" s="7" t="s">
        <v>25</v>
      </c>
      <c r="C200" s="7" t="s">
        <v>164</v>
      </c>
      <c r="D200" s="7" t="s">
        <v>231</v>
      </c>
      <c r="E200" s="7">
        <v>36501.56</v>
      </c>
      <c r="F200" s="7">
        <v>0</v>
      </c>
      <c r="G200" s="7">
        <v>0</v>
      </c>
      <c r="H200" s="7">
        <v>0</v>
      </c>
      <c r="I200" s="7">
        <v>4.29</v>
      </c>
      <c r="J200" s="7">
        <v>0.19</v>
      </c>
      <c r="K200" s="7">
        <v>0.32</v>
      </c>
      <c r="L200" s="7">
        <v>20.71</v>
      </c>
      <c r="M200" s="7">
        <v>418.86</v>
      </c>
      <c r="N200" s="7">
        <v>45.93</v>
      </c>
      <c r="O200" s="7">
        <v>10.67</v>
      </c>
      <c r="P200" s="7">
        <v>35.42</v>
      </c>
      <c r="Q200" s="7">
        <v>37.520000000000003</v>
      </c>
      <c r="R200" s="7">
        <v>18434.84</v>
      </c>
      <c r="S200" s="7">
        <v>208.13</v>
      </c>
      <c r="T200" s="7">
        <v>2.74</v>
      </c>
      <c r="U200" s="7">
        <v>194.58</v>
      </c>
      <c r="V200" s="7">
        <v>23.93</v>
      </c>
      <c r="W200" s="7">
        <v>12.85</v>
      </c>
      <c r="X200" s="7">
        <v>69</v>
      </c>
      <c r="Y200" s="7">
        <v>119.97</v>
      </c>
      <c r="Z200" s="7">
        <v>71.5</v>
      </c>
      <c r="AA200" s="7">
        <v>129.28</v>
      </c>
      <c r="AB200" s="7">
        <v>83.01</v>
      </c>
      <c r="AC200" s="7">
        <v>3031.68</v>
      </c>
      <c r="AD200" s="7">
        <v>111.61</v>
      </c>
      <c r="AE200" s="7">
        <v>8946.69</v>
      </c>
      <c r="AF200" s="7">
        <v>1081.53</v>
      </c>
      <c r="AG200" s="7">
        <v>21.16</v>
      </c>
      <c r="AH200" s="7">
        <v>188.95</v>
      </c>
      <c r="AI200" s="7">
        <v>407.12</v>
      </c>
      <c r="AJ200" s="7">
        <v>355.88</v>
      </c>
      <c r="AK200" s="7">
        <v>3882.16</v>
      </c>
      <c r="AL200" s="7">
        <v>485.94</v>
      </c>
      <c r="AM200" s="7">
        <v>919.52</v>
      </c>
      <c r="AN200" s="7">
        <v>87.14</v>
      </c>
      <c r="AO200" s="7">
        <v>9187.2199999999993</v>
      </c>
      <c r="AP200" s="7">
        <v>16738.27</v>
      </c>
      <c r="AQ200" s="7">
        <v>238.15</v>
      </c>
      <c r="AR200" s="7">
        <v>3380.88</v>
      </c>
      <c r="AS200" s="7">
        <v>148.38999999999999</v>
      </c>
      <c r="AT200" s="7">
        <v>106.36</v>
      </c>
      <c r="AU200" s="7">
        <v>732.9</v>
      </c>
      <c r="AV200" s="7">
        <v>1522.04</v>
      </c>
      <c r="AW200" s="7">
        <v>1492.89</v>
      </c>
      <c r="AX200" s="7">
        <v>711.04</v>
      </c>
      <c r="AY200" s="7">
        <v>637.52</v>
      </c>
      <c r="AZ200" s="7">
        <v>0</v>
      </c>
      <c r="BA200" s="7">
        <v>1605.96</v>
      </c>
      <c r="BB200" s="7">
        <v>2373.9499999999998</v>
      </c>
      <c r="BC200" s="7">
        <v>802.78</v>
      </c>
      <c r="BD200" s="7">
        <v>1.72</v>
      </c>
      <c r="BE200" s="7">
        <v>706.62</v>
      </c>
      <c r="BF200" s="7">
        <v>554.86</v>
      </c>
      <c r="BG200" s="7">
        <v>7196.81</v>
      </c>
      <c r="BH200" s="7">
        <v>769.04</v>
      </c>
      <c r="BI200" s="7">
        <v>2748.95</v>
      </c>
      <c r="BJ200" s="7">
        <v>1813.5</v>
      </c>
      <c r="BK200" s="7">
        <v>287.01</v>
      </c>
      <c r="BL200" s="7">
        <v>1171.2</v>
      </c>
      <c r="BM200" s="7">
        <v>65.09</v>
      </c>
      <c r="BN200" s="7">
        <v>0.32</v>
      </c>
      <c r="BO200" s="7">
        <v>40.340000000000003</v>
      </c>
      <c r="BP200" s="7">
        <v>39.619999999999997</v>
      </c>
      <c r="BQ200" s="7">
        <v>33.1</v>
      </c>
      <c r="BR200" s="7">
        <v>123.04</v>
      </c>
      <c r="BS200" s="7">
        <v>92.34</v>
      </c>
      <c r="BT200" s="7">
        <v>0.06</v>
      </c>
      <c r="BU200" s="7">
        <v>0</v>
      </c>
      <c r="BV200" s="7">
        <v>21777.56</v>
      </c>
      <c r="BW200" s="7">
        <v>0</v>
      </c>
      <c r="BX200" s="7">
        <v>5414.26</v>
      </c>
      <c r="BY200" s="7">
        <v>0</v>
      </c>
      <c r="BZ200" s="7">
        <v>136680.91</v>
      </c>
      <c r="CA200" s="7">
        <v>100179.35</v>
      </c>
      <c r="CB200" s="7">
        <v>0</v>
      </c>
      <c r="CC200" s="7">
        <v>94765.09</v>
      </c>
    </row>
    <row r="201" spans="1:81" x14ac:dyDescent="0.45">
      <c r="A201" s="7" t="s">
        <v>275</v>
      </c>
      <c r="B201" s="7" t="s">
        <v>25</v>
      </c>
      <c r="C201" s="7" t="s">
        <v>165</v>
      </c>
      <c r="D201" s="7" t="s">
        <v>232</v>
      </c>
      <c r="E201" s="7">
        <v>230512.09</v>
      </c>
      <c r="F201" s="7">
        <v>0</v>
      </c>
      <c r="G201" s="7">
        <v>0</v>
      </c>
      <c r="H201" s="7">
        <v>0</v>
      </c>
      <c r="I201" s="7">
        <v>156.81</v>
      </c>
      <c r="J201" s="7">
        <v>30.81</v>
      </c>
      <c r="K201" s="7">
        <v>8.7899999999999991</v>
      </c>
      <c r="L201" s="7">
        <v>697.03</v>
      </c>
      <c r="M201" s="7">
        <v>1570.3</v>
      </c>
      <c r="N201" s="7">
        <v>303</v>
      </c>
      <c r="O201" s="7">
        <v>404.59</v>
      </c>
      <c r="P201" s="7">
        <v>1082.53</v>
      </c>
      <c r="Q201" s="7">
        <v>443.92</v>
      </c>
      <c r="R201" s="7">
        <v>6034.95</v>
      </c>
      <c r="S201" s="7">
        <v>675.89</v>
      </c>
      <c r="T201" s="7">
        <v>36.9</v>
      </c>
      <c r="U201" s="7">
        <v>1719.64</v>
      </c>
      <c r="V201" s="7">
        <v>332.73</v>
      </c>
      <c r="W201" s="7">
        <v>472.42</v>
      </c>
      <c r="X201" s="7">
        <v>1417.78</v>
      </c>
      <c r="Y201" s="7">
        <v>813.57</v>
      </c>
      <c r="Z201" s="7">
        <v>786.58</v>
      </c>
      <c r="AA201" s="7">
        <v>1599.5</v>
      </c>
      <c r="AB201" s="7">
        <v>1929.7</v>
      </c>
      <c r="AC201" s="7">
        <v>513.79</v>
      </c>
      <c r="AD201" s="7">
        <v>349.74</v>
      </c>
      <c r="AE201" s="7">
        <v>3639.27</v>
      </c>
      <c r="AF201" s="7">
        <v>5188.9399999999996</v>
      </c>
      <c r="AG201" s="7">
        <v>365.73</v>
      </c>
      <c r="AH201" s="7">
        <v>1142.1199999999999</v>
      </c>
      <c r="AI201" s="7">
        <v>9972.5300000000007</v>
      </c>
      <c r="AJ201" s="7">
        <v>5278.07</v>
      </c>
      <c r="AK201" s="7">
        <v>5824.78</v>
      </c>
      <c r="AL201" s="7">
        <v>1271.9100000000001</v>
      </c>
      <c r="AM201" s="7">
        <v>47355.27</v>
      </c>
      <c r="AN201" s="7">
        <v>5258.16</v>
      </c>
      <c r="AO201" s="7">
        <v>4211.46</v>
      </c>
      <c r="AP201" s="7">
        <v>105196.7</v>
      </c>
      <c r="AQ201" s="7">
        <v>1985.77</v>
      </c>
      <c r="AR201" s="7">
        <v>2734.42</v>
      </c>
      <c r="AS201" s="7">
        <v>544</v>
      </c>
      <c r="AT201" s="7">
        <v>278.12</v>
      </c>
      <c r="AU201" s="7">
        <v>2336.36</v>
      </c>
      <c r="AV201" s="7">
        <v>5519.32</v>
      </c>
      <c r="AW201" s="7">
        <v>8307.9599999999991</v>
      </c>
      <c r="AX201" s="7">
        <v>2744.7</v>
      </c>
      <c r="AY201" s="7">
        <v>687.86</v>
      </c>
      <c r="AZ201" s="7">
        <v>0</v>
      </c>
      <c r="BA201" s="7">
        <v>10837.9</v>
      </c>
      <c r="BB201" s="7">
        <v>10627.46</v>
      </c>
      <c r="BC201" s="7">
        <v>3719.64</v>
      </c>
      <c r="BD201" s="7">
        <v>26.72</v>
      </c>
      <c r="BE201" s="7">
        <v>1381.47</v>
      </c>
      <c r="BF201" s="7">
        <v>1395.25</v>
      </c>
      <c r="BG201" s="7">
        <v>8456.1</v>
      </c>
      <c r="BH201" s="7">
        <v>8308.07</v>
      </c>
      <c r="BI201" s="7">
        <v>1144.96</v>
      </c>
      <c r="BJ201" s="7">
        <v>9043.1</v>
      </c>
      <c r="BK201" s="7">
        <v>1013.87</v>
      </c>
      <c r="BL201" s="7">
        <v>1203.77</v>
      </c>
      <c r="BM201" s="7">
        <v>222.04</v>
      </c>
      <c r="BN201" s="7">
        <v>4.6500000000000004</v>
      </c>
      <c r="BO201" s="7">
        <v>67.52</v>
      </c>
      <c r="BP201" s="7">
        <v>246.32</v>
      </c>
      <c r="BQ201" s="7">
        <v>735.97</v>
      </c>
      <c r="BR201" s="7">
        <v>202.53</v>
      </c>
      <c r="BS201" s="7">
        <v>245.51</v>
      </c>
      <c r="BT201" s="7">
        <v>36.1</v>
      </c>
      <c r="BU201" s="7">
        <v>0</v>
      </c>
      <c r="BV201" s="7">
        <v>122541.78</v>
      </c>
      <c r="BW201" s="7">
        <v>0</v>
      </c>
      <c r="BX201" s="7">
        <v>8544.7999999999993</v>
      </c>
      <c r="BY201" s="7">
        <v>0</v>
      </c>
      <c r="BZ201" s="7">
        <v>539200.23</v>
      </c>
      <c r="CA201" s="7">
        <v>308688.15000000002</v>
      </c>
      <c r="CB201" s="7">
        <v>0</v>
      </c>
      <c r="CC201" s="7">
        <v>300143.34999999998</v>
      </c>
    </row>
    <row r="202" spans="1:81" x14ac:dyDescent="0.45">
      <c r="A202" s="7" t="s">
        <v>275</v>
      </c>
      <c r="B202" s="7" t="s">
        <v>25</v>
      </c>
      <c r="C202" s="7" t="s">
        <v>166</v>
      </c>
      <c r="D202" s="7" t="s">
        <v>233</v>
      </c>
      <c r="E202" s="7">
        <v>63380.3</v>
      </c>
      <c r="F202" s="7">
        <v>0</v>
      </c>
      <c r="G202" s="7">
        <v>0</v>
      </c>
      <c r="H202" s="7">
        <v>0</v>
      </c>
      <c r="I202" s="7">
        <v>23.73</v>
      </c>
      <c r="J202" s="7">
        <v>1.53</v>
      </c>
      <c r="K202" s="7">
        <v>0.42</v>
      </c>
      <c r="L202" s="7">
        <v>48.09</v>
      </c>
      <c r="M202" s="7">
        <v>207.1</v>
      </c>
      <c r="N202" s="7">
        <v>119.39</v>
      </c>
      <c r="O202" s="7">
        <v>28.96</v>
      </c>
      <c r="P202" s="7">
        <v>266.58</v>
      </c>
      <c r="Q202" s="7">
        <v>353.79</v>
      </c>
      <c r="R202" s="7">
        <v>1119.31</v>
      </c>
      <c r="S202" s="7">
        <v>66.78</v>
      </c>
      <c r="T202" s="7">
        <v>5.05</v>
      </c>
      <c r="U202" s="7">
        <v>241.93</v>
      </c>
      <c r="V202" s="7">
        <v>29.24</v>
      </c>
      <c r="W202" s="7">
        <v>25.14</v>
      </c>
      <c r="X202" s="7">
        <v>103.65</v>
      </c>
      <c r="Y202" s="7">
        <v>373.99</v>
      </c>
      <c r="Z202" s="7">
        <v>171.54</v>
      </c>
      <c r="AA202" s="7">
        <v>117.05</v>
      </c>
      <c r="AB202" s="7">
        <v>220.51</v>
      </c>
      <c r="AC202" s="7">
        <v>15.55</v>
      </c>
      <c r="AD202" s="7">
        <v>94.71</v>
      </c>
      <c r="AE202" s="7">
        <v>423.82</v>
      </c>
      <c r="AF202" s="7">
        <v>1100.93</v>
      </c>
      <c r="AG202" s="7">
        <v>76.58</v>
      </c>
      <c r="AH202" s="7">
        <v>314.52</v>
      </c>
      <c r="AI202" s="7">
        <v>1276.25</v>
      </c>
      <c r="AJ202" s="7">
        <v>4673.04</v>
      </c>
      <c r="AK202" s="7">
        <v>1251.05</v>
      </c>
      <c r="AL202" s="7">
        <v>277</v>
      </c>
      <c r="AM202" s="7">
        <v>3639.3</v>
      </c>
      <c r="AN202" s="7">
        <v>193.67</v>
      </c>
      <c r="AO202" s="7">
        <v>1559.19</v>
      </c>
      <c r="AP202" s="7">
        <v>11386.28</v>
      </c>
      <c r="AQ202" s="7">
        <v>12713.53</v>
      </c>
      <c r="AR202" s="7">
        <v>419.83</v>
      </c>
      <c r="AS202" s="7">
        <v>218.51</v>
      </c>
      <c r="AT202" s="7">
        <v>96.4</v>
      </c>
      <c r="AU202" s="7">
        <v>2643.54</v>
      </c>
      <c r="AV202" s="7">
        <v>2925.42</v>
      </c>
      <c r="AW202" s="7">
        <v>1863.66</v>
      </c>
      <c r="AX202" s="7">
        <v>438.89</v>
      </c>
      <c r="AY202" s="7">
        <v>243.25</v>
      </c>
      <c r="AZ202" s="7">
        <v>0</v>
      </c>
      <c r="BA202" s="7">
        <v>2234.94</v>
      </c>
      <c r="BB202" s="7">
        <v>2229</v>
      </c>
      <c r="BC202" s="7">
        <v>377.92</v>
      </c>
      <c r="BD202" s="7">
        <v>9.86</v>
      </c>
      <c r="BE202" s="7">
        <v>692.88</v>
      </c>
      <c r="BF202" s="7">
        <v>274.85000000000002</v>
      </c>
      <c r="BG202" s="7">
        <v>1451.73</v>
      </c>
      <c r="BH202" s="7">
        <v>1625.19</v>
      </c>
      <c r="BI202" s="7">
        <v>75.430000000000007</v>
      </c>
      <c r="BJ202" s="7">
        <v>1652.43</v>
      </c>
      <c r="BK202" s="7">
        <v>377.65</v>
      </c>
      <c r="BL202" s="7">
        <v>377.24</v>
      </c>
      <c r="BM202" s="7">
        <v>51.77</v>
      </c>
      <c r="BN202" s="7">
        <v>0.93</v>
      </c>
      <c r="BO202" s="7">
        <v>31.15</v>
      </c>
      <c r="BP202" s="7">
        <v>102.04</v>
      </c>
      <c r="BQ202" s="7">
        <v>93.59</v>
      </c>
      <c r="BR202" s="7">
        <v>54.41</v>
      </c>
      <c r="BS202" s="7">
        <v>29.2</v>
      </c>
      <c r="BT202" s="7">
        <v>0.37</v>
      </c>
      <c r="BU202" s="7">
        <v>0</v>
      </c>
      <c r="BV202" s="7">
        <v>52000</v>
      </c>
      <c r="BW202" s="7">
        <v>0</v>
      </c>
      <c r="BX202" s="7">
        <v>3929.62</v>
      </c>
      <c r="BY202" s="7">
        <v>0</v>
      </c>
      <c r="BZ202" s="7">
        <v>130421.17</v>
      </c>
      <c r="CA202" s="7">
        <v>67040.87</v>
      </c>
      <c r="CB202" s="7">
        <v>0</v>
      </c>
      <c r="CC202" s="7">
        <v>63111.25</v>
      </c>
    </row>
    <row r="203" spans="1:81" x14ac:dyDescent="0.45">
      <c r="A203" s="7" t="s">
        <v>275</v>
      </c>
      <c r="B203" s="7" t="s">
        <v>25</v>
      </c>
      <c r="C203" s="7" t="s">
        <v>167</v>
      </c>
      <c r="D203" s="7" t="s">
        <v>234</v>
      </c>
      <c r="E203" s="7">
        <v>422105.19</v>
      </c>
      <c r="F203" s="7">
        <v>0</v>
      </c>
      <c r="G203" s="7">
        <v>0</v>
      </c>
      <c r="H203" s="7">
        <v>0</v>
      </c>
      <c r="I203" s="7">
        <v>9903.84</v>
      </c>
      <c r="J203" s="7">
        <v>113.83</v>
      </c>
      <c r="K203" s="7">
        <v>2178.1999999999998</v>
      </c>
      <c r="L203" s="7">
        <v>966.91</v>
      </c>
      <c r="M203" s="7">
        <v>112382.87</v>
      </c>
      <c r="N203" s="7">
        <v>1818.52</v>
      </c>
      <c r="O203" s="7">
        <v>653.69000000000005</v>
      </c>
      <c r="P203" s="7">
        <v>2032.81</v>
      </c>
      <c r="Q203" s="7">
        <v>823.04</v>
      </c>
      <c r="R203" s="7">
        <v>1919.62</v>
      </c>
      <c r="S203" s="7">
        <v>2088.5300000000002</v>
      </c>
      <c r="T203" s="7">
        <v>236.51</v>
      </c>
      <c r="U203" s="7">
        <v>2293.71</v>
      </c>
      <c r="V203" s="7">
        <v>1740.46</v>
      </c>
      <c r="W203" s="7">
        <v>547.96</v>
      </c>
      <c r="X203" s="7">
        <v>1882.85</v>
      </c>
      <c r="Y203" s="7">
        <v>1333.77</v>
      </c>
      <c r="Z203" s="7">
        <v>1759.72</v>
      </c>
      <c r="AA203" s="7">
        <v>1821.09</v>
      </c>
      <c r="AB203" s="7">
        <v>852.59</v>
      </c>
      <c r="AC203" s="7">
        <v>256.32</v>
      </c>
      <c r="AD203" s="7">
        <v>1256.94</v>
      </c>
      <c r="AE203" s="7">
        <v>2760.56</v>
      </c>
      <c r="AF203" s="7">
        <v>14510.61</v>
      </c>
      <c r="AG203" s="7">
        <v>2436.39</v>
      </c>
      <c r="AH203" s="7">
        <v>4181.51</v>
      </c>
      <c r="AI203" s="7">
        <v>7537.42</v>
      </c>
      <c r="AJ203" s="7">
        <v>1756.38</v>
      </c>
      <c r="AK203" s="7">
        <v>37238.269999999997</v>
      </c>
      <c r="AL203" s="7">
        <v>14330.57</v>
      </c>
      <c r="AM203" s="7">
        <v>4924.45</v>
      </c>
      <c r="AN203" s="7">
        <v>783.05</v>
      </c>
      <c r="AO203" s="7">
        <v>732.57</v>
      </c>
      <c r="AP203" s="7">
        <v>4750.58</v>
      </c>
      <c r="AQ203" s="7">
        <v>2276.65</v>
      </c>
      <c r="AR203" s="7">
        <v>8818.7000000000007</v>
      </c>
      <c r="AS203" s="7">
        <v>1307.8599999999999</v>
      </c>
      <c r="AT203" s="7">
        <v>1392.68</v>
      </c>
      <c r="AU203" s="7">
        <v>5198.32</v>
      </c>
      <c r="AV203" s="7">
        <v>3691.91</v>
      </c>
      <c r="AW203" s="7">
        <v>10628.52</v>
      </c>
      <c r="AX203" s="7">
        <v>1912.65</v>
      </c>
      <c r="AY203" s="7">
        <v>1128.1300000000001</v>
      </c>
      <c r="AZ203" s="7">
        <v>0</v>
      </c>
      <c r="BA203" s="7">
        <v>33347.25</v>
      </c>
      <c r="BB203" s="7">
        <v>13647.16</v>
      </c>
      <c r="BC203" s="7">
        <v>2503</v>
      </c>
      <c r="BD203" s="7">
        <v>77.819999999999993</v>
      </c>
      <c r="BE203" s="7">
        <v>4109.16</v>
      </c>
      <c r="BF203" s="7">
        <v>2255.71</v>
      </c>
      <c r="BG203" s="7">
        <v>6510.84</v>
      </c>
      <c r="BH203" s="7">
        <v>4719.3100000000004</v>
      </c>
      <c r="BI203" s="7">
        <v>2604.41</v>
      </c>
      <c r="BJ203" s="7">
        <v>10214.5</v>
      </c>
      <c r="BK203" s="7">
        <v>1376.66</v>
      </c>
      <c r="BL203" s="7">
        <v>931.62</v>
      </c>
      <c r="BM203" s="7">
        <v>844.23</v>
      </c>
      <c r="BN203" s="7">
        <v>111.11</v>
      </c>
      <c r="BO203" s="7">
        <v>2856.12</v>
      </c>
      <c r="BP203" s="7">
        <v>1416.63</v>
      </c>
      <c r="BQ203" s="7">
        <v>799.29</v>
      </c>
      <c r="BR203" s="7">
        <v>577.15</v>
      </c>
      <c r="BS203" s="7">
        <v>1983.19</v>
      </c>
      <c r="BT203" s="7">
        <v>6.3</v>
      </c>
      <c r="BU203" s="7">
        <v>0</v>
      </c>
      <c r="BV203" s="7">
        <v>240593.47</v>
      </c>
      <c r="BW203" s="7">
        <v>0</v>
      </c>
      <c r="BX203" s="7">
        <v>16009.9</v>
      </c>
      <c r="BY203" s="7">
        <v>0</v>
      </c>
      <c r="BZ203" s="7">
        <v>810168.14</v>
      </c>
      <c r="CA203" s="7">
        <v>388062.95</v>
      </c>
      <c r="CB203" s="7">
        <v>0</v>
      </c>
      <c r="CC203" s="7">
        <v>372053.05</v>
      </c>
    </row>
    <row r="204" spans="1:81" x14ac:dyDescent="0.45">
      <c r="A204" s="7" t="s">
        <v>275</v>
      </c>
      <c r="B204" s="7" t="s">
        <v>25</v>
      </c>
      <c r="C204" s="7" t="s">
        <v>168</v>
      </c>
      <c r="D204" s="7" t="s">
        <v>235</v>
      </c>
      <c r="E204" s="7">
        <v>98354.45</v>
      </c>
      <c r="F204" s="7">
        <v>0</v>
      </c>
      <c r="G204" s="7">
        <v>0</v>
      </c>
      <c r="H204" s="7">
        <v>0</v>
      </c>
      <c r="I204" s="7">
        <v>10.87</v>
      </c>
      <c r="J204" s="7">
        <v>8.16</v>
      </c>
      <c r="K204" s="7">
        <v>0.99</v>
      </c>
      <c r="L204" s="7">
        <v>21.6</v>
      </c>
      <c r="M204" s="7">
        <v>377.33</v>
      </c>
      <c r="N204" s="7">
        <v>96.04</v>
      </c>
      <c r="O204" s="7">
        <v>109.93</v>
      </c>
      <c r="P204" s="7">
        <v>4443.51</v>
      </c>
      <c r="Q204" s="7">
        <v>8525.27</v>
      </c>
      <c r="R204" s="7">
        <v>134.52000000000001</v>
      </c>
      <c r="S204" s="7">
        <v>803.95</v>
      </c>
      <c r="T204" s="7">
        <v>8.5299999999999994</v>
      </c>
      <c r="U204" s="7">
        <v>435.99</v>
      </c>
      <c r="V204" s="7">
        <v>40.869999999999997</v>
      </c>
      <c r="W204" s="7">
        <v>92.51</v>
      </c>
      <c r="X204" s="7">
        <v>189.1</v>
      </c>
      <c r="Y204" s="7">
        <v>1125.52</v>
      </c>
      <c r="Z204" s="7">
        <v>197.17</v>
      </c>
      <c r="AA204" s="7">
        <v>197.56</v>
      </c>
      <c r="AB204" s="7">
        <v>45.23</v>
      </c>
      <c r="AC204" s="7">
        <v>21.84</v>
      </c>
      <c r="AD204" s="7">
        <v>198.25</v>
      </c>
      <c r="AE204" s="7">
        <v>457.49</v>
      </c>
      <c r="AF204" s="7">
        <v>674.34</v>
      </c>
      <c r="AG204" s="7">
        <v>68.36</v>
      </c>
      <c r="AH204" s="7">
        <v>381.74</v>
      </c>
      <c r="AI204" s="7">
        <v>673.87</v>
      </c>
      <c r="AJ204" s="7">
        <v>283.91000000000003</v>
      </c>
      <c r="AK204" s="7">
        <v>9016.1</v>
      </c>
      <c r="AL204" s="7">
        <v>1432.73</v>
      </c>
      <c r="AM204" s="7">
        <v>1820.47</v>
      </c>
      <c r="AN204" s="7">
        <v>56.01</v>
      </c>
      <c r="AO204" s="7">
        <v>181.77</v>
      </c>
      <c r="AP204" s="7">
        <v>1373.82</v>
      </c>
      <c r="AQ204" s="7">
        <v>1932.37</v>
      </c>
      <c r="AR204" s="7">
        <v>884.37</v>
      </c>
      <c r="AS204" s="7">
        <v>5640.88</v>
      </c>
      <c r="AT204" s="7">
        <v>2189.2199999999998</v>
      </c>
      <c r="AU204" s="7">
        <v>2569.2800000000002</v>
      </c>
      <c r="AV204" s="7">
        <v>13346.56</v>
      </c>
      <c r="AW204" s="7">
        <v>1676.19</v>
      </c>
      <c r="AX204" s="7">
        <v>354.57</v>
      </c>
      <c r="AY204" s="7">
        <v>441.71</v>
      </c>
      <c r="AZ204" s="7">
        <v>0</v>
      </c>
      <c r="BA204" s="7">
        <v>3020.31</v>
      </c>
      <c r="BB204" s="7">
        <v>8284.77</v>
      </c>
      <c r="BC204" s="7">
        <v>1165</v>
      </c>
      <c r="BD204" s="7">
        <v>3201.6</v>
      </c>
      <c r="BE204" s="7">
        <v>3703.12</v>
      </c>
      <c r="BF204" s="7">
        <v>4817.2700000000004</v>
      </c>
      <c r="BG204" s="7">
        <v>4032.06</v>
      </c>
      <c r="BH204" s="7">
        <v>1031</v>
      </c>
      <c r="BI204" s="7">
        <v>122.62</v>
      </c>
      <c r="BJ204" s="7">
        <v>4074.3</v>
      </c>
      <c r="BK204" s="7">
        <v>341.18</v>
      </c>
      <c r="BL204" s="7">
        <v>492.12</v>
      </c>
      <c r="BM204" s="7">
        <v>127.08</v>
      </c>
      <c r="BN204" s="7">
        <v>12.87</v>
      </c>
      <c r="BO204" s="7">
        <v>2025.9</v>
      </c>
      <c r="BP204" s="7">
        <v>310.69</v>
      </c>
      <c r="BQ204" s="7">
        <v>293.14</v>
      </c>
      <c r="BR204" s="7">
        <v>123.29</v>
      </c>
      <c r="BS204" s="7">
        <v>93.17</v>
      </c>
      <c r="BT204" s="7">
        <v>1.1200000000000001</v>
      </c>
      <c r="BU204" s="7">
        <v>0</v>
      </c>
      <c r="BV204" s="7">
        <v>51802.35</v>
      </c>
      <c r="BW204" s="7">
        <v>0</v>
      </c>
      <c r="BX204" s="7">
        <v>811.1</v>
      </c>
      <c r="BY204" s="7">
        <v>0</v>
      </c>
      <c r="BZ204" s="7">
        <v>198978.67</v>
      </c>
      <c r="CA204" s="7">
        <v>100624.22</v>
      </c>
      <c r="CB204" s="7">
        <v>0</v>
      </c>
      <c r="CC204" s="7">
        <v>99813.119999999995</v>
      </c>
    </row>
    <row r="205" spans="1:81" x14ac:dyDescent="0.45">
      <c r="A205" s="7" t="s">
        <v>275</v>
      </c>
      <c r="B205" s="7" t="s">
        <v>25</v>
      </c>
      <c r="C205" s="7" t="s">
        <v>169</v>
      </c>
      <c r="D205" s="7" t="s">
        <v>236</v>
      </c>
      <c r="E205" s="7">
        <v>72348.350000000006</v>
      </c>
      <c r="F205" s="7">
        <v>0</v>
      </c>
      <c r="G205" s="7">
        <v>0</v>
      </c>
      <c r="H205" s="7">
        <v>0</v>
      </c>
      <c r="I205" s="7">
        <v>29.23</v>
      </c>
      <c r="J205" s="7">
        <v>5.43</v>
      </c>
      <c r="K205" s="7">
        <v>5.51</v>
      </c>
      <c r="L205" s="7">
        <v>26.68</v>
      </c>
      <c r="M205" s="7">
        <v>833.88</v>
      </c>
      <c r="N205" s="7">
        <v>726.78</v>
      </c>
      <c r="O205" s="7">
        <v>233.9</v>
      </c>
      <c r="P205" s="7">
        <v>1127.3699999999999</v>
      </c>
      <c r="Q205" s="7">
        <v>1640.62</v>
      </c>
      <c r="R205" s="7">
        <v>286.87</v>
      </c>
      <c r="S205" s="7">
        <v>593.33000000000004</v>
      </c>
      <c r="T205" s="7">
        <v>2.42</v>
      </c>
      <c r="U205" s="7">
        <v>333.15</v>
      </c>
      <c r="V205" s="7">
        <v>19.8</v>
      </c>
      <c r="W205" s="7">
        <v>39.19</v>
      </c>
      <c r="X205" s="7">
        <v>106.74</v>
      </c>
      <c r="Y205" s="7">
        <v>3041.38</v>
      </c>
      <c r="Z205" s="7">
        <v>168.71</v>
      </c>
      <c r="AA205" s="7">
        <v>191.04</v>
      </c>
      <c r="AB205" s="7">
        <v>115.78</v>
      </c>
      <c r="AC205" s="7">
        <v>8.76</v>
      </c>
      <c r="AD205" s="7">
        <v>474.55</v>
      </c>
      <c r="AE205" s="7">
        <v>301.44</v>
      </c>
      <c r="AF205" s="7">
        <v>1917.54</v>
      </c>
      <c r="AG205" s="7">
        <v>266.06</v>
      </c>
      <c r="AH205" s="7">
        <v>336.63</v>
      </c>
      <c r="AI205" s="7">
        <v>1104.83</v>
      </c>
      <c r="AJ205" s="7">
        <v>291.58</v>
      </c>
      <c r="AK205" s="7">
        <v>3724.19</v>
      </c>
      <c r="AL205" s="7">
        <v>1244.06</v>
      </c>
      <c r="AM205" s="7">
        <v>1379.89</v>
      </c>
      <c r="AN205" s="7">
        <v>18.48</v>
      </c>
      <c r="AO205" s="7">
        <v>252.32</v>
      </c>
      <c r="AP205" s="7">
        <v>483.48</v>
      </c>
      <c r="AQ205" s="7">
        <v>576.29</v>
      </c>
      <c r="AR205" s="7">
        <v>1788.07</v>
      </c>
      <c r="AS205" s="7">
        <v>598.07000000000005</v>
      </c>
      <c r="AT205" s="7">
        <v>25714.27</v>
      </c>
      <c r="AU205" s="7">
        <v>2643.33</v>
      </c>
      <c r="AV205" s="7">
        <v>3242.61</v>
      </c>
      <c r="AW205" s="7">
        <v>1475.64</v>
      </c>
      <c r="AX205" s="7">
        <v>288.39999999999998</v>
      </c>
      <c r="AY205" s="7">
        <v>167.33</v>
      </c>
      <c r="AZ205" s="7">
        <v>0</v>
      </c>
      <c r="BA205" s="7">
        <v>3450.92</v>
      </c>
      <c r="BB205" s="7">
        <v>5114.18</v>
      </c>
      <c r="BC205" s="7">
        <v>820.55</v>
      </c>
      <c r="BD205" s="7">
        <v>68.540000000000006</v>
      </c>
      <c r="BE205" s="7">
        <v>4128.79</v>
      </c>
      <c r="BF205" s="7">
        <v>1763.44</v>
      </c>
      <c r="BG205" s="7">
        <v>6530.66</v>
      </c>
      <c r="BH205" s="7">
        <v>751.17</v>
      </c>
      <c r="BI205" s="7">
        <v>178.16</v>
      </c>
      <c r="BJ205" s="7">
        <v>3936.5</v>
      </c>
      <c r="BK205" s="7">
        <v>290.13</v>
      </c>
      <c r="BL205" s="7">
        <v>417.94</v>
      </c>
      <c r="BM205" s="7">
        <v>64.09</v>
      </c>
      <c r="BN205" s="7">
        <v>4.4000000000000004</v>
      </c>
      <c r="BO205" s="7">
        <v>3403.03</v>
      </c>
      <c r="BP205" s="7">
        <v>1079.67</v>
      </c>
      <c r="BQ205" s="7">
        <v>338.41</v>
      </c>
      <c r="BR205" s="7">
        <v>313.19</v>
      </c>
      <c r="BS205" s="7">
        <v>671.75</v>
      </c>
      <c r="BT205" s="7">
        <v>0.22</v>
      </c>
      <c r="BU205" s="7">
        <v>0</v>
      </c>
      <c r="BV205" s="7">
        <v>33233.39</v>
      </c>
      <c r="BW205" s="7">
        <v>0</v>
      </c>
      <c r="BX205" s="7">
        <v>973.43</v>
      </c>
      <c r="BY205" s="7">
        <v>0</v>
      </c>
      <c r="BZ205" s="7">
        <v>164473.12</v>
      </c>
      <c r="CA205" s="7">
        <v>92124.77</v>
      </c>
      <c r="CB205" s="7">
        <v>0</v>
      </c>
      <c r="CC205" s="7">
        <v>91151.34</v>
      </c>
    </row>
    <row r="206" spans="1:81" x14ac:dyDescent="0.45">
      <c r="A206" s="7" t="s">
        <v>275</v>
      </c>
      <c r="B206" s="7" t="s">
        <v>25</v>
      </c>
      <c r="C206" s="7" t="s">
        <v>170</v>
      </c>
      <c r="D206" s="7" t="s">
        <v>237</v>
      </c>
      <c r="E206" s="7">
        <v>170339.61</v>
      </c>
      <c r="F206" s="7">
        <v>0</v>
      </c>
      <c r="G206" s="7">
        <v>0</v>
      </c>
      <c r="H206" s="7">
        <v>0</v>
      </c>
      <c r="I206" s="7">
        <v>12.1</v>
      </c>
      <c r="J206" s="7">
        <v>0.93</v>
      </c>
      <c r="K206" s="7">
        <v>3.52</v>
      </c>
      <c r="L206" s="7">
        <v>50.77</v>
      </c>
      <c r="M206" s="7">
        <v>440.04</v>
      </c>
      <c r="N206" s="7">
        <v>219.98</v>
      </c>
      <c r="O206" s="7">
        <v>184.78</v>
      </c>
      <c r="P206" s="7">
        <v>406.35</v>
      </c>
      <c r="Q206" s="7">
        <v>1328.16</v>
      </c>
      <c r="R206" s="7">
        <v>358.03</v>
      </c>
      <c r="S206" s="7">
        <v>130.13</v>
      </c>
      <c r="T206" s="7">
        <v>3.04</v>
      </c>
      <c r="U206" s="7">
        <v>945.07</v>
      </c>
      <c r="V206" s="7">
        <v>249.37</v>
      </c>
      <c r="W206" s="7">
        <v>247.7</v>
      </c>
      <c r="X206" s="7">
        <v>649.70000000000005</v>
      </c>
      <c r="Y206" s="7">
        <v>8792.07</v>
      </c>
      <c r="Z206" s="7">
        <v>2716.08</v>
      </c>
      <c r="AA206" s="7">
        <v>684.25</v>
      </c>
      <c r="AB206" s="7">
        <v>178.39</v>
      </c>
      <c r="AC206" s="7">
        <v>13.1</v>
      </c>
      <c r="AD206" s="7">
        <v>148.4</v>
      </c>
      <c r="AE206" s="7">
        <v>3409.86</v>
      </c>
      <c r="AF206" s="7">
        <v>4455.6899999999996</v>
      </c>
      <c r="AG206" s="7">
        <v>494.45</v>
      </c>
      <c r="AH206" s="7">
        <v>685.95</v>
      </c>
      <c r="AI206" s="7">
        <v>3620.82</v>
      </c>
      <c r="AJ206" s="7">
        <v>743.47</v>
      </c>
      <c r="AK206" s="7">
        <v>6419.21</v>
      </c>
      <c r="AL206" s="7">
        <v>1468.8</v>
      </c>
      <c r="AM206" s="7">
        <v>1199.94</v>
      </c>
      <c r="AN206" s="7">
        <v>110.55</v>
      </c>
      <c r="AO206" s="7">
        <v>294.5</v>
      </c>
      <c r="AP206" s="7">
        <v>1379.02</v>
      </c>
      <c r="AQ206" s="7">
        <v>4548.47</v>
      </c>
      <c r="AR206" s="7">
        <v>1273.8699999999999</v>
      </c>
      <c r="AS206" s="7">
        <v>1016.12</v>
      </c>
      <c r="AT206" s="7">
        <v>3663.3</v>
      </c>
      <c r="AU206" s="7">
        <v>58054.86</v>
      </c>
      <c r="AV206" s="7">
        <v>14458.56</v>
      </c>
      <c r="AW206" s="7">
        <v>3963.69</v>
      </c>
      <c r="AX206" s="7">
        <v>1056.75</v>
      </c>
      <c r="AY206" s="7">
        <v>1548.91</v>
      </c>
      <c r="AZ206" s="7">
        <v>0</v>
      </c>
      <c r="BA206" s="7">
        <v>13896.76</v>
      </c>
      <c r="BB206" s="7">
        <v>9639.7000000000007</v>
      </c>
      <c r="BC206" s="7">
        <v>2352.88</v>
      </c>
      <c r="BD206" s="7">
        <v>35.03</v>
      </c>
      <c r="BE206" s="7">
        <v>4171.6099999999997</v>
      </c>
      <c r="BF206" s="7">
        <v>1848.48</v>
      </c>
      <c r="BG206" s="7">
        <v>5649.27</v>
      </c>
      <c r="BH206" s="7">
        <v>2345.52</v>
      </c>
      <c r="BI206" s="7">
        <v>266.99</v>
      </c>
      <c r="BJ206" s="7">
        <v>7102.78</v>
      </c>
      <c r="BK206" s="7">
        <v>611.47</v>
      </c>
      <c r="BL206" s="7">
        <v>1601.56</v>
      </c>
      <c r="BM206" s="7">
        <v>378.18</v>
      </c>
      <c r="BN206" s="7">
        <v>2.88</v>
      </c>
      <c r="BO206" s="7">
        <v>173.85</v>
      </c>
      <c r="BP206" s="7">
        <v>463.77</v>
      </c>
      <c r="BQ206" s="7">
        <v>350.72</v>
      </c>
      <c r="BR206" s="7">
        <v>410.21</v>
      </c>
      <c r="BS206" s="7">
        <v>184.39</v>
      </c>
      <c r="BT206" s="7">
        <v>0.44</v>
      </c>
      <c r="BU206" s="7">
        <v>0</v>
      </c>
      <c r="BV206" s="7">
        <v>62365.02</v>
      </c>
      <c r="BW206" s="7">
        <v>0</v>
      </c>
      <c r="BX206" s="7">
        <v>2063.91</v>
      </c>
      <c r="BY206" s="7">
        <v>0</v>
      </c>
      <c r="BZ206" s="7">
        <v>355518.73</v>
      </c>
      <c r="CA206" s="7">
        <v>185179.13</v>
      </c>
      <c r="CB206" s="7">
        <v>0</v>
      </c>
      <c r="CC206" s="7">
        <v>183115.22</v>
      </c>
    </row>
    <row r="207" spans="1:81" x14ac:dyDescent="0.45">
      <c r="A207" s="7" t="s">
        <v>275</v>
      </c>
      <c r="B207" s="7" t="s">
        <v>25</v>
      </c>
      <c r="C207" s="7" t="s">
        <v>171</v>
      </c>
      <c r="D207" s="7" t="s">
        <v>277</v>
      </c>
      <c r="E207" s="7">
        <v>368252.08</v>
      </c>
      <c r="F207" s="7">
        <v>0</v>
      </c>
      <c r="G207" s="7">
        <v>0</v>
      </c>
      <c r="H207" s="7">
        <v>0</v>
      </c>
      <c r="I207" s="7">
        <v>229.67</v>
      </c>
      <c r="J207" s="7">
        <v>54.2</v>
      </c>
      <c r="K207" s="7">
        <v>7.1</v>
      </c>
      <c r="L207" s="7">
        <v>511.2</v>
      </c>
      <c r="M207" s="7">
        <v>1131.76</v>
      </c>
      <c r="N207" s="7">
        <v>309.83</v>
      </c>
      <c r="O207" s="7">
        <v>298.81</v>
      </c>
      <c r="P207" s="7">
        <v>1354.33</v>
      </c>
      <c r="Q207" s="7">
        <v>2113.12</v>
      </c>
      <c r="R207" s="7">
        <v>922.25</v>
      </c>
      <c r="S207" s="7">
        <v>1344.15</v>
      </c>
      <c r="T207" s="7">
        <v>188.87</v>
      </c>
      <c r="U207" s="7">
        <v>1225.51</v>
      </c>
      <c r="V207" s="7">
        <v>375.44</v>
      </c>
      <c r="W207" s="7">
        <v>951.34</v>
      </c>
      <c r="X207" s="7">
        <v>1574.97</v>
      </c>
      <c r="Y207" s="7">
        <v>8218.7999999999993</v>
      </c>
      <c r="Z207" s="7">
        <v>1962.03</v>
      </c>
      <c r="AA207" s="7">
        <v>1344.44</v>
      </c>
      <c r="AB207" s="7">
        <v>811.79</v>
      </c>
      <c r="AC207" s="7">
        <v>339.48</v>
      </c>
      <c r="AD207" s="7">
        <v>577.05999999999995</v>
      </c>
      <c r="AE207" s="7">
        <v>1720.05</v>
      </c>
      <c r="AF207" s="7">
        <v>3135.39</v>
      </c>
      <c r="AG207" s="7">
        <v>238.96</v>
      </c>
      <c r="AH207" s="7">
        <v>1422.87</v>
      </c>
      <c r="AI207" s="7">
        <v>2995.08</v>
      </c>
      <c r="AJ207" s="7">
        <v>1075.42</v>
      </c>
      <c r="AK207" s="7">
        <v>17910.849999999999</v>
      </c>
      <c r="AL207" s="7">
        <v>1783.55</v>
      </c>
      <c r="AM207" s="7">
        <v>3564.89</v>
      </c>
      <c r="AN207" s="7">
        <v>210.08</v>
      </c>
      <c r="AO207" s="7">
        <v>849.35</v>
      </c>
      <c r="AP207" s="7">
        <v>3943.56</v>
      </c>
      <c r="AQ207" s="7">
        <v>2698.07</v>
      </c>
      <c r="AR207" s="7">
        <v>4545.66</v>
      </c>
      <c r="AS207" s="7">
        <v>3897.51</v>
      </c>
      <c r="AT207" s="7">
        <v>4395.3900000000003</v>
      </c>
      <c r="AU207" s="7">
        <v>7556.82</v>
      </c>
      <c r="AV207" s="7">
        <v>107205.04</v>
      </c>
      <c r="AW207" s="7">
        <v>8332.73</v>
      </c>
      <c r="AX207" s="7">
        <v>1722.13</v>
      </c>
      <c r="AY207" s="7">
        <v>3163.01</v>
      </c>
      <c r="AZ207" s="7">
        <v>0</v>
      </c>
      <c r="BA207" s="7">
        <v>11926.57</v>
      </c>
      <c r="BB207" s="7">
        <v>29114.17</v>
      </c>
      <c r="BC207" s="7">
        <v>5881.69</v>
      </c>
      <c r="BD207" s="7">
        <v>4129.33</v>
      </c>
      <c r="BE207" s="7">
        <v>7203.3</v>
      </c>
      <c r="BF207" s="7">
        <v>6500.21</v>
      </c>
      <c r="BG207" s="7">
        <v>28555.8</v>
      </c>
      <c r="BH207" s="7">
        <v>4548.6099999999997</v>
      </c>
      <c r="BI207" s="7">
        <v>629.41999999999996</v>
      </c>
      <c r="BJ207" s="7">
        <v>14968.45</v>
      </c>
      <c r="BK207" s="7">
        <v>1402.17</v>
      </c>
      <c r="BL207" s="7">
        <v>3589.67</v>
      </c>
      <c r="BM207" s="7">
        <v>553.41</v>
      </c>
      <c r="BN207" s="7">
        <v>59.73</v>
      </c>
      <c r="BO207" s="7">
        <v>501.73</v>
      </c>
      <c r="BP207" s="7">
        <v>522.94000000000005</v>
      </c>
      <c r="BQ207" s="7">
        <v>1101.82</v>
      </c>
      <c r="BR207" s="7">
        <v>799.08</v>
      </c>
      <c r="BS207" s="7">
        <v>372.39</v>
      </c>
      <c r="BT207" s="7">
        <v>5.83</v>
      </c>
      <c r="BU207" s="7">
        <v>0</v>
      </c>
      <c r="BV207" s="7">
        <v>230516.64</v>
      </c>
      <c r="BW207" s="7">
        <v>0</v>
      </c>
      <c r="BX207" s="7">
        <v>4221.91</v>
      </c>
      <c r="BY207" s="7">
        <v>0</v>
      </c>
      <c r="BZ207" s="7">
        <v>703052.86</v>
      </c>
      <c r="CA207" s="7">
        <v>334800.78000000003</v>
      </c>
      <c r="CB207" s="7">
        <v>0</v>
      </c>
      <c r="CC207" s="7">
        <v>330578.87</v>
      </c>
    </row>
    <row r="208" spans="1:81" x14ac:dyDescent="0.45">
      <c r="A208" s="7" t="s">
        <v>275</v>
      </c>
      <c r="B208" s="7" t="s">
        <v>25</v>
      </c>
      <c r="C208" s="7" t="s">
        <v>172</v>
      </c>
      <c r="D208" s="7" t="s">
        <v>239</v>
      </c>
      <c r="E208" s="7">
        <v>417056.27</v>
      </c>
      <c r="F208" s="7">
        <v>0</v>
      </c>
      <c r="G208" s="7">
        <v>0</v>
      </c>
      <c r="H208" s="7">
        <v>0</v>
      </c>
      <c r="I208" s="7">
        <v>3.39</v>
      </c>
      <c r="J208" s="7">
        <v>1.56</v>
      </c>
      <c r="K208" s="7">
        <v>1.01</v>
      </c>
      <c r="L208" s="7">
        <v>89.76</v>
      </c>
      <c r="M208" s="7">
        <v>376.69</v>
      </c>
      <c r="N208" s="7">
        <v>154.69999999999999</v>
      </c>
      <c r="O208" s="7">
        <v>31.69</v>
      </c>
      <c r="P208" s="7">
        <v>1139.4000000000001</v>
      </c>
      <c r="Q208" s="7">
        <v>2047.79</v>
      </c>
      <c r="R208" s="7">
        <v>718.68</v>
      </c>
      <c r="S208" s="7">
        <v>131.84</v>
      </c>
      <c r="T208" s="7">
        <v>6.72</v>
      </c>
      <c r="U208" s="7">
        <v>436.89</v>
      </c>
      <c r="V208" s="7">
        <v>55.45</v>
      </c>
      <c r="W208" s="7">
        <v>28.38</v>
      </c>
      <c r="X208" s="7">
        <v>151.55000000000001</v>
      </c>
      <c r="Y208" s="7">
        <v>705.29</v>
      </c>
      <c r="Z208" s="7">
        <v>147.32</v>
      </c>
      <c r="AA208" s="7">
        <v>208.64</v>
      </c>
      <c r="AB208" s="7">
        <v>235.18</v>
      </c>
      <c r="AC208" s="7">
        <v>26.3</v>
      </c>
      <c r="AD208" s="7">
        <v>399.7</v>
      </c>
      <c r="AE208" s="7">
        <v>583.98</v>
      </c>
      <c r="AF208" s="7">
        <v>2442.52</v>
      </c>
      <c r="AG208" s="7">
        <v>192.77</v>
      </c>
      <c r="AH208" s="7">
        <v>493.09</v>
      </c>
      <c r="AI208" s="7">
        <v>4479.68</v>
      </c>
      <c r="AJ208" s="7">
        <v>882.71</v>
      </c>
      <c r="AK208" s="7">
        <v>1886.94</v>
      </c>
      <c r="AL208" s="7">
        <v>661.65</v>
      </c>
      <c r="AM208" s="7">
        <v>1562.85</v>
      </c>
      <c r="AN208" s="7">
        <v>81.03</v>
      </c>
      <c r="AO208" s="7">
        <v>2735.15</v>
      </c>
      <c r="AP208" s="7">
        <v>1532.75</v>
      </c>
      <c r="AQ208" s="7">
        <v>6421.69</v>
      </c>
      <c r="AR208" s="7">
        <v>3489.5</v>
      </c>
      <c r="AS208" s="7">
        <v>3214.33</v>
      </c>
      <c r="AT208" s="7">
        <v>231.87</v>
      </c>
      <c r="AU208" s="7">
        <v>10034.42</v>
      </c>
      <c r="AV208" s="7">
        <v>26691.47</v>
      </c>
      <c r="AW208" s="7">
        <v>100235.85</v>
      </c>
      <c r="AX208" s="7">
        <v>3263.8</v>
      </c>
      <c r="AY208" s="7">
        <v>67879.45</v>
      </c>
      <c r="AZ208" s="7">
        <v>0</v>
      </c>
      <c r="BA208" s="7">
        <v>20028.849999999999</v>
      </c>
      <c r="BB208" s="7">
        <v>40489.589999999997</v>
      </c>
      <c r="BC208" s="7">
        <v>3398.19</v>
      </c>
      <c r="BD208" s="7">
        <v>89.61</v>
      </c>
      <c r="BE208" s="7">
        <v>7205.58</v>
      </c>
      <c r="BF208" s="7">
        <v>5437.78</v>
      </c>
      <c r="BG208" s="7">
        <v>5325.91</v>
      </c>
      <c r="BH208" s="7">
        <v>4351.43</v>
      </c>
      <c r="BI208" s="7">
        <v>940.56</v>
      </c>
      <c r="BJ208" s="7">
        <v>20787.57</v>
      </c>
      <c r="BK208" s="7">
        <v>1083.29</v>
      </c>
      <c r="BL208" s="7">
        <v>3808.76</v>
      </c>
      <c r="BM208" s="7">
        <v>321.67</v>
      </c>
      <c r="BN208" s="7">
        <v>34.01</v>
      </c>
      <c r="BO208" s="7">
        <v>802.38</v>
      </c>
      <c r="BP208" s="7">
        <v>767.87</v>
      </c>
      <c r="BQ208" s="7">
        <v>1209.71</v>
      </c>
      <c r="BR208" s="7">
        <v>744.56</v>
      </c>
      <c r="BS208" s="7">
        <v>426.12</v>
      </c>
      <c r="BT208" s="7">
        <v>0.14000000000000001</v>
      </c>
      <c r="BU208" s="7">
        <v>0</v>
      </c>
      <c r="BV208" s="7">
        <v>206233.66</v>
      </c>
      <c r="BW208" s="7">
        <v>0</v>
      </c>
      <c r="BX208" s="7">
        <v>28466.51</v>
      </c>
      <c r="BY208" s="7">
        <v>0</v>
      </c>
      <c r="BZ208" s="7">
        <v>808871.79</v>
      </c>
      <c r="CA208" s="7">
        <v>391815.52</v>
      </c>
      <c r="CB208" s="7">
        <v>0</v>
      </c>
      <c r="CC208" s="7">
        <v>363349.01</v>
      </c>
    </row>
    <row r="209" spans="1:81" x14ac:dyDescent="0.45">
      <c r="A209" s="7" t="s">
        <v>275</v>
      </c>
      <c r="B209" s="7" t="s">
        <v>25</v>
      </c>
      <c r="C209" s="7" t="s">
        <v>173</v>
      </c>
      <c r="D209" s="7" t="s">
        <v>240</v>
      </c>
      <c r="E209" s="7">
        <v>120376.41</v>
      </c>
      <c r="F209" s="7">
        <v>0</v>
      </c>
      <c r="G209" s="7">
        <v>0</v>
      </c>
      <c r="H209" s="7">
        <v>0</v>
      </c>
      <c r="I209" s="7">
        <v>23.92</v>
      </c>
      <c r="J209" s="7">
        <v>0.03</v>
      </c>
      <c r="K209" s="7">
        <v>0.9</v>
      </c>
      <c r="L209" s="7">
        <v>19.13</v>
      </c>
      <c r="M209" s="7">
        <v>208.01</v>
      </c>
      <c r="N209" s="7">
        <v>44.5</v>
      </c>
      <c r="O209" s="7">
        <v>16.91</v>
      </c>
      <c r="P209" s="7">
        <v>497.38</v>
      </c>
      <c r="Q209" s="7">
        <v>2035.76</v>
      </c>
      <c r="R209" s="7">
        <v>375.9</v>
      </c>
      <c r="S209" s="7">
        <v>67.739999999999995</v>
      </c>
      <c r="T209" s="7">
        <v>4.24</v>
      </c>
      <c r="U209" s="7">
        <v>187.52</v>
      </c>
      <c r="V209" s="7">
        <v>3.06</v>
      </c>
      <c r="W209" s="7">
        <v>31.19</v>
      </c>
      <c r="X209" s="7">
        <v>75.959999999999994</v>
      </c>
      <c r="Y209" s="7">
        <v>233.48</v>
      </c>
      <c r="Z209" s="7">
        <v>63.98</v>
      </c>
      <c r="AA209" s="7">
        <v>67.510000000000005</v>
      </c>
      <c r="AB209" s="7">
        <v>128.03</v>
      </c>
      <c r="AC209" s="7">
        <v>37.29</v>
      </c>
      <c r="AD209" s="7">
        <v>198.71</v>
      </c>
      <c r="AE209" s="7">
        <v>160</v>
      </c>
      <c r="AF209" s="7">
        <v>767.7</v>
      </c>
      <c r="AG209" s="7">
        <v>429.61</v>
      </c>
      <c r="AH209" s="7">
        <v>279.27</v>
      </c>
      <c r="AI209" s="7">
        <v>4973.99</v>
      </c>
      <c r="AJ209" s="7">
        <v>1021.12</v>
      </c>
      <c r="AK209" s="7">
        <v>1346.22</v>
      </c>
      <c r="AL209" s="7">
        <v>437.64</v>
      </c>
      <c r="AM209" s="7">
        <v>1000.9</v>
      </c>
      <c r="AN209" s="7">
        <v>63.16</v>
      </c>
      <c r="AO209" s="7">
        <v>1162.1500000000001</v>
      </c>
      <c r="AP209" s="7">
        <v>851.85</v>
      </c>
      <c r="AQ209" s="7">
        <v>3130.33</v>
      </c>
      <c r="AR209" s="7">
        <v>3373.39</v>
      </c>
      <c r="AS209" s="7">
        <v>1187.07</v>
      </c>
      <c r="AT209" s="7">
        <v>106.77</v>
      </c>
      <c r="AU209" s="7">
        <v>4334.49</v>
      </c>
      <c r="AV209" s="7">
        <v>10224.030000000001</v>
      </c>
      <c r="AW209" s="7">
        <v>21698.59</v>
      </c>
      <c r="AX209" s="7">
        <v>44245.49</v>
      </c>
      <c r="AY209" s="7">
        <v>69231.240000000005</v>
      </c>
      <c r="AZ209" s="7">
        <v>0</v>
      </c>
      <c r="BA209" s="7">
        <v>9155.2099999999991</v>
      </c>
      <c r="BB209" s="7">
        <v>14597.65</v>
      </c>
      <c r="BC209" s="7">
        <v>2126.92</v>
      </c>
      <c r="BD209" s="7">
        <v>35.46</v>
      </c>
      <c r="BE209" s="7">
        <v>4130.47</v>
      </c>
      <c r="BF209" s="7">
        <v>3114.98</v>
      </c>
      <c r="BG209" s="7">
        <v>2655.98</v>
      </c>
      <c r="BH209" s="7">
        <v>2588.9899999999998</v>
      </c>
      <c r="BI209" s="7">
        <v>65.5</v>
      </c>
      <c r="BJ209" s="7">
        <v>7735.7</v>
      </c>
      <c r="BK209" s="7">
        <v>466.22</v>
      </c>
      <c r="BL209" s="7">
        <v>1426.92</v>
      </c>
      <c r="BM209" s="7">
        <v>641.64</v>
      </c>
      <c r="BN209" s="7">
        <v>1.88</v>
      </c>
      <c r="BO209" s="7">
        <v>41.69</v>
      </c>
      <c r="BP209" s="7">
        <v>251.54</v>
      </c>
      <c r="BQ209" s="7">
        <v>390.95</v>
      </c>
      <c r="BR209" s="7">
        <v>197.93</v>
      </c>
      <c r="BS209" s="7">
        <v>81.03</v>
      </c>
      <c r="BT209" s="7">
        <v>0.03</v>
      </c>
      <c r="BU209" s="7">
        <v>0</v>
      </c>
      <c r="BV209" s="7">
        <v>53724.32</v>
      </c>
      <c r="BW209" s="7">
        <v>0</v>
      </c>
      <c r="BX209" s="7">
        <v>19013.73</v>
      </c>
      <c r="BY209" s="7">
        <v>0</v>
      </c>
      <c r="BZ209" s="7">
        <v>363442.98</v>
      </c>
      <c r="CA209" s="7">
        <v>243066.56</v>
      </c>
      <c r="CB209" s="7">
        <v>0</v>
      </c>
      <c r="CC209" s="7">
        <v>224052.83</v>
      </c>
    </row>
    <row r="210" spans="1:81" x14ac:dyDescent="0.45">
      <c r="A210" s="7" t="s">
        <v>275</v>
      </c>
      <c r="B210" s="7" t="s">
        <v>25</v>
      </c>
      <c r="C210" s="7" t="s">
        <v>174</v>
      </c>
      <c r="D210" s="7" t="s">
        <v>241</v>
      </c>
      <c r="E210" s="7">
        <v>124315.73</v>
      </c>
      <c r="F210" s="7">
        <v>0</v>
      </c>
      <c r="G210" s="7">
        <v>0</v>
      </c>
      <c r="H210" s="7">
        <v>0</v>
      </c>
      <c r="I210" s="7">
        <v>5.33</v>
      </c>
      <c r="J210" s="7">
        <v>2.78</v>
      </c>
      <c r="K210" s="7">
        <v>0.64</v>
      </c>
      <c r="L210" s="7">
        <v>30.06</v>
      </c>
      <c r="M210" s="7">
        <v>165.16</v>
      </c>
      <c r="N210" s="7">
        <v>45.55</v>
      </c>
      <c r="O210" s="7">
        <v>26.25</v>
      </c>
      <c r="P210" s="7">
        <v>765.25</v>
      </c>
      <c r="Q210" s="7">
        <v>961.49</v>
      </c>
      <c r="R210" s="7">
        <v>306.16000000000003</v>
      </c>
      <c r="S210" s="7">
        <v>75.44</v>
      </c>
      <c r="T210" s="7">
        <v>3.2</v>
      </c>
      <c r="U210" s="7">
        <v>208.26</v>
      </c>
      <c r="V210" s="7">
        <v>22.99</v>
      </c>
      <c r="W210" s="7">
        <v>14.21</v>
      </c>
      <c r="X210" s="7">
        <v>94.23</v>
      </c>
      <c r="Y210" s="7">
        <v>269.61</v>
      </c>
      <c r="Z210" s="7">
        <v>73.709999999999994</v>
      </c>
      <c r="AA210" s="7">
        <v>53.49</v>
      </c>
      <c r="AB210" s="7">
        <v>115.04</v>
      </c>
      <c r="AC210" s="7">
        <v>15.96</v>
      </c>
      <c r="AD210" s="7">
        <v>230.68</v>
      </c>
      <c r="AE210" s="7">
        <v>313.88</v>
      </c>
      <c r="AF210" s="7">
        <v>865.55</v>
      </c>
      <c r="AG210" s="7">
        <v>145.02000000000001</v>
      </c>
      <c r="AH210" s="7">
        <v>265.08</v>
      </c>
      <c r="AI210" s="7">
        <v>1233.95</v>
      </c>
      <c r="AJ210" s="7">
        <v>374.11</v>
      </c>
      <c r="AK210" s="7">
        <v>5803.46</v>
      </c>
      <c r="AL210" s="7">
        <v>311.45</v>
      </c>
      <c r="AM210" s="7">
        <v>763.82</v>
      </c>
      <c r="AN210" s="7">
        <v>57.22</v>
      </c>
      <c r="AO210" s="7">
        <v>960.1</v>
      </c>
      <c r="AP210" s="7">
        <v>513.34</v>
      </c>
      <c r="AQ210" s="7">
        <v>1883.73</v>
      </c>
      <c r="AR210" s="7">
        <v>2114.69</v>
      </c>
      <c r="AS210" s="7">
        <v>2018.6</v>
      </c>
      <c r="AT210" s="7">
        <v>83.01</v>
      </c>
      <c r="AU210" s="7">
        <v>5646.72</v>
      </c>
      <c r="AV210" s="7">
        <v>9110.16</v>
      </c>
      <c r="AW210" s="7">
        <v>14183.21</v>
      </c>
      <c r="AX210" s="7">
        <v>3961.01</v>
      </c>
      <c r="AY210" s="7">
        <v>38084.839999999997</v>
      </c>
      <c r="AZ210" s="7">
        <v>0</v>
      </c>
      <c r="BA210" s="7">
        <v>6007.08</v>
      </c>
      <c r="BB210" s="7">
        <v>10657.23</v>
      </c>
      <c r="BC210" s="7">
        <v>1291.71</v>
      </c>
      <c r="BD210" s="7">
        <v>9.99</v>
      </c>
      <c r="BE210" s="7">
        <v>1646.63</v>
      </c>
      <c r="BF210" s="7">
        <v>3084.71</v>
      </c>
      <c r="BG210" s="7">
        <v>2815.46</v>
      </c>
      <c r="BH210" s="7">
        <v>1217.47</v>
      </c>
      <c r="BI210" s="7">
        <v>395.24</v>
      </c>
      <c r="BJ210" s="7">
        <v>5951.88</v>
      </c>
      <c r="BK210" s="7">
        <v>287.73</v>
      </c>
      <c r="BL210" s="7">
        <v>543.21</v>
      </c>
      <c r="BM210" s="7">
        <v>199.61</v>
      </c>
      <c r="BN210" s="7">
        <v>7.77</v>
      </c>
      <c r="BO210" s="7">
        <v>61.91</v>
      </c>
      <c r="BP210" s="7">
        <v>98.17</v>
      </c>
      <c r="BQ210" s="7">
        <v>417.42</v>
      </c>
      <c r="BR210" s="7">
        <v>217.32</v>
      </c>
      <c r="BS210" s="7">
        <v>61.21</v>
      </c>
      <c r="BT210" s="7">
        <v>0.28999999999999998</v>
      </c>
      <c r="BU210" s="7">
        <v>0</v>
      </c>
      <c r="BV210" s="7">
        <v>76052.59</v>
      </c>
      <c r="BW210" s="7">
        <v>0</v>
      </c>
      <c r="BX210" s="7">
        <v>9780.67</v>
      </c>
      <c r="BY210" s="7">
        <v>0</v>
      </c>
      <c r="BZ210" s="7">
        <v>261246.88</v>
      </c>
      <c r="CA210" s="7">
        <v>136931.14000000001</v>
      </c>
      <c r="CB210" s="7">
        <v>0</v>
      </c>
      <c r="CC210" s="7">
        <v>127150.47</v>
      </c>
    </row>
    <row r="211" spans="1:81" x14ac:dyDescent="0.45">
      <c r="A211" s="7" t="s">
        <v>275</v>
      </c>
      <c r="B211" s="7" t="s">
        <v>25</v>
      </c>
      <c r="C211" s="7" t="s">
        <v>175</v>
      </c>
      <c r="D211" s="7" t="s">
        <v>242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</row>
    <row r="212" spans="1:81" x14ac:dyDescent="0.45">
      <c r="A212" s="7" t="s">
        <v>275</v>
      </c>
      <c r="B212" s="7" t="s">
        <v>25</v>
      </c>
      <c r="C212" s="7" t="s">
        <v>176</v>
      </c>
      <c r="D212" s="7" t="s">
        <v>243</v>
      </c>
      <c r="E212" s="7">
        <v>1589788.96</v>
      </c>
      <c r="F212" s="7">
        <v>0</v>
      </c>
      <c r="G212" s="7">
        <v>0</v>
      </c>
      <c r="H212" s="7">
        <v>0</v>
      </c>
      <c r="I212" s="7">
        <v>1286.3900000000001</v>
      </c>
      <c r="J212" s="7">
        <v>148.36000000000001</v>
      </c>
      <c r="K212" s="7">
        <v>55.51</v>
      </c>
      <c r="L212" s="7">
        <v>1258.54</v>
      </c>
      <c r="M212" s="7">
        <v>2750.28</v>
      </c>
      <c r="N212" s="7">
        <v>868.55</v>
      </c>
      <c r="O212" s="7">
        <v>2630.49</v>
      </c>
      <c r="P212" s="7">
        <v>1378.43</v>
      </c>
      <c r="Q212" s="7">
        <v>976.76</v>
      </c>
      <c r="R212" s="7">
        <v>1960.92</v>
      </c>
      <c r="S212" s="7">
        <v>3738.28</v>
      </c>
      <c r="T212" s="7">
        <v>411.05</v>
      </c>
      <c r="U212" s="7">
        <v>2362.02</v>
      </c>
      <c r="V212" s="7">
        <v>3621.28</v>
      </c>
      <c r="W212" s="7">
        <v>1778.93</v>
      </c>
      <c r="X212" s="7">
        <v>3288.63</v>
      </c>
      <c r="Y212" s="7">
        <v>1070.0899999999999</v>
      </c>
      <c r="Z212" s="7">
        <v>1813.2</v>
      </c>
      <c r="AA212" s="7">
        <v>1234.68</v>
      </c>
      <c r="AB212" s="7">
        <v>1085.79</v>
      </c>
      <c r="AC212" s="7">
        <v>436.65</v>
      </c>
      <c r="AD212" s="7">
        <v>917.12</v>
      </c>
      <c r="AE212" s="7">
        <v>6132.65</v>
      </c>
      <c r="AF212" s="7">
        <v>13149.89</v>
      </c>
      <c r="AG212" s="7">
        <v>2480.06</v>
      </c>
      <c r="AH212" s="7">
        <v>8713.15</v>
      </c>
      <c r="AI212" s="7">
        <v>113036.85</v>
      </c>
      <c r="AJ212" s="7">
        <v>1126.3399999999999</v>
      </c>
      <c r="AK212" s="7">
        <v>8231.4599999999991</v>
      </c>
      <c r="AL212" s="7">
        <v>2512.2800000000002</v>
      </c>
      <c r="AM212" s="7">
        <v>2894.97</v>
      </c>
      <c r="AN212" s="7">
        <v>211.55</v>
      </c>
      <c r="AO212" s="7">
        <v>490.69</v>
      </c>
      <c r="AP212" s="7">
        <v>3591.7</v>
      </c>
      <c r="AQ212" s="7">
        <v>1696.52</v>
      </c>
      <c r="AR212" s="7">
        <v>2935.56</v>
      </c>
      <c r="AS212" s="7">
        <v>1059.48</v>
      </c>
      <c r="AT212" s="7">
        <v>720.96</v>
      </c>
      <c r="AU212" s="7">
        <v>4732.58</v>
      </c>
      <c r="AV212" s="7">
        <v>7152.68</v>
      </c>
      <c r="AW212" s="7">
        <v>133510.60999999999</v>
      </c>
      <c r="AX212" s="7">
        <v>10590.6</v>
      </c>
      <c r="AY212" s="7">
        <v>5135.25</v>
      </c>
      <c r="AZ212" s="7">
        <v>0</v>
      </c>
      <c r="BA212" s="7">
        <v>44755.09</v>
      </c>
      <c r="BB212" s="7">
        <v>35547.879999999997</v>
      </c>
      <c r="BC212" s="7">
        <v>9358.4</v>
      </c>
      <c r="BD212" s="7">
        <v>348.81</v>
      </c>
      <c r="BE212" s="7">
        <v>3948.99</v>
      </c>
      <c r="BF212" s="7">
        <v>3455.04</v>
      </c>
      <c r="BG212" s="7">
        <v>4467.45</v>
      </c>
      <c r="BH212" s="7">
        <v>3296.98</v>
      </c>
      <c r="BI212" s="7">
        <v>418</v>
      </c>
      <c r="BJ212" s="7">
        <v>22729.200000000001</v>
      </c>
      <c r="BK212" s="7">
        <v>8527.9699999999993</v>
      </c>
      <c r="BL212" s="7">
        <v>1837.3</v>
      </c>
      <c r="BM212" s="7">
        <v>315.27</v>
      </c>
      <c r="BN212" s="7">
        <v>78.12</v>
      </c>
      <c r="BO212" s="7">
        <v>455.28</v>
      </c>
      <c r="BP212" s="7">
        <v>619.48</v>
      </c>
      <c r="BQ212" s="7">
        <v>603.64</v>
      </c>
      <c r="BR212" s="7">
        <v>471.03</v>
      </c>
      <c r="BS212" s="7">
        <v>279.95</v>
      </c>
      <c r="BT212" s="7">
        <v>12.05</v>
      </c>
      <c r="BU212" s="7">
        <v>0</v>
      </c>
      <c r="BV212" s="7">
        <v>107771.24</v>
      </c>
      <c r="BW212" s="7">
        <v>0</v>
      </c>
      <c r="BX212" s="7">
        <v>28382.1</v>
      </c>
      <c r="BY212" s="7">
        <v>0</v>
      </c>
      <c r="BZ212" s="7">
        <v>2124874.8199999998</v>
      </c>
      <c r="CA212" s="7">
        <v>535085.86</v>
      </c>
      <c r="CB212" s="7">
        <v>0</v>
      </c>
      <c r="CC212" s="7">
        <v>506703.76</v>
      </c>
    </row>
    <row r="213" spans="1:81" x14ac:dyDescent="0.45">
      <c r="A213" s="7" t="s">
        <v>275</v>
      </c>
      <c r="B213" s="7" t="s">
        <v>25</v>
      </c>
      <c r="C213" s="7" t="s">
        <v>177</v>
      </c>
      <c r="D213" s="7" t="s">
        <v>244</v>
      </c>
      <c r="E213" s="7">
        <v>471904.37</v>
      </c>
      <c r="F213" s="7">
        <v>0</v>
      </c>
      <c r="G213" s="7">
        <v>0</v>
      </c>
      <c r="H213" s="7">
        <v>0</v>
      </c>
      <c r="I213" s="7">
        <v>469.7</v>
      </c>
      <c r="J213" s="7">
        <v>63.93</v>
      </c>
      <c r="K213" s="7">
        <v>11.73</v>
      </c>
      <c r="L213" s="7">
        <v>1199.81</v>
      </c>
      <c r="M213" s="7">
        <v>1548.51</v>
      </c>
      <c r="N213" s="7">
        <v>485.98</v>
      </c>
      <c r="O213" s="7">
        <v>328.17</v>
      </c>
      <c r="P213" s="7">
        <v>2648.38</v>
      </c>
      <c r="Q213" s="7">
        <v>3030.03</v>
      </c>
      <c r="R213" s="7">
        <v>1727.94</v>
      </c>
      <c r="S213" s="7">
        <v>1244.53</v>
      </c>
      <c r="T213" s="7">
        <v>168.18</v>
      </c>
      <c r="U213" s="7">
        <v>1239.1300000000001</v>
      </c>
      <c r="V213" s="7">
        <v>419.65</v>
      </c>
      <c r="W213" s="7">
        <v>610.53</v>
      </c>
      <c r="X213" s="7">
        <v>1229.25</v>
      </c>
      <c r="Y213" s="7">
        <v>1584.33</v>
      </c>
      <c r="Z213" s="7">
        <v>1263.8900000000001</v>
      </c>
      <c r="AA213" s="7">
        <v>1057.79</v>
      </c>
      <c r="AB213" s="7">
        <v>703.31</v>
      </c>
      <c r="AC213" s="7">
        <v>97.66</v>
      </c>
      <c r="AD213" s="7">
        <v>599.79999999999995</v>
      </c>
      <c r="AE213" s="7">
        <v>1739.29</v>
      </c>
      <c r="AF213" s="7">
        <v>5117.7299999999996</v>
      </c>
      <c r="AG213" s="7">
        <v>377.13</v>
      </c>
      <c r="AH213" s="7">
        <v>2165.06</v>
      </c>
      <c r="AI213" s="7">
        <v>7580.37</v>
      </c>
      <c r="AJ213" s="7">
        <v>1639.96</v>
      </c>
      <c r="AK213" s="7">
        <v>7076.66</v>
      </c>
      <c r="AL213" s="7">
        <v>1451.4</v>
      </c>
      <c r="AM213" s="7">
        <v>3649.29</v>
      </c>
      <c r="AN213" s="7">
        <v>207.88</v>
      </c>
      <c r="AO213" s="7">
        <v>2554.7199999999998</v>
      </c>
      <c r="AP213" s="7">
        <v>4075.03</v>
      </c>
      <c r="AQ213" s="7">
        <v>4006.3</v>
      </c>
      <c r="AR213" s="7">
        <v>6811.64</v>
      </c>
      <c r="AS213" s="7">
        <v>3193.12</v>
      </c>
      <c r="AT213" s="7">
        <v>2798.94</v>
      </c>
      <c r="AU213" s="7">
        <v>7619.52</v>
      </c>
      <c r="AV213" s="7">
        <v>20718.509999999998</v>
      </c>
      <c r="AW213" s="7">
        <v>18986.95</v>
      </c>
      <c r="AX213" s="7">
        <v>2967.15</v>
      </c>
      <c r="AY213" s="7">
        <v>4466.18</v>
      </c>
      <c r="AZ213" s="7">
        <v>0</v>
      </c>
      <c r="BA213" s="7">
        <v>26621.72</v>
      </c>
      <c r="BB213" s="7">
        <v>154790.9</v>
      </c>
      <c r="BC213" s="7">
        <v>9314.26</v>
      </c>
      <c r="BD213" s="7">
        <v>1987.27</v>
      </c>
      <c r="BE213" s="7">
        <v>6850.68</v>
      </c>
      <c r="BF213" s="7">
        <v>9661.0499999999993</v>
      </c>
      <c r="BG213" s="7">
        <v>12965.02</v>
      </c>
      <c r="BH213" s="7">
        <v>6075.21</v>
      </c>
      <c r="BI213" s="7">
        <v>1160.6600000000001</v>
      </c>
      <c r="BJ213" s="7">
        <v>26503.15</v>
      </c>
      <c r="BK213" s="7">
        <v>4440.67</v>
      </c>
      <c r="BL213" s="7">
        <v>3669.13</v>
      </c>
      <c r="BM213" s="7">
        <v>437.8</v>
      </c>
      <c r="BN213" s="7">
        <v>60.08</v>
      </c>
      <c r="BO213" s="7">
        <v>555.41999999999996</v>
      </c>
      <c r="BP213" s="7">
        <v>863.59</v>
      </c>
      <c r="BQ213" s="7">
        <v>1796.96</v>
      </c>
      <c r="BR213" s="7">
        <v>905.8</v>
      </c>
      <c r="BS213" s="7">
        <v>1111</v>
      </c>
      <c r="BT213" s="7">
        <v>3.05</v>
      </c>
      <c r="BU213" s="7">
        <v>0</v>
      </c>
      <c r="BV213" s="7">
        <v>279115.7</v>
      </c>
      <c r="BW213" s="7">
        <v>0</v>
      </c>
      <c r="BX213" s="7">
        <v>7421.97</v>
      </c>
      <c r="BY213" s="7">
        <v>0</v>
      </c>
      <c r="BZ213" s="7">
        <v>880034.79</v>
      </c>
      <c r="CA213" s="7">
        <v>408130.42</v>
      </c>
      <c r="CB213" s="7">
        <v>0</v>
      </c>
      <c r="CC213" s="7">
        <v>400708.45</v>
      </c>
    </row>
    <row r="214" spans="1:81" x14ac:dyDescent="0.45">
      <c r="A214" s="7" t="s">
        <v>275</v>
      </c>
      <c r="B214" s="7" t="s">
        <v>25</v>
      </c>
      <c r="C214" s="7" t="s">
        <v>178</v>
      </c>
      <c r="D214" s="7" t="s">
        <v>245</v>
      </c>
      <c r="E214" s="7">
        <v>186201.58</v>
      </c>
      <c r="F214" s="7">
        <v>0</v>
      </c>
      <c r="G214" s="7">
        <v>0</v>
      </c>
      <c r="H214" s="7">
        <v>0</v>
      </c>
      <c r="I214" s="7">
        <v>419.98</v>
      </c>
      <c r="J214" s="7">
        <v>41.45</v>
      </c>
      <c r="K214" s="7">
        <v>7.64</v>
      </c>
      <c r="L214" s="7">
        <v>1205.45</v>
      </c>
      <c r="M214" s="7">
        <v>681.81</v>
      </c>
      <c r="N214" s="7">
        <v>361.09</v>
      </c>
      <c r="O214" s="7">
        <v>537.64</v>
      </c>
      <c r="P214" s="7">
        <v>1179.9000000000001</v>
      </c>
      <c r="Q214" s="7">
        <v>1737.26</v>
      </c>
      <c r="R214" s="7">
        <v>1636.25</v>
      </c>
      <c r="S214" s="7">
        <v>2106.8200000000002</v>
      </c>
      <c r="T214" s="7">
        <v>182.88</v>
      </c>
      <c r="U214" s="7">
        <v>1882.91</v>
      </c>
      <c r="V214" s="7">
        <v>1297.67</v>
      </c>
      <c r="W214" s="7">
        <v>1995.96</v>
      </c>
      <c r="X214" s="7">
        <v>2872.01</v>
      </c>
      <c r="Y214" s="7">
        <v>2939.18</v>
      </c>
      <c r="Z214" s="7">
        <v>2273.04</v>
      </c>
      <c r="AA214" s="7">
        <v>3146.31</v>
      </c>
      <c r="AB214" s="7">
        <v>651.26</v>
      </c>
      <c r="AC214" s="7">
        <v>760.1</v>
      </c>
      <c r="AD214" s="7">
        <v>424.03</v>
      </c>
      <c r="AE214" s="7">
        <v>1213.98</v>
      </c>
      <c r="AF214" s="7">
        <v>2584.44</v>
      </c>
      <c r="AG214" s="7">
        <v>209.47</v>
      </c>
      <c r="AH214" s="7">
        <v>1129.53</v>
      </c>
      <c r="AI214" s="7">
        <v>9117.23</v>
      </c>
      <c r="AJ214" s="7">
        <v>780.77</v>
      </c>
      <c r="AK214" s="7">
        <v>6143.34</v>
      </c>
      <c r="AL214" s="7">
        <v>1703.49</v>
      </c>
      <c r="AM214" s="7">
        <v>1903.23</v>
      </c>
      <c r="AN214" s="7">
        <v>97.83</v>
      </c>
      <c r="AO214" s="7">
        <v>645.55999999999995</v>
      </c>
      <c r="AP214" s="7">
        <v>1542.66</v>
      </c>
      <c r="AQ214" s="7">
        <v>1036.8800000000001</v>
      </c>
      <c r="AR214" s="7">
        <v>2256.02</v>
      </c>
      <c r="AS214" s="7">
        <v>2027.09</v>
      </c>
      <c r="AT214" s="7">
        <v>946.61</v>
      </c>
      <c r="AU214" s="7">
        <v>2495.33</v>
      </c>
      <c r="AV214" s="7">
        <v>5981.94</v>
      </c>
      <c r="AW214" s="7">
        <v>4917.2</v>
      </c>
      <c r="AX214" s="7">
        <v>998.22</v>
      </c>
      <c r="AY214" s="7">
        <v>1344.78</v>
      </c>
      <c r="AZ214" s="7">
        <v>0</v>
      </c>
      <c r="BA214" s="7">
        <v>10005.620000000001</v>
      </c>
      <c r="BB214" s="7">
        <v>22900.85</v>
      </c>
      <c r="BC214" s="7">
        <v>47565.97</v>
      </c>
      <c r="BD214" s="7">
        <v>431.08</v>
      </c>
      <c r="BE214" s="7">
        <v>1406.45</v>
      </c>
      <c r="BF214" s="7">
        <v>3266.99</v>
      </c>
      <c r="BG214" s="7">
        <v>3798.71</v>
      </c>
      <c r="BH214" s="7">
        <v>3725.6</v>
      </c>
      <c r="BI214" s="7">
        <v>342.69</v>
      </c>
      <c r="BJ214" s="7">
        <v>6504.62</v>
      </c>
      <c r="BK214" s="7">
        <v>6149.06</v>
      </c>
      <c r="BL214" s="7">
        <v>1087</v>
      </c>
      <c r="BM214" s="7">
        <v>235.77</v>
      </c>
      <c r="BN214" s="7">
        <v>9.17</v>
      </c>
      <c r="BO214" s="7">
        <v>221.72</v>
      </c>
      <c r="BP214" s="7">
        <v>305.79000000000002</v>
      </c>
      <c r="BQ214" s="7">
        <v>769.31</v>
      </c>
      <c r="BR214" s="7">
        <v>191.54</v>
      </c>
      <c r="BS214" s="7">
        <v>294.02</v>
      </c>
      <c r="BT214" s="7">
        <v>3.96</v>
      </c>
      <c r="BU214" s="7">
        <v>0</v>
      </c>
      <c r="BV214" s="7">
        <v>118039.2</v>
      </c>
      <c r="BW214" s="7">
        <v>0</v>
      </c>
      <c r="BX214" s="7">
        <v>2968.81</v>
      </c>
      <c r="BY214" s="7">
        <v>0</v>
      </c>
      <c r="BZ214" s="7">
        <v>375802.56</v>
      </c>
      <c r="CA214" s="7">
        <v>189600.98</v>
      </c>
      <c r="CB214" s="7">
        <v>0</v>
      </c>
      <c r="CC214" s="7">
        <v>186632.17</v>
      </c>
    </row>
    <row r="215" spans="1:81" x14ac:dyDescent="0.45">
      <c r="A215" s="7" t="s">
        <v>275</v>
      </c>
      <c r="B215" s="7" t="s">
        <v>25</v>
      </c>
      <c r="C215" s="7" t="s">
        <v>179</v>
      </c>
      <c r="D215" s="7" t="s">
        <v>246</v>
      </c>
      <c r="E215" s="7">
        <v>201401.4</v>
      </c>
      <c r="F215" s="7">
        <v>0</v>
      </c>
      <c r="G215" s="7">
        <v>0</v>
      </c>
      <c r="H215" s="7">
        <v>0</v>
      </c>
      <c r="I215" s="7">
        <v>721.67</v>
      </c>
      <c r="J215" s="7">
        <v>61.24</v>
      </c>
      <c r="K215" s="7">
        <v>14.36</v>
      </c>
      <c r="L215" s="7">
        <v>780.69</v>
      </c>
      <c r="M215" s="7">
        <v>1926.16</v>
      </c>
      <c r="N215" s="7">
        <v>841.85</v>
      </c>
      <c r="O215" s="7">
        <v>506.88</v>
      </c>
      <c r="P215" s="7">
        <v>1203.4000000000001</v>
      </c>
      <c r="Q215" s="7">
        <v>1088.8599999999999</v>
      </c>
      <c r="R215" s="7">
        <v>1027.3399999999999</v>
      </c>
      <c r="S215" s="7">
        <v>5830.52</v>
      </c>
      <c r="T215" s="7">
        <v>2852.75</v>
      </c>
      <c r="U215" s="7">
        <v>3341.13</v>
      </c>
      <c r="V215" s="7">
        <v>1080.33</v>
      </c>
      <c r="W215" s="7">
        <v>4343.91</v>
      </c>
      <c r="X215" s="7">
        <v>5276.21</v>
      </c>
      <c r="Y215" s="7">
        <v>5733.6</v>
      </c>
      <c r="Z215" s="7">
        <v>3097.23</v>
      </c>
      <c r="AA215" s="7">
        <v>4660.32</v>
      </c>
      <c r="AB215" s="7">
        <v>8966.59</v>
      </c>
      <c r="AC215" s="7">
        <v>2485.8000000000002</v>
      </c>
      <c r="AD215" s="7">
        <v>960.11</v>
      </c>
      <c r="AE215" s="7">
        <v>2229.92</v>
      </c>
      <c r="AF215" s="7">
        <v>3178.49</v>
      </c>
      <c r="AG215" s="7">
        <v>364.47</v>
      </c>
      <c r="AH215" s="7">
        <v>1300.6099999999999</v>
      </c>
      <c r="AI215" s="7">
        <v>3020.99</v>
      </c>
      <c r="AJ215" s="7">
        <v>2031.14</v>
      </c>
      <c r="AK215" s="7">
        <v>10275.040000000001</v>
      </c>
      <c r="AL215" s="7">
        <v>2817.07</v>
      </c>
      <c r="AM215" s="7">
        <v>3430.08</v>
      </c>
      <c r="AN215" s="7">
        <v>151.4</v>
      </c>
      <c r="AO215" s="7">
        <v>679.72</v>
      </c>
      <c r="AP215" s="7">
        <v>1886.43</v>
      </c>
      <c r="AQ215" s="7">
        <v>1057.5899999999999</v>
      </c>
      <c r="AR215" s="7">
        <v>1850.41</v>
      </c>
      <c r="AS215" s="7">
        <v>2139.4899999999998</v>
      </c>
      <c r="AT215" s="7">
        <v>863.17</v>
      </c>
      <c r="AU215" s="7">
        <v>2486.36</v>
      </c>
      <c r="AV215" s="7">
        <v>7936.53</v>
      </c>
      <c r="AW215" s="7">
        <v>3600.35</v>
      </c>
      <c r="AX215" s="7">
        <v>842.34</v>
      </c>
      <c r="AY215" s="7">
        <v>804.15</v>
      </c>
      <c r="AZ215" s="7">
        <v>0</v>
      </c>
      <c r="BA215" s="7">
        <v>5962.64</v>
      </c>
      <c r="BB215" s="7">
        <v>11606.83</v>
      </c>
      <c r="BC215" s="7">
        <v>5009.43</v>
      </c>
      <c r="BD215" s="7">
        <v>15701.13</v>
      </c>
      <c r="BE215" s="7">
        <v>2120.37</v>
      </c>
      <c r="BF215" s="7">
        <v>2792.27</v>
      </c>
      <c r="BG215" s="7">
        <v>6481.76</v>
      </c>
      <c r="BH215" s="7">
        <v>3240.98</v>
      </c>
      <c r="BI215" s="7">
        <v>216.41</v>
      </c>
      <c r="BJ215" s="7">
        <v>7299.7</v>
      </c>
      <c r="BK215" s="7">
        <v>891.58</v>
      </c>
      <c r="BL215" s="7">
        <v>4289.54</v>
      </c>
      <c r="BM215" s="7">
        <v>706.77</v>
      </c>
      <c r="BN215" s="7">
        <v>116.11</v>
      </c>
      <c r="BO215" s="7">
        <v>294.5</v>
      </c>
      <c r="BP215" s="7">
        <v>312.85000000000002</v>
      </c>
      <c r="BQ215" s="7">
        <v>429.44</v>
      </c>
      <c r="BR215" s="7">
        <v>267.27999999999997</v>
      </c>
      <c r="BS215" s="7">
        <v>221.92</v>
      </c>
      <c r="BT215" s="7">
        <v>27.43</v>
      </c>
      <c r="BU215" s="7">
        <v>0</v>
      </c>
      <c r="BV215" s="7">
        <v>118028.2</v>
      </c>
      <c r="BW215" s="7">
        <v>0</v>
      </c>
      <c r="BX215" s="7">
        <v>6063.19</v>
      </c>
      <c r="BY215" s="7">
        <v>0</v>
      </c>
      <c r="BZ215" s="7">
        <v>385200.21</v>
      </c>
      <c r="CA215" s="7">
        <v>183798.81</v>
      </c>
      <c r="CB215" s="7">
        <v>0</v>
      </c>
      <c r="CC215" s="7">
        <v>177735.62</v>
      </c>
    </row>
    <row r="216" spans="1:81" x14ac:dyDescent="0.45">
      <c r="A216" s="7" t="s">
        <v>275</v>
      </c>
      <c r="B216" s="7" t="s">
        <v>25</v>
      </c>
      <c r="C216" s="7" t="s">
        <v>180</v>
      </c>
      <c r="D216" s="7" t="s">
        <v>247</v>
      </c>
      <c r="E216" s="7">
        <v>94625.44</v>
      </c>
      <c r="F216" s="7">
        <v>0</v>
      </c>
      <c r="G216" s="7">
        <v>0</v>
      </c>
      <c r="H216" s="7">
        <v>0</v>
      </c>
      <c r="I216" s="7">
        <v>81.81</v>
      </c>
      <c r="J216" s="7">
        <v>11.46</v>
      </c>
      <c r="K216" s="7">
        <v>2.68</v>
      </c>
      <c r="L216" s="7">
        <v>58.24</v>
      </c>
      <c r="M216" s="7">
        <v>591.62</v>
      </c>
      <c r="N216" s="7">
        <v>212.17</v>
      </c>
      <c r="O216" s="7">
        <v>159.61000000000001</v>
      </c>
      <c r="P216" s="7">
        <v>1108.32</v>
      </c>
      <c r="Q216" s="7">
        <v>2022.17</v>
      </c>
      <c r="R216" s="7">
        <v>469.22</v>
      </c>
      <c r="S216" s="7">
        <v>397.37</v>
      </c>
      <c r="T216" s="7">
        <v>39.020000000000003</v>
      </c>
      <c r="U216" s="7">
        <v>648.35</v>
      </c>
      <c r="V216" s="7">
        <v>139.83000000000001</v>
      </c>
      <c r="W216" s="7">
        <v>144.43</v>
      </c>
      <c r="X216" s="7">
        <v>438.03</v>
      </c>
      <c r="Y216" s="7">
        <v>664.02</v>
      </c>
      <c r="Z216" s="7">
        <v>250.86</v>
      </c>
      <c r="AA216" s="7">
        <v>263.69</v>
      </c>
      <c r="AB216" s="7">
        <v>230.54</v>
      </c>
      <c r="AC216" s="7">
        <v>29.48</v>
      </c>
      <c r="AD216" s="7">
        <v>350.88</v>
      </c>
      <c r="AE216" s="7">
        <v>432.66</v>
      </c>
      <c r="AF216" s="7">
        <v>1258.44</v>
      </c>
      <c r="AG216" s="7">
        <v>100.67</v>
      </c>
      <c r="AH216" s="7">
        <v>538.82000000000005</v>
      </c>
      <c r="AI216" s="7">
        <v>1345.04</v>
      </c>
      <c r="AJ216" s="7">
        <v>457.63</v>
      </c>
      <c r="AK216" s="7">
        <v>4866.1899999999996</v>
      </c>
      <c r="AL216" s="7">
        <v>800.58</v>
      </c>
      <c r="AM216" s="7">
        <v>1603.4</v>
      </c>
      <c r="AN216" s="7">
        <v>92.41</v>
      </c>
      <c r="AO216" s="7">
        <v>608.88</v>
      </c>
      <c r="AP216" s="7">
        <v>1298.07</v>
      </c>
      <c r="AQ216" s="7">
        <v>936.88</v>
      </c>
      <c r="AR216" s="7">
        <v>1367.13</v>
      </c>
      <c r="AS216" s="7">
        <v>4942.57</v>
      </c>
      <c r="AT216" s="7">
        <v>12242.37</v>
      </c>
      <c r="AU216" s="7">
        <v>2432.5700000000002</v>
      </c>
      <c r="AV216" s="7">
        <v>4095.94</v>
      </c>
      <c r="AW216" s="7">
        <v>3053.19</v>
      </c>
      <c r="AX216" s="7">
        <v>439.05</v>
      </c>
      <c r="AY216" s="7">
        <v>552.96</v>
      </c>
      <c r="AZ216" s="7">
        <v>0</v>
      </c>
      <c r="BA216" s="7">
        <v>5848.29</v>
      </c>
      <c r="BB216" s="7">
        <v>8794.69</v>
      </c>
      <c r="BC216" s="7">
        <v>1934.72</v>
      </c>
      <c r="BD216" s="7">
        <v>270.33</v>
      </c>
      <c r="BE216" s="7">
        <v>17381.18</v>
      </c>
      <c r="BF216" s="7">
        <v>5230.17</v>
      </c>
      <c r="BG216" s="7">
        <v>2988.61</v>
      </c>
      <c r="BH216" s="7">
        <v>1787.57</v>
      </c>
      <c r="BI216" s="7">
        <v>237.45</v>
      </c>
      <c r="BJ216" s="7">
        <v>4703.99</v>
      </c>
      <c r="BK216" s="7">
        <v>863.37</v>
      </c>
      <c r="BL216" s="7">
        <v>860.17</v>
      </c>
      <c r="BM216" s="7">
        <v>576.45000000000005</v>
      </c>
      <c r="BN216" s="7">
        <v>1150.0899999999999</v>
      </c>
      <c r="BO216" s="7">
        <v>594.01</v>
      </c>
      <c r="BP216" s="7">
        <v>615.66999999999996</v>
      </c>
      <c r="BQ216" s="7">
        <v>566.26</v>
      </c>
      <c r="BR216" s="7">
        <v>152.06</v>
      </c>
      <c r="BS216" s="7">
        <v>476.46</v>
      </c>
      <c r="BT216" s="7">
        <v>0.67</v>
      </c>
      <c r="BU216" s="7">
        <v>0</v>
      </c>
      <c r="BV216" s="7">
        <v>50672.39</v>
      </c>
      <c r="BW216" s="7">
        <v>0</v>
      </c>
      <c r="BX216" s="7">
        <v>1297.23</v>
      </c>
      <c r="BY216" s="7">
        <v>0</v>
      </c>
      <c r="BZ216" s="7">
        <v>202734.14</v>
      </c>
      <c r="CA216" s="7">
        <v>108108.71</v>
      </c>
      <c r="CB216" s="7">
        <v>0</v>
      </c>
      <c r="CC216" s="7">
        <v>106811.47</v>
      </c>
    </row>
    <row r="217" spans="1:81" x14ac:dyDescent="0.45">
      <c r="A217" s="7" t="s">
        <v>275</v>
      </c>
      <c r="B217" s="7" t="s">
        <v>25</v>
      </c>
      <c r="C217" s="7" t="s">
        <v>181</v>
      </c>
      <c r="D217" s="7" t="s">
        <v>248</v>
      </c>
      <c r="E217" s="7">
        <v>85502.5</v>
      </c>
      <c r="F217" s="7">
        <v>0</v>
      </c>
      <c r="G217" s="7">
        <v>0</v>
      </c>
      <c r="H217" s="7">
        <v>0</v>
      </c>
      <c r="I217" s="7">
        <v>478.03</v>
      </c>
      <c r="J217" s="7">
        <v>28.65</v>
      </c>
      <c r="K217" s="7">
        <v>11.11</v>
      </c>
      <c r="L217" s="7">
        <v>237.7</v>
      </c>
      <c r="M217" s="7">
        <v>770.04</v>
      </c>
      <c r="N217" s="7">
        <v>630.96</v>
      </c>
      <c r="O217" s="7">
        <v>303.13</v>
      </c>
      <c r="P217" s="7">
        <v>1120.04</v>
      </c>
      <c r="Q217" s="7">
        <v>966.59</v>
      </c>
      <c r="R217" s="7">
        <v>535.77</v>
      </c>
      <c r="S217" s="7">
        <v>1141.9100000000001</v>
      </c>
      <c r="T217" s="7">
        <v>1211.95</v>
      </c>
      <c r="U217" s="7">
        <v>772.06</v>
      </c>
      <c r="V217" s="7">
        <v>332.92</v>
      </c>
      <c r="W217" s="7">
        <v>691.71</v>
      </c>
      <c r="X217" s="7">
        <v>683.09</v>
      </c>
      <c r="Y217" s="7">
        <v>1337.27</v>
      </c>
      <c r="Z217" s="7">
        <v>378.61</v>
      </c>
      <c r="AA217" s="7">
        <v>506.96</v>
      </c>
      <c r="AB217" s="7">
        <v>551.42999999999995</v>
      </c>
      <c r="AC217" s="7">
        <v>202.62</v>
      </c>
      <c r="AD217" s="7">
        <v>687.94</v>
      </c>
      <c r="AE217" s="7">
        <v>713.58</v>
      </c>
      <c r="AF217" s="7">
        <v>1959.25</v>
      </c>
      <c r="AG217" s="7">
        <v>105.59</v>
      </c>
      <c r="AH217" s="7">
        <v>694.3</v>
      </c>
      <c r="AI217" s="7">
        <v>2063.61</v>
      </c>
      <c r="AJ217" s="7">
        <v>545.45000000000005</v>
      </c>
      <c r="AK217" s="7">
        <v>3815.2</v>
      </c>
      <c r="AL217" s="7">
        <v>1293.0899999999999</v>
      </c>
      <c r="AM217" s="7">
        <v>1349.01</v>
      </c>
      <c r="AN217" s="7">
        <v>60.91</v>
      </c>
      <c r="AO217" s="7">
        <v>394.79</v>
      </c>
      <c r="AP217" s="7">
        <v>1281.29</v>
      </c>
      <c r="AQ217" s="7">
        <v>916.43</v>
      </c>
      <c r="AR217" s="7">
        <v>1143.81</v>
      </c>
      <c r="AS217" s="7">
        <v>1342.92</v>
      </c>
      <c r="AT217" s="7">
        <v>298.81</v>
      </c>
      <c r="AU217" s="7">
        <v>1699.22</v>
      </c>
      <c r="AV217" s="7">
        <v>3810.66</v>
      </c>
      <c r="AW217" s="7">
        <v>3064.22</v>
      </c>
      <c r="AX217" s="7">
        <v>497.6</v>
      </c>
      <c r="AY217" s="7">
        <v>651.23</v>
      </c>
      <c r="AZ217" s="7">
        <v>0</v>
      </c>
      <c r="BA217" s="7">
        <v>4626.82</v>
      </c>
      <c r="BB217" s="7">
        <v>10518.98</v>
      </c>
      <c r="BC217" s="7">
        <v>2775.14</v>
      </c>
      <c r="BD217" s="7">
        <v>402.24</v>
      </c>
      <c r="BE217" s="7">
        <v>1568.44</v>
      </c>
      <c r="BF217" s="7">
        <v>10541.83</v>
      </c>
      <c r="BG217" s="7">
        <v>2655.89</v>
      </c>
      <c r="BH217" s="7">
        <v>1008.88</v>
      </c>
      <c r="BI217" s="7">
        <v>176.48</v>
      </c>
      <c r="BJ217" s="7">
        <v>4085.4</v>
      </c>
      <c r="BK217" s="7">
        <v>1167.4000000000001</v>
      </c>
      <c r="BL217" s="7">
        <v>794.52</v>
      </c>
      <c r="BM217" s="7">
        <v>295.79000000000002</v>
      </c>
      <c r="BN217" s="7">
        <v>295.39999999999998</v>
      </c>
      <c r="BO217" s="7">
        <v>279.51</v>
      </c>
      <c r="BP217" s="7">
        <v>223.05</v>
      </c>
      <c r="BQ217" s="7">
        <v>409.01</v>
      </c>
      <c r="BR217" s="7">
        <v>135.35</v>
      </c>
      <c r="BS217" s="7">
        <v>330.17</v>
      </c>
      <c r="BT217" s="7">
        <v>0.85</v>
      </c>
      <c r="BU217" s="7">
        <v>0</v>
      </c>
      <c r="BV217" s="7">
        <v>39874.160000000003</v>
      </c>
      <c r="BW217" s="7">
        <v>0</v>
      </c>
      <c r="BX217" s="7">
        <v>1495.49</v>
      </c>
      <c r="BY217" s="7">
        <v>0</v>
      </c>
      <c r="BZ217" s="7">
        <v>170570.59</v>
      </c>
      <c r="CA217" s="7">
        <v>85068.09</v>
      </c>
      <c r="CB217" s="7">
        <v>0</v>
      </c>
      <c r="CC217" s="7">
        <v>83572.600000000006</v>
      </c>
    </row>
    <row r="218" spans="1:81" x14ac:dyDescent="0.45">
      <c r="A218" s="7" t="s">
        <v>275</v>
      </c>
      <c r="B218" s="7" t="s">
        <v>25</v>
      </c>
      <c r="C218" s="7" t="s">
        <v>182</v>
      </c>
      <c r="D218" s="7" t="s">
        <v>249</v>
      </c>
      <c r="E218" s="7">
        <v>211536.6</v>
      </c>
      <c r="F218" s="7">
        <v>0</v>
      </c>
      <c r="G218" s="7">
        <v>0</v>
      </c>
      <c r="H218" s="7">
        <v>0</v>
      </c>
      <c r="I218" s="7">
        <v>637.34</v>
      </c>
      <c r="J218" s="7">
        <v>63.7</v>
      </c>
      <c r="K218" s="7">
        <v>16.96</v>
      </c>
      <c r="L218" s="7">
        <v>506.45</v>
      </c>
      <c r="M218" s="7">
        <v>1470.9</v>
      </c>
      <c r="N218" s="7">
        <v>557.92999999999995</v>
      </c>
      <c r="O218" s="7">
        <v>373.52</v>
      </c>
      <c r="P218" s="7">
        <v>1007.61</v>
      </c>
      <c r="Q218" s="7">
        <v>935.87</v>
      </c>
      <c r="R218" s="7">
        <v>2127.86</v>
      </c>
      <c r="S218" s="7">
        <v>2002.85</v>
      </c>
      <c r="T218" s="7">
        <v>681.72</v>
      </c>
      <c r="U218" s="7">
        <v>1568.11</v>
      </c>
      <c r="V218" s="7">
        <v>552.91999999999996</v>
      </c>
      <c r="W218" s="7">
        <v>1442.38</v>
      </c>
      <c r="X218" s="7">
        <v>2213.65</v>
      </c>
      <c r="Y218" s="7">
        <v>1739</v>
      </c>
      <c r="Z218" s="7">
        <v>1467.98</v>
      </c>
      <c r="AA218" s="7">
        <v>3071.41</v>
      </c>
      <c r="AB218" s="7">
        <v>3545.89</v>
      </c>
      <c r="AC218" s="7">
        <v>903.04</v>
      </c>
      <c r="AD218" s="7">
        <v>496.27</v>
      </c>
      <c r="AE218" s="7">
        <v>2753.02</v>
      </c>
      <c r="AF218" s="7">
        <v>2097.38</v>
      </c>
      <c r="AG218" s="7">
        <v>174.33</v>
      </c>
      <c r="AH218" s="7">
        <v>1011.74</v>
      </c>
      <c r="AI218" s="7">
        <v>2632.52</v>
      </c>
      <c r="AJ218" s="7">
        <v>6516.91</v>
      </c>
      <c r="AK218" s="7">
        <v>7189.65</v>
      </c>
      <c r="AL218" s="7">
        <v>1411.43</v>
      </c>
      <c r="AM218" s="7">
        <v>4313.5600000000004</v>
      </c>
      <c r="AN218" s="7">
        <v>278.04000000000002</v>
      </c>
      <c r="AO218" s="7">
        <v>650.52</v>
      </c>
      <c r="AP218" s="7">
        <v>4555.58</v>
      </c>
      <c r="AQ218" s="7">
        <v>1236.3699999999999</v>
      </c>
      <c r="AR218" s="7">
        <v>2466.41</v>
      </c>
      <c r="AS218" s="7">
        <v>949.95</v>
      </c>
      <c r="AT218" s="7">
        <v>1930.44</v>
      </c>
      <c r="AU218" s="7">
        <v>2462.31</v>
      </c>
      <c r="AV218" s="7">
        <v>5938.98</v>
      </c>
      <c r="AW218" s="7">
        <v>6552.57</v>
      </c>
      <c r="AX218" s="7">
        <v>2846.81</v>
      </c>
      <c r="AY218" s="7">
        <v>1934.71</v>
      </c>
      <c r="AZ218" s="7">
        <v>0</v>
      </c>
      <c r="BA218" s="7">
        <v>6949.24</v>
      </c>
      <c r="BB218" s="7">
        <v>13504.4</v>
      </c>
      <c r="BC218" s="7">
        <v>2828.83</v>
      </c>
      <c r="BD218" s="7">
        <v>568.42999999999995</v>
      </c>
      <c r="BE218" s="7">
        <v>3017.25</v>
      </c>
      <c r="BF218" s="7">
        <v>2275.09</v>
      </c>
      <c r="BG218" s="7">
        <v>31327.84</v>
      </c>
      <c r="BH218" s="7">
        <v>2683.08</v>
      </c>
      <c r="BI218" s="7">
        <v>665.94</v>
      </c>
      <c r="BJ218" s="7">
        <v>9671.18</v>
      </c>
      <c r="BK218" s="7">
        <v>821.8</v>
      </c>
      <c r="BL218" s="7">
        <v>740.97</v>
      </c>
      <c r="BM218" s="7">
        <v>230.44</v>
      </c>
      <c r="BN218" s="7">
        <v>21.96</v>
      </c>
      <c r="BO218" s="7">
        <v>444.39</v>
      </c>
      <c r="BP218" s="7">
        <v>566.52</v>
      </c>
      <c r="BQ218" s="7">
        <v>372.22</v>
      </c>
      <c r="BR218" s="7">
        <v>243.95</v>
      </c>
      <c r="BS218" s="7">
        <v>916.48</v>
      </c>
      <c r="BT218" s="7">
        <v>1.1599999999999999</v>
      </c>
      <c r="BU218" s="7">
        <v>0</v>
      </c>
      <c r="BV218" s="7">
        <v>61041.73</v>
      </c>
      <c r="BW218" s="7">
        <v>0</v>
      </c>
      <c r="BX218" s="7">
        <v>3245.63</v>
      </c>
      <c r="BY218" s="7">
        <v>0</v>
      </c>
      <c r="BZ218" s="7">
        <v>379920</v>
      </c>
      <c r="CA218" s="7">
        <v>168383.4</v>
      </c>
      <c r="CB218" s="7">
        <v>0</v>
      </c>
      <c r="CC218" s="7">
        <v>165137.76999999999</v>
      </c>
    </row>
    <row r="219" spans="1:81" x14ac:dyDescent="0.45">
      <c r="A219" s="7" t="s">
        <v>275</v>
      </c>
      <c r="B219" s="7" t="s">
        <v>25</v>
      </c>
      <c r="C219" s="7" t="s">
        <v>183</v>
      </c>
      <c r="D219" s="7" t="s">
        <v>250</v>
      </c>
      <c r="E219" s="7">
        <v>168393.19</v>
      </c>
      <c r="F219" s="7">
        <v>0</v>
      </c>
      <c r="G219" s="7">
        <v>0</v>
      </c>
      <c r="H219" s="7">
        <v>0</v>
      </c>
      <c r="I219" s="7">
        <v>31.28</v>
      </c>
      <c r="J219" s="7">
        <v>6.05</v>
      </c>
      <c r="K219" s="7">
        <v>1.02</v>
      </c>
      <c r="L219" s="7">
        <v>70.36</v>
      </c>
      <c r="M219" s="7">
        <v>260.67</v>
      </c>
      <c r="N219" s="7">
        <v>102.9</v>
      </c>
      <c r="O219" s="7">
        <v>69.5</v>
      </c>
      <c r="P219" s="7">
        <v>150.35</v>
      </c>
      <c r="Q219" s="7">
        <v>260.49</v>
      </c>
      <c r="R219" s="7">
        <v>306.7</v>
      </c>
      <c r="S219" s="7">
        <v>150.11000000000001</v>
      </c>
      <c r="T219" s="7">
        <v>34.909999999999997</v>
      </c>
      <c r="U219" s="7">
        <v>111.1</v>
      </c>
      <c r="V219" s="7">
        <v>65.010000000000005</v>
      </c>
      <c r="W219" s="7">
        <v>65.73</v>
      </c>
      <c r="X219" s="7">
        <v>138.5</v>
      </c>
      <c r="Y219" s="7">
        <v>349.34</v>
      </c>
      <c r="Z219" s="7">
        <v>92.27</v>
      </c>
      <c r="AA219" s="7">
        <v>98.09</v>
      </c>
      <c r="AB219" s="7">
        <v>92.25</v>
      </c>
      <c r="AC219" s="7">
        <v>47.06</v>
      </c>
      <c r="AD219" s="7">
        <v>116.47</v>
      </c>
      <c r="AE219" s="7">
        <v>312.98</v>
      </c>
      <c r="AF219" s="7">
        <v>625.6</v>
      </c>
      <c r="AG219" s="7">
        <v>37.89</v>
      </c>
      <c r="AH219" s="7">
        <v>179.12</v>
      </c>
      <c r="AI219" s="7">
        <v>878.55</v>
      </c>
      <c r="AJ219" s="7">
        <v>233.88</v>
      </c>
      <c r="AK219" s="7">
        <v>887.81</v>
      </c>
      <c r="AL219" s="7">
        <v>198.38</v>
      </c>
      <c r="AM219" s="7">
        <v>473.4</v>
      </c>
      <c r="AN219" s="7">
        <v>57.13</v>
      </c>
      <c r="AO219" s="7">
        <v>239.62</v>
      </c>
      <c r="AP219" s="7">
        <v>623.39</v>
      </c>
      <c r="AQ219" s="7">
        <v>1297.3399999999999</v>
      </c>
      <c r="AR219" s="7">
        <v>781.62</v>
      </c>
      <c r="AS219" s="7">
        <v>417</v>
      </c>
      <c r="AT219" s="7">
        <v>134.26</v>
      </c>
      <c r="AU219" s="7">
        <v>2037.32</v>
      </c>
      <c r="AV219" s="7">
        <v>2362.46</v>
      </c>
      <c r="AW219" s="7">
        <v>2625.24</v>
      </c>
      <c r="AX219" s="7">
        <v>334.5</v>
      </c>
      <c r="AY219" s="7">
        <v>383.08</v>
      </c>
      <c r="AZ219" s="7">
        <v>0</v>
      </c>
      <c r="BA219" s="7">
        <v>4051.03</v>
      </c>
      <c r="BB219" s="7">
        <v>5063.82</v>
      </c>
      <c r="BC219" s="7">
        <v>857.83</v>
      </c>
      <c r="BD219" s="7">
        <v>52.74</v>
      </c>
      <c r="BE219" s="7">
        <v>1318.03</v>
      </c>
      <c r="BF219" s="7">
        <v>924.85</v>
      </c>
      <c r="BG219" s="7">
        <v>820.14</v>
      </c>
      <c r="BH219" s="7">
        <v>13203.32</v>
      </c>
      <c r="BI219" s="7">
        <v>140.94999999999999</v>
      </c>
      <c r="BJ219" s="7">
        <v>1637.29</v>
      </c>
      <c r="BK219" s="7">
        <v>440.14</v>
      </c>
      <c r="BL219" s="7">
        <v>678.4</v>
      </c>
      <c r="BM219" s="7">
        <v>204.47</v>
      </c>
      <c r="BN219" s="7">
        <v>13.35</v>
      </c>
      <c r="BO219" s="7">
        <v>79.17</v>
      </c>
      <c r="BP219" s="7">
        <v>107.15</v>
      </c>
      <c r="BQ219" s="7">
        <v>413.06</v>
      </c>
      <c r="BR219" s="7">
        <v>40.68</v>
      </c>
      <c r="BS219" s="7">
        <v>180.94</v>
      </c>
      <c r="BT219" s="7">
        <v>11.7</v>
      </c>
      <c r="BU219" s="7">
        <v>0</v>
      </c>
      <c r="BV219" s="7">
        <v>149759.75</v>
      </c>
      <c r="BW219" s="7">
        <v>0</v>
      </c>
      <c r="BX219" s="7">
        <v>633.5</v>
      </c>
      <c r="BY219" s="7">
        <v>0</v>
      </c>
      <c r="BZ219" s="7">
        <v>217006.5</v>
      </c>
      <c r="CA219" s="7">
        <v>48613.31</v>
      </c>
      <c r="CB219" s="7">
        <v>0</v>
      </c>
      <c r="CC219" s="7">
        <v>47979.81</v>
      </c>
    </row>
    <row r="220" spans="1:81" x14ac:dyDescent="0.45">
      <c r="A220" s="7" t="s">
        <v>275</v>
      </c>
      <c r="B220" s="7" t="s">
        <v>25</v>
      </c>
      <c r="C220" s="7" t="s">
        <v>184</v>
      </c>
      <c r="D220" s="7" t="s">
        <v>251</v>
      </c>
      <c r="E220" s="7">
        <v>37799.660000000003</v>
      </c>
      <c r="F220" s="7">
        <v>0</v>
      </c>
      <c r="G220" s="7">
        <v>0</v>
      </c>
      <c r="H220" s="7">
        <v>0</v>
      </c>
      <c r="I220" s="7">
        <v>6.47</v>
      </c>
      <c r="J220" s="7">
        <v>0.25</v>
      </c>
      <c r="K220" s="7">
        <v>0.97</v>
      </c>
      <c r="L220" s="7">
        <v>8.7100000000000009</v>
      </c>
      <c r="M220" s="7">
        <v>143.80000000000001</v>
      </c>
      <c r="N220" s="7">
        <v>39.43</v>
      </c>
      <c r="O220" s="7">
        <v>6.45</v>
      </c>
      <c r="P220" s="7">
        <v>484.74</v>
      </c>
      <c r="Q220" s="7">
        <v>2243.59</v>
      </c>
      <c r="R220" s="7">
        <v>448.27</v>
      </c>
      <c r="S220" s="7">
        <v>32.24</v>
      </c>
      <c r="T220" s="7">
        <v>1.06</v>
      </c>
      <c r="U220" s="7">
        <v>150.26</v>
      </c>
      <c r="V220" s="7">
        <v>5.57</v>
      </c>
      <c r="W220" s="7">
        <v>1.4</v>
      </c>
      <c r="X220" s="7">
        <v>69.680000000000007</v>
      </c>
      <c r="Y220" s="7">
        <v>129.15</v>
      </c>
      <c r="Z220" s="7">
        <v>35.659999999999997</v>
      </c>
      <c r="AA220" s="7">
        <v>123.64</v>
      </c>
      <c r="AB220" s="7">
        <v>65.819999999999993</v>
      </c>
      <c r="AC220" s="7">
        <v>23.36</v>
      </c>
      <c r="AD220" s="7">
        <v>79.69</v>
      </c>
      <c r="AE220" s="7">
        <v>332.46</v>
      </c>
      <c r="AF220" s="7">
        <v>471.13</v>
      </c>
      <c r="AG220" s="7">
        <v>59.69</v>
      </c>
      <c r="AH220" s="7">
        <v>181.27</v>
      </c>
      <c r="AI220" s="7">
        <v>373.99</v>
      </c>
      <c r="AJ220" s="7">
        <v>155.97</v>
      </c>
      <c r="AK220" s="7">
        <v>2849.39</v>
      </c>
      <c r="AL220" s="7">
        <v>121.29</v>
      </c>
      <c r="AM220" s="7">
        <v>7851.08</v>
      </c>
      <c r="AN220" s="7">
        <v>2030.03</v>
      </c>
      <c r="AO220" s="7">
        <v>16030.98</v>
      </c>
      <c r="AP220" s="7">
        <v>978.97</v>
      </c>
      <c r="AQ220" s="7">
        <v>534.30999999999995</v>
      </c>
      <c r="AR220" s="7">
        <v>24069.68</v>
      </c>
      <c r="AS220" s="7">
        <v>326.79000000000002</v>
      </c>
      <c r="AT220" s="7">
        <v>144.96</v>
      </c>
      <c r="AU220" s="7">
        <v>1850.26</v>
      </c>
      <c r="AV220" s="7">
        <v>1388.36</v>
      </c>
      <c r="AW220" s="7">
        <v>1942.14</v>
      </c>
      <c r="AX220" s="7">
        <v>356.05</v>
      </c>
      <c r="AY220" s="7">
        <v>652.27</v>
      </c>
      <c r="AZ220" s="7">
        <v>0</v>
      </c>
      <c r="BA220" s="7">
        <v>1804.97</v>
      </c>
      <c r="BB220" s="7">
        <v>4068.24</v>
      </c>
      <c r="BC220" s="7">
        <v>374.35</v>
      </c>
      <c r="BD220" s="7">
        <v>1.64</v>
      </c>
      <c r="BE220" s="7">
        <v>4524.09</v>
      </c>
      <c r="BF220" s="7">
        <v>614.83000000000004</v>
      </c>
      <c r="BG220" s="7">
        <v>1133.47</v>
      </c>
      <c r="BH220" s="7">
        <v>547.41999999999996</v>
      </c>
      <c r="BI220" s="7">
        <v>14491.6</v>
      </c>
      <c r="BJ220" s="7">
        <v>2171.02</v>
      </c>
      <c r="BK220" s="7">
        <v>161.99</v>
      </c>
      <c r="BL220" s="7">
        <v>555.73</v>
      </c>
      <c r="BM220" s="7">
        <v>400.67</v>
      </c>
      <c r="BN220" s="7">
        <v>462.53</v>
      </c>
      <c r="BO220" s="7">
        <v>284.58999999999997</v>
      </c>
      <c r="BP220" s="7">
        <v>766.85</v>
      </c>
      <c r="BQ220" s="7">
        <v>114.07</v>
      </c>
      <c r="BR220" s="7">
        <v>72.86</v>
      </c>
      <c r="BS220" s="7">
        <v>702.25</v>
      </c>
      <c r="BT220" s="7">
        <v>2.19</v>
      </c>
      <c r="BU220" s="7">
        <v>0</v>
      </c>
      <c r="BV220" s="7">
        <v>20042.37</v>
      </c>
      <c r="BW220" s="7">
        <v>0</v>
      </c>
      <c r="BX220" s="7">
        <v>4147.8599999999997</v>
      </c>
      <c r="BY220" s="7">
        <v>0</v>
      </c>
      <c r="BZ220" s="7">
        <v>142004.16</v>
      </c>
      <c r="CA220" s="7">
        <v>104204.5</v>
      </c>
      <c r="CB220" s="7">
        <v>0</v>
      </c>
      <c r="CC220" s="7">
        <v>100056.64</v>
      </c>
    </row>
    <row r="221" spans="1:81" x14ac:dyDescent="0.45">
      <c r="A221" s="7" t="s">
        <v>275</v>
      </c>
      <c r="B221" s="7" t="s">
        <v>25</v>
      </c>
      <c r="C221" s="7" t="s">
        <v>185</v>
      </c>
      <c r="D221" s="7" t="s">
        <v>252</v>
      </c>
      <c r="E221" s="7">
        <v>280267.83</v>
      </c>
      <c r="F221" s="7">
        <v>0</v>
      </c>
      <c r="G221" s="7">
        <v>0</v>
      </c>
      <c r="H221" s="7">
        <v>0</v>
      </c>
      <c r="I221" s="7">
        <v>3342.35</v>
      </c>
      <c r="J221" s="7">
        <v>346.65</v>
      </c>
      <c r="K221" s="7">
        <v>29.92</v>
      </c>
      <c r="L221" s="7">
        <v>1183.67</v>
      </c>
      <c r="M221" s="7">
        <v>2590.94</v>
      </c>
      <c r="N221" s="7">
        <v>1111.94</v>
      </c>
      <c r="O221" s="7">
        <v>1559.43</v>
      </c>
      <c r="P221" s="7">
        <v>3769.06</v>
      </c>
      <c r="Q221" s="7">
        <v>2882.06</v>
      </c>
      <c r="R221" s="7">
        <v>1859.57</v>
      </c>
      <c r="S221" s="7">
        <v>4387.25</v>
      </c>
      <c r="T221" s="7">
        <v>288.33</v>
      </c>
      <c r="U221" s="7">
        <v>3894.64</v>
      </c>
      <c r="V221" s="7">
        <v>1639.47</v>
      </c>
      <c r="W221" s="7">
        <v>1306.8399999999999</v>
      </c>
      <c r="X221" s="7">
        <v>3520.11</v>
      </c>
      <c r="Y221" s="7">
        <v>2156.02</v>
      </c>
      <c r="Z221" s="7">
        <v>1465.2</v>
      </c>
      <c r="AA221" s="7">
        <v>1739.12</v>
      </c>
      <c r="AB221" s="7">
        <v>1378.11</v>
      </c>
      <c r="AC221" s="7">
        <v>322.83999999999997</v>
      </c>
      <c r="AD221" s="7">
        <v>893.49</v>
      </c>
      <c r="AE221" s="7">
        <v>2488.35</v>
      </c>
      <c r="AF221" s="7">
        <v>4211.08</v>
      </c>
      <c r="AG221" s="7">
        <v>472.85</v>
      </c>
      <c r="AH221" s="7">
        <v>3521.72</v>
      </c>
      <c r="AI221" s="7">
        <v>6334.81</v>
      </c>
      <c r="AJ221" s="7">
        <v>1443.74</v>
      </c>
      <c r="AK221" s="7">
        <v>10246.09</v>
      </c>
      <c r="AL221" s="7">
        <v>2584.65</v>
      </c>
      <c r="AM221" s="7">
        <v>3799.02</v>
      </c>
      <c r="AN221" s="7">
        <v>166.19</v>
      </c>
      <c r="AO221" s="7">
        <v>872.48</v>
      </c>
      <c r="AP221" s="7">
        <v>3759</v>
      </c>
      <c r="AQ221" s="7">
        <v>2230.36</v>
      </c>
      <c r="AR221" s="7">
        <v>4971.54</v>
      </c>
      <c r="AS221" s="7">
        <v>2043.92</v>
      </c>
      <c r="AT221" s="7">
        <v>1315.21</v>
      </c>
      <c r="AU221" s="7">
        <v>4161.07</v>
      </c>
      <c r="AV221" s="7">
        <v>8212.01</v>
      </c>
      <c r="AW221" s="7">
        <v>6887</v>
      </c>
      <c r="AX221" s="7">
        <v>1636.85</v>
      </c>
      <c r="AY221" s="7">
        <v>1805.09</v>
      </c>
      <c r="AZ221" s="7">
        <v>0</v>
      </c>
      <c r="BA221" s="7">
        <v>13064.26</v>
      </c>
      <c r="BB221" s="7">
        <v>29603.24</v>
      </c>
      <c r="BC221" s="7">
        <v>7011.14</v>
      </c>
      <c r="BD221" s="7">
        <v>293.79000000000002</v>
      </c>
      <c r="BE221" s="7">
        <v>3098.54</v>
      </c>
      <c r="BF221" s="7">
        <v>5282.04</v>
      </c>
      <c r="BG221" s="7">
        <v>9522.65</v>
      </c>
      <c r="BH221" s="7">
        <v>6028.94</v>
      </c>
      <c r="BI221" s="7">
        <v>385.38</v>
      </c>
      <c r="BJ221" s="7">
        <v>43890.26</v>
      </c>
      <c r="BK221" s="7">
        <v>2309.58</v>
      </c>
      <c r="BL221" s="7">
        <v>1514.36</v>
      </c>
      <c r="BM221" s="7">
        <v>812.53</v>
      </c>
      <c r="BN221" s="7">
        <v>665.53</v>
      </c>
      <c r="BO221" s="7">
        <v>677.1</v>
      </c>
      <c r="BP221" s="7">
        <v>1205.33</v>
      </c>
      <c r="BQ221" s="7">
        <v>965.2</v>
      </c>
      <c r="BR221" s="7">
        <v>277.47000000000003</v>
      </c>
      <c r="BS221" s="7">
        <v>998.62</v>
      </c>
      <c r="BT221" s="7">
        <v>12.15</v>
      </c>
      <c r="BU221" s="7">
        <v>0</v>
      </c>
      <c r="BV221" s="7">
        <v>188110.96</v>
      </c>
      <c r="BW221" s="7">
        <v>0</v>
      </c>
      <c r="BX221" s="7">
        <v>4011.95</v>
      </c>
      <c r="BY221" s="7">
        <v>0</v>
      </c>
      <c r="BZ221" s="7">
        <v>526727.9</v>
      </c>
      <c r="CA221" s="7">
        <v>246460.08</v>
      </c>
      <c r="CB221" s="7">
        <v>0</v>
      </c>
      <c r="CC221" s="7">
        <v>242448.13</v>
      </c>
    </row>
    <row r="222" spans="1:81" x14ac:dyDescent="0.45">
      <c r="A222" s="7" t="s">
        <v>275</v>
      </c>
      <c r="B222" s="7" t="s">
        <v>25</v>
      </c>
      <c r="C222" s="7" t="s">
        <v>186</v>
      </c>
      <c r="D222" s="7" t="s">
        <v>253</v>
      </c>
      <c r="E222" s="7">
        <v>795586.9</v>
      </c>
      <c r="F222" s="7">
        <v>0</v>
      </c>
      <c r="G222" s="7">
        <v>0</v>
      </c>
      <c r="H222" s="7">
        <v>0</v>
      </c>
      <c r="I222" s="7">
        <v>937.43</v>
      </c>
      <c r="J222" s="7">
        <v>176.19</v>
      </c>
      <c r="K222" s="7">
        <v>20.25</v>
      </c>
      <c r="L222" s="7">
        <v>1135.51</v>
      </c>
      <c r="M222" s="7">
        <v>4771.4799999999996</v>
      </c>
      <c r="N222" s="7">
        <v>1714.72</v>
      </c>
      <c r="O222" s="7">
        <v>434.85</v>
      </c>
      <c r="P222" s="7">
        <v>2002.21</v>
      </c>
      <c r="Q222" s="7">
        <v>2951.27</v>
      </c>
      <c r="R222" s="7">
        <v>3644.15</v>
      </c>
      <c r="S222" s="7">
        <v>1466.05</v>
      </c>
      <c r="T222" s="7">
        <v>692.25</v>
      </c>
      <c r="U222" s="7">
        <v>913.47</v>
      </c>
      <c r="V222" s="7">
        <v>771.93</v>
      </c>
      <c r="W222" s="7">
        <v>244.58</v>
      </c>
      <c r="X222" s="7">
        <v>4438.6499999999996</v>
      </c>
      <c r="Y222" s="7">
        <v>7726.64</v>
      </c>
      <c r="Z222" s="7">
        <v>1075.94</v>
      </c>
      <c r="AA222" s="7">
        <v>778.51</v>
      </c>
      <c r="AB222" s="7">
        <v>685.34</v>
      </c>
      <c r="AC222" s="7">
        <v>9540.6200000000008</v>
      </c>
      <c r="AD222" s="7">
        <v>1573.04</v>
      </c>
      <c r="AE222" s="7">
        <v>4683.16</v>
      </c>
      <c r="AF222" s="7">
        <v>10134.290000000001</v>
      </c>
      <c r="AG222" s="7">
        <v>2090.02</v>
      </c>
      <c r="AH222" s="7">
        <v>16064.91</v>
      </c>
      <c r="AI222" s="7">
        <v>27227.360000000001</v>
      </c>
      <c r="AJ222" s="7">
        <v>3116.79</v>
      </c>
      <c r="AK222" s="7">
        <v>10188.19</v>
      </c>
      <c r="AL222" s="7">
        <v>5114.29</v>
      </c>
      <c r="AM222" s="7">
        <v>11353.37</v>
      </c>
      <c r="AN222" s="7">
        <v>195.16</v>
      </c>
      <c r="AO222" s="7">
        <v>1883.64</v>
      </c>
      <c r="AP222" s="7">
        <v>2498.35</v>
      </c>
      <c r="AQ222" s="7">
        <v>8302.11</v>
      </c>
      <c r="AR222" s="7">
        <v>6383.28</v>
      </c>
      <c r="AS222" s="7">
        <v>5374.23</v>
      </c>
      <c r="AT222" s="7">
        <v>878.32</v>
      </c>
      <c r="AU222" s="7">
        <v>8855.1200000000008</v>
      </c>
      <c r="AV222" s="7">
        <v>14751.51</v>
      </c>
      <c r="AW222" s="7">
        <v>24089.47</v>
      </c>
      <c r="AX222" s="7">
        <v>4640.74</v>
      </c>
      <c r="AY222" s="7">
        <v>428.14</v>
      </c>
      <c r="AZ222" s="7">
        <v>0</v>
      </c>
      <c r="BA222" s="7">
        <v>22023.59</v>
      </c>
      <c r="BB222" s="7">
        <v>19679.37</v>
      </c>
      <c r="BC222" s="7">
        <v>8803.89</v>
      </c>
      <c r="BD222" s="7">
        <v>606.64</v>
      </c>
      <c r="BE222" s="7">
        <v>3775.1</v>
      </c>
      <c r="BF222" s="7">
        <v>4964.8900000000003</v>
      </c>
      <c r="BG222" s="7">
        <v>5601.28</v>
      </c>
      <c r="BH222" s="7">
        <v>4326.2299999999996</v>
      </c>
      <c r="BI222" s="7">
        <v>736.06</v>
      </c>
      <c r="BJ222" s="7">
        <v>27390.89</v>
      </c>
      <c r="BK222" s="7">
        <v>9419.6299999999992</v>
      </c>
      <c r="BL222" s="7">
        <v>12872.4</v>
      </c>
      <c r="BM222" s="7">
        <v>3242.7</v>
      </c>
      <c r="BN222" s="7">
        <v>352.89</v>
      </c>
      <c r="BO222" s="7">
        <v>1828.55</v>
      </c>
      <c r="BP222" s="7">
        <v>5524.13</v>
      </c>
      <c r="BQ222" s="7">
        <v>746.72</v>
      </c>
      <c r="BR222" s="7">
        <v>2400.5500000000002</v>
      </c>
      <c r="BS222" s="7">
        <v>1009.88</v>
      </c>
      <c r="BT222" s="7">
        <v>597.78</v>
      </c>
      <c r="BU222" s="7">
        <v>0</v>
      </c>
      <c r="BV222" s="7">
        <v>595254.47</v>
      </c>
      <c r="BW222" s="7">
        <v>0</v>
      </c>
      <c r="BX222" s="7">
        <v>47789.22</v>
      </c>
      <c r="BY222" s="7">
        <v>0</v>
      </c>
      <c r="BZ222" s="7">
        <v>1195226.82</v>
      </c>
      <c r="CA222" s="7">
        <v>399639.93</v>
      </c>
      <c r="CB222" s="7">
        <v>0</v>
      </c>
      <c r="CC222" s="7">
        <v>351850.7</v>
      </c>
    </row>
    <row r="223" spans="1:81" x14ac:dyDescent="0.45">
      <c r="A223" s="7" t="s">
        <v>275</v>
      </c>
      <c r="B223" s="7" t="s">
        <v>25</v>
      </c>
      <c r="C223" s="7" t="s">
        <v>187</v>
      </c>
      <c r="D223" s="7" t="s">
        <v>254</v>
      </c>
      <c r="E223" s="7">
        <v>659381.06000000006</v>
      </c>
      <c r="F223" s="7">
        <v>0</v>
      </c>
      <c r="G223" s="7">
        <v>0</v>
      </c>
      <c r="H223" s="7">
        <v>0</v>
      </c>
      <c r="I223" s="7">
        <v>281.49</v>
      </c>
      <c r="J223" s="7">
        <v>14.11</v>
      </c>
      <c r="K223" s="7">
        <v>24.08</v>
      </c>
      <c r="L223" s="7">
        <v>320.94</v>
      </c>
      <c r="M223" s="7">
        <v>5838.5</v>
      </c>
      <c r="N223" s="7">
        <v>451.18</v>
      </c>
      <c r="O223" s="7">
        <v>388.77</v>
      </c>
      <c r="P223" s="7">
        <v>1783.69</v>
      </c>
      <c r="Q223" s="7">
        <v>2641.98</v>
      </c>
      <c r="R223" s="7">
        <v>1358.93</v>
      </c>
      <c r="S223" s="7">
        <v>1007.06</v>
      </c>
      <c r="T223" s="7">
        <v>410.69</v>
      </c>
      <c r="U223" s="7">
        <v>403.79</v>
      </c>
      <c r="V223" s="7">
        <v>568.29</v>
      </c>
      <c r="W223" s="7">
        <v>87.52</v>
      </c>
      <c r="X223" s="7">
        <v>511.22</v>
      </c>
      <c r="Y223" s="7">
        <v>2190.4299999999998</v>
      </c>
      <c r="Z223" s="7">
        <v>351.92</v>
      </c>
      <c r="AA223" s="7">
        <v>210.31</v>
      </c>
      <c r="AB223" s="7">
        <v>418.02</v>
      </c>
      <c r="AC223" s="7">
        <v>49.94</v>
      </c>
      <c r="AD223" s="7">
        <v>1334.83</v>
      </c>
      <c r="AE223" s="7">
        <v>919.69</v>
      </c>
      <c r="AF223" s="7">
        <v>6568.53</v>
      </c>
      <c r="AG223" s="7">
        <v>1366.25</v>
      </c>
      <c r="AH223" s="7">
        <v>1382.18</v>
      </c>
      <c r="AI223" s="7">
        <v>7722.24</v>
      </c>
      <c r="AJ223" s="7">
        <v>1003.89</v>
      </c>
      <c r="AK223" s="7">
        <v>6068.58</v>
      </c>
      <c r="AL223" s="7">
        <v>2437.52</v>
      </c>
      <c r="AM223" s="7">
        <v>9464.31</v>
      </c>
      <c r="AN223" s="7">
        <v>115.9</v>
      </c>
      <c r="AO223" s="7">
        <v>578.59</v>
      </c>
      <c r="AP223" s="7">
        <v>531.04999999999995</v>
      </c>
      <c r="AQ223" s="7">
        <v>1481.3</v>
      </c>
      <c r="AR223" s="7">
        <v>5299.74</v>
      </c>
      <c r="AS223" s="7">
        <v>5406.65</v>
      </c>
      <c r="AT223" s="7">
        <v>699.31</v>
      </c>
      <c r="AU223" s="7">
        <v>2135.0100000000002</v>
      </c>
      <c r="AV223" s="7">
        <v>6326.65</v>
      </c>
      <c r="AW223" s="7">
        <v>5162.8500000000004</v>
      </c>
      <c r="AX223" s="7">
        <v>2311.48</v>
      </c>
      <c r="AY223" s="7">
        <v>343.73</v>
      </c>
      <c r="AZ223" s="7">
        <v>0</v>
      </c>
      <c r="BA223" s="7">
        <v>10254.51</v>
      </c>
      <c r="BB223" s="7">
        <v>7999.1</v>
      </c>
      <c r="BC223" s="7">
        <v>2165.2399999999998</v>
      </c>
      <c r="BD223" s="7">
        <v>1196.54</v>
      </c>
      <c r="BE223" s="7">
        <v>1715.28</v>
      </c>
      <c r="BF223" s="7">
        <v>2637.3</v>
      </c>
      <c r="BG223" s="7">
        <v>4811.26</v>
      </c>
      <c r="BH223" s="7">
        <v>4033.84</v>
      </c>
      <c r="BI223" s="7">
        <v>358.84</v>
      </c>
      <c r="BJ223" s="7">
        <v>11266.65</v>
      </c>
      <c r="BK223" s="7">
        <v>1700.8</v>
      </c>
      <c r="BL223" s="7">
        <v>31280.26</v>
      </c>
      <c r="BM223" s="7">
        <v>1057.3399999999999</v>
      </c>
      <c r="BN223" s="7">
        <v>309.77999999999997</v>
      </c>
      <c r="BO223" s="7">
        <v>971.97</v>
      </c>
      <c r="BP223" s="7">
        <v>1420.97</v>
      </c>
      <c r="BQ223" s="7">
        <v>741.74</v>
      </c>
      <c r="BR223" s="7">
        <v>623.99</v>
      </c>
      <c r="BS223" s="7">
        <v>418.64</v>
      </c>
      <c r="BT223" s="7">
        <v>460.49</v>
      </c>
      <c r="BU223" s="7">
        <v>0</v>
      </c>
      <c r="BV223" s="7">
        <v>546069.27</v>
      </c>
      <c r="BW223" s="7">
        <v>0</v>
      </c>
      <c r="BX223" s="7">
        <v>17861.84</v>
      </c>
      <c r="BY223" s="7">
        <v>0</v>
      </c>
      <c r="BZ223" s="7">
        <v>850640.54</v>
      </c>
      <c r="CA223" s="7">
        <v>191259.47</v>
      </c>
      <c r="CB223" s="7">
        <v>0</v>
      </c>
      <c r="CC223" s="7">
        <v>173397.64</v>
      </c>
    </row>
    <row r="224" spans="1:81" x14ac:dyDescent="0.45">
      <c r="A224" s="7" t="s">
        <v>275</v>
      </c>
      <c r="B224" s="7" t="s">
        <v>25</v>
      </c>
      <c r="C224" s="7" t="s">
        <v>188</v>
      </c>
      <c r="D224" s="7" t="s">
        <v>255</v>
      </c>
      <c r="E224" s="7">
        <v>688913.11</v>
      </c>
      <c r="F224" s="7">
        <v>0</v>
      </c>
      <c r="G224" s="7">
        <v>0</v>
      </c>
      <c r="H224" s="7">
        <v>0</v>
      </c>
      <c r="I224" s="7">
        <v>669.01</v>
      </c>
      <c r="J224" s="7">
        <v>12.69</v>
      </c>
      <c r="K224" s="7">
        <v>49.3</v>
      </c>
      <c r="L224" s="7">
        <v>679.11</v>
      </c>
      <c r="M224" s="7">
        <v>10826.9</v>
      </c>
      <c r="N224" s="7">
        <v>2020.7</v>
      </c>
      <c r="O224" s="7">
        <v>89.34</v>
      </c>
      <c r="P224" s="7">
        <v>1939.86</v>
      </c>
      <c r="Q224" s="7">
        <v>1447.56</v>
      </c>
      <c r="R224" s="7">
        <v>1346.7</v>
      </c>
      <c r="S224" s="7">
        <v>7732.39</v>
      </c>
      <c r="T224" s="7">
        <v>36346.129999999997</v>
      </c>
      <c r="U224" s="7">
        <v>2433.4499999999998</v>
      </c>
      <c r="V224" s="7">
        <v>912.65</v>
      </c>
      <c r="W224" s="7">
        <v>922.29</v>
      </c>
      <c r="X224" s="7">
        <v>606.12</v>
      </c>
      <c r="Y224" s="7">
        <v>9882.99</v>
      </c>
      <c r="Z224" s="7">
        <v>366.52</v>
      </c>
      <c r="AA224" s="7">
        <v>478.34</v>
      </c>
      <c r="AB224" s="7">
        <v>314.77999999999997</v>
      </c>
      <c r="AC224" s="7">
        <v>389.07</v>
      </c>
      <c r="AD224" s="7">
        <v>19982.740000000002</v>
      </c>
      <c r="AE224" s="7">
        <v>3862.85</v>
      </c>
      <c r="AF224" s="7">
        <v>8946.2900000000009</v>
      </c>
      <c r="AG224" s="7">
        <v>1573.31</v>
      </c>
      <c r="AH224" s="7">
        <v>3974.29</v>
      </c>
      <c r="AI224" s="7">
        <v>7896.67</v>
      </c>
      <c r="AJ224" s="7">
        <v>1826.01</v>
      </c>
      <c r="AK224" s="7">
        <v>32505.39</v>
      </c>
      <c r="AL224" s="7">
        <v>16524.400000000001</v>
      </c>
      <c r="AM224" s="7">
        <v>5989.84</v>
      </c>
      <c r="AN224" s="7">
        <v>147.55000000000001</v>
      </c>
      <c r="AO224" s="7">
        <v>582.51</v>
      </c>
      <c r="AP224" s="7">
        <v>611.67999999999995</v>
      </c>
      <c r="AQ224" s="7">
        <v>1714.53</v>
      </c>
      <c r="AR224" s="7">
        <v>6118.65</v>
      </c>
      <c r="AS224" s="7">
        <v>2145.84</v>
      </c>
      <c r="AT224" s="7">
        <v>359.47</v>
      </c>
      <c r="AU224" s="7">
        <v>4064.53</v>
      </c>
      <c r="AV224" s="7">
        <v>7158.85</v>
      </c>
      <c r="AW224" s="7">
        <v>9309.4</v>
      </c>
      <c r="AX224" s="7">
        <v>3570.32</v>
      </c>
      <c r="AY224" s="7">
        <v>496.88</v>
      </c>
      <c r="AZ224" s="7">
        <v>0</v>
      </c>
      <c r="BA224" s="7">
        <v>15114.06</v>
      </c>
      <c r="BB224" s="7">
        <v>13966.94</v>
      </c>
      <c r="BC224" s="7">
        <v>3830.64</v>
      </c>
      <c r="BD224" s="7">
        <v>495.6</v>
      </c>
      <c r="BE224" s="7">
        <v>1748.94</v>
      </c>
      <c r="BF224" s="7">
        <v>2528.37</v>
      </c>
      <c r="BG224" s="7">
        <v>5686.81</v>
      </c>
      <c r="BH224" s="7">
        <v>7833.43</v>
      </c>
      <c r="BI224" s="7">
        <v>234</v>
      </c>
      <c r="BJ224" s="7">
        <v>16256.95</v>
      </c>
      <c r="BK224" s="7">
        <v>1801.02</v>
      </c>
      <c r="BL224" s="7">
        <v>3939.13</v>
      </c>
      <c r="BM224" s="7">
        <v>45209.18</v>
      </c>
      <c r="BN224" s="7">
        <v>4804.5600000000004</v>
      </c>
      <c r="BO224" s="7">
        <v>180.77</v>
      </c>
      <c r="BP224" s="7">
        <v>494.57</v>
      </c>
      <c r="BQ224" s="7">
        <v>1487.99</v>
      </c>
      <c r="BR224" s="7">
        <v>1205.51</v>
      </c>
      <c r="BS224" s="7">
        <v>3568.12</v>
      </c>
      <c r="BT224" s="7">
        <v>164.64</v>
      </c>
      <c r="BU224" s="7">
        <v>0</v>
      </c>
      <c r="BV224" s="7">
        <v>474243.23</v>
      </c>
      <c r="BW224" s="7">
        <v>0</v>
      </c>
      <c r="BX224" s="7">
        <v>38096.15</v>
      </c>
      <c r="BY224" s="7">
        <v>0</v>
      </c>
      <c r="BZ224" s="7">
        <v>1076388.43</v>
      </c>
      <c r="CA224" s="7">
        <v>387475.32</v>
      </c>
      <c r="CB224" s="7">
        <v>0</v>
      </c>
      <c r="CC224" s="7">
        <v>349379.17</v>
      </c>
    </row>
    <row r="225" spans="1:81" x14ac:dyDescent="0.45">
      <c r="A225" s="7" t="s">
        <v>275</v>
      </c>
      <c r="B225" s="7" t="s">
        <v>25</v>
      </c>
      <c r="C225" s="7" t="s">
        <v>189</v>
      </c>
      <c r="D225" s="7" t="s">
        <v>256</v>
      </c>
      <c r="E225" s="7">
        <v>314238.17</v>
      </c>
      <c r="F225" s="7">
        <v>0</v>
      </c>
      <c r="G225" s="7">
        <v>0</v>
      </c>
      <c r="H225" s="7">
        <v>0</v>
      </c>
      <c r="I225" s="7">
        <v>698.81</v>
      </c>
      <c r="J225" s="7">
        <v>10.64</v>
      </c>
      <c r="K225" s="7">
        <v>38.72</v>
      </c>
      <c r="L225" s="7">
        <v>422.14</v>
      </c>
      <c r="M225" s="7">
        <v>7564.61</v>
      </c>
      <c r="N225" s="7">
        <v>592.09</v>
      </c>
      <c r="O225" s="7">
        <v>84.43</v>
      </c>
      <c r="P225" s="7">
        <v>977.53</v>
      </c>
      <c r="Q225" s="7">
        <v>729.51</v>
      </c>
      <c r="R225" s="7">
        <v>851.99</v>
      </c>
      <c r="S225" s="7">
        <v>970.66</v>
      </c>
      <c r="T225" s="7">
        <v>2255.0700000000002</v>
      </c>
      <c r="U225" s="7">
        <v>654.27</v>
      </c>
      <c r="V225" s="7">
        <v>135.30000000000001</v>
      </c>
      <c r="W225" s="7">
        <v>10.74</v>
      </c>
      <c r="X225" s="7">
        <v>269.88</v>
      </c>
      <c r="Y225" s="7">
        <v>1031.95</v>
      </c>
      <c r="Z225" s="7">
        <v>202.23</v>
      </c>
      <c r="AA225" s="7">
        <v>317.33999999999997</v>
      </c>
      <c r="AB225" s="7">
        <v>331.64</v>
      </c>
      <c r="AC225" s="7">
        <v>53.29</v>
      </c>
      <c r="AD225" s="7">
        <v>1511.39</v>
      </c>
      <c r="AE225" s="7">
        <v>1169.8499999999999</v>
      </c>
      <c r="AF225" s="7">
        <v>4412.3500000000004</v>
      </c>
      <c r="AG225" s="7">
        <v>894.23</v>
      </c>
      <c r="AH225" s="7">
        <v>1449.44</v>
      </c>
      <c r="AI225" s="7">
        <v>3534.89</v>
      </c>
      <c r="AJ225" s="7">
        <v>887.44</v>
      </c>
      <c r="AK225" s="7">
        <v>5925.83</v>
      </c>
      <c r="AL225" s="7">
        <v>4075.54</v>
      </c>
      <c r="AM225" s="7">
        <v>2633.74</v>
      </c>
      <c r="AN225" s="7">
        <v>77.489999999999995</v>
      </c>
      <c r="AO225" s="7">
        <v>219.72</v>
      </c>
      <c r="AP225" s="7">
        <v>174.12</v>
      </c>
      <c r="AQ225" s="7">
        <v>1370.26</v>
      </c>
      <c r="AR225" s="7">
        <v>5279.19</v>
      </c>
      <c r="AS225" s="7">
        <v>1553.22</v>
      </c>
      <c r="AT225" s="7">
        <v>207.43</v>
      </c>
      <c r="AU225" s="7">
        <v>2245.2199999999998</v>
      </c>
      <c r="AV225" s="7">
        <v>3037.59</v>
      </c>
      <c r="AW225" s="7">
        <v>3531.98</v>
      </c>
      <c r="AX225" s="7">
        <v>1239.28</v>
      </c>
      <c r="AY225" s="7">
        <v>271.68</v>
      </c>
      <c r="AZ225" s="7">
        <v>0</v>
      </c>
      <c r="BA225" s="7">
        <v>9811.07</v>
      </c>
      <c r="BB225" s="7">
        <v>6142.98</v>
      </c>
      <c r="BC225" s="7">
        <v>773.58</v>
      </c>
      <c r="BD225" s="7">
        <v>46.5</v>
      </c>
      <c r="BE225" s="7">
        <v>671.33</v>
      </c>
      <c r="BF225" s="7">
        <v>1188.2</v>
      </c>
      <c r="BG225" s="7">
        <v>2253.7600000000002</v>
      </c>
      <c r="BH225" s="7">
        <v>3310.98</v>
      </c>
      <c r="BI225" s="7">
        <v>135.88</v>
      </c>
      <c r="BJ225" s="7">
        <v>7385.29</v>
      </c>
      <c r="BK225" s="7">
        <v>1590.29</v>
      </c>
      <c r="BL225" s="7">
        <v>2257.27</v>
      </c>
      <c r="BM225" s="7">
        <v>5710.89</v>
      </c>
      <c r="BN225" s="7">
        <v>13644.34</v>
      </c>
      <c r="BO225" s="7">
        <v>313.45999999999998</v>
      </c>
      <c r="BP225" s="7">
        <v>440.02</v>
      </c>
      <c r="BQ225" s="7">
        <v>829.17</v>
      </c>
      <c r="BR225" s="7">
        <v>372.61</v>
      </c>
      <c r="BS225" s="7">
        <v>1511.56</v>
      </c>
      <c r="BT225" s="7">
        <v>153.77000000000001</v>
      </c>
      <c r="BU225" s="7">
        <v>0</v>
      </c>
      <c r="BV225" s="7">
        <v>282966.23</v>
      </c>
      <c r="BW225" s="7">
        <v>0</v>
      </c>
      <c r="BX225" s="7">
        <v>15067.73</v>
      </c>
      <c r="BY225" s="7">
        <v>0</v>
      </c>
      <c r="BZ225" s="7">
        <v>451753.54</v>
      </c>
      <c r="CA225" s="7">
        <v>137515.37</v>
      </c>
      <c r="CB225" s="7">
        <v>0</v>
      </c>
      <c r="CC225" s="7">
        <v>122447.64</v>
      </c>
    </row>
    <row r="226" spans="1:81" x14ac:dyDescent="0.45">
      <c r="A226" s="7" t="s">
        <v>275</v>
      </c>
      <c r="B226" s="7" t="s">
        <v>25</v>
      </c>
      <c r="C226" s="7" t="s">
        <v>190</v>
      </c>
      <c r="D226" s="7" t="s">
        <v>257</v>
      </c>
      <c r="E226" s="7">
        <v>112580.76</v>
      </c>
      <c r="F226" s="7">
        <v>0</v>
      </c>
      <c r="G226" s="7">
        <v>0</v>
      </c>
      <c r="H226" s="7">
        <v>0</v>
      </c>
      <c r="I226" s="7">
        <v>225.13</v>
      </c>
      <c r="J226" s="7">
        <v>35.409999999999997</v>
      </c>
      <c r="K226" s="7">
        <v>16.37</v>
      </c>
      <c r="L226" s="7">
        <v>93.83</v>
      </c>
      <c r="M226" s="7">
        <v>1330.11</v>
      </c>
      <c r="N226" s="7">
        <v>333.32</v>
      </c>
      <c r="O226" s="7">
        <v>174.98</v>
      </c>
      <c r="P226" s="7">
        <v>521.16</v>
      </c>
      <c r="Q226" s="7">
        <v>1004.44</v>
      </c>
      <c r="R226" s="7">
        <v>404.17</v>
      </c>
      <c r="S226" s="7">
        <v>356.05</v>
      </c>
      <c r="T226" s="7">
        <v>12.67</v>
      </c>
      <c r="U226" s="7">
        <v>446.92</v>
      </c>
      <c r="V226" s="7">
        <v>250.64</v>
      </c>
      <c r="W226" s="7">
        <v>81.569999999999993</v>
      </c>
      <c r="X226" s="7">
        <v>233.99</v>
      </c>
      <c r="Y226" s="7">
        <v>911.43</v>
      </c>
      <c r="Z226" s="7">
        <v>243.11</v>
      </c>
      <c r="AA226" s="7">
        <v>166.13</v>
      </c>
      <c r="AB226" s="7">
        <v>73.430000000000007</v>
      </c>
      <c r="AC226" s="7">
        <v>77.900000000000006</v>
      </c>
      <c r="AD226" s="7">
        <v>890.08</v>
      </c>
      <c r="AE226" s="7">
        <v>754.27</v>
      </c>
      <c r="AF226" s="7">
        <v>2197.81</v>
      </c>
      <c r="AG226" s="7">
        <v>309.7</v>
      </c>
      <c r="AH226" s="7">
        <v>639.12</v>
      </c>
      <c r="AI226" s="7">
        <v>2293.5300000000002</v>
      </c>
      <c r="AJ226" s="7">
        <v>406.05</v>
      </c>
      <c r="AK226" s="7">
        <v>4028.04</v>
      </c>
      <c r="AL226" s="7">
        <v>946.86</v>
      </c>
      <c r="AM226" s="7">
        <v>932.6</v>
      </c>
      <c r="AN226" s="7">
        <v>32.86</v>
      </c>
      <c r="AO226" s="7">
        <v>325.75</v>
      </c>
      <c r="AP226" s="7">
        <v>544.24</v>
      </c>
      <c r="AQ226" s="7">
        <v>985.65</v>
      </c>
      <c r="AR226" s="7">
        <v>1432.66</v>
      </c>
      <c r="AS226" s="7">
        <v>2182.65</v>
      </c>
      <c r="AT226" s="7">
        <v>1529.55</v>
      </c>
      <c r="AU226" s="7">
        <v>2148.56</v>
      </c>
      <c r="AV226" s="7">
        <v>3428.05</v>
      </c>
      <c r="AW226" s="7">
        <v>2507.2800000000002</v>
      </c>
      <c r="AX226" s="7">
        <v>399.27</v>
      </c>
      <c r="AY226" s="7">
        <v>373.24</v>
      </c>
      <c r="AZ226" s="7">
        <v>0</v>
      </c>
      <c r="BA226" s="7">
        <v>4043.19</v>
      </c>
      <c r="BB226" s="7">
        <v>5711.93</v>
      </c>
      <c r="BC226" s="7">
        <v>1385.53</v>
      </c>
      <c r="BD226" s="7">
        <v>23.39</v>
      </c>
      <c r="BE226" s="7">
        <v>2842.2</v>
      </c>
      <c r="BF226" s="7">
        <v>2331.9299999999998</v>
      </c>
      <c r="BG226" s="7">
        <v>2912.46</v>
      </c>
      <c r="BH226" s="7">
        <v>1056.05</v>
      </c>
      <c r="BI226" s="7">
        <v>404.17</v>
      </c>
      <c r="BJ226" s="7">
        <v>3891.59</v>
      </c>
      <c r="BK226" s="7">
        <v>436.33</v>
      </c>
      <c r="BL226" s="7">
        <v>523.27</v>
      </c>
      <c r="BM226" s="7">
        <v>143.38999999999999</v>
      </c>
      <c r="BN226" s="7">
        <v>185.31</v>
      </c>
      <c r="BO226" s="7">
        <v>16969.63</v>
      </c>
      <c r="BP226" s="7">
        <v>2841.27</v>
      </c>
      <c r="BQ226" s="7">
        <v>1102.28</v>
      </c>
      <c r="BR226" s="7">
        <v>151.99</v>
      </c>
      <c r="BS226" s="7">
        <v>416.15</v>
      </c>
      <c r="BT226" s="7">
        <v>11.15</v>
      </c>
      <c r="BU226" s="7">
        <v>0</v>
      </c>
      <c r="BV226" s="7">
        <v>53105.56</v>
      </c>
      <c r="BW226" s="7">
        <v>0</v>
      </c>
      <c r="BX226" s="7">
        <v>7178.46</v>
      </c>
      <c r="BY226" s="7">
        <v>0</v>
      </c>
      <c r="BZ226" s="7">
        <v>203422.99</v>
      </c>
      <c r="CA226" s="7">
        <v>90842.240000000005</v>
      </c>
      <c r="CB226" s="7">
        <v>0</v>
      </c>
      <c r="CC226" s="7">
        <v>83663.78</v>
      </c>
    </row>
    <row r="227" spans="1:81" x14ac:dyDescent="0.45">
      <c r="A227" s="7" t="s">
        <v>275</v>
      </c>
      <c r="B227" s="7" t="s">
        <v>25</v>
      </c>
      <c r="C227" s="7" t="s">
        <v>191</v>
      </c>
      <c r="D227" s="7" t="s">
        <v>258</v>
      </c>
      <c r="E227" s="7">
        <v>74484.56</v>
      </c>
      <c r="F227" s="7">
        <v>0</v>
      </c>
      <c r="G227" s="7">
        <v>0</v>
      </c>
      <c r="H227" s="7">
        <v>0</v>
      </c>
      <c r="I227" s="7">
        <v>447.74</v>
      </c>
      <c r="J227" s="7">
        <v>79.58</v>
      </c>
      <c r="K227" s="7">
        <v>15.89</v>
      </c>
      <c r="L227" s="7">
        <v>187.58</v>
      </c>
      <c r="M227" s="7">
        <v>2717.64</v>
      </c>
      <c r="N227" s="7">
        <v>426.72</v>
      </c>
      <c r="O227" s="7">
        <v>119.94</v>
      </c>
      <c r="P227" s="7">
        <v>511.31</v>
      </c>
      <c r="Q227" s="7">
        <v>918.62</v>
      </c>
      <c r="R227" s="7">
        <v>437.22</v>
      </c>
      <c r="S227" s="7">
        <v>431.83</v>
      </c>
      <c r="T227" s="7">
        <v>19.899999999999999</v>
      </c>
      <c r="U227" s="7">
        <v>256.42</v>
      </c>
      <c r="V227" s="7">
        <v>188.77</v>
      </c>
      <c r="W227" s="7">
        <v>17.5</v>
      </c>
      <c r="X227" s="7">
        <v>233.18</v>
      </c>
      <c r="Y227" s="7">
        <v>340.25</v>
      </c>
      <c r="Z227" s="7">
        <v>236.23</v>
      </c>
      <c r="AA227" s="7">
        <v>183.12</v>
      </c>
      <c r="AB227" s="7">
        <v>227.05</v>
      </c>
      <c r="AC227" s="7">
        <v>123.47</v>
      </c>
      <c r="AD227" s="7">
        <v>889.84</v>
      </c>
      <c r="AE227" s="7">
        <v>956.99</v>
      </c>
      <c r="AF227" s="7">
        <v>2642.36</v>
      </c>
      <c r="AG227" s="7">
        <v>595.86</v>
      </c>
      <c r="AH227" s="7">
        <v>655.04999999999995</v>
      </c>
      <c r="AI227" s="7">
        <v>1592.46</v>
      </c>
      <c r="AJ227" s="7">
        <v>315.14999999999998</v>
      </c>
      <c r="AK227" s="7">
        <v>2471.79</v>
      </c>
      <c r="AL227" s="7">
        <v>588.29999999999995</v>
      </c>
      <c r="AM227" s="7">
        <v>924.43</v>
      </c>
      <c r="AN227" s="7">
        <v>30.99</v>
      </c>
      <c r="AO227" s="7">
        <v>250.87</v>
      </c>
      <c r="AP227" s="7">
        <v>432.93</v>
      </c>
      <c r="AQ227" s="7">
        <v>416.89</v>
      </c>
      <c r="AR227" s="7">
        <v>1687.68</v>
      </c>
      <c r="AS227" s="7">
        <v>722.59</v>
      </c>
      <c r="AT227" s="7">
        <v>902.22</v>
      </c>
      <c r="AU227" s="7">
        <v>1044.75</v>
      </c>
      <c r="AV227" s="7">
        <v>955.36</v>
      </c>
      <c r="AW227" s="7">
        <v>1552.75</v>
      </c>
      <c r="AX227" s="7">
        <v>328.56</v>
      </c>
      <c r="AY227" s="7">
        <v>177.19</v>
      </c>
      <c r="AZ227" s="7">
        <v>0</v>
      </c>
      <c r="BA227" s="7">
        <v>4286.07</v>
      </c>
      <c r="BB227" s="7">
        <v>3304.44</v>
      </c>
      <c r="BC227" s="7">
        <v>799.43</v>
      </c>
      <c r="BD227" s="7">
        <v>23.33</v>
      </c>
      <c r="BE227" s="7">
        <v>1473.86</v>
      </c>
      <c r="BF227" s="7">
        <v>1295.4000000000001</v>
      </c>
      <c r="BG227" s="7">
        <v>1860.15</v>
      </c>
      <c r="BH227" s="7">
        <v>578.71</v>
      </c>
      <c r="BI227" s="7">
        <v>611.41</v>
      </c>
      <c r="BJ227" s="7">
        <v>3413.04</v>
      </c>
      <c r="BK227" s="7">
        <v>355.11</v>
      </c>
      <c r="BL227" s="7">
        <v>352.78</v>
      </c>
      <c r="BM227" s="7">
        <v>293.49</v>
      </c>
      <c r="BN227" s="7">
        <v>166.84</v>
      </c>
      <c r="BO227" s="7">
        <v>2023.6</v>
      </c>
      <c r="BP227" s="7">
        <v>9143.4599999999991</v>
      </c>
      <c r="BQ227" s="7">
        <v>866.55</v>
      </c>
      <c r="BR227" s="7">
        <v>91.53</v>
      </c>
      <c r="BS227" s="7">
        <v>352.44</v>
      </c>
      <c r="BT227" s="7">
        <v>18.53</v>
      </c>
      <c r="BU227" s="7">
        <v>0</v>
      </c>
      <c r="BV227" s="7">
        <v>45589.09</v>
      </c>
      <c r="BW227" s="7">
        <v>0</v>
      </c>
      <c r="BX227" s="7">
        <v>4857.3</v>
      </c>
      <c r="BY227" s="7">
        <v>0</v>
      </c>
      <c r="BZ227" s="7">
        <v>138907.01</v>
      </c>
      <c r="CA227" s="7">
        <v>64422.45</v>
      </c>
      <c r="CB227" s="7">
        <v>0</v>
      </c>
      <c r="CC227" s="7">
        <v>59565.15</v>
      </c>
    </row>
    <row r="228" spans="1:81" x14ac:dyDescent="0.45">
      <c r="A228" s="7" t="s">
        <v>275</v>
      </c>
      <c r="B228" s="7" t="s">
        <v>25</v>
      </c>
      <c r="C228" s="7" t="s">
        <v>192</v>
      </c>
      <c r="D228" s="7" t="s">
        <v>259</v>
      </c>
      <c r="E228" s="7">
        <v>79333.42</v>
      </c>
      <c r="F228" s="7">
        <v>0</v>
      </c>
      <c r="G228" s="7">
        <v>0</v>
      </c>
      <c r="H228" s="7">
        <v>0</v>
      </c>
      <c r="I228" s="7">
        <v>72.040000000000006</v>
      </c>
      <c r="J228" s="7">
        <v>13.24</v>
      </c>
      <c r="K228" s="7">
        <v>23.4</v>
      </c>
      <c r="L228" s="7">
        <v>125.42</v>
      </c>
      <c r="M228" s="7">
        <v>1048.04</v>
      </c>
      <c r="N228" s="7">
        <v>183.71</v>
      </c>
      <c r="O228" s="7">
        <v>78.25</v>
      </c>
      <c r="P228" s="7">
        <v>333.77</v>
      </c>
      <c r="Q228" s="7">
        <v>766.64</v>
      </c>
      <c r="R228" s="7">
        <v>388.21</v>
      </c>
      <c r="S228" s="7">
        <v>298.14</v>
      </c>
      <c r="T228" s="7">
        <v>103.26</v>
      </c>
      <c r="U228" s="7">
        <v>186.91</v>
      </c>
      <c r="V228" s="7">
        <v>181.82</v>
      </c>
      <c r="W228" s="7">
        <v>12.62</v>
      </c>
      <c r="X228" s="7">
        <v>127.44</v>
      </c>
      <c r="Y228" s="7">
        <v>278.33</v>
      </c>
      <c r="Z228" s="7">
        <v>73.09</v>
      </c>
      <c r="AA228" s="7">
        <v>116.51</v>
      </c>
      <c r="AB228" s="7">
        <v>134.4</v>
      </c>
      <c r="AC228" s="7">
        <v>23.41</v>
      </c>
      <c r="AD228" s="7">
        <v>348.35</v>
      </c>
      <c r="AE228" s="7">
        <v>237.78</v>
      </c>
      <c r="AF228" s="7">
        <v>1358.08</v>
      </c>
      <c r="AG228" s="7">
        <v>254.54</v>
      </c>
      <c r="AH228" s="7">
        <v>366.04</v>
      </c>
      <c r="AI228" s="7">
        <v>1558.82</v>
      </c>
      <c r="AJ228" s="7">
        <v>414.03</v>
      </c>
      <c r="AK228" s="7">
        <v>1492.04</v>
      </c>
      <c r="AL228" s="7">
        <v>765.12</v>
      </c>
      <c r="AM228" s="7">
        <v>1917.78</v>
      </c>
      <c r="AN228" s="7">
        <v>57.02</v>
      </c>
      <c r="AO228" s="7">
        <v>767.71</v>
      </c>
      <c r="AP228" s="7">
        <v>165.92</v>
      </c>
      <c r="AQ228" s="7">
        <v>861.36</v>
      </c>
      <c r="AR228" s="7">
        <v>2798.07</v>
      </c>
      <c r="AS228" s="7">
        <v>1540.59</v>
      </c>
      <c r="AT228" s="7">
        <v>765.63</v>
      </c>
      <c r="AU228" s="7">
        <v>1041.18</v>
      </c>
      <c r="AV228" s="7">
        <v>1619.73</v>
      </c>
      <c r="AW228" s="7">
        <v>3788.89</v>
      </c>
      <c r="AX228" s="7">
        <v>478.58</v>
      </c>
      <c r="AY228" s="7">
        <v>454.52</v>
      </c>
      <c r="AZ228" s="7">
        <v>0</v>
      </c>
      <c r="BA228" s="7">
        <v>2612.9699999999998</v>
      </c>
      <c r="BB228" s="7">
        <v>4463.91</v>
      </c>
      <c r="BC228" s="7">
        <v>599.38</v>
      </c>
      <c r="BD228" s="7">
        <v>125.25</v>
      </c>
      <c r="BE228" s="7">
        <v>1342.49</v>
      </c>
      <c r="BF228" s="7">
        <v>1097.77</v>
      </c>
      <c r="BG228" s="7">
        <v>989.28</v>
      </c>
      <c r="BH228" s="7">
        <v>546.86</v>
      </c>
      <c r="BI228" s="7">
        <v>77.75</v>
      </c>
      <c r="BJ228" s="7">
        <v>3244.03</v>
      </c>
      <c r="BK228" s="7">
        <v>703.89</v>
      </c>
      <c r="BL228" s="7">
        <v>1189.4000000000001</v>
      </c>
      <c r="BM228" s="7">
        <v>365.18</v>
      </c>
      <c r="BN228" s="7">
        <v>110.91</v>
      </c>
      <c r="BO228" s="7">
        <v>604.33000000000004</v>
      </c>
      <c r="BP228" s="7">
        <v>1493.54</v>
      </c>
      <c r="BQ228" s="7">
        <v>2781.19</v>
      </c>
      <c r="BR228" s="7">
        <v>63.65</v>
      </c>
      <c r="BS228" s="7">
        <v>326.37</v>
      </c>
      <c r="BT228" s="7">
        <v>4.74</v>
      </c>
      <c r="BU228" s="7">
        <v>0</v>
      </c>
      <c r="BV228" s="7">
        <v>69852.759999999995</v>
      </c>
      <c r="BW228" s="7">
        <v>0</v>
      </c>
      <c r="BX228" s="7">
        <v>5019.3999999999996</v>
      </c>
      <c r="BY228" s="7">
        <v>0</v>
      </c>
      <c r="BZ228" s="7">
        <v>134716.13</v>
      </c>
      <c r="CA228" s="7">
        <v>55382.71</v>
      </c>
      <c r="CB228" s="7">
        <v>0</v>
      </c>
      <c r="CC228" s="7">
        <v>50363.31</v>
      </c>
    </row>
    <row r="229" spans="1:81" x14ac:dyDescent="0.45">
      <c r="A229" s="7" t="s">
        <v>275</v>
      </c>
      <c r="B229" s="7" t="s">
        <v>25</v>
      </c>
      <c r="C229" s="7" t="s">
        <v>193</v>
      </c>
      <c r="D229" s="7" t="s">
        <v>260</v>
      </c>
      <c r="E229" s="7">
        <v>21793.759999999998</v>
      </c>
      <c r="F229" s="7">
        <v>0</v>
      </c>
      <c r="G229" s="7">
        <v>0</v>
      </c>
      <c r="H229" s="7">
        <v>0</v>
      </c>
      <c r="I229" s="7">
        <v>19.13</v>
      </c>
      <c r="J229" s="7">
        <v>5.82</v>
      </c>
      <c r="K229" s="7">
        <v>0.18</v>
      </c>
      <c r="L229" s="7">
        <v>78.63</v>
      </c>
      <c r="M229" s="7">
        <v>167.92</v>
      </c>
      <c r="N229" s="7">
        <v>253.69</v>
      </c>
      <c r="O229" s="7">
        <v>168.06</v>
      </c>
      <c r="P229" s="7">
        <v>106.33</v>
      </c>
      <c r="Q229" s="7">
        <v>75.319999999999993</v>
      </c>
      <c r="R229" s="7">
        <v>122.82</v>
      </c>
      <c r="S229" s="7">
        <v>150.13</v>
      </c>
      <c r="T229" s="7">
        <v>2.79</v>
      </c>
      <c r="U229" s="7">
        <v>350.9</v>
      </c>
      <c r="V229" s="7">
        <v>101</v>
      </c>
      <c r="W229" s="7">
        <v>249.17</v>
      </c>
      <c r="X229" s="7">
        <v>397.15</v>
      </c>
      <c r="Y229" s="7">
        <v>1346.82</v>
      </c>
      <c r="Z229" s="7">
        <v>523.89</v>
      </c>
      <c r="AA229" s="7">
        <v>317.58</v>
      </c>
      <c r="AB229" s="7">
        <v>31.63</v>
      </c>
      <c r="AC229" s="7">
        <v>28.04</v>
      </c>
      <c r="AD229" s="7">
        <v>237.19</v>
      </c>
      <c r="AE229" s="7">
        <v>139.05000000000001</v>
      </c>
      <c r="AF229" s="7">
        <v>276.37</v>
      </c>
      <c r="AG229" s="7">
        <v>34.04</v>
      </c>
      <c r="AH229" s="7">
        <v>107.77</v>
      </c>
      <c r="AI229" s="7">
        <v>173.85</v>
      </c>
      <c r="AJ229" s="7">
        <v>98.46</v>
      </c>
      <c r="AK229" s="7">
        <v>1544.28</v>
      </c>
      <c r="AL229" s="7">
        <v>274.2</v>
      </c>
      <c r="AM229" s="7">
        <v>465.34</v>
      </c>
      <c r="AN229" s="7">
        <v>18.89</v>
      </c>
      <c r="AO229" s="7">
        <v>33.450000000000003</v>
      </c>
      <c r="AP229" s="7">
        <v>420.62</v>
      </c>
      <c r="AQ229" s="7">
        <v>153.61000000000001</v>
      </c>
      <c r="AR229" s="7">
        <v>154.46</v>
      </c>
      <c r="AS229" s="7">
        <v>60.49</v>
      </c>
      <c r="AT229" s="7">
        <v>62.02</v>
      </c>
      <c r="AU229" s="7">
        <v>330.51</v>
      </c>
      <c r="AV229" s="7">
        <v>1140.6099999999999</v>
      </c>
      <c r="AW229" s="7">
        <v>451.5</v>
      </c>
      <c r="AX229" s="7">
        <v>119.68</v>
      </c>
      <c r="AY229" s="7">
        <v>91.49</v>
      </c>
      <c r="AZ229" s="7">
        <v>0</v>
      </c>
      <c r="BA229" s="7">
        <v>876.6</v>
      </c>
      <c r="BB229" s="7">
        <v>1019.06</v>
      </c>
      <c r="BC229" s="7">
        <v>207.37</v>
      </c>
      <c r="BD229" s="7">
        <v>32.25</v>
      </c>
      <c r="BE229" s="7">
        <v>257.86</v>
      </c>
      <c r="BF229" s="7">
        <v>159.4</v>
      </c>
      <c r="BG229" s="7">
        <v>556.07000000000005</v>
      </c>
      <c r="BH229" s="7">
        <v>376.43</v>
      </c>
      <c r="BI229" s="7">
        <v>27.67</v>
      </c>
      <c r="BJ229" s="7">
        <v>700.46</v>
      </c>
      <c r="BK229" s="7">
        <v>49.18</v>
      </c>
      <c r="BL229" s="7">
        <v>118.97</v>
      </c>
      <c r="BM229" s="7">
        <v>26.74</v>
      </c>
      <c r="BN229" s="7">
        <v>0.37</v>
      </c>
      <c r="BO229" s="7">
        <v>9.64</v>
      </c>
      <c r="BP229" s="7">
        <v>89.47</v>
      </c>
      <c r="BQ229" s="7">
        <v>53.65</v>
      </c>
      <c r="BR229" s="7">
        <v>1201.6300000000001</v>
      </c>
      <c r="BS229" s="7">
        <v>24.8</v>
      </c>
      <c r="BT229" s="7">
        <v>0.01</v>
      </c>
      <c r="BU229" s="7">
        <v>0</v>
      </c>
      <c r="BV229" s="7">
        <v>12074.35</v>
      </c>
      <c r="BW229" s="7">
        <v>0</v>
      </c>
      <c r="BX229" s="7">
        <v>269.82</v>
      </c>
      <c r="BY229" s="7">
        <v>0</v>
      </c>
      <c r="BZ229" s="7">
        <v>38736.080000000002</v>
      </c>
      <c r="CA229" s="7">
        <v>16942.330000000002</v>
      </c>
      <c r="CB229" s="7">
        <v>0</v>
      </c>
      <c r="CC229" s="7">
        <v>16672.509999999998</v>
      </c>
    </row>
    <row r="230" spans="1:81" x14ac:dyDescent="0.45">
      <c r="A230" s="7" t="s">
        <v>275</v>
      </c>
      <c r="B230" s="7" t="s">
        <v>25</v>
      </c>
      <c r="C230" s="7" t="s">
        <v>194</v>
      </c>
      <c r="D230" s="7" t="s">
        <v>261</v>
      </c>
      <c r="E230" s="7">
        <v>124315.97</v>
      </c>
      <c r="F230" s="7">
        <v>0</v>
      </c>
      <c r="G230" s="7">
        <v>0</v>
      </c>
      <c r="H230" s="7">
        <v>0</v>
      </c>
      <c r="I230" s="7">
        <v>166.53</v>
      </c>
      <c r="J230" s="7">
        <v>24.93</v>
      </c>
      <c r="K230" s="7">
        <v>8.81</v>
      </c>
      <c r="L230" s="7">
        <v>213.44</v>
      </c>
      <c r="M230" s="7">
        <v>776.61</v>
      </c>
      <c r="N230" s="7">
        <v>666.86</v>
      </c>
      <c r="O230" s="7">
        <v>1446.75</v>
      </c>
      <c r="P230" s="7">
        <v>484.19</v>
      </c>
      <c r="Q230" s="7">
        <v>332.17</v>
      </c>
      <c r="R230" s="7">
        <v>519.69000000000005</v>
      </c>
      <c r="S230" s="7">
        <v>2706.28</v>
      </c>
      <c r="T230" s="7">
        <v>263.62</v>
      </c>
      <c r="U230" s="7">
        <v>590.89</v>
      </c>
      <c r="V230" s="7">
        <v>427.52</v>
      </c>
      <c r="W230" s="7">
        <v>109.96</v>
      </c>
      <c r="X230" s="7">
        <v>323.01</v>
      </c>
      <c r="Y230" s="7">
        <v>369.68</v>
      </c>
      <c r="Z230" s="7">
        <v>462.76</v>
      </c>
      <c r="AA230" s="7">
        <v>324.13</v>
      </c>
      <c r="AB230" s="7">
        <v>63.02</v>
      </c>
      <c r="AC230" s="7">
        <v>66.52</v>
      </c>
      <c r="AD230" s="7">
        <v>288.23</v>
      </c>
      <c r="AE230" s="7">
        <v>439.59</v>
      </c>
      <c r="AF230" s="7">
        <v>3873.02</v>
      </c>
      <c r="AG230" s="7">
        <v>383.18</v>
      </c>
      <c r="AH230" s="7">
        <v>759.19</v>
      </c>
      <c r="AI230" s="7">
        <v>1077.67</v>
      </c>
      <c r="AJ230" s="7">
        <v>334.93</v>
      </c>
      <c r="AK230" s="7">
        <v>2608.04</v>
      </c>
      <c r="AL230" s="7">
        <v>982.79</v>
      </c>
      <c r="AM230" s="7">
        <v>1014.08</v>
      </c>
      <c r="AN230" s="7">
        <v>19.68</v>
      </c>
      <c r="AO230" s="7">
        <v>83.03</v>
      </c>
      <c r="AP230" s="7">
        <v>387.36</v>
      </c>
      <c r="AQ230" s="7">
        <v>307.08</v>
      </c>
      <c r="AR230" s="7">
        <v>1067.9000000000001</v>
      </c>
      <c r="AS230" s="7">
        <v>227.11</v>
      </c>
      <c r="AT230" s="7">
        <v>190.9</v>
      </c>
      <c r="AU230" s="7">
        <v>1101.6099999999999</v>
      </c>
      <c r="AV230" s="7">
        <v>1154.18</v>
      </c>
      <c r="AW230" s="7">
        <v>2466.5700000000002</v>
      </c>
      <c r="AX230" s="7">
        <v>358.33</v>
      </c>
      <c r="AY230" s="7">
        <v>161.72</v>
      </c>
      <c r="AZ230" s="7">
        <v>0</v>
      </c>
      <c r="BA230" s="7">
        <v>4627.9799999999996</v>
      </c>
      <c r="BB230" s="7">
        <v>2684.47</v>
      </c>
      <c r="BC230" s="7">
        <v>696.95</v>
      </c>
      <c r="BD230" s="7">
        <v>82.95</v>
      </c>
      <c r="BE230" s="7">
        <v>858.63</v>
      </c>
      <c r="BF230" s="7">
        <v>464.59</v>
      </c>
      <c r="BG230" s="7">
        <v>2835.3</v>
      </c>
      <c r="BH230" s="7">
        <v>496.6</v>
      </c>
      <c r="BI230" s="7">
        <v>48.31</v>
      </c>
      <c r="BJ230" s="7">
        <v>2735.79</v>
      </c>
      <c r="BK230" s="7">
        <v>201.43</v>
      </c>
      <c r="BL230" s="7">
        <v>283.87</v>
      </c>
      <c r="BM230" s="7">
        <v>106.04</v>
      </c>
      <c r="BN230" s="7">
        <v>17.149999999999999</v>
      </c>
      <c r="BO230" s="7">
        <v>58.83</v>
      </c>
      <c r="BP230" s="7">
        <v>455.8</v>
      </c>
      <c r="BQ230" s="7">
        <v>284.35000000000002</v>
      </c>
      <c r="BR230" s="7">
        <v>63.85</v>
      </c>
      <c r="BS230" s="7">
        <v>8636.58</v>
      </c>
      <c r="BT230" s="7">
        <v>0.56000000000000005</v>
      </c>
      <c r="BU230" s="7">
        <v>0</v>
      </c>
      <c r="BV230" s="7">
        <v>41939.480000000003</v>
      </c>
      <c r="BW230" s="7">
        <v>0</v>
      </c>
      <c r="BX230" s="7">
        <v>2202.35</v>
      </c>
      <c r="BY230" s="7">
        <v>0</v>
      </c>
      <c r="BZ230" s="7">
        <v>181791.92</v>
      </c>
      <c r="CA230" s="7">
        <v>57475.95</v>
      </c>
      <c r="CB230" s="7">
        <v>0</v>
      </c>
      <c r="CC230" s="7">
        <v>55273.599999999999</v>
      </c>
    </row>
    <row r="231" spans="1:81" x14ac:dyDescent="0.45">
      <c r="A231" s="7" t="s">
        <v>275</v>
      </c>
      <c r="B231" s="7" t="s">
        <v>25</v>
      </c>
      <c r="C231" s="7" t="s">
        <v>195</v>
      </c>
      <c r="D231" s="7" t="s">
        <v>262</v>
      </c>
      <c r="E231" s="7">
        <v>50740.14</v>
      </c>
      <c r="F231" s="7">
        <v>0</v>
      </c>
      <c r="G231" s="7">
        <v>0</v>
      </c>
      <c r="H231" s="7">
        <v>0</v>
      </c>
      <c r="I231" s="7">
        <v>0.87</v>
      </c>
      <c r="J231" s="7">
        <v>0.59</v>
      </c>
      <c r="K231" s="7">
        <v>0.04</v>
      </c>
      <c r="L231" s="7">
        <v>1.51</v>
      </c>
      <c r="M231" s="7">
        <v>8.0500000000000007</v>
      </c>
      <c r="N231" s="7">
        <v>1.53</v>
      </c>
      <c r="O231" s="7">
        <v>2.06</v>
      </c>
      <c r="P231" s="7">
        <v>2.7</v>
      </c>
      <c r="Q231" s="7">
        <v>3.71</v>
      </c>
      <c r="R231" s="7">
        <v>3.92</v>
      </c>
      <c r="S231" s="7">
        <v>2.73</v>
      </c>
      <c r="T231" s="7">
        <v>2.42</v>
      </c>
      <c r="U231" s="7">
        <v>2.79</v>
      </c>
      <c r="V231" s="7">
        <v>5</v>
      </c>
      <c r="W231" s="7">
        <v>1.17</v>
      </c>
      <c r="X231" s="7">
        <v>5.68</v>
      </c>
      <c r="Y231" s="7">
        <v>6.4</v>
      </c>
      <c r="Z231" s="7">
        <v>3.42</v>
      </c>
      <c r="AA231" s="7">
        <v>1.58</v>
      </c>
      <c r="AB231" s="7">
        <v>0.83</v>
      </c>
      <c r="AC231" s="7">
        <v>4.97</v>
      </c>
      <c r="AD231" s="7">
        <v>3.06</v>
      </c>
      <c r="AE231" s="7">
        <v>4.45</v>
      </c>
      <c r="AF231" s="7">
        <v>12.31</v>
      </c>
      <c r="AG231" s="7">
        <v>2.48</v>
      </c>
      <c r="AH231" s="7">
        <v>10.5</v>
      </c>
      <c r="AI231" s="7">
        <v>44.88</v>
      </c>
      <c r="AJ231" s="7">
        <v>3.04</v>
      </c>
      <c r="AK231" s="7">
        <v>15.81</v>
      </c>
      <c r="AL231" s="7">
        <v>6.54</v>
      </c>
      <c r="AM231" s="7">
        <v>16.46</v>
      </c>
      <c r="AN231" s="7">
        <v>0.69</v>
      </c>
      <c r="AO231" s="7">
        <v>1.71</v>
      </c>
      <c r="AP231" s="7">
        <v>8.5</v>
      </c>
      <c r="AQ231" s="7">
        <v>5.8</v>
      </c>
      <c r="AR231" s="7">
        <v>8.44</v>
      </c>
      <c r="AS231" s="7">
        <v>7.04</v>
      </c>
      <c r="AT231" s="7">
        <v>1.18</v>
      </c>
      <c r="AU231" s="7">
        <v>7.23</v>
      </c>
      <c r="AV231" s="7">
        <v>13.54</v>
      </c>
      <c r="AW231" s="7">
        <v>28.41</v>
      </c>
      <c r="AX231" s="7">
        <v>5.33</v>
      </c>
      <c r="AY231" s="7">
        <v>0.75</v>
      </c>
      <c r="AZ231" s="7">
        <v>0</v>
      </c>
      <c r="BA231" s="7">
        <v>25.6</v>
      </c>
      <c r="BB231" s="7">
        <v>21.47</v>
      </c>
      <c r="BC231" s="7">
        <v>9.2899999999999991</v>
      </c>
      <c r="BD231" s="7">
        <v>1.1200000000000001</v>
      </c>
      <c r="BE231" s="7">
        <v>3.97</v>
      </c>
      <c r="BF231" s="7">
        <v>5.28</v>
      </c>
      <c r="BG231" s="7">
        <v>8.8000000000000007</v>
      </c>
      <c r="BH231" s="7">
        <v>7.47</v>
      </c>
      <c r="BI231" s="7">
        <v>0.86</v>
      </c>
      <c r="BJ231" s="7">
        <v>26.61</v>
      </c>
      <c r="BK231" s="7">
        <v>7.21</v>
      </c>
      <c r="BL231" s="7">
        <v>29.37</v>
      </c>
      <c r="BM231" s="7">
        <v>4.9000000000000004</v>
      </c>
      <c r="BN231" s="7">
        <v>1.61</v>
      </c>
      <c r="BO231" s="7">
        <v>2.71</v>
      </c>
      <c r="BP231" s="7">
        <v>5.12</v>
      </c>
      <c r="BQ231" s="7">
        <v>1.29</v>
      </c>
      <c r="BR231" s="7">
        <v>1.82</v>
      </c>
      <c r="BS231" s="7">
        <v>1.18</v>
      </c>
      <c r="BT231" s="7">
        <v>0.66</v>
      </c>
      <c r="BU231" s="7">
        <v>0</v>
      </c>
      <c r="BV231" s="7">
        <v>51031.47</v>
      </c>
      <c r="BW231" s="7">
        <v>0</v>
      </c>
      <c r="BX231" s="7">
        <v>47.43</v>
      </c>
      <c r="BY231" s="7">
        <v>0</v>
      </c>
      <c r="BZ231" s="7">
        <v>51224.03</v>
      </c>
      <c r="CA231" s="7">
        <v>483.89</v>
      </c>
      <c r="CB231" s="7">
        <v>0</v>
      </c>
      <c r="CC231" s="7">
        <v>436.46</v>
      </c>
    </row>
    <row r="232" spans="1:81" x14ac:dyDescent="0.45">
      <c r="A232" s="7" t="s">
        <v>275</v>
      </c>
      <c r="B232" s="7" t="s">
        <v>25</v>
      </c>
      <c r="C232" s="7" t="s">
        <v>196</v>
      </c>
      <c r="D232" s="7" t="s">
        <v>263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</row>
    <row r="233" spans="1:81" x14ac:dyDescent="0.45">
      <c r="A233" s="7" t="s">
        <v>275</v>
      </c>
      <c r="B233" s="7" t="s">
        <v>25</v>
      </c>
      <c r="C233" s="7" t="s">
        <v>278</v>
      </c>
      <c r="D233" s="7" t="s">
        <v>279</v>
      </c>
      <c r="I233" s="7">
        <v>127100.05</v>
      </c>
      <c r="J233" s="7">
        <v>7457.2</v>
      </c>
      <c r="K233" s="7">
        <v>7935.66</v>
      </c>
      <c r="L233" s="7">
        <v>16839.89</v>
      </c>
      <c r="M233" s="7">
        <v>585104.52</v>
      </c>
      <c r="N233" s="7">
        <v>166096.41</v>
      </c>
      <c r="O233" s="7">
        <v>8403.08</v>
      </c>
      <c r="P233" s="7">
        <v>24509.33</v>
      </c>
      <c r="Q233" s="7">
        <v>4902.18</v>
      </c>
      <c r="R233" s="7">
        <v>113150.19</v>
      </c>
      <c r="S233" s="7">
        <v>54349.49</v>
      </c>
      <c r="T233" s="7">
        <v>109233.35</v>
      </c>
      <c r="U233" s="7">
        <v>26313.47</v>
      </c>
      <c r="V233" s="7">
        <v>16303.57</v>
      </c>
      <c r="W233" s="7">
        <v>222.72</v>
      </c>
      <c r="X233" s="7">
        <v>20378.66</v>
      </c>
      <c r="Y233" s="7">
        <v>72284.350000000006</v>
      </c>
      <c r="Z233" s="7">
        <v>43330.58</v>
      </c>
      <c r="AA233" s="7">
        <v>7715.23</v>
      </c>
      <c r="AB233" s="7">
        <v>207932.65</v>
      </c>
      <c r="AC233" s="7">
        <v>21007.29</v>
      </c>
      <c r="AD233" s="7">
        <v>114818.98</v>
      </c>
      <c r="AE233" s="7">
        <v>2013.73</v>
      </c>
      <c r="AF233" s="7">
        <v>202612.09</v>
      </c>
      <c r="AG233" s="7">
        <v>31766.84</v>
      </c>
      <c r="AH233" s="7">
        <v>67443.14</v>
      </c>
      <c r="AI233" s="7">
        <v>51304.09</v>
      </c>
      <c r="AJ233" s="7">
        <v>184479.31</v>
      </c>
      <c r="AK233" s="7">
        <v>362439.4</v>
      </c>
      <c r="AL233" s="7">
        <v>716640.52</v>
      </c>
      <c r="AM233" s="7">
        <v>191748.89</v>
      </c>
      <c r="AN233" s="7">
        <v>21458.84</v>
      </c>
      <c r="AO233" s="7">
        <v>58988.78</v>
      </c>
      <c r="AP233" s="7">
        <v>75543.27</v>
      </c>
      <c r="AQ233" s="7">
        <v>9214.81</v>
      </c>
      <c r="AR233" s="7">
        <v>646997.93999999994</v>
      </c>
      <c r="AS233" s="7">
        <v>57322.99</v>
      </c>
      <c r="AT233" s="7">
        <v>63700.09</v>
      </c>
      <c r="AU233" s="7">
        <v>143211.04999999999</v>
      </c>
      <c r="AV233" s="7">
        <v>4538.46</v>
      </c>
      <c r="AW233" s="7">
        <v>166323.01999999999</v>
      </c>
      <c r="AX233" s="7">
        <v>206688.2</v>
      </c>
      <c r="AY233" s="7">
        <v>21902.5</v>
      </c>
      <c r="AZ233" s="7">
        <v>0</v>
      </c>
      <c r="BA233" s="7">
        <v>1542036.69</v>
      </c>
      <c r="BB233" s="7">
        <v>22987.05</v>
      </c>
      <c r="BC233" s="7">
        <v>10697.78</v>
      </c>
      <c r="BD233" s="7">
        <v>40732.9</v>
      </c>
      <c r="BE233" s="7">
        <v>384.09</v>
      </c>
      <c r="BF233" s="7">
        <v>22497.99</v>
      </c>
      <c r="BG233" s="7">
        <v>42325.86</v>
      </c>
      <c r="BH233" s="7">
        <v>3691.06</v>
      </c>
      <c r="BI233" s="7">
        <v>94960.63</v>
      </c>
      <c r="BJ233" s="7">
        <v>32311.16</v>
      </c>
      <c r="BK233" s="7">
        <v>1093582.2</v>
      </c>
      <c r="BL233" s="7">
        <v>736047.71</v>
      </c>
      <c r="BM233" s="7">
        <v>1006736.91</v>
      </c>
      <c r="BN233" s="7">
        <v>428801.96</v>
      </c>
      <c r="BO233" s="7">
        <v>155993.49</v>
      </c>
      <c r="BP233" s="7">
        <v>97659.04</v>
      </c>
      <c r="BQ233" s="7">
        <v>99813.31</v>
      </c>
      <c r="BR233" s="7">
        <v>15826.14</v>
      </c>
      <c r="BS233" s="7">
        <v>150298.09</v>
      </c>
      <c r="BT233" s="7">
        <v>49598.75</v>
      </c>
      <c r="BU233" s="7">
        <v>0</v>
      </c>
      <c r="BX233" s="7">
        <v>966646.96</v>
      </c>
      <c r="CA233" s="7">
        <v>11655356.6</v>
      </c>
      <c r="CC233" s="7">
        <v>10688709.640000001</v>
      </c>
    </row>
    <row r="234" spans="1:81" x14ac:dyDescent="0.45">
      <c r="A234" s="7" t="s">
        <v>275</v>
      </c>
      <c r="B234" s="7" t="s">
        <v>25</v>
      </c>
      <c r="C234" s="7" t="s">
        <v>280</v>
      </c>
      <c r="D234" s="7" t="s">
        <v>281</v>
      </c>
      <c r="I234" s="7">
        <v>805.12</v>
      </c>
      <c r="J234" s="7">
        <v>981.87</v>
      </c>
      <c r="K234" s="7">
        <v>-6.44</v>
      </c>
      <c r="L234" s="7">
        <v>512.22</v>
      </c>
      <c r="M234" s="7">
        <v>1142.92</v>
      </c>
      <c r="N234" s="7">
        <v>77.92</v>
      </c>
      <c r="O234" s="7">
        <v>-3.45</v>
      </c>
      <c r="P234" s="7">
        <v>132.88999999999999</v>
      </c>
      <c r="Q234" s="7">
        <v>-5.13</v>
      </c>
      <c r="R234" s="7">
        <v>280.95</v>
      </c>
      <c r="S234" s="7">
        <v>354.23</v>
      </c>
      <c r="T234" s="7">
        <v>64853.47</v>
      </c>
      <c r="U234" s="7">
        <v>88.68</v>
      </c>
      <c r="V234" s="7">
        <v>-20.79</v>
      </c>
      <c r="W234" s="7">
        <v>-1.26</v>
      </c>
      <c r="X234" s="7">
        <v>106.5</v>
      </c>
      <c r="Y234" s="7">
        <v>1573.01</v>
      </c>
      <c r="Z234" s="7">
        <v>60</v>
      </c>
      <c r="AA234" s="7">
        <v>15.17</v>
      </c>
      <c r="AB234" s="7">
        <v>40.64</v>
      </c>
      <c r="AC234" s="7">
        <v>753.91</v>
      </c>
      <c r="AD234" s="7">
        <v>5078.29</v>
      </c>
      <c r="AE234" s="7">
        <v>44.17</v>
      </c>
      <c r="AF234" s="7">
        <v>992.75</v>
      </c>
      <c r="AG234" s="7">
        <v>1822.61</v>
      </c>
      <c r="AH234" s="7">
        <v>19652.98</v>
      </c>
      <c r="AI234" s="7">
        <v>4816.3900000000003</v>
      </c>
      <c r="AJ234" s="7">
        <v>619.14</v>
      </c>
      <c r="AK234" s="7">
        <v>17120.990000000002</v>
      </c>
      <c r="AL234" s="7">
        <v>27537.48</v>
      </c>
      <c r="AM234" s="7">
        <v>20230.28</v>
      </c>
      <c r="AN234" s="7">
        <v>227.99</v>
      </c>
      <c r="AO234" s="7">
        <v>405.02</v>
      </c>
      <c r="AP234" s="7">
        <v>44424.09</v>
      </c>
      <c r="AQ234" s="7">
        <v>6.17</v>
      </c>
      <c r="AR234" s="7">
        <v>2639.02</v>
      </c>
      <c r="AS234" s="7">
        <v>376.11</v>
      </c>
      <c r="AT234" s="7">
        <v>24199.26</v>
      </c>
      <c r="AU234" s="7">
        <v>879.01</v>
      </c>
      <c r="AV234" s="7">
        <v>1398.34</v>
      </c>
      <c r="AW234" s="7">
        <v>398.93</v>
      </c>
      <c r="AX234" s="7">
        <v>976.47</v>
      </c>
      <c r="AY234" s="7">
        <v>208.04</v>
      </c>
      <c r="AZ234" s="7">
        <v>0</v>
      </c>
      <c r="BA234" s="7">
        <v>25219.08</v>
      </c>
      <c r="BB234" s="7">
        <v>1849.71</v>
      </c>
      <c r="BC234" s="7">
        <v>1357.12</v>
      </c>
      <c r="BD234" s="7">
        <v>37117.1</v>
      </c>
      <c r="BE234" s="7">
        <v>13.34</v>
      </c>
      <c r="BF234" s="7">
        <v>1124.6400000000001</v>
      </c>
      <c r="BG234" s="7">
        <v>1044.5999999999999</v>
      </c>
      <c r="BH234" s="7">
        <v>2214.9699999999998</v>
      </c>
      <c r="BI234" s="7">
        <v>856.84</v>
      </c>
      <c r="BJ234" s="7">
        <v>3034.26</v>
      </c>
      <c r="BK234" s="7">
        <v>1060720.55</v>
      </c>
      <c r="BL234" s="7">
        <v>576985.62</v>
      </c>
      <c r="BM234" s="7">
        <v>807036.29</v>
      </c>
      <c r="BN234" s="7">
        <v>265974.46999999997</v>
      </c>
      <c r="BO234" s="7">
        <v>43600.04</v>
      </c>
      <c r="BP234" s="7">
        <v>25532.959999999999</v>
      </c>
      <c r="BQ234" s="7">
        <v>11196.11</v>
      </c>
      <c r="BR234" s="7">
        <v>0</v>
      </c>
      <c r="BS234" s="7">
        <v>524.08000000000004</v>
      </c>
      <c r="BT234" s="7">
        <v>1566.42</v>
      </c>
      <c r="BU234" s="7">
        <v>0</v>
      </c>
      <c r="BX234" s="7">
        <v>14401.77</v>
      </c>
      <c r="CA234" s="7">
        <v>3127165.92</v>
      </c>
      <c r="CC234" s="7">
        <v>3112764.15</v>
      </c>
    </row>
    <row r="235" spans="1:81" x14ac:dyDescent="0.45">
      <c r="A235" s="7" t="s">
        <v>275</v>
      </c>
      <c r="B235" s="7" t="s">
        <v>25</v>
      </c>
      <c r="C235" s="7" t="s">
        <v>282</v>
      </c>
      <c r="D235" s="7" t="s">
        <v>283</v>
      </c>
      <c r="I235" s="7">
        <v>126303.63</v>
      </c>
      <c r="J235" s="7">
        <v>6556.95</v>
      </c>
      <c r="K235" s="7">
        <v>7941.24</v>
      </c>
      <c r="L235" s="7">
        <v>16326.24</v>
      </c>
      <c r="M235" s="7">
        <v>583935.16</v>
      </c>
      <c r="N235" s="7">
        <v>166012.69</v>
      </c>
      <c r="O235" s="7">
        <v>8400.9500000000007</v>
      </c>
      <c r="P235" s="7">
        <v>24376.44</v>
      </c>
      <c r="Q235" s="7">
        <v>4900.3900000000003</v>
      </c>
      <c r="R235" s="7">
        <v>112866.86</v>
      </c>
      <c r="S235" s="7">
        <v>53994.87</v>
      </c>
      <c r="T235" s="7">
        <v>44377.2</v>
      </c>
      <c r="U235" s="7">
        <v>26221.05</v>
      </c>
      <c r="V235" s="7">
        <v>16324.36</v>
      </c>
      <c r="W235" s="7">
        <v>223.98</v>
      </c>
      <c r="X235" s="7">
        <v>20242.669999999998</v>
      </c>
      <c r="Y235" s="7">
        <v>70702.100000000006</v>
      </c>
      <c r="Z235" s="7">
        <v>43267</v>
      </c>
      <c r="AA235" s="7">
        <v>7698.47</v>
      </c>
      <c r="AB235" s="7">
        <v>207889.74</v>
      </c>
      <c r="AC235" s="7">
        <v>20248.060000000001</v>
      </c>
      <c r="AD235" s="7">
        <v>109734.61</v>
      </c>
      <c r="AE235" s="7">
        <v>1968.59</v>
      </c>
      <c r="AF235" s="7">
        <v>201623.79</v>
      </c>
      <c r="AG235" s="7">
        <v>29936.73</v>
      </c>
      <c r="AH235" s="7">
        <v>47778.93</v>
      </c>
      <c r="AI235" s="7">
        <v>46467.59</v>
      </c>
      <c r="AJ235" s="7">
        <v>183859.56</v>
      </c>
      <c r="AK235" s="7">
        <v>345297.8</v>
      </c>
      <c r="AL235" s="7">
        <v>689091.01</v>
      </c>
      <c r="AM235" s="7">
        <v>171516.76</v>
      </c>
      <c r="AN235" s="7">
        <v>21230.33</v>
      </c>
      <c r="AO235" s="7">
        <v>58583.37</v>
      </c>
      <c r="AP235" s="7">
        <v>31093.38</v>
      </c>
      <c r="AQ235" s="7">
        <v>9208.6299999999992</v>
      </c>
      <c r="AR235" s="7">
        <v>642465.21</v>
      </c>
      <c r="AS235" s="7">
        <v>56914.62</v>
      </c>
      <c r="AT235" s="7">
        <v>38834.28</v>
      </c>
      <c r="AU235" s="7">
        <v>142326.15</v>
      </c>
      <c r="AV235" s="7">
        <v>3131.51</v>
      </c>
      <c r="AW235" s="7">
        <v>165853.57</v>
      </c>
      <c r="AX235" s="7">
        <v>205711.73</v>
      </c>
      <c r="AY235" s="7">
        <v>21694.46</v>
      </c>
      <c r="AZ235" s="7">
        <v>0</v>
      </c>
      <c r="BA235" s="7">
        <v>1515195.3</v>
      </c>
      <c r="BB235" s="7">
        <v>20117.150000000001</v>
      </c>
      <c r="BC235" s="7">
        <v>9309.7000000000007</v>
      </c>
      <c r="BD235" s="7">
        <v>36.549999999999997</v>
      </c>
      <c r="BE235" s="7">
        <v>341.35</v>
      </c>
      <c r="BF235" s="7">
        <v>20165.080000000002</v>
      </c>
      <c r="BG235" s="7">
        <v>41279.31</v>
      </c>
      <c r="BH235" s="7">
        <v>1467.71</v>
      </c>
      <c r="BI235" s="7">
        <v>94064.85</v>
      </c>
      <c r="BJ235" s="7">
        <v>28676.04</v>
      </c>
      <c r="BK235" s="7">
        <v>32611.81</v>
      </c>
      <c r="BL235" s="7">
        <v>107858.92</v>
      </c>
      <c r="BM235" s="7">
        <v>191844.56</v>
      </c>
      <c r="BN235" s="7">
        <v>101430.56</v>
      </c>
      <c r="BO235" s="7">
        <v>104309.66</v>
      </c>
      <c r="BP235" s="7">
        <v>59441.57</v>
      </c>
      <c r="BQ235" s="7">
        <v>15177.42</v>
      </c>
      <c r="BR235" s="7">
        <v>15598.55</v>
      </c>
      <c r="BS235" s="7">
        <v>149696.19</v>
      </c>
      <c r="BT235" s="7">
        <v>48032.33</v>
      </c>
      <c r="BU235" s="7">
        <v>0</v>
      </c>
      <c r="BX235" s="7">
        <v>952584.31</v>
      </c>
      <c r="CA235" s="7">
        <v>8302371.5899999999</v>
      </c>
      <c r="CC235" s="7">
        <v>7349787.29</v>
      </c>
    </row>
    <row r="236" spans="1:81" x14ac:dyDescent="0.45">
      <c r="A236" s="7" t="s">
        <v>275</v>
      </c>
      <c r="B236" s="7" t="s">
        <v>25</v>
      </c>
      <c r="C236" s="7" t="s">
        <v>284</v>
      </c>
      <c r="D236" s="7" t="s">
        <v>285</v>
      </c>
      <c r="I236" s="7">
        <v>-8.6999999999999993</v>
      </c>
      <c r="J236" s="7">
        <v>-81.61</v>
      </c>
      <c r="K236" s="7">
        <v>0.87</v>
      </c>
      <c r="L236" s="7">
        <v>1.43</v>
      </c>
      <c r="M236" s="7">
        <v>26.44</v>
      </c>
      <c r="N236" s="7">
        <v>5.8</v>
      </c>
      <c r="O236" s="7">
        <v>5.58</v>
      </c>
      <c r="P236" s="7">
        <v>0</v>
      </c>
      <c r="Q236" s="7">
        <v>6.92</v>
      </c>
      <c r="R236" s="7">
        <v>2.39</v>
      </c>
      <c r="S236" s="7">
        <v>0.39</v>
      </c>
      <c r="T236" s="7">
        <v>2.67</v>
      </c>
      <c r="U236" s="7">
        <v>3.75</v>
      </c>
      <c r="V236" s="7">
        <v>0</v>
      </c>
      <c r="W236" s="7">
        <v>0</v>
      </c>
      <c r="X236" s="7">
        <v>29.49</v>
      </c>
      <c r="Y236" s="7">
        <v>9.25</v>
      </c>
      <c r="Z236" s="7">
        <v>3.57</v>
      </c>
      <c r="AA236" s="7">
        <v>1.59</v>
      </c>
      <c r="AB236" s="7">
        <v>2.2599999999999998</v>
      </c>
      <c r="AC236" s="7">
        <v>5.32</v>
      </c>
      <c r="AD236" s="7">
        <v>6.08</v>
      </c>
      <c r="AE236" s="7">
        <v>0.97</v>
      </c>
      <c r="AF236" s="7">
        <v>-4.4400000000000004</v>
      </c>
      <c r="AG236" s="7">
        <v>7.5</v>
      </c>
      <c r="AH236" s="7">
        <v>11.23</v>
      </c>
      <c r="AI236" s="7">
        <v>20.11</v>
      </c>
      <c r="AJ236" s="7">
        <v>0.61</v>
      </c>
      <c r="AK236" s="7">
        <v>20.61</v>
      </c>
      <c r="AL236" s="7">
        <v>12.03</v>
      </c>
      <c r="AM236" s="7">
        <v>1.85</v>
      </c>
      <c r="AN236" s="7">
        <v>0.52</v>
      </c>
      <c r="AO236" s="7">
        <v>0.39</v>
      </c>
      <c r="AP236" s="7">
        <v>25.79</v>
      </c>
      <c r="AQ236" s="7">
        <v>0</v>
      </c>
      <c r="AR236" s="7">
        <v>1893.72</v>
      </c>
      <c r="AS236" s="7">
        <v>32.270000000000003</v>
      </c>
      <c r="AT236" s="7">
        <v>666.55</v>
      </c>
      <c r="AU236" s="7">
        <v>5.89</v>
      </c>
      <c r="AV236" s="7">
        <v>8.61</v>
      </c>
      <c r="AW236" s="7">
        <v>70.52</v>
      </c>
      <c r="AX236" s="7">
        <v>0</v>
      </c>
      <c r="AY236" s="7">
        <v>0</v>
      </c>
      <c r="AZ236" s="7">
        <v>0</v>
      </c>
      <c r="BA236" s="7">
        <v>1622.32</v>
      </c>
      <c r="BB236" s="7">
        <v>1020.18</v>
      </c>
      <c r="BC236" s="7">
        <v>30.96</v>
      </c>
      <c r="BD236" s="7">
        <v>3579.25</v>
      </c>
      <c r="BE236" s="7">
        <v>29.4</v>
      </c>
      <c r="BF236" s="7">
        <v>1208.27</v>
      </c>
      <c r="BG236" s="7">
        <v>1.95</v>
      </c>
      <c r="BH236" s="7">
        <v>8.3699999999999992</v>
      </c>
      <c r="BI236" s="7">
        <v>38.950000000000003</v>
      </c>
      <c r="BJ236" s="7">
        <v>600.86</v>
      </c>
      <c r="BK236" s="7">
        <v>249.84</v>
      </c>
      <c r="BL236" s="7">
        <v>51203.16</v>
      </c>
      <c r="BM236" s="7">
        <v>7856.06</v>
      </c>
      <c r="BN236" s="7">
        <v>61396.93</v>
      </c>
      <c r="BO236" s="7">
        <v>8083.8</v>
      </c>
      <c r="BP236" s="7">
        <v>12684.5</v>
      </c>
      <c r="BQ236" s="7">
        <v>73439.78</v>
      </c>
      <c r="BR236" s="7">
        <v>227.58</v>
      </c>
      <c r="BS236" s="7">
        <v>77.819999999999993</v>
      </c>
      <c r="BT236" s="7">
        <v>0</v>
      </c>
      <c r="BU236" s="7">
        <v>0</v>
      </c>
      <c r="BX236" s="7">
        <v>-339.11</v>
      </c>
      <c r="CA236" s="7">
        <v>225819.09</v>
      </c>
      <c r="CC236" s="7">
        <v>226158.2</v>
      </c>
    </row>
    <row r="237" spans="1:81" x14ac:dyDescent="0.45">
      <c r="A237" s="7" t="s">
        <v>275</v>
      </c>
      <c r="B237" s="7" t="s">
        <v>25</v>
      </c>
      <c r="C237" s="7" t="s">
        <v>286</v>
      </c>
      <c r="D237" s="7" t="s">
        <v>287</v>
      </c>
      <c r="I237" s="7">
        <v>10791.69</v>
      </c>
      <c r="J237" s="7">
        <v>5300.34</v>
      </c>
      <c r="K237" s="7">
        <v>-284.68</v>
      </c>
      <c r="L237" s="7">
        <v>-8952.9500000000007</v>
      </c>
      <c r="M237" s="7">
        <v>17595.07</v>
      </c>
      <c r="N237" s="7">
        <v>13359.05</v>
      </c>
      <c r="O237" s="7">
        <v>7595.77</v>
      </c>
      <c r="P237" s="7">
        <v>-2011.55</v>
      </c>
      <c r="Q237" s="7">
        <v>-1511.74</v>
      </c>
      <c r="R237" s="7">
        <v>-78.209999999999994</v>
      </c>
      <c r="S237" s="7">
        <v>2882.66</v>
      </c>
      <c r="T237" s="7">
        <v>-20658.29</v>
      </c>
      <c r="U237" s="7">
        <v>4992.84</v>
      </c>
      <c r="V237" s="7">
        <v>1421.46</v>
      </c>
      <c r="W237" s="7">
        <v>-298.14</v>
      </c>
      <c r="X237" s="7">
        <v>66428.58</v>
      </c>
      <c r="Y237" s="7">
        <v>103278.31</v>
      </c>
      <c r="Z237" s="7">
        <v>45548.63</v>
      </c>
      <c r="AA237" s="7">
        <v>205331.56</v>
      </c>
      <c r="AB237" s="7">
        <v>176420.32</v>
      </c>
      <c r="AC237" s="7">
        <v>90826.17</v>
      </c>
      <c r="AD237" s="7">
        <v>51049.41</v>
      </c>
      <c r="AE237" s="7">
        <v>76577.759999999995</v>
      </c>
      <c r="AF237" s="7">
        <v>-5433.42</v>
      </c>
      <c r="AG237" s="7">
        <v>29.45</v>
      </c>
      <c r="AH237" s="7">
        <v>479.87</v>
      </c>
      <c r="AI237" s="7">
        <v>1136532</v>
      </c>
      <c r="AJ237" s="7">
        <v>28392.799999999999</v>
      </c>
      <c r="AK237" s="7">
        <v>103927.15</v>
      </c>
      <c r="AL237" s="7">
        <v>39113.269999999997</v>
      </c>
      <c r="AM237" s="7">
        <v>5348.41</v>
      </c>
      <c r="AN237" s="7">
        <v>-3598.05</v>
      </c>
      <c r="AO237" s="7">
        <v>29.49</v>
      </c>
      <c r="AP237" s="7">
        <v>397.22</v>
      </c>
      <c r="AQ237" s="7">
        <v>0.25</v>
      </c>
      <c r="AR237" s="7">
        <v>-185.17</v>
      </c>
      <c r="AS237" s="7">
        <v>43808.91</v>
      </c>
      <c r="AT237" s="7">
        <v>20984.61</v>
      </c>
      <c r="AU237" s="7">
        <v>129.77000000000001</v>
      </c>
      <c r="AV237" s="7">
        <v>241060.02</v>
      </c>
      <c r="AW237" s="7">
        <v>63.31</v>
      </c>
      <c r="AX237" s="7">
        <v>13.98</v>
      </c>
      <c r="AY237" s="7">
        <v>829.03</v>
      </c>
      <c r="AZ237" s="7">
        <v>0</v>
      </c>
      <c r="BA237" s="7">
        <v>41572.31</v>
      </c>
      <c r="BB237" s="7">
        <v>36800.22</v>
      </c>
      <c r="BC237" s="7">
        <v>77164.42</v>
      </c>
      <c r="BD237" s="7">
        <v>343069.34</v>
      </c>
      <c r="BE237" s="7">
        <v>985.68</v>
      </c>
      <c r="BF237" s="7">
        <v>1088.23</v>
      </c>
      <c r="BG237" s="7">
        <v>2704</v>
      </c>
      <c r="BH237" s="7">
        <v>1.27</v>
      </c>
      <c r="BI237" s="7">
        <v>9.43</v>
      </c>
      <c r="BJ237" s="7">
        <v>8162.98</v>
      </c>
      <c r="BK237" s="7">
        <v>5175.3900000000003</v>
      </c>
      <c r="BL237" s="7">
        <v>596.75</v>
      </c>
      <c r="BM237" s="7">
        <v>34.049999999999997</v>
      </c>
      <c r="BN237" s="7">
        <v>-0.08</v>
      </c>
      <c r="BO237" s="7">
        <v>5004.09</v>
      </c>
      <c r="BP237" s="7">
        <v>23.76</v>
      </c>
      <c r="BQ237" s="7">
        <v>7.0000000000000007E-2</v>
      </c>
      <c r="BR237" s="7">
        <v>2814.22</v>
      </c>
      <c r="BS237" s="7">
        <v>56.8</v>
      </c>
      <c r="BT237" s="7">
        <v>0</v>
      </c>
      <c r="BU237" s="7">
        <v>0</v>
      </c>
      <c r="BX237" s="7">
        <v>231287.9</v>
      </c>
      <c r="CA237" s="7">
        <v>3214077.77</v>
      </c>
      <c r="CC237" s="7">
        <v>2982789.87</v>
      </c>
    </row>
    <row r="238" spans="1:81" x14ac:dyDescent="0.45">
      <c r="A238" s="7" t="s">
        <v>275</v>
      </c>
      <c r="B238" s="7" t="s">
        <v>25</v>
      </c>
      <c r="C238" s="7" t="s">
        <v>288</v>
      </c>
      <c r="D238" s="7" t="s">
        <v>289</v>
      </c>
      <c r="I238" s="7">
        <v>8357.07</v>
      </c>
      <c r="J238" s="7">
        <v>631.15</v>
      </c>
      <c r="K238" s="7">
        <v>28.99</v>
      </c>
      <c r="L238" s="7">
        <v>1239.43</v>
      </c>
      <c r="M238" s="7">
        <v>26.66</v>
      </c>
      <c r="N238" s="7">
        <v>2185.52</v>
      </c>
      <c r="O238" s="7">
        <v>6537.94</v>
      </c>
      <c r="P238" s="7">
        <v>0.6</v>
      </c>
      <c r="Q238" s="7">
        <v>4.0999999999999996</v>
      </c>
      <c r="R238" s="7">
        <v>0</v>
      </c>
      <c r="S238" s="7">
        <v>365.5</v>
      </c>
      <c r="T238" s="7">
        <v>2472.71</v>
      </c>
      <c r="U238" s="7">
        <v>3040.45</v>
      </c>
      <c r="V238" s="7">
        <v>4966.43</v>
      </c>
      <c r="W238" s="7">
        <v>2824.59</v>
      </c>
      <c r="X238" s="7">
        <v>60021.03</v>
      </c>
      <c r="Y238" s="7">
        <v>98559.67</v>
      </c>
      <c r="Z238" s="7">
        <v>38746.58</v>
      </c>
      <c r="AA238" s="7">
        <v>199717.56</v>
      </c>
      <c r="AB238" s="7">
        <v>140817.76</v>
      </c>
      <c r="AC238" s="7">
        <v>95406.67</v>
      </c>
      <c r="AD238" s="7">
        <v>43196.81</v>
      </c>
      <c r="AE238" s="7">
        <v>73387.86</v>
      </c>
      <c r="AF238" s="7">
        <v>116.25</v>
      </c>
      <c r="AG238" s="7">
        <v>0</v>
      </c>
      <c r="AH238" s="7">
        <v>-634.21</v>
      </c>
      <c r="AI238" s="7">
        <v>1132511.1599999999</v>
      </c>
      <c r="AJ238" s="7">
        <v>27822.080000000002</v>
      </c>
      <c r="AK238" s="7">
        <v>95453.58</v>
      </c>
      <c r="AL238" s="7">
        <v>33450.33</v>
      </c>
      <c r="AM238" s="7">
        <v>5058.92</v>
      </c>
      <c r="AN238" s="7">
        <v>251.98</v>
      </c>
      <c r="AO238" s="7">
        <v>28.26</v>
      </c>
      <c r="AP238" s="7">
        <v>380.84</v>
      </c>
      <c r="AQ238" s="7">
        <v>0.11</v>
      </c>
      <c r="AR238" s="7">
        <v>0.91</v>
      </c>
      <c r="AS238" s="7">
        <v>43627.5</v>
      </c>
      <c r="AT238" s="7">
        <v>21024.720000000001</v>
      </c>
      <c r="AU238" s="7">
        <v>13.73</v>
      </c>
      <c r="AV238" s="7">
        <v>241112.75</v>
      </c>
      <c r="AW238" s="7">
        <v>46.06</v>
      </c>
      <c r="AX238" s="7">
        <v>13.81</v>
      </c>
      <c r="AY238" s="7">
        <v>836.01</v>
      </c>
      <c r="AZ238" s="7">
        <v>0</v>
      </c>
      <c r="BA238" s="7">
        <v>40951.279999999999</v>
      </c>
      <c r="BB238" s="7">
        <v>37012.410000000003</v>
      </c>
      <c r="BC238" s="7">
        <v>77286.67</v>
      </c>
      <c r="BD238" s="7">
        <v>343206.49</v>
      </c>
      <c r="BE238" s="7">
        <v>4.3600000000000003</v>
      </c>
      <c r="BF238" s="7">
        <v>618.15</v>
      </c>
      <c r="BG238" s="7">
        <v>2690.97</v>
      </c>
      <c r="BH238" s="7">
        <v>2.67</v>
      </c>
      <c r="BI238" s="7">
        <v>1.1100000000000001</v>
      </c>
      <c r="BJ238" s="7">
        <v>7998.91</v>
      </c>
      <c r="BK238" s="7">
        <v>5175.3900000000003</v>
      </c>
      <c r="BL238" s="7">
        <v>594.16999999999996</v>
      </c>
      <c r="BM238" s="7">
        <v>33.92</v>
      </c>
      <c r="BN238" s="7">
        <v>0</v>
      </c>
      <c r="BO238" s="7">
        <v>4185.2299999999996</v>
      </c>
      <c r="BP238" s="7">
        <v>0.36</v>
      </c>
      <c r="BQ238" s="7">
        <v>7.0000000000000007E-2</v>
      </c>
      <c r="BR238" s="7">
        <v>2582.9699999999998</v>
      </c>
      <c r="BS238" s="7">
        <v>-0.94</v>
      </c>
      <c r="BT238" s="7">
        <v>0</v>
      </c>
      <c r="BU238" s="7">
        <v>0</v>
      </c>
      <c r="BX238" s="7">
        <v>229998.8</v>
      </c>
      <c r="CA238" s="7">
        <v>3135992.85</v>
      </c>
      <c r="CC238" s="7">
        <v>2905994.05</v>
      </c>
    </row>
    <row r="239" spans="1:81" x14ac:dyDescent="0.45">
      <c r="A239" s="7" t="s">
        <v>275</v>
      </c>
      <c r="B239" s="7" t="s">
        <v>25</v>
      </c>
      <c r="C239" s="7" t="s">
        <v>290</v>
      </c>
      <c r="D239" s="7" t="s">
        <v>24</v>
      </c>
      <c r="I239" s="7">
        <v>2434.62</v>
      </c>
      <c r="J239" s="7">
        <v>4669.1899999999996</v>
      </c>
      <c r="K239" s="7">
        <v>-313.68</v>
      </c>
      <c r="L239" s="7">
        <v>-10193.34</v>
      </c>
      <c r="M239" s="7">
        <v>17568.41</v>
      </c>
      <c r="N239" s="7">
        <v>11172.39</v>
      </c>
      <c r="O239" s="7">
        <v>1057.83</v>
      </c>
      <c r="P239" s="7">
        <v>-2012.15</v>
      </c>
      <c r="Q239" s="7">
        <v>-1515.84</v>
      </c>
      <c r="R239" s="7">
        <v>-78.209999999999994</v>
      </c>
      <c r="S239" s="7">
        <v>2517.17</v>
      </c>
      <c r="T239" s="7">
        <v>-23131</v>
      </c>
      <c r="U239" s="7">
        <v>1952.39</v>
      </c>
      <c r="V239" s="7">
        <v>-3544.96</v>
      </c>
      <c r="W239" s="7">
        <v>-4614.1400000000003</v>
      </c>
      <c r="X239" s="7">
        <v>6407.55</v>
      </c>
      <c r="Y239" s="7">
        <v>4658.7700000000004</v>
      </c>
      <c r="Z239" s="7">
        <v>6802.05</v>
      </c>
      <c r="AA239" s="7">
        <v>5614</v>
      </c>
      <c r="AB239" s="7">
        <v>35602.550000000003</v>
      </c>
      <c r="AC239" s="7">
        <v>-4580.5</v>
      </c>
      <c r="AD239" s="7">
        <v>1185.5</v>
      </c>
      <c r="AE239" s="7">
        <v>3189.89</v>
      </c>
      <c r="AF239" s="7">
        <v>-5549.68</v>
      </c>
      <c r="AG239" s="7">
        <v>29.45</v>
      </c>
      <c r="AH239" s="7">
        <v>1114.06</v>
      </c>
      <c r="AI239" s="7">
        <v>4020.84</v>
      </c>
      <c r="AJ239" s="7">
        <v>563.88</v>
      </c>
      <c r="AK239" s="7">
        <v>7500.72</v>
      </c>
      <c r="AL239" s="7">
        <v>4608.01</v>
      </c>
      <c r="AM239" s="7">
        <v>239.38</v>
      </c>
      <c r="AN239" s="7">
        <v>-3853.73</v>
      </c>
      <c r="AO239" s="7">
        <v>0.77</v>
      </c>
      <c r="AP239" s="7">
        <v>14.01</v>
      </c>
      <c r="AQ239" s="7">
        <v>0.14000000000000001</v>
      </c>
      <c r="AR239" s="7">
        <v>-186.08</v>
      </c>
      <c r="AS239" s="7">
        <v>181.41</v>
      </c>
      <c r="AT239" s="7">
        <v>-40.1</v>
      </c>
      <c r="AU239" s="7">
        <v>116.05</v>
      </c>
      <c r="AV239" s="7">
        <v>-52.73</v>
      </c>
      <c r="AW239" s="7">
        <v>0.01</v>
      </c>
      <c r="AX239" s="7">
        <v>0.08</v>
      </c>
      <c r="AY239" s="7">
        <v>-6.98</v>
      </c>
      <c r="AZ239" s="7">
        <v>0</v>
      </c>
      <c r="BA239" s="7">
        <v>621.03</v>
      </c>
      <c r="BB239" s="7">
        <v>-212.18</v>
      </c>
      <c r="BC239" s="7">
        <v>-122.26</v>
      </c>
      <c r="BD239" s="7">
        <v>-137.13999999999999</v>
      </c>
      <c r="BE239" s="7">
        <v>981.32</v>
      </c>
      <c r="BF239" s="7">
        <v>470.07</v>
      </c>
      <c r="BG239" s="7">
        <v>13.04</v>
      </c>
      <c r="BH239" s="7">
        <v>-1.4</v>
      </c>
      <c r="BI239" s="7">
        <v>8.32</v>
      </c>
      <c r="BJ239" s="7">
        <v>164.07</v>
      </c>
      <c r="BK239" s="7">
        <v>0</v>
      </c>
      <c r="BL239" s="7">
        <v>2.57</v>
      </c>
      <c r="BM239" s="7">
        <v>0.13</v>
      </c>
      <c r="BN239" s="7">
        <v>-0.08</v>
      </c>
      <c r="BO239" s="7">
        <v>176.79</v>
      </c>
      <c r="BP239" s="7">
        <v>23.4</v>
      </c>
      <c r="BQ239" s="7">
        <v>0</v>
      </c>
      <c r="BR239" s="7">
        <v>231.25</v>
      </c>
      <c r="BS239" s="7">
        <v>57.74</v>
      </c>
      <c r="BT239" s="7">
        <v>0</v>
      </c>
      <c r="BU239" s="7">
        <v>0</v>
      </c>
      <c r="BX239" s="7">
        <v>660.57</v>
      </c>
      <c r="CA239" s="7">
        <v>66485.23</v>
      </c>
      <c r="CC239" s="7">
        <v>65824.649999999994</v>
      </c>
    </row>
    <row r="240" spans="1:81" x14ac:dyDescent="0.45">
      <c r="A240" s="7" t="s">
        <v>275</v>
      </c>
      <c r="B240" s="7" t="s">
        <v>25</v>
      </c>
      <c r="C240" s="7" t="s">
        <v>291</v>
      </c>
      <c r="D240" s="7" t="s">
        <v>292</v>
      </c>
      <c r="I240" s="7">
        <v>0</v>
      </c>
      <c r="J240" s="7">
        <v>0</v>
      </c>
      <c r="K240" s="7">
        <v>0.01</v>
      </c>
      <c r="L240" s="7">
        <v>0.96</v>
      </c>
      <c r="M240" s="7">
        <v>0</v>
      </c>
      <c r="N240" s="7">
        <v>1.1499999999999999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1491.42</v>
      </c>
      <c r="X240" s="7">
        <v>0</v>
      </c>
      <c r="Y240" s="7">
        <v>59.87</v>
      </c>
      <c r="Z240" s="7">
        <v>0</v>
      </c>
      <c r="AA240" s="7">
        <v>0</v>
      </c>
      <c r="AB240" s="7">
        <v>0</v>
      </c>
      <c r="AC240" s="7">
        <v>0</v>
      </c>
      <c r="AD240" s="7">
        <v>6667.1</v>
      </c>
      <c r="AE240" s="7">
        <v>0</v>
      </c>
      <c r="AF240" s="7">
        <v>0.01</v>
      </c>
      <c r="AG240" s="7">
        <v>0</v>
      </c>
      <c r="AH240" s="7">
        <v>0.01</v>
      </c>
      <c r="AI240" s="7">
        <v>0</v>
      </c>
      <c r="AJ240" s="7">
        <v>6.83</v>
      </c>
      <c r="AK240" s="7">
        <v>972.85</v>
      </c>
      <c r="AL240" s="7">
        <v>1054.93</v>
      </c>
      <c r="AM240" s="7">
        <v>50.11</v>
      </c>
      <c r="AN240" s="7">
        <v>3.71</v>
      </c>
      <c r="AO240" s="7">
        <v>0.45</v>
      </c>
      <c r="AP240" s="7">
        <v>2.37</v>
      </c>
      <c r="AQ240" s="7">
        <v>0</v>
      </c>
      <c r="AR240" s="7">
        <v>0</v>
      </c>
      <c r="AS240" s="7">
        <v>0</v>
      </c>
      <c r="AT240" s="7">
        <v>0</v>
      </c>
      <c r="AU240" s="7">
        <v>-0.01</v>
      </c>
      <c r="AV240" s="7">
        <v>0</v>
      </c>
      <c r="AW240" s="7">
        <v>17.239999999999998</v>
      </c>
      <c r="AX240" s="7">
        <v>0.08</v>
      </c>
      <c r="AY240" s="7">
        <v>0</v>
      </c>
      <c r="AZ240" s="7">
        <v>0</v>
      </c>
      <c r="BA240" s="7">
        <v>0</v>
      </c>
      <c r="BB240" s="7">
        <v>0</v>
      </c>
      <c r="BC240" s="7">
        <v>0.01</v>
      </c>
      <c r="BD240" s="7">
        <v>0</v>
      </c>
      <c r="BE240" s="7">
        <v>0</v>
      </c>
      <c r="BF240" s="7">
        <v>0.01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642.07000000000005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X240" s="7">
        <v>628.53</v>
      </c>
      <c r="CA240" s="7">
        <v>11599.7</v>
      </c>
      <c r="CC240" s="7">
        <v>10971.17</v>
      </c>
    </row>
    <row r="241" spans="1:81" x14ac:dyDescent="0.45">
      <c r="A241" s="7" t="s">
        <v>275</v>
      </c>
      <c r="B241" s="7" t="s">
        <v>25</v>
      </c>
      <c r="C241" s="7" t="s">
        <v>293</v>
      </c>
      <c r="D241" s="7" t="s">
        <v>294</v>
      </c>
      <c r="I241" s="7">
        <v>2434.62</v>
      </c>
      <c r="J241" s="7">
        <v>4669.1899999999996</v>
      </c>
      <c r="K241" s="7">
        <v>-313.67</v>
      </c>
      <c r="L241" s="7">
        <v>-10192.379999999999</v>
      </c>
      <c r="M241" s="7">
        <v>17568.41</v>
      </c>
      <c r="N241" s="7">
        <v>11173.53</v>
      </c>
      <c r="O241" s="7">
        <v>1057.83</v>
      </c>
      <c r="P241" s="7">
        <v>-2012.15</v>
      </c>
      <c r="Q241" s="7">
        <v>-1515.84</v>
      </c>
      <c r="R241" s="7">
        <v>-78.209999999999994</v>
      </c>
      <c r="S241" s="7">
        <v>2517.17</v>
      </c>
      <c r="T241" s="7">
        <v>-23131</v>
      </c>
      <c r="U241" s="7">
        <v>1952.39</v>
      </c>
      <c r="V241" s="7">
        <v>-3544.96</v>
      </c>
      <c r="W241" s="7">
        <v>-3122.73</v>
      </c>
      <c r="X241" s="7">
        <v>6407.55</v>
      </c>
      <c r="Y241" s="7">
        <v>4718.6400000000003</v>
      </c>
      <c r="Z241" s="7">
        <v>6802.05</v>
      </c>
      <c r="AA241" s="7">
        <v>5614</v>
      </c>
      <c r="AB241" s="7">
        <v>35602.550000000003</v>
      </c>
      <c r="AC241" s="7">
        <v>-4580.5</v>
      </c>
      <c r="AD241" s="7">
        <v>7852.6</v>
      </c>
      <c r="AE241" s="7">
        <v>3189.89</v>
      </c>
      <c r="AF241" s="7">
        <v>-5549.67</v>
      </c>
      <c r="AG241" s="7">
        <v>29.45</v>
      </c>
      <c r="AH241" s="7">
        <v>1114.08</v>
      </c>
      <c r="AI241" s="7">
        <v>4020.84</v>
      </c>
      <c r="AJ241" s="7">
        <v>570.71</v>
      </c>
      <c r="AK241" s="7">
        <v>8473.57</v>
      </c>
      <c r="AL241" s="7">
        <v>5662.94</v>
      </c>
      <c r="AM241" s="7">
        <v>289.49</v>
      </c>
      <c r="AN241" s="7">
        <v>-3850.03</v>
      </c>
      <c r="AO241" s="7">
        <v>1.22</v>
      </c>
      <c r="AP241" s="7">
        <v>16.38</v>
      </c>
      <c r="AQ241" s="7">
        <v>0.14000000000000001</v>
      </c>
      <c r="AR241" s="7">
        <v>-186.08</v>
      </c>
      <c r="AS241" s="7">
        <v>181.41</v>
      </c>
      <c r="AT241" s="7">
        <v>-40.1</v>
      </c>
      <c r="AU241" s="7">
        <v>116.04</v>
      </c>
      <c r="AV241" s="7">
        <v>-52.73</v>
      </c>
      <c r="AW241" s="7">
        <v>17.25</v>
      </c>
      <c r="AX241" s="7">
        <v>0.16</v>
      </c>
      <c r="AY241" s="7">
        <v>-6.98</v>
      </c>
      <c r="AZ241" s="7">
        <v>0</v>
      </c>
      <c r="BA241" s="7">
        <v>621.03</v>
      </c>
      <c r="BB241" s="7">
        <v>-212.18</v>
      </c>
      <c r="BC241" s="7">
        <v>-122.25</v>
      </c>
      <c r="BD241" s="7">
        <v>-137.13999999999999</v>
      </c>
      <c r="BE241" s="7">
        <v>981.32</v>
      </c>
      <c r="BF241" s="7">
        <v>470.08</v>
      </c>
      <c r="BG241" s="7">
        <v>13.04</v>
      </c>
      <c r="BH241" s="7">
        <v>-1.4</v>
      </c>
      <c r="BI241" s="7">
        <v>8.32</v>
      </c>
      <c r="BJ241" s="7">
        <v>164.07</v>
      </c>
      <c r="BK241" s="7">
        <v>0</v>
      </c>
      <c r="BL241" s="7">
        <v>2.57</v>
      </c>
      <c r="BM241" s="7">
        <v>0.13</v>
      </c>
      <c r="BN241" s="7">
        <v>-0.08</v>
      </c>
      <c r="BO241" s="7">
        <v>818.86</v>
      </c>
      <c r="BP241" s="7">
        <v>23.4</v>
      </c>
      <c r="BQ241" s="7">
        <v>0</v>
      </c>
      <c r="BR241" s="7">
        <v>231.25</v>
      </c>
      <c r="BS241" s="7">
        <v>57.74</v>
      </c>
      <c r="BT241" s="7">
        <v>0</v>
      </c>
      <c r="BU241" s="7">
        <v>0</v>
      </c>
      <c r="BX241" s="7">
        <v>1289.0999999999999</v>
      </c>
      <c r="CA241" s="7">
        <v>78084.92</v>
      </c>
      <c r="CC241" s="7">
        <v>76795.820000000007</v>
      </c>
    </row>
    <row r="242" spans="1:81" x14ac:dyDescent="0.45">
      <c r="A242" s="7" t="s">
        <v>275</v>
      </c>
      <c r="B242" s="7" t="s">
        <v>25</v>
      </c>
      <c r="C242" s="7" t="s">
        <v>295</v>
      </c>
      <c r="D242" s="7" t="s">
        <v>296</v>
      </c>
      <c r="I242" s="7">
        <v>26080.74</v>
      </c>
      <c r="J242" s="7">
        <v>754.58</v>
      </c>
      <c r="K242" s="7">
        <v>2361.4299999999998</v>
      </c>
      <c r="L242" s="7">
        <v>25414.05</v>
      </c>
      <c r="M242" s="7">
        <v>109509.8</v>
      </c>
      <c r="N242" s="7">
        <v>61590.13</v>
      </c>
      <c r="O242" s="7">
        <v>12490.34</v>
      </c>
      <c r="P242" s="7">
        <v>24957.19</v>
      </c>
      <c r="Q242" s="7">
        <v>1828.29</v>
      </c>
      <c r="R242" s="7">
        <v>68772.600000000006</v>
      </c>
      <c r="S242" s="7">
        <v>147247.85</v>
      </c>
      <c r="T242" s="7">
        <v>132211.1</v>
      </c>
      <c r="U242" s="7">
        <v>41488.93</v>
      </c>
      <c r="V242" s="7">
        <v>21643.41</v>
      </c>
      <c r="W242" s="7">
        <v>66212.69</v>
      </c>
      <c r="X242" s="7">
        <v>50387.11</v>
      </c>
      <c r="Y242" s="7">
        <v>158304.51999999999</v>
      </c>
      <c r="Z242" s="7">
        <v>85132.54</v>
      </c>
      <c r="AA242" s="7">
        <v>241061.83</v>
      </c>
      <c r="AB242" s="7">
        <v>229640.42</v>
      </c>
      <c r="AC242" s="7">
        <v>117343.83</v>
      </c>
      <c r="AD242" s="7">
        <v>66882.92</v>
      </c>
      <c r="AE242" s="7">
        <v>10954.7</v>
      </c>
      <c r="AF242" s="7">
        <v>2423.33</v>
      </c>
      <c r="AG242" s="7">
        <v>18.489999999999998</v>
      </c>
      <c r="AH242" s="7">
        <v>12292.65</v>
      </c>
      <c r="AI242" s="7">
        <v>8716.32</v>
      </c>
      <c r="AJ242" s="7">
        <v>17649.330000000002</v>
      </c>
      <c r="AK242" s="7">
        <v>177148.78</v>
      </c>
      <c r="AL242" s="7">
        <v>31604.1</v>
      </c>
      <c r="AM242" s="7">
        <v>26675.7</v>
      </c>
      <c r="AN242" s="7">
        <v>69769.47</v>
      </c>
      <c r="AO242" s="7">
        <v>32282.67</v>
      </c>
      <c r="AP242" s="7">
        <v>31006.02</v>
      </c>
      <c r="AQ242" s="7">
        <v>3675.95</v>
      </c>
      <c r="AR242" s="7">
        <v>21952.5</v>
      </c>
      <c r="AS242" s="7">
        <v>34479.410000000003</v>
      </c>
      <c r="AT242" s="7">
        <v>11556.55</v>
      </c>
      <c r="AU242" s="7">
        <v>18724.34</v>
      </c>
      <c r="AV242" s="7">
        <v>79538.13</v>
      </c>
      <c r="AW242" s="7">
        <v>83207.66</v>
      </c>
      <c r="AX242" s="7">
        <v>26483.25</v>
      </c>
      <c r="AY242" s="7">
        <v>30567.599999999999</v>
      </c>
      <c r="AZ242" s="7">
        <v>0</v>
      </c>
      <c r="BA242" s="7">
        <v>2682.72</v>
      </c>
      <c r="BB242" s="7">
        <v>68692.63</v>
      </c>
      <c r="BC242" s="7">
        <v>39885.42</v>
      </c>
      <c r="BD242" s="7">
        <v>38297.339999999997</v>
      </c>
      <c r="BE242" s="7">
        <v>15967.69</v>
      </c>
      <c r="BF242" s="7">
        <v>10922.71</v>
      </c>
      <c r="BG242" s="7">
        <v>69743.89</v>
      </c>
      <c r="BH242" s="7">
        <v>4590.99</v>
      </c>
      <c r="BI242" s="7">
        <v>7604.96</v>
      </c>
      <c r="BJ242" s="7">
        <v>47864.92</v>
      </c>
      <c r="BK242" s="7">
        <v>4074.97</v>
      </c>
      <c r="BL242" s="7">
        <v>7329.15</v>
      </c>
      <c r="BM242" s="7">
        <v>561.64</v>
      </c>
      <c r="BN242" s="7">
        <v>119.03</v>
      </c>
      <c r="BO242" s="7">
        <v>12745.89</v>
      </c>
      <c r="BP242" s="7">
        <v>1017.84</v>
      </c>
      <c r="BQ242" s="7">
        <v>236.66</v>
      </c>
      <c r="BR242" s="7">
        <v>725.13</v>
      </c>
      <c r="BS242" s="7">
        <v>2179.04</v>
      </c>
      <c r="BT242" s="7">
        <v>19.27</v>
      </c>
      <c r="BU242" s="7">
        <v>0</v>
      </c>
      <c r="BX242" s="7">
        <v>10009.370000000001</v>
      </c>
      <c r="CA242" s="7">
        <v>2767314.51</v>
      </c>
      <c r="CC242" s="7">
        <v>2757305.14</v>
      </c>
    </row>
    <row r="243" spans="1:81" x14ac:dyDescent="0.45">
      <c r="A243" s="7" t="s">
        <v>275</v>
      </c>
      <c r="B243" s="7" t="s">
        <v>25</v>
      </c>
      <c r="C243" s="7" t="s">
        <v>297</v>
      </c>
      <c r="D243" s="7" t="s">
        <v>298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X243" s="7">
        <v>0</v>
      </c>
      <c r="CA243" s="7">
        <v>0</v>
      </c>
      <c r="CC243" s="7">
        <v>0</v>
      </c>
    </row>
    <row r="244" spans="1:81" x14ac:dyDescent="0.45">
      <c r="A244" s="7" t="s">
        <v>275</v>
      </c>
      <c r="B244" s="7" t="s">
        <v>25</v>
      </c>
      <c r="C244" s="7" t="s">
        <v>299</v>
      </c>
      <c r="D244" s="7" t="s">
        <v>300</v>
      </c>
      <c r="I244" s="7">
        <v>26080.74</v>
      </c>
      <c r="J244" s="7">
        <v>754.58</v>
      </c>
      <c r="K244" s="7">
        <v>2361.4299999999998</v>
      </c>
      <c r="L244" s="7">
        <v>25414.05</v>
      </c>
      <c r="M244" s="7">
        <v>109509.8</v>
      </c>
      <c r="N244" s="7">
        <v>61590.13</v>
      </c>
      <c r="O244" s="7">
        <v>12490.34</v>
      </c>
      <c r="P244" s="7">
        <v>24957.19</v>
      </c>
      <c r="Q244" s="7">
        <v>1828.29</v>
      </c>
      <c r="R244" s="7">
        <v>68772.600000000006</v>
      </c>
      <c r="S244" s="7">
        <v>147247.85</v>
      </c>
      <c r="T244" s="7">
        <v>132211.1</v>
      </c>
      <c r="U244" s="7">
        <v>41488.93</v>
      </c>
      <c r="V244" s="7">
        <v>21643.41</v>
      </c>
      <c r="W244" s="7">
        <v>66212.69</v>
      </c>
      <c r="X244" s="7">
        <v>50387.11</v>
      </c>
      <c r="Y244" s="7">
        <v>158304.51999999999</v>
      </c>
      <c r="Z244" s="7">
        <v>85132.54</v>
      </c>
      <c r="AA244" s="7">
        <v>241061.83</v>
      </c>
      <c r="AB244" s="7">
        <v>229640.42</v>
      </c>
      <c r="AC244" s="7">
        <v>117343.83</v>
      </c>
      <c r="AD244" s="7">
        <v>66882.92</v>
      </c>
      <c r="AE244" s="7">
        <v>10954.7</v>
      </c>
      <c r="AF244" s="7">
        <v>2423.33</v>
      </c>
      <c r="AG244" s="7">
        <v>18.489999999999998</v>
      </c>
      <c r="AH244" s="7">
        <v>12292.65</v>
      </c>
      <c r="AI244" s="7">
        <v>8716.32</v>
      </c>
      <c r="AJ244" s="7">
        <v>17649.330000000002</v>
      </c>
      <c r="AK244" s="7">
        <v>177148.78</v>
      </c>
      <c r="AL244" s="7">
        <v>31604.1</v>
      </c>
      <c r="AM244" s="7">
        <v>26675.7</v>
      </c>
      <c r="AN244" s="7">
        <v>69769.47</v>
      </c>
      <c r="AO244" s="7">
        <v>32282.67</v>
      </c>
      <c r="AP244" s="7">
        <v>31006.02</v>
      </c>
      <c r="AQ244" s="7">
        <v>3675.95</v>
      </c>
      <c r="AR244" s="7">
        <v>21952.5</v>
      </c>
      <c r="AS244" s="7">
        <v>34479.410000000003</v>
      </c>
      <c r="AT244" s="7">
        <v>11556.55</v>
      </c>
      <c r="AU244" s="7">
        <v>18724.34</v>
      </c>
      <c r="AV244" s="7">
        <v>79538.13</v>
      </c>
      <c r="AW244" s="7">
        <v>83207.66</v>
      </c>
      <c r="AX244" s="7">
        <v>26483.25</v>
      </c>
      <c r="AY244" s="7">
        <v>30567.599999999999</v>
      </c>
      <c r="AZ244" s="7">
        <v>0</v>
      </c>
      <c r="BA244" s="7">
        <v>2682.72</v>
      </c>
      <c r="BB244" s="7">
        <v>68692.63</v>
      </c>
      <c r="BC244" s="7">
        <v>39885.42</v>
      </c>
      <c r="BD244" s="7">
        <v>38297.339999999997</v>
      </c>
      <c r="BE244" s="7">
        <v>15967.69</v>
      </c>
      <c r="BF244" s="7">
        <v>10922.71</v>
      </c>
      <c r="BG244" s="7">
        <v>69743.89</v>
      </c>
      <c r="BH244" s="7">
        <v>4590.99</v>
      </c>
      <c r="BI244" s="7">
        <v>7604.96</v>
      </c>
      <c r="BJ244" s="7">
        <v>47864.92</v>
      </c>
      <c r="BK244" s="7">
        <v>4074.97</v>
      </c>
      <c r="BL244" s="7">
        <v>7329.15</v>
      </c>
      <c r="BM244" s="7">
        <v>561.64</v>
      </c>
      <c r="BN244" s="7">
        <v>119.03</v>
      </c>
      <c r="BO244" s="7">
        <v>12745.89</v>
      </c>
      <c r="BP244" s="7">
        <v>1017.84</v>
      </c>
      <c r="BQ244" s="7">
        <v>236.66</v>
      </c>
      <c r="BR244" s="7">
        <v>725.13</v>
      </c>
      <c r="BS244" s="7">
        <v>2179.04</v>
      </c>
      <c r="BT244" s="7">
        <v>19.27</v>
      </c>
      <c r="BU244" s="7">
        <v>0</v>
      </c>
      <c r="BX244" s="7">
        <v>10009.370000000001</v>
      </c>
      <c r="CA244" s="7">
        <v>2767314.51</v>
      </c>
      <c r="CC244" s="7">
        <v>2757305.14</v>
      </c>
    </row>
    <row r="245" spans="1:81" x14ac:dyDescent="0.45">
      <c r="A245" s="7" t="s">
        <v>275</v>
      </c>
      <c r="B245" s="7" t="s">
        <v>25</v>
      </c>
      <c r="C245" s="7" t="s">
        <v>301</v>
      </c>
      <c r="D245" s="7" t="s">
        <v>302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X245" s="7">
        <v>0</v>
      </c>
      <c r="CA245" s="7">
        <v>0</v>
      </c>
      <c r="CC245" s="7">
        <v>0</v>
      </c>
    </row>
    <row r="246" spans="1:81" x14ac:dyDescent="0.45">
      <c r="A246" s="7" t="s">
        <v>275</v>
      </c>
      <c r="B246" s="7" t="s">
        <v>25</v>
      </c>
      <c r="C246" s="7" t="s">
        <v>303</v>
      </c>
      <c r="D246" s="7" t="s">
        <v>304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X246" s="7">
        <v>0</v>
      </c>
      <c r="CA246" s="7">
        <v>0</v>
      </c>
      <c r="CC246" s="7">
        <v>0</v>
      </c>
    </row>
    <row r="247" spans="1:81" x14ac:dyDescent="0.45">
      <c r="A247" s="7" t="s">
        <v>275</v>
      </c>
      <c r="B247" s="7" t="s">
        <v>25</v>
      </c>
      <c r="C247" s="7" t="s">
        <v>305</v>
      </c>
      <c r="D247" s="7" t="s">
        <v>306</v>
      </c>
      <c r="I247" s="7">
        <v>163972.47</v>
      </c>
      <c r="J247" s="7">
        <v>13512.11</v>
      </c>
      <c r="K247" s="7">
        <v>10012.41</v>
      </c>
      <c r="L247" s="7">
        <v>33300.99</v>
      </c>
      <c r="M247" s="7">
        <v>712209.38</v>
      </c>
      <c r="N247" s="7">
        <v>241045.58</v>
      </c>
      <c r="O247" s="7">
        <v>28489.200000000001</v>
      </c>
      <c r="P247" s="7">
        <v>47454.97</v>
      </c>
      <c r="Q247" s="7">
        <v>5218.7299999999996</v>
      </c>
      <c r="R247" s="7">
        <v>181844.58</v>
      </c>
      <c r="S247" s="7">
        <v>204480.01</v>
      </c>
      <c r="T247" s="7">
        <v>220786.16</v>
      </c>
      <c r="U247" s="7">
        <v>72795.240000000005</v>
      </c>
      <c r="V247" s="7">
        <v>39368.44</v>
      </c>
      <c r="W247" s="7">
        <v>66137.259999999995</v>
      </c>
      <c r="X247" s="7">
        <v>137194.34</v>
      </c>
      <c r="Y247" s="7">
        <v>333867.19</v>
      </c>
      <c r="Z247" s="7">
        <v>174011.75</v>
      </c>
      <c r="AA247" s="7">
        <v>454108.62</v>
      </c>
      <c r="AB247" s="7">
        <v>613993.38</v>
      </c>
      <c r="AC247" s="7">
        <v>229177.29</v>
      </c>
      <c r="AD247" s="7">
        <v>232751.32</v>
      </c>
      <c r="AE247" s="7">
        <v>89546.19</v>
      </c>
      <c r="AF247" s="7">
        <v>199602</v>
      </c>
      <c r="AG247" s="7">
        <v>31814.78</v>
      </c>
      <c r="AH247" s="7">
        <v>80215.66</v>
      </c>
      <c r="AI247" s="7">
        <v>1196552.4099999999</v>
      </c>
      <c r="AJ247" s="7">
        <v>230521.43</v>
      </c>
      <c r="AK247" s="7">
        <v>643515.32999999996</v>
      </c>
      <c r="AL247" s="7">
        <v>787357.89</v>
      </c>
      <c r="AM247" s="7">
        <v>223773</v>
      </c>
      <c r="AN247" s="7">
        <v>87630.27</v>
      </c>
      <c r="AO247" s="7">
        <v>91300.94</v>
      </c>
      <c r="AP247" s="7">
        <v>106946.51</v>
      </c>
      <c r="AQ247" s="7">
        <v>12891.01</v>
      </c>
      <c r="AR247" s="7">
        <v>668765.27</v>
      </c>
      <c r="AS247" s="7">
        <v>135611.32</v>
      </c>
      <c r="AT247" s="7">
        <v>96241.25</v>
      </c>
      <c r="AU247" s="7">
        <v>162065.16</v>
      </c>
      <c r="AV247" s="7">
        <v>325136.61</v>
      </c>
      <c r="AW247" s="7">
        <v>249593.99</v>
      </c>
      <c r="AX247" s="7">
        <v>233185.43</v>
      </c>
      <c r="AY247" s="7">
        <v>53299.14</v>
      </c>
      <c r="AZ247" s="7">
        <v>0</v>
      </c>
      <c r="BA247" s="7">
        <v>1586291.71</v>
      </c>
      <c r="BB247" s="7">
        <v>128479.9</v>
      </c>
      <c r="BC247" s="7">
        <v>127747.62</v>
      </c>
      <c r="BD247" s="7">
        <v>422099.59</v>
      </c>
      <c r="BE247" s="7">
        <v>17337.46</v>
      </c>
      <c r="BF247" s="7">
        <v>34508.92</v>
      </c>
      <c r="BG247" s="7">
        <v>114773.75</v>
      </c>
      <c r="BH247" s="7">
        <v>8283.32</v>
      </c>
      <c r="BI247" s="7">
        <v>102575.02</v>
      </c>
      <c r="BJ247" s="7">
        <v>88339.05</v>
      </c>
      <c r="BK247" s="7">
        <v>1102832.56</v>
      </c>
      <c r="BL247" s="7">
        <v>743973.61</v>
      </c>
      <c r="BM247" s="7">
        <v>1007332.6</v>
      </c>
      <c r="BN247" s="7">
        <v>428920.9</v>
      </c>
      <c r="BO247" s="7">
        <v>173743.48</v>
      </c>
      <c r="BP247" s="7">
        <v>98700.63</v>
      </c>
      <c r="BQ247" s="7">
        <v>100050.04</v>
      </c>
      <c r="BR247" s="7">
        <v>19365.490000000002</v>
      </c>
      <c r="BS247" s="7">
        <v>152533.94</v>
      </c>
      <c r="BT247" s="7">
        <v>49618.02</v>
      </c>
      <c r="BU247" s="7">
        <v>0</v>
      </c>
      <c r="BX247" s="7">
        <v>1207944.24</v>
      </c>
      <c r="CA247" s="7">
        <v>17636748.879999999</v>
      </c>
      <c r="CC247" s="7">
        <v>16428804.640000001</v>
      </c>
    </row>
    <row r="248" spans="1:81" x14ac:dyDescent="0.45">
      <c r="A248" s="7" t="s">
        <v>275</v>
      </c>
      <c r="B248" s="7" t="s">
        <v>25</v>
      </c>
      <c r="C248" s="7" t="s">
        <v>25</v>
      </c>
      <c r="D248" s="7" t="s">
        <v>8</v>
      </c>
      <c r="E248" s="7">
        <v>13770247.73</v>
      </c>
      <c r="F248" s="7">
        <v>0</v>
      </c>
      <c r="G248" s="7">
        <v>0</v>
      </c>
      <c r="H248" s="7">
        <v>0</v>
      </c>
      <c r="I248" s="7">
        <v>316683.15000000002</v>
      </c>
      <c r="J248" s="7">
        <v>37614.74</v>
      </c>
      <c r="K248" s="7">
        <v>8744.15</v>
      </c>
      <c r="L248" s="7">
        <v>313705.53999999998</v>
      </c>
      <c r="M248" s="7">
        <v>444273.57</v>
      </c>
      <c r="N248" s="7">
        <v>100149.2</v>
      </c>
      <c r="O248" s="7">
        <v>109584.79</v>
      </c>
      <c r="P248" s="7">
        <v>137903.57</v>
      </c>
      <c r="Q248" s="7">
        <v>71109.58</v>
      </c>
      <c r="R248" s="7">
        <v>252036.62</v>
      </c>
      <c r="S248" s="7">
        <v>388832</v>
      </c>
      <c r="T248" s="7">
        <v>75120.03</v>
      </c>
      <c r="U248" s="7">
        <v>248116.06</v>
      </c>
      <c r="V248" s="7">
        <v>171422.82</v>
      </c>
      <c r="W248" s="7">
        <v>332533.83</v>
      </c>
      <c r="X248" s="7">
        <v>386430.73</v>
      </c>
      <c r="Y248" s="7">
        <v>180290.91</v>
      </c>
      <c r="Z248" s="7">
        <v>171433.37</v>
      </c>
      <c r="AA248" s="7">
        <v>246651.33</v>
      </c>
      <c r="AB248" s="7">
        <v>315121.91999999998</v>
      </c>
      <c r="AC248" s="7">
        <v>93017.59</v>
      </c>
      <c r="AD248" s="7">
        <v>73115.77</v>
      </c>
      <c r="AE248" s="7">
        <v>187177.09</v>
      </c>
      <c r="AF248" s="7">
        <v>497874.79</v>
      </c>
      <c r="AG248" s="7">
        <v>33360.44</v>
      </c>
      <c r="AH248" s="7">
        <v>184302.28</v>
      </c>
      <c r="AI248" s="7">
        <v>694268.72</v>
      </c>
      <c r="AJ248" s="7">
        <v>149256.17000000001</v>
      </c>
      <c r="AK248" s="7">
        <v>853489.57</v>
      </c>
      <c r="AL248" s="7">
        <v>241004.75</v>
      </c>
      <c r="AM248" s="7">
        <v>454858.35</v>
      </c>
      <c r="AN248" s="7">
        <v>49981.77</v>
      </c>
      <c r="AO248" s="7">
        <v>65254.32</v>
      </c>
      <c r="AP248" s="7">
        <v>469642.31</v>
      </c>
      <c r="AQ248" s="7">
        <v>120267.37</v>
      </c>
      <c r="AR248" s="7">
        <v>164248.82</v>
      </c>
      <c r="AS248" s="7">
        <v>76529.919999999998</v>
      </c>
      <c r="AT248" s="7">
        <v>76147.429999999993</v>
      </c>
      <c r="AU248" s="7">
        <v>208434.22</v>
      </c>
      <c r="AV248" s="7">
        <v>411961.47</v>
      </c>
      <c r="AW248" s="7">
        <v>592719.06999999995</v>
      </c>
      <c r="AX248" s="7">
        <v>138593.45000000001</v>
      </c>
      <c r="AY248" s="7">
        <v>228534.16</v>
      </c>
      <c r="AZ248" s="7">
        <v>0</v>
      </c>
      <c r="BA248" s="7">
        <v>542232.09</v>
      </c>
      <c r="BB248" s="7">
        <v>798858.18</v>
      </c>
      <c r="BC248" s="7">
        <v>265620.45</v>
      </c>
      <c r="BD248" s="7">
        <v>51036.47</v>
      </c>
      <c r="BE248" s="7">
        <v>204821.83</v>
      </c>
      <c r="BF248" s="7">
        <v>148572.25</v>
      </c>
      <c r="BG248" s="7">
        <v>369622.63</v>
      </c>
      <c r="BH248" s="7">
        <v>213162.35</v>
      </c>
      <c r="BI248" s="7">
        <v>42208.93</v>
      </c>
      <c r="BJ248" s="7">
        <v>470325.15</v>
      </c>
      <c r="BK248" s="7">
        <v>94004.59</v>
      </c>
      <c r="BL248" s="7">
        <v>107532.61</v>
      </c>
      <c r="BM248" s="7">
        <v>70302.850000000006</v>
      </c>
      <c r="BN248" s="7">
        <v>22859.89</v>
      </c>
      <c r="BO248" s="7">
        <v>41727.75</v>
      </c>
      <c r="BP248" s="7">
        <v>40985.339999999997</v>
      </c>
      <c r="BQ248" s="7">
        <v>34828.050000000003</v>
      </c>
      <c r="BR248" s="7">
        <v>20292.78</v>
      </c>
      <c r="BS248" s="7">
        <v>31450.37</v>
      </c>
      <c r="BT248" s="7">
        <v>1629.34</v>
      </c>
      <c r="BU248" s="7">
        <v>0</v>
      </c>
      <c r="BV248" s="7">
        <v>7278266.0199999996</v>
      </c>
      <c r="BW248" s="7">
        <v>0</v>
      </c>
      <c r="BX248" s="7">
        <v>431542.28</v>
      </c>
      <c r="BY248" s="7">
        <v>0</v>
      </c>
      <c r="BZ248" s="7">
        <v>28145661.699999999</v>
      </c>
      <c r="CA248" s="7">
        <v>14375413.970000001</v>
      </c>
      <c r="CB248" s="7">
        <v>0</v>
      </c>
      <c r="CC248" s="7">
        <v>13943871.699999999</v>
      </c>
    </row>
    <row r="249" spans="1:81" x14ac:dyDescent="0.45">
      <c r="A249" s="7" t="s">
        <v>275</v>
      </c>
      <c r="B249" s="7" t="s">
        <v>25</v>
      </c>
      <c r="C249" s="7" t="s">
        <v>307</v>
      </c>
      <c r="D249" s="7" t="s">
        <v>308</v>
      </c>
      <c r="I249" s="7">
        <v>480655.62</v>
      </c>
      <c r="J249" s="7">
        <v>51126.86</v>
      </c>
      <c r="K249" s="7">
        <v>18756.560000000001</v>
      </c>
      <c r="L249" s="7">
        <v>347006.54</v>
      </c>
      <c r="M249" s="7">
        <v>1156482.95</v>
      </c>
      <c r="N249" s="7">
        <v>341194.79</v>
      </c>
      <c r="O249" s="7">
        <v>138073.99</v>
      </c>
      <c r="P249" s="7">
        <v>185358.54</v>
      </c>
      <c r="Q249" s="7">
        <v>76328.320000000007</v>
      </c>
      <c r="R249" s="7">
        <v>433881.2</v>
      </c>
      <c r="S249" s="7">
        <v>593312.01</v>
      </c>
      <c r="T249" s="7">
        <v>295906.19</v>
      </c>
      <c r="U249" s="7">
        <v>320911.28999999998</v>
      </c>
      <c r="V249" s="7">
        <v>210791.26</v>
      </c>
      <c r="W249" s="7">
        <v>398671.09</v>
      </c>
      <c r="X249" s="7">
        <v>523625.08</v>
      </c>
      <c r="Y249" s="7">
        <v>514158.1</v>
      </c>
      <c r="Z249" s="7">
        <v>345445.12</v>
      </c>
      <c r="AA249" s="7">
        <v>700759.95</v>
      </c>
      <c r="AB249" s="7">
        <v>929115.29</v>
      </c>
      <c r="AC249" s="7">
        <v>322194.88</v>
      </c>
      <c r="AD249" s="7">
        <v>305867.09000000003</v>
      </c>
      <c r="AE249" s="7">
        <v>276723.27</v>
      </c>
      <c r="AF249" s="7">
        <v>697476.8</v>
      </c>
      <c r="AG249" s="7">
        <v>65175.22</v>
      </c>
      <c r="AH249" s="7">
        <v>264517.94</v>
      </c>
      <c r="AI249" s="7">
        <v>1890821.14</v>
      </c>
      <c r="AJ249" s="7">
        <v>379777.6</v>
      </c>
      <c r="AK249" s="7">
        <v>1497004.91</v>
      </c>
      <c r="AL249" s="7">
        <v>1028362.64</v>
      </c>
      <c r="AM249" s="7">
        <v>678631.36</v>
      </c>
      <c r="AN249" s="7">
        <v>137612.04</v>
      </c>
      <c r="AO249" s="7">
        <v>156555.25</v>
      </c>
      <c r="AP249" s="7">
        <v>576588.81999999995</v>
      </c>
      <c r="AQ249" s="7">
        <v>133158.37</v>
      </c>
      <c r="AR249" s="7">
        <v>833014.09</v>
      </c>
      <c r="AS249" s="7">
        <v>212141.23</v>
      </c>
      <c r="AT249" s="7">
        <v>172388.69</v>
      </c>
      <c r="AU249" s="7">
        <v>370499.38</v>
      </c>
      <c r="AV249" s="7">
        <v>737098.08</v>
      </c>
      <c r="AW249" s="7">
        <v>842313.06</v>
      </c>
      <c r="AX249" s="7">
        <v>371778.87</v>
      </c>
      <c r="AY249" s="7">
        <v>281833.3</v>
      </c>
      <c r="AZ249" s="7">
        <v>0</v>
      </c>
      <c r="BA249" s="7">
        <v>2128523.81</v>
      </c>
      <c r="BB249" s="7">
        <v>927338.08</v>
      </c>
      <c r="BC249" s="7">
        <v>393368.07</v>
      </c>
      <c r="BD249" s="7">
        <v>473136.06</v>
      </c>
      <c r="BE249" s="7">
        <v>222159.29</v>
      </c>
      <c r="BF249" s="7">
        <v>183081.17</v>
      </c>
      <c r="BG249" s="7">
        <v>484396.38</v>
      </c>
      <c r="BH249" s="7">
        <v>221445.68</v>
      </c>
      <c r="BI249" s="7">
        <v>144783.95000000001</v>
      </c>
      <c r="BJ249" s="7">
        <v>558664.21</v>
      </c>
      <c r="BK249" s="7">
        <v>1196837.1499999999</v>
      </c>
      <c r="BL249" s="7">
        <v>851506.21</v>
      </c>
      <c r="BM249" s="7">
        <v>1077635.45</v>
      </c>
      <c r="BN249" s="7">
        <v>451780.8</v>
      </c>
      <c r="BO249" s="7">
        <v>215471.23</v>
      </c>
      <c r="BP249" s="7">
        <v>139685.97</v>
      </c>
      <c r="BQ249" s="7">
        <v>134878.09</v>
      </c>
      <c r="BR249" s="7">
        <v>39658.269999999997</v>
      </c>
      <c r="BS249" s="7">
        <v>183984.31</v>
      </c>
      <c r="BT249" s="7">
        <v>51247.37</v>
      </c>
      <c r="BU249" s="7">
        <v>0</v>
      </c>
      <c r="BX249" s="7">
        <v>1639486.51</v>
      </c>
      <c r="CA249" s="7">
        <v>32012162.850000001</v>
      </c>
      <c r="CC249" s="7">
        <v>30372676.34</v>
      </c>
    </row>
    <row r="250" spans="1:81" x14ac:dyDescent="0.45">
      <c r="BY250" s="7">
        <v>0</v>
      </c>
      <c r="BZ250" s="7">
        <v>424908.47</v>
      </c>
      <c r="CA250" s="7">
        <v>239219.24</v>
      </c>
      <c r="CB250" s="7">
        <v>0</v>
      </c>
      <c r="CC250" s="7">
        <v>217007.45</v>
      </c>
    </row>
    <row r="251" spans="1:81" x14ac:dyDescent="0.45">
      <c r="BY251" s="7">
        <v>0</v>
      </c>
      <c r="BZ251" s="7">
        <v>50022.28</v>
      </c>
      <c r="CA251" s="7">
        <v>24411.65</v>
      </c>
      <c r="CB251" s="7">
        <v>0</v>
      </c>
      <c r="CC251" s="7">
        <v>22755.16</v>
      </c>
    </row>
    <row r="252" spans="1:81" x14ac:dyDescent="0.45">
      <c r="BY252" s="7">
        <v>0</v>
      </c>
      <c r="BZ252" s="7">
        <v>14886.65</v>
      </c>
      <c r="CA252" s="7">
        <v>7726.18</v>
      </c>
      <c r="CB252" s="7">
        <v>0</v>
      </c>
      <c r="CC252" s="7">
        <v>6667.78</v>
      </c>
    </row>
    <row r="253" spans="1:81" x14ac:dyDescent="0.45">
      <c r="BY253" s="7">
        <v>0</v>
      </c>
      <c r="BZ253" s="7">
        <v>115043.8</v>
      </c>
      <c r="CA253" s="7">
        <v>78011.87</v>
      </c>
      <c r="CB253" s="7">
        <v>0</v>
      </c>
      <c r="CC253" s="7">
        <v>70658.92</v>
      </c>
    </row>
    <row r="254" spans="1:81" x14ac:dyDescent="0.45">
      <c r="BY254" s="7">
        <v>0</v>
      </c>
      <c r="BZ254" s="7">
        <v>1073760</v>
      </c>
      <c r="CA254" s="7">
        <v>792513.51</v>
      </c>
      <c r="CB254" s="7">
        <v>0</v>
      </c>
      <c r="CC254" s="7">
        <v>725753.18</v>
      </c>
    </row>
    <row r="255" spans="1:81" x14ac:dyDescent="0.45">
      <c r="BY255" s="7">
        <v>0</v>
      </c>
      <c r="BZ255" s="7">
        <v>205601.68</v>
      </c>
      <c r="CA255" s="7">
        <v>132851.96</v>
      </c>
      <c r="CB255" s="7">
        <v>0</v>
      </c>
      <c r="CC255" s="7">
        <v>111478.5</v>
      </c>
    </row>
    <row r="256" spans="1:81" x14ac:dyDescent="0.45">
      <c r="BY256" s="7">
        <v>0</v>
      </c>
      <c r="BZ256" s="7">
        <v>127611.84</v>
      </c>
      <c r="CA256" s="7">
        <v>88354.880000000005</v>
      </c>
      <c r="CB256" s="7">
        <v>0</v>
      </c>
      <c r="CC256" s="7">
        <v>81854.98</v>
      </c>
    </row>
    <row r="257" spans="77:81" x14ac:dyDescent="0.45">
      <c r="BY257" s="7">
        <v>0</v>
      </c>
      <c r="BZ257" s="7">
        <v>171741.79</v>
      </c>
      <c r="CA257" s="7">
        <v>122694.9</v>
      </c>
      <c r="CB257" s="7">
        <v>0</v>
      </c>
      <c r="CC257" s="7">
        <v>111232.23</v>
      </c>
    </row>
    <row r="258" spans="77:81" x14ac:dyDescent="0.45">
      <c r="BY258" s="7">
        <v>0</v>
      </c>
      <c r="BZ258" s="7">
        <v>75743.289999999994</v>
      </c>
      <c r="CA258" s="7">
        <v>45505.07</v>
      </c>
      <c r="CB258" s="7">
        <v>0</v>
      </c>
      <c r="CC258" s="7">
        <v>41424.74</v>
      </c>
    </row>
    <row r="259" spans="77:81" x14ac:dyDescent="0.45">
      <c r="BY259" s="7">
        <v>0</v>
      </c>
      <c r="BZ259" s="7">
        <v>359543.33</v>
      </c>
      <c r="CA259" s="7">
        <v>302357.03000000003</v>
      </c>
      <c r="CB259" s="7">
        <v>0</v>
      </c>
      <c r="CC259" s="7">
        <v>170868.81</v>
      </c>
    </row>
    <row r="260" spans="77:81" x14ac:dyDescent="0.45">
      <c r="BY260" s="7">
        <v>0</v>
      </c>
      <c r="BZ260" s="7">
        <v>496694.33</v>
      </c>
      <c r="CA260" s="7">
        <v>341168.69</v>
      </c>
      <c r="CB260" s="7">
        <v>0</v>
      </c>
      <c r="CC260" s="7">
        <v>282408.99</v>
      </c>
    </row>
    <row r="261" spans="77:81" x14ac:dyDescent="0.45">
      <c r="BY261" s="7">
        <v>0</v>
      </c>
      <c r="BZ261" s="7">
        <v>226150.03</v>
      </c>
      <c r="CA261" s="7">
        <v>127554.32</v>
      </c>
      <c r="CB261" s="7">
        <v>0</v>
      </c>
      <c r="CC261" s="7">
        <v>100520.76</v>
      </c>
    </row>
    <row r="262" spans="77:81" x14ac:dyDescent="0.45">
      <c r="BY262" s="7">
        <v>0</v>
      </c>
      <c r="BZ262" s="7">
        <v>283538.77</v>
      </c>
      <c r="CA262" s="7">
        <v>188275.01</v>
      </c>
      <c r="CB262" s="7">
        <v>0</v>
      </c>
      <c r="CC262" s="7">
        <v>163446.14000000001</v>
      </c>
    </row>
    <row r="263" spans="77:81" x14ac:dyDescent="0.45">
      <c r="BY263" s="7">
        <v>0</v>
      </c>
      <c r="BZ263" s="7">
        <v>195314.11</v>
      </c>
      <c r="CA263" s="7">
        <v>125113.3</v>
      </c>
      <c r="CB263" s="7">
        <v>0</v>
      </c>
      <c r="CC263" s="7">
        <v>110968.64</v>
      </c>
    </row>
    <row r="264" spans="77:81" x14ac:dyDescent="0.45">
      <c r="BY264" s="7">
        <v>0</v>
      </c>
      <c r="BZ264" s="7">
        <v>327130.43</v>
      </c>
      <c r="CA264" s="7">
        <v>251747.93</v>
      </c>
      <c r="CB264" s="7">
        <v>0</v>
      </c>
      <c r="CC264" s="7">
        <v>209711.54</v>
      </c>
    </row>
    <row r="265" spans="77:81" x14ac:dyDescent="0.45">
      <c r="BY265" s="7">
        <v>0</v>
      </c>
      <c r="BZ265" s="7">
        <v>482799.52</v>
      </c>
      <c r="CA265" s="7">
        <v>296597.88</v>
      </c>
      <c r="CB265" s="7">
        <v>0</v>
      </c>
      <c r="CC265" s="7">
        <v>265110.32</v>
      </c>
    </row>
    <row r="266" spans="77:81" x14ac:dyDescent="0.45">
      <c r="BY266" s="7">
        <v>0</v>
      </c>
      <c r="BZ266" s="7">
        <v>309355.12</v>
      </c>
      <c r="CA266" s="7">
        <v>177540.13</v>
      </c>
      <c r="CB266" s="7">
        <v>0</v>
      </c>
      <c r="CC266" s="7">
        <v>128408.69</v>
      </c>
    </row>
    <row r="267" spans="77:81" x14ac:dyDescent="0.45">
      <c r="BY267" s="7">
        <v>0</v>
      </c>
      <c r="BZ267" s="7">
        <v>267151.96000000002</v>
      </c>
      <c r="CA267" s="7">
        <v>172411.3</v>
      </c>
      <c r="CB267" s="7">
        <v>0</v>
      </c>
      <c r="CC267" s="7">
        <v>146450.65</v>
      </c>
    </row>
    <row r="268" spans="77:81" x14ac:dyDescent="0.45">
      <c r="BY268" s="7">
        <v>0</v>
      </c>
      <c r="BZ268" s="7">
        <v>597972.66</v>
      </c>
      <c r="CA268" s="7">
        <v>383608.34</v>
      </c>
      <c r="CB268" s="7">
        <v>0</v>
      </c>
      <c r="CC268" s="7">
        <v>339368.67</v>
      </c>
    </row>
    <row r="269" spans="77:81" x14ac:dyDescent="0.45">
      <c r="BY269" s="7">
        <v>0</v>
      </c>
      <c r="BZ269" s="7">
        <v>842548.53</v>
      </c>
      <c r="CA269" s="7">
        <v>610888.29</v>
      </c>
      <c r="CB269" s="7">
        <v>0</v>
      </c>
      <c r="CC269" s="7">
        <v>545315.96</v>
      </c>
    </row>
    <row r="270" spans="77:81" x14ac:dyDescent="0.45">
      <c r="BY270" s="7">
        <v>0</v>
      </c>
      <c r="BZ270" s="7">
        <v>226659.55</v>
      </c>
      <c r="CA270" s="7">
        <v>161262.35</v>
      </c>
      <c r="CB270" s="7">
        <v>0</v>
      </c>
      <c r="CC270" s="7">
        <v>129186.37</v>
      </c>
    </row>
    <row r="271" spans="77:81" x14ac:dyDescent="0.45">
      <c r="BY271" s="7">
        <v>0</v>
      </c>
      <c r="BZ271" s="7">
        <v>225303.06</v>
      </c>
      <c r="CA271" s="7">
        <v>135457.18</v>
      </c>
      <c r="CB271" s="7">
        <v>0</v>
      </c>
      <c r="CC271" s="7">
        <v>116459.03</v>
      </c>
    </row>
    <row r="272" spans="77:81" x14ac:dyDescent="0.45">
      <c r="BY272" s="7">
        <v>0</v>
      </c>
      <c r="BZ272" s="7">
        <v>269552.56</v>
      </c>
      <c r="CA272" s="7">
        <v>160438.93</v>
      </c>
      <c r="CB272" s="7">
        <v>0</v>
      </c>
      <c r="CC272" s="7">
        <v>140693.16</v>
      </c>
    </row>
    <row r="273" spans="77:81" x14ac:dyDescent="0.45">
      <c r="BY273" s="7">
        <v>0</v>
      </c>
      <c r="BZ273" s="7">
        <v>694239.54</v>
      </c>
      <c r="CA273" s="7">
        <v>463013</v>
      </c>
      <c r="CB273" s="7">
        <v>0</v>
      </c>
      <c r="CC273" s="7">
        <v>408338.05</v>
      </c>
    </row>
    <row r="274" spans="77:81" x14ac:dyDescent="0.45">
      <c r="BY274" s="7">
        <v>0</v>
      </c>
      <c r="BZ274" s="7">
        <v>65128.68</v>
      </c>
      <c r="CA274" s="7">
        <v>31141.95</v>
      </c>
      <c r="CB274" s="7">
        <v>0</v>
      </c>
      <c r="CC274" s="7">
        <v>28796.91</v>
      </c>
    </row>
    <row r="275" spans="77:81" x14ac:dyDescent="0.45">
      <c r="BY275" s="7">
        <v>0</v>
      </c>
      <c r="BZ275" s="7">
        <v>256415.15</v>
      </c>
      <c r="CA275" s="7">
        <v>142014.97</v>
      </c>
      <c r="CB275" s="7">
        <v>0</v>
      </c>
      <c r="CC275" s="7">
        <v>127498.2</v>
      </c>
    </row>
    <row r="276" spans="77:81" x14ac:dyDescent="0.45">
      <c r="BY276" s="7">
        <v>0</v>
      </c>
      <c r="BZ276" s="7">
        <v>1887258.38</v>
      </c>
      <c r="CA276" s="7">
        <v>1146042.3899999999</v>
      </c>
      <c r="CB276" s="7">
        <v>0</v>
      </c>
      <c r="CC276" s="7">
        <v>1069147.26</v>
      </c>
    </row>
    <row r="277" spans="77:81" x14ac:dyDescent="0.45">
      <c r="BY277" s="7">
        <v>0</v>
      </c>
      <c r="BZ277" s="7">
        <v>374587.07</v>
      </c>
      <c r="CA277" s="7">
        <v>167964.59</v>
      </c>
      <c r="CB277" s="7">
        <v>0</v>
      </c>
      <c r="CC277" s="7">
        <v>155019.79999999999</v>
      </c>
    </row>
    <row r="278" spans="77:81" x14ac:dyDescent="0.45">
      <c r="BY278" s="7">
        <v>0</v>
      </c>
      <c r="BZ278" s="7">
        <v>1476580.6</v>
      </c>
      <c r="CA278" s="7">
        <v>750082.65</v>
      </c>
      <c r="CB278" s="7">
        <v>0</v>
      </c>
      <c r="CC278" s="7">
        <v>678082.37</v>
      </c>
    </row>
    <row r="279" spans="77:81" x14ac:dyDescent="0.45">
      <c r="BY279" s="7">
        <v>0</v>
      </c>
      <c r="BZ279" s="7">
        <v>1028291.93</v>
      </c>
      <c r="CA279" s="7">
        <v>429637.19</v>
      </c>
      <c r="CB279" s="7">
        <v>0</v>
      </c>
      <c r="CC279" s="7">
        <v>401766.43</v>
      </c>
    </row>
    <row r="280" spans="77:81" x14ac:dyDescent="0.45">
      <c r="BY280" s="7">
        <v>0</v>
      </c>
      <c r="BZ280" s="7">
        <v>666104.49</v>
      </c>
      <c r="CA280" s="7">
        <v>358638.66</v>
      </c>
      <c r="CB280" s="7">
        <v>0</v>
      </c>
      <c r="CC280" s="7">
        <v>318065.99</v>
      </c>
    </row>
    <row r="281" spans="77:81" x14ac:dyDescent="0.45">
      <c r="BY281" s="7">
        <v>0</v>
      </c>
      <c r="BZ281" s="7">
        <v>128283.44</v>
      </c>
      <c r="CA281" s="7">
        <v>93761.41</v>
      </c>
      <c r="CB281" s="7">
        <v>0</v>
      </c>
      <c r="CC281" s="7">
        <v>65546.17</v>
      </c>
    </row>
    <row r="282" spans="77:81" x14ac:dyDescent="0.45">
      <c r="BY282" s="7">
        <v>0</v>
      </c>
      <c r="BZ282" s="7">
        <v>136680.91</v>
      </c>
      <c r="CA282" s="7">
        <v>100179.35</v>
      </c>
      <c r="CB282" s="7">
        <v>0</v>
      </c>
      <c r="CC282" s="7">
        <v>79231.64</v>
      </c>
    </row>
    <row r="283" spans="77:81" x14ac:dyDescent="0.45">
      <c r="BY283" s="7">
        <v>0</v>
      </c>
      <c r="BZ283" s="7">
        <v>539200.23</v>
      </c>
      <c r="CA283" s="7">
        <v>308688.15000000002</v>
      </c>
      <c r="CB283" s="7">
        <v>0</v>
      </c>
      <c r="CC283" s="7">
        <v>282224</v>
      </c>
    </row>
    <row r="284" spans="77:81" x14ac:dyDescent="0.45">
      <c r="BY284" s="7">
        <v>0</v>
      </c>
      <c r="BZ284" s="7">
        <v>130421.17</v>
      </c>
      <c r="CA284" s="7">
        <v>67040.87</v>
      </c>
      <c r="CB284" s="7">
        <v>0</v>
      </c>
      <c r="CC284" s="7">
        <v>59366.84</v>
      </c>
    </row>
    <row r="285" spans="77:81" x14ac:dyDescent="0.45">
      <c r="BY285" s="7">
        <v>0</v>
      </c>
      <c r="BZ285" s="7">
        <v>810168.14</v>
      </c>
      <c r="CA285" s="7">
        <v>388062.95</v>
      </c>
      <c r="CB285" s="7">
        <v>0</v>
      </c>
      <c r="CC285" s="7">
        <v>354824.46</v>
      </c>
    </row>
    <row r="286" spans="77:81" x14ac:dyDescent="0.45">
      <c r="BY286" s="7">
        <v>0</v>
      </c>
      <c r="BZ286" s="7">
        <v>198978.67</v>
      </c>
      <c r="CA286" s="7">
        <v>100624.22</v>
      </c>
      <c r="CB286" s="7">
        <v>0</v>
      </c>
      <c r="CC286" s="7">
        <v>88460.66</v>
      </c>
    </row>
    <row r="287" spans="77:81" x14ac:dyDescent="0.45">
      <c r="BY287" s="7">
        <v>0</v>
      </c>
      <c r="BZ287" s="7">
        <v>164473.12</v>
      </c>
      <c r="CA287" s="7">
        <v>92124.77</v>
      </c>
      <c r="CB287" s="7">
        <v>0</v>
      </c>
      <c r="CC287" s="7">
        <v>81890.179999999993</v>
      </c>
    </row>
    <row r="288" spans="77:81" x14ac:dyDescent="0.45">
      <c r="BY288" s="7">
        <v>0</v>
      </c>
      <c r="BZ288" s="7">
        <v>355518.73</v>
      </c>
      <c r="CA288" s="7">
        <v>185179.13</v>
      </c>
      <c r="CB288" s="7">
        <v>0</v>
      </c>
      <c r="CC288" s="7">
        <v>168453.36</v>
      </c>
    </row>
    <row r="289" spans="77:81" x14ac:dyDescent="0.45">
      <c r="BY289" s="7">
        <v>0</v>
      </c>
      <c r="BZ289" s="7">
        <v>703052.86</v>
      </c>
      <c r="CA289" s="7">
        <v>334800.78000000003</v>
      </c>
      <c r="CB289" s="7">
        <v>0</v>
      </c>
      <c r="CC289" s="7">
        <v>288544.48</v>
      </c>
    </row>
    <row r="290" spans="77:81" x14ac:dyDescent="0.45">
      <c r="BY290" s="7">
        <v>0</v>
      </c>
      <c r="BZ290" s="7">
        <v>808871.79</v>
      </c>
      <c r="CA290" s="7">
        <v>391815.52</v>
      </c>
      <c r="CB290" s="7">
        <v>0</v>
      </c>
      <c r="CC290" s="7">
        <v>331476.44</v>
      </c>
    </row>
    <row r="291" spans="77:81" x14ac:dyDescent="0.45">
      <c r="BY291" s="7">
        <v>0</v>
      </c>
      <c r="BZ291" s="7">
        <v>363442.98</v>
      </c>
      <c r="CA291" s="7">
        <v>243066.56</v>
      </c>
      <c r="CB291" s="7">
        <v>0</v>
      </c>
      <c r="CC291" s="7">
        <v>209981.35</v>
      </c>
    </row>
    <row r="292" spans="77:81" x14ac:dyDescent="0.45">
      <c r="BY292" s="7">
        <v>0</v>
      </c>
      <c r="BZ292" s="7">
        <v>261246.88</v>
      </c>
      <c r="CA292" s="7">
        <v>136931.14000000001</v>
      </c>
      <c r="CB292" s="7">
        <v>0</v>
      </c>
      <c r="CC292" s="7">
        <v>117122.98</v>
      </c>
    </row>
    <row r="293" spans="77:81" x14ac:dyDescent="0.45">
      <c r="BY293" s="7">
        <v>0</v>
      </c>
      <c r="BZ293" s="7">
        <v>0</v>
      </c>
      <c r="CA293" s="7">
        <v>0</v>
      </c>
      <c r="CB293" s="7">
        <v>0</v>
      </c>
      <c r="CC293" s="7">
        <v>0</v>
      </c>
    </row>
    <row r="294" spans="77:81" x14ac:dyDescent="0.45">
      <c r="BY294" s="7">
        <v>0</v>
      </c>
      <c r="BZ294" s="7">
        <v>2124874.8199999998</v>
      </c>
      <c r="CA294" s="7">
        <v>535085.86</v>
      </c>
      <c r="CB294" s="7">
        <v>0</v>
      </c>
      <c r="CC294" s="7">
        <v>491366.99</v>
      </c>
    </row>
    <row r="295" spans="77:81" x14ac:dyDescent="0.45">
      <c r="BY295" s="7">
        <v>0</v>
      </c>
      <c r="BZ295" s="7">
        <v>880034.79</v>
      </c>
      <c r="CA295" s="7">
        <v>408130.42</v>
      </c>
      <c r="CB295" s="7">
        <v>0</v>
      </c>
      <c r="CC295" s="7">
        <v>373457.85</v>
      </c>
    </row>
    <row r="296" spans="77:81" x14ac:dyDescent="0.45">
      <c r="BY296" s="7">
        <v>0</v>
      </c>
      <c r="BZ296" s="7">
        <v>375802.56</v>
      </c>
      <c r="CA296" s="7">
        <v>189600.98</v>
      </c>
      <c r="CB296" s="7">
        <v>0</v>
      </c>
      <c r="CC296" s="7">
        <v>174834.19</v>
      </c>
    </row>
    <row r="297" spans="77:81" x14ac:dyDescent="0.45">
      <c r="BY297" s="7">
        <v>0</v>
      </c>
      <c r="BZ297" s="7">
        <v>385200.21</v>
      </c>
      <c r="CA297" s="7">
        <v>183798.81</v>
      </c>
      <c r="CB297" s="7">
        <v>0</v>
      </c>
      <c r="CC297" s="7">
        <v>158790.18</v>
      </c>
    </row>
    <row r="298" spans="77:81" x14ac:dyDescent="0.45">
      <c r="BY298" s="7">
        <v>0</v>
      </c>
      <c r="BZ298" s="7">
        <v>202734.14</v>
      </c>
      <c r="CA298" s="7">
        <v>108108.71</v>
      </c>
      <c r="CB298" s="7">
        <v>0</v>
      </c>
      <c r="CC298" s="7">
        <v>100812.33</v>
      </c>
    </row>
    <row r="299" spans="77:81" x14ac:dyDescent="0.45">
      <c r="BY299" s="7">
        <v>0</v>
      </c>
      <c r="BZ299" s="7">
        <v>170570.59</v>
      </c>
      <c r="CA299" s="7">
        <v>85068.09</v>
      </c>
      <c r="CB299" s="7">
        <v>0</v>
      </c>
      <c r="CC299" s="7">
        <v>77778.100000000006</v>
      </c>
    </row>
    <row r="300" spans="77:81" x14ac:dyDescent="0.45">
      <c r="BY300" s="7">
        <v>0</v>
      </c>
      <c r="BZ300" s="7">
        <v>379920</v>
      </c>
      <c r="CA300" s="7">
        <v>168383.4</v>
      </c>
      <c r="CB300" s="7">
        <v>0</v>
      </c>
      <c r="CC300" s="7">
        <v>151357.79999999999</v>
      </c>
    </row>
    <row r="301" spans="77:81" x14ac:dyDescent="0.45">
      <c r="BY301" s="7">
        <v>0</v>
      </c>
      <c r="BZ301" s="7">
        <v>217006.5</v>
      </c>
      <c r="CA301" s="7">
        <v>48613.31</v>
      </c>
      <c r="CB301" s="7">
        <v>0</v>
      </c>
      <c r="CC301" s="7">
        <v>44913.29</v>
      </c>
    </row>
    <row r="302" spans="77:81" x14ac:dyDescent="0.45">
      <c r="BY302" s="7">
        <v>0</v>
      </c>
      <c r="BZ302" s="7">
        <v>142004.16</v>
      </c>
      <c r="CA302" s="7">
        <v>104204.5</v>
      </c>
      <c r="CB302" s="7">
        <v>0</v>
      </c>
      <c r="CC302" s="7">
        <v>91076.3</v>
      </c>
    </row>
    <row r="303" spans="77:81" x14ac:dyDescent="0.45">
      <c r="BY303" s="7">
        <v>0</v>
      </c>
      <c r="BZ303" s="7">
        <v>526727.9</v>
      </c>
      <c r="CA303" s="7">
        <v>246460.08</v>
      </c>
      <c r="CB303" s="7">
        <v>0</v>
      </c>
      <c r="CC303" s="7">
        <v>226324.46</v>
      </c>
    </row>
    <row r="304" spans="77:81" x14ac:dyDescent="0.45">
      <c r="BY304" s="7">
        <v>0</v>
      </c>
      <c r="BZ304" s="7">
        <v>1195226.82</v>
      </c>
      <c r="CA304" s="7">
        <v>399639.93</v>
      </c>
      <c r="CB304" s="7">
        <v>0</v>
      </c>
      <c r="CC304" s="7">
        <v>332654.59999999998</v>
      </c>
    </row>
    <row r="305" spans="77:82" x14ac:dyDescent="0.45">
      <c r="BY305" s="7">
        <v>0</v>
      </c>
      <c r="BZ305" s="7">
        <v>850640.54</v>
      </c>
      <c r="CA305" s="7">
        <v>191259.47</v>
      </c>
      <c r="CB305" s="7">
        <v>0</v>
      </c>
      <c r="CC305" s="7">
        <v>167040.60999999999</v>
      </c>
    </row>
    <row r="306" spans="77:82" x14ac:dyDescent="0.45">
      <c r="BY306" s="7">
        <v>0</v>
      </c>
      <c r="BZ306" s="7">
        <v>1076388.43</v>
      </c>
      <c r="CA306" s="7">
        <v>387475.32</v>
      </c>
      <c r="CB306" s="7">
        <v>0</v>
      </c>
      <c r="CC306" s="7">
        <v>321445.78999999998</v>
      </c>
    </row>
    <row r="307" spans="77:82" x14ac:dyDescent="0.45">
      <c r="BY307" s="7">
        <v>0</v>
      </c>
      <c r="BZ307" s="7">
        <v>451753.54</v>
      </c>
      <c r="CA307" s="7">
        <v>137515.37</v>
      </c>
      <c r="CB307" s="7">
        <v>0</v>
      </c>
      <c r="CC307" s="7">
        <v>117259.16</v>
      </c>
    </row>
    <row r="308" spans="77:82" x14ac:dyDescent="0.45">
      <c r="BY308" s="7">
        <v>0</v>
      </c>
      <c r="BZ308" s="7">
        <v>203422.99</v>
      </c>
      <c r="CA308" s="7">
        <v>90842.240000000005</v>
      </c>
      <c r="CB308" s="7">
        <v>0</v>
      </c>
      <c r="CC308" s="7">
        <v>78931.83</v>
      </c>
    </row>
    <row r="309" spans="77:82" x14ac:dyDescent="0.45">
      <c r="BY309" s="7">
        <v>0</v>
      </c>
      <c r="BZ309" s="7">
        <v>138907.01</v>
      </c>
      <c r="CA309" s="7">
        <v>64422.45</v>
      </c>
      <c r="CB309" s="7">
        <v>0</v>
      </c>
      <c r="CC309" s="7">
        <v>57108.3</v>
      </c>
    </row>
    <row r="310" spans="77:82" x14ac:dyDescent="0.45">
      <c r="BY310" s="7">
        <v>0</v>
      </c>
      <c r="BZ310" s="7">
        <v>134716.13</v>
      </c>
      <c r="CA310" s="7">
        <v>55382.71</v>
      </c>
      <c r="CB310" s="7">
        <v>0</v>
      </c>
      <c r="CC310" s="7">
        <v>48355.14</v>
      </c>
    </row>
    <row r="311" spans="77:82" x14ac:dyDescent="0.45">
      <c r="BY311" s="7">
        <v>0</v>
      </c>
      <c r="BZ311" s="7">
        <v>38736.080000000002</v>
      </c>
      <c r="CA311" s="7">
        <v>16942.330000000002</v>
      </c>
      <c r="CB311" s="7">
        <v>0</v>
      </c>
      <c r="CC311" s="7">
        <v>14702.56</v>
      </c>
    </row>
    <row r="312" spans="77:82" x14ac:dyDescent="0.45">
      <c r="BY312" s="7">
        <v>0</v>
      </c>
      <c r="BZ312" s="7">
        <v>181791.92</v>
      </c>
      <c r="CA312" s="7">
        <v>57475.95</v>
      </c>
      <c r="CB312" s="7">
        <v>0</v>
      </c>
      <c r="CC312" s="7">
        <v>52068.31</v>
      </c>
    </row>
    <row r="313" spans="77:82" x14ac:dyDescent="0.45">
      <c r="BY313" s="7">
        <v>0</v>
      </c>
      <c r="BZ313" s="7">
        <v>51224.03</v>
      </c>
      <c r="CA313" s="7">
        <v>483.89</v>
      </c>
      <c r="CB313" s="7">
        <v>0</v>
      </c>
      <c r="CC313" s="7">
        <v>414.8</v>
      </c>
    </row>
    <row r="314" spans="77:82" x14ac:dyDescent="0.45">
      <c r="BY314" s="7">
        <v>0</v>
      </c>
      <c r="BZ314" s="7">
        <v>0</v>
      </c>
      <c r="CA314" s="7">
        <v>0</v>
      </c>
      <c r="CB314" s="7">
        <v>0</v>
      </c>
      <c r="CC314" s="7">
        <v>0</v>
      </c>
    </row>
    <row r="315" spans="77:82" x14ac:dyDescent="0.45">
      <c r="CA315" s="7">
        <v>11655356.6</v>
      </c>
      <c r="CC315" s="7">
        <v>10257912.859999999</v>
      </c>
      <c r="CD315" s="7">
        <v>430796.78</v>
      </c>
    </row>
    <row r="316" spans="77:82" x14ac:dyDescent="0.45">
      <c r="CA316" s="7">
        <v>3127165.92</v>
      </c>
      <c r="CC316" s="7">
        <v>3087608.81</v>
      </c>
      <c r="CD316" s="7">
        <v>25155.34</v>
      </c>
    </row>
    <row r="317" spans="77:82" x14ac:dyDescent="0.45">
      <c r="CA317" s="7">
        <v>8302371.5899999999</v>
      </c>
      <c r="CC317" s="7">
        <v>6944249.25</v>
      </c>
      <c r="CD317" s="7">
        <v>405538.04</v>
      </c>
    </row>
    <row r="318" spans="77:82" x14ac:dyDescent="0.45">
      <c r="CA318" s="7">
        <v>225819.09</v>
      </c>
      <c r="CC318" s="7">
        <v>226054.8</v>
      </c>
      <c r="CD318" s="7">
        <v>103.4</v>
      </c>
    </row>
    <row r="319" spans="77:82" x14ac:dyDescent="0.45">
      <c r="CA319" s="7">
        <v>3214077.77</v>
      </c>
      <c r="CC319" s="7">
        <v>2699638.65</v>
      </c>
      <c r="CD319" s="7">
        <v>283151.21999999997</v>
      </c>
    </row>
    <row r="320" spans="77:82" x14ac:dyDescent="0.45">
      <c r="CA320" s="7">
        <v>3135992.85</v>
      </c>
      <c r="CC320" s="7">
        <v>2654496.61</v>
      </c>
      <c r="CD320" s="7">
        <v>251497.44</v>
      </c>
    </row>
    <row r="321" spans="77:82" x14ac:dyDescent="0.45">
      <c r="CA321" s="7">
        <v>66485.23</v>
      </c>
      <c r="CC321" s="7">
        <v>35592.400000000001</v>
      </c>
      <c r="CD321" s="7">
        <v>30232.26</v>
      </c>
    </row>
    <row r="322" spans="77:82" x14ac:dyDescent="0.45">
      <c r="CA322" s="7">
        <v>11599.7</v>
      </c>
      <c r="CC322" s="7">
        <v>9549.64</v>
      </c>
      <c r="CD322" s="7">
        <v>1421.52</v>
      </c>
    </row>
    <row r="323" spans="77:82" x14ac:dyDescent="0.45">
      <c r="CA323" s="7">
        <v>78084.92</v>
      </c>
      <c r="CC323" s="7">
        <v>45142.04</v>
      </c>
      <c r="CD323" s="7">
        <v>31653.78</v>
      </c>
    </row>
    <row r="324" spans="77:82" x14ac:dyDescent="0.45">
      <c r="CA324" s="7">
        <v>2767314.51</v>
      </c>
      <c r="CC324" s="7">
        <v>2555829.38</v>
      </c>
      <c r="CD324" s="7">
        <v>201475.75</v>
      </c>
    </row>
    <row r="325" spans="77:82" x14ac:dyDescent="0.45">
      <c r="CA325" s="7">
        <v>0</v>
      </c>
      <c r="CC325" s="7">
        <v>0</v>
      </c>
      <c r="CD325" s="7">
        <v>0</v>
      </c>
    </row>
    <row r="326" spans="77:82" x14ac:dyDescent="0.45">
      <c r="CA326" s="7">
        <v>2767314.51</v>
      </c>
      <c r="CC326" s="7">
        <v>2555829.38</v>
      </c>
      <c r="CD326" s="7">
        <v>201475.75</v>
      </c>
    </row>
    <row r="327" spans="77:82" x14ac:dyDescent="0.45">
      <c r="CA327" s="7">
        <v>0</v>
      </c>
      <c r="CC327" s="7">
        <v>0</v>
      </c>
      <c r="CD327" s="7">
        <v>0</v>
      </c>
    </row>
    <row r="328" spans="77:82" x14ac:dyDescent="0.45">
      <c r="CA328" s="7">
        <v>0</v>
      </c>
      <c r="CC328" s="7">
        <v>0</v>
      </c>
      <c r="CD328" s="7">
        <v>0</v>
      </c>
    </row>
    <row r="329" spans="77:82" x14ac:dyDescent="0.45">
      <c r="CA329" s="7">
        <v>17636748.879999999</v>
      </c>
      <c r="CC329" s="7">
        <v>15513380.890000001</v>
      </c>
      <c r="CD329" s="7">
        <v>915423.76</v>
      </c>
    </row>
    <row r="330" spans="77:82" x14ac:dyDescent="0.45">
      <c r="BY330" s="7">
        <v>0</v>
      </c>
      <c r="BZ330" s="7">
        <v>28145661.699999999</v>
      </c>
      <c r="CA330" s="7">
        <v>14375413.970000001</v>
      </c>
      <c r="CB330" s="7">
        <v>0</v>
      </c>
      <c r="CC330" s="7">
        <v>12632280.82</v>
      </c>
      <c r="CD330" s="7">
        <v>1311590.8799999999</v>
      </c>
    </row>
    <row r="331" spans="77:82" x14ac:dyDescent="0.45">
      <c r="CA331" s="7">
        <v>32012162.850000001</v>
      </c>
      <c r="CC331" s="7">
        <v>28145661.699999999</v>
      </c>
      <c r="CD331" s="7">
        <v>2227014.64</v>
      </c>
    </row>
    <row r="332" spans="77:82" x14ac:dyDescent="0.45">
      <c r="CC332" s="7">
        <v>13502.25</v>
      </c>
    </row>
    <row r="333" spans="77:82" x14ac:dyDescent="0.45">
      <c r="CC333" s="7">
        <v>889.56</v>
      </c>
    </row>
    <row r="334" spans="77:82" x14ac:dyDescent="0.45">
      <c r="CC334" s="7">
        <v>778.36</v>
      </c>
    </row>
    <row r="335" spans="77:82" x14ac:dyDescent="0.45">
      <c r="CC335" s="7">
        <v>5748.82</v>
      </c>
    </row>
    <row r="336" spans="77:82" x14ac:dyDescent="0.45">
      <c r="CC336" s="7">
        <v>59556.46</v>
      </c>
    </row>
    <row r="337" spans="81:81" x14ac:dyDescent="0.45">
      <c r="CC337" s="7">
        <v>19755.71</v>
      </c>
    </row>
    <row r="338" spans="81:81" x14ac:dyDescent="0.45">
      <c r="CC338" s="7">
        <v>5715.07</v>
      </c>
    </row>
    <row r="339" spans="81:81" x14ac:dyDescent="0.45">
      <c r="CC339" s="7">
        <v>10385.07</v>
      </c>
    </row>
    <row r="340" spans="81:81" x14ac:dyDescent="0.45">
      <c r="CC340" s="7">
        <v>3690.29</v>
      </c>
    </row>
    <row r="341" spans="81:81" x14ac:dyDescent="0.45">
      <c r="CC341" s="7">
        <v>127243.88</v>
      </c>
    </row>
    <row r="342" spans="81:81" x14ac:dyDescent="0.45">
      <c r="CC342" s="7">
        <v>53266.74</v>
      </c>
    </row>
    <row r="343" spans="81:81" x14ac:dyDescent="0.45">
      <c r="CC343" s="7">
        <v>26164.51</v>
      </c>
    </row>
    <row r="344" spans="81:81" x14ac:dyDescent="0.45">
      <c r="CC344" s="7">
        <v>23165.85</v>
      </c>
    </row>
    <row r="345" spans="81:81" x14ac:dyDescent="0.45">
      <c r="CC345" s="7">
        <v>12182.8</v>
      </c>
    </row>
    <row r="346" spans="81:81" x14ac:dyDescent="0.45">
      <c r="CC346" s="7">
        <v>40271.06</v>
      </c>
    </row>
    <row r="347" spans="81:81" x14ac:dyDescent="0.45">
      <c r="CC347" s="7">
        <v>29514.560000000001</v>
      </c>
    </row>
    <row r="348" spans="81:81" x14ac:dyDescent="0.45">
      <c r="CC348" s="7">
        <v>47881.61</v>
      </c>
    </row>
    <row r="349" spans="81:81" x14ac:dyDescent="0.45">
      <c r="CC349" s="7">
        <v>24712.13</v>
      </c>
    </row>
    <row r="350" spans="81:81" x14ac:dyDescent="0.45">
      <c r="CC350" s="7">
        <v>41500.28</v>
      </c>
    </row>
    <row r="351" spans="81:81" x14ac:dyDescent="0.45">
      <c r="CC351" s="7">
        <v>61946.31</v>
      </c>
    </row>
    <row r="352" spans="81:81" x14ac:dyDescent="0.45">
      <c r="CC352" s="7">
        <v>31215.4</v>
      </c>
    </row>
    <row r="353" spans="81:81" x14ac:dyDescent="0.45">
      <c r="CC353" s="7">
        <v>17653.79</v>
      </c>
    </row>
    <row r="354" spans="81:81" x14ac:dyDescent="0.45">
      <c r="CC354" s="7">
        <v>18157.96</v>
      </c>
    </row>
    <row r="355" spans="81:81" x14ac:dyDescent="0.45">
      <c r="CC355" s="7">
        <v>52222.81</v>
      </c>
    </row>
    <row r="356" spans="81:81" x14ac:dyDescent="0.45">
      <c r="CC356" s="7">
        <v>1467.38</v>
      </c>
    </row>
    <row r="357" spans="81:81" x14ac:dyDescent="0.45">
      <c r="CC357" s="7">
        <v>7456.55</v>
      </c>
    </row>
    <row r="358" spans="81:81" x14ac:dyDescent="0.45">
      <c r="CC358" s="7">
        <v>55651.39</v>
      </c>
    </row>
    <row r="359" spans="81:81" x14ac:dyDescent="0.45">
      <c r="CC359" s="7">
        <v>10320.49</v>
      </c>
    </row>
    <row r="360" spans="81:81" x14ac:dyDescent="0.45">
      <c r="CC360" s="7">
        <v>58433.06</v>
      </c>
    </row>
    <row r="361" spans="81:81" x14ac:dyDescent="0.45">
      <c r="CC361" s="7">
        <v>19906.28</v>
      </c>
    </row>
    <row r="362" spans="81:81" x14ac:dyDescent="0.45">
      <c r="CC362" s="7">
        <v>17473.400000000001</v>
      </c>
    </row>
    <row r="363" spans="81:81" x14ac:dyDescent="0.45">
      <c r="CC363" s="7">
        <v>25910.01</v>
      </c>
    </row>
    <row r="364" spans="81:81" x14ac:dyDescent="0.45">
      <c r="CC364" s="7">
        <v>15533.45</v>
      </c>
    </row>
    <row r="365" spans="81:81" x14ac:dyDescent="0.45">
      <c r="CC365" s="7">
        <v>17919.349999999999</v>
      </c>
    </row>
    <row r="366" spans="81:81" x14ac:dyDescent="0.45">
      <c r="CC366" s="7">
        <v>3744.41</v>
      </c>
    </row>
    <row r="367" spans="81:81" x14ac:dyDescent="0.45">
      <c r="CC367" s="7">
        <v>17228.59</v>
      </c>
    </row>
    <row r="368" spans="81:81" x14ac:dyDescent="0.45">
      <c r="CC368" s="7">
        <v>11352.46</v>
      </c>
    </row>
    <row r="369" spans="81:81" x14ac:dyDescent="0.45">
      <c r="CC369" s="7">
        <v>9261.16</v>
      </c>
    </row>
    <row r="370" spans="81:81" x14ac:dyDescent="0.45">
      <c r="CC370" s="7">
        <v>14661.86</v>
      </c>
    </row>
    <row r="371" spans="81:81" x14ac:dyDescent="0.45">
      <c r="CC371" s="7">
        <v>42034.39</v>
      </c>
    </row>
    <row r="372" spans="81:81" x14ac:dyDescent="0.45">
      <c r="CC372" s="7">
        <v>31872.57</v>
      </c>
    </row>
    <row r="373" spans="81:81" x14ac:dyDescent="0.45">
      <c r="CC373" s="7">
        <v>14071.49</v>
      </c>
    </row>
    <row r="374" spans="81:81" x14ac:dyDescent="0.45">
      <c r="CC374" s="7">
        <v>10027.49</v>
      </c>
    </row>
    <row r="375" spans="81:81" x14ac:dyDescent="0.45">
      <c r="CC375" s="7">
        <v>0</v>
      </c>
    </row>
    <row r="376" spans="81:81" x14ac:dyDescent="0.45">
      <c r="CC376" s="7">
        <v>15336.76</v>
      </c>
    </row>
    <row r="377" spans="81:81" x14ac:dyDescent="0.45">
      <c r="CC377" s="7">
        <v>27250.61</v>
      </c>
    </row>
    <row r="378" spans="81:81" x14ac:dyDescent="0.45">
      <c r="CC378" s="7">
        <v>11797.98</v>
      </c>
    </row>
    <row r="379" spans="81:81" x14ac:dyDescent="0.45">
      <c r="CC379" s="7">
        <v>18945.439999999999</v>
      </c>
    </row>
    <row r="380" spans="81:81" x14ac:dyDescent="0.45">
      <c r="CC380" s="7">
        <v>5999.15</v>
      </c>
    </row>
    <row r="381" spans="81:81" x14ac:dyDescent="0.45">
      <c r="CC381" s="7">
        <v>5794.5</v>
      </c>
    </row>
    <row r="382" spans="81:81" x14ac:dyDescent="0.45">
      <c r="CC382" s="7">
        <v>13779.97</v>
      </c>
    </row>
    <row r="383" spans="81:81" x14ac:dyDescent="0.45">
      <c r="CC383" s="7">
        <v>3066.52</v>
      </c>
    </row>
    <row r="384" spans="81:81" x14ac:dyDescent="0.45">
      <c r="CC384" s="7">
        <v>8980.34</v>
      </c>
    </row>
    <row r="385" spans="81:81" x14ac:dyDescent="0.45">
      <c r="CC385" s="7">
        <v>16123.67</v>
      </c>
    </row>
    <row r="386" spans="81:81" x14ac:dyDescent="0.45">
      <c r="CC386" s="7">
        <v>19196.099999999999</v>
      </c>
    </row>
    <row r="387" spans="81:81" x14ac:dyDescent="0.45">
      <c r="CC387" s="7">
        <v>6357.03</v>
      </c>
    </row>
    <row r="388" spans="81:81" x14ac:dyDescent="0.45">
      <c r="CC388" s="7">
        <v>27933.38</v>
      </c>
    </row>
    <row r="389" spans="81:81" x14ac:dyDescent="0.45">
      <c r="CC389" s="7">
        <v>5188.4799999999996</v>
      </c>
    </row>
    <row r="390" spans="81:81" x14ac:dyDescent="0.45">
      <c r="CC390" s="7">
        <v>4731.95</v>
      </c>
    </row>
    <row r="391" spans="81:81" x14ac:dyDescent="0.45">
      <c r="CC391" s="7">
        <v>2456.85</v>
      </c>
    </row>
    <row r="392" spans="81:81" x14ac:dyDescent="0.45">
      <c r="CC392" s="7">
        <v>2008.17</v>
      </c>
    </row>
    <row r="393" spans="81:81" x14ac:dyDescent="0.45">
      <c r="CC393" s="7">
        <v>1969.95</v>
      </c>
    </row>
    <row r="394" spans="81:81" x14ac:dyDescent="0.45">
      <c r="CC394" s="7">
        <v>3205.29</v>
      </c>
    </row>
    <row r="395" spans="81:81" x14ac:dyDescent="0.45">
      <c r="CC395" s="7">
        <v>21.65</v>
      </c>
    </row>
    <row r="396" spans="81:81" x14ac:dyDescent="0.45">
      <c r="CC396" s="7">
        <v>0</v>
      </c>
    </row>
    <row r="397" spans="81:81" x14ac:dyDescent="0.45">
      <c r="CC397" s="7">
        <v>430796.78</v>
      </c>
    </row>
    <row r="398" spans="81:81" x14ac:dyDescent="0.45">
      <c r="CC398" s="7">
        <v>25155.34</v>
      </c>
    </row>
    <row r="399" spans="81:81" x14ac:dyDescent="0.45">
      <c r="CC399" s="7">
        <v>405538.04</v>
      </c>
    </row>
    <row r="400" spans="81:81" x14ac:dyDescent="0.45">
      <c r="CC400" s="7">
        <v>103.4</v>
      </c>
    </row>
    <row r="401" spans="77:81" x14ac:dyDescent="0.45">
      <c r="CC401" s="7">
        <v>283151.21999999997</v>
      </c>
    </row>
    <row r="402" spans="77:81" x14ac:dyDescent="0.45">
      <c r="CC402" s="7">
        <v>251497.44</v>
      </c>
    </row>
    <row r="403" spans="77:81" x14ac:dyDescent="0.45">
      <c r="CC403" s="7">
        <v>30232.26</v>
      </c>
    </row>
    <row r="404" spans="77:81" x14ac:dyDescent="0.45">
      <c r="CC404" s="7">
        <v>1421.52</v>
      </c>
    </row>
    <row r="405" spans="77:81" x14ac:dyDescent="0.45">
      <c r="CC405" s="7">
        <v>31653.78</v>
      </c>
    </row>
    <row r="406" spans="77:81" x14ac:dyDescent="0.45">
      <c r="CC406" s="7">
        <v>201475.75</v>
      </c>
    </row>
    <row r="407" spans="77:81" x14ac:dyDescent="0.45">
      <c r="CC407" s="7">
        <v>0</v>
      </c>
    </row>
    <row r="408" spans="77:81" x14ac:dyDescent="0.45">
      <c r="CC408" s="7">
        <v>201475.75</v>
      </c>
    </row>
    <row r="409" spans="77:81" x14ac:dyDescent="0.45">
      <c r="CC409" s="7">
        <v>0</v>
      </c>
    </row>
    <row r="410" spans="77:81" x14ac:dyDescent="0.45">
      <c r="CC410" s="7">
        <v>0</v>
      </c>
    </row>
    <row r="411" spans="77:81" x14ac:dyDescent="0.45">
      <c r="CC411" s="7">
        <v>915423.76</v>
      </c>
    </row>
    <row r="412" spans="77:81" x14ac:dyDescent="0.45">
      <c r="CC412" s="7">
        <v>1311590.8799999999</v>
      </c>
    </row>
    <row r="413" spans="77:81" x14ac:dyDescent="0.45">
      <c r="CC413" s="7">
        <v>2227014.64</v>
      </c>
    </row>
    <row r="414" spans="77:81" x14ac:dyDescent="0.45">
      <c r="BY414" s="7">
        <v>0</v>
      </c>
      <c r="BZ414" s="7">
        <v>424908.47</v>
      </c>
      <c r="CA414" s="7">
        <v>239219.24</v>
      </c>
      <c r="CB414" s="7">
        <v>0</v>
      </c>
      <c r="CC414" s="7">
        <v>230509.71</v>
      </c>
    </row>
    <row r="415" spans="77:81" x14ac:dyDescent="0.45">
      <c r="BY415" s="7">
        <v>0</v>
      </c>
      <c r="BZ415" s="7">
        <v>50022.28</v>
      </c>
      <c r="CA415" s="7">
        <v>24411.65</v>
      </c>
      <c r="CB415" s="7">
        <v>0</v>
      </c>
      <c r="CC415" s="7">
        <v>23644.720000000001</v>
      </c>
    </row>
    <row r="416" spans="77:81" x14ac:dyDescent="0.45">
      <c r="BY416" s="7">
        <v>0</v>
      </c>
      <c r="BZ416" s="7">
        <v>14886.65</v>
      </c>
      <c r="CA416" s="7">
        <v>7726.18</v>
      </c>
      <c r="CB416" s="7">
        <v>0</v>
      </c>
      <c r="CC416" s="7">
        <v>7446.14</v>
      </c>
    </row>
    <row r="417" spans="77:81" x14ac:dyDescent="0.45">
      <c r="BY417" s="7">
        <v>0</v>
      </c>
      <c r="BZ417" s="7">
        <v>115043.8</v>
      </c>
      <c r="CA417" s="7">
        <v>78011.87</v>
      </c>
      <c r="CB417" s="7">
        <v>0</v>
      </c>
      <c r="CC417" s="7">
        <v>76407.740000000005</v>
      </c>
    </row>
    <row r="418" spans="77:81" x14ac:dyDescent="0.45">
      <c r="BY418" s="7">
        <v>0</v>
      </c>
      <c r="BZ418" s="7">
        <v>1073760</v>
      </c>
      <c r="CA418" s="7">
        <v>792513.51</v>
      </c>
      <c r="CB418" s="7">
        <v>0</v>
      </c>
      <c r="CC418" s="7">
        <v>785309.64</v>
      </c>
    </row>
    <row r="419" spans="77:81" x14ac:dyDescent="0.45">
      <c r="BY419" s="7">
        <v>0</v>
      </c>
      <c r="BZ419" s="7">
        <v>205601.68</v>
      </c>
      <c r="CA419" s="7">
        <v>132851.96</v>
      </c>
      <c r="CB419" s="7">
        <v>0</v>
      </c>
      <c r="CC419" s="7">
        <v>131234.21</v>
      </c>
    </row>
    <row r="420" spans="77:81" x14ac:dyDescent="0.45">
      <c r="BY420" s="7">
        <v>0</v>
      </c>
      <c r="BZ420" s="7">
        <v>127611.84</v>
      </c>
      <c r="CA420" s="7">
        <v>88354.880000000005</v>
      </c>
      <c r="CB420" s="7">
        <v>0</v>
      </c>
      <c r="CC420" s="7">
        <v>87570.05</v>
      </c>
    </row>
    <row r="421" spans="77:81" x14ac:dyDescent="0.45">
      <c r="BY421" s="7">
        <v>0</v>
      </c>
      <c r="BZ421" s="7">
        <v>171741.79</v>
      </c>
      <c r="CA421" s="7">
        <v>122694.9</v>
      </c>
      <c r="CB421" s="7">
        <v>0</v>
      </c>
      <c r="CC421" s="7">
        <v>121617.3</v>
      </c>
    </row>
    <row r="422" spans="77:81" x14ac:dyDescent="0.45">
      <c r="BY422" s="7">
        <v>0</v>
      </c>
      <c r="BZ422" s="7">
        <v>75743.289999999994</v>
      </c>
      <c r="CA422" s="7">
        <v>45505.07</v>
      </c>
      <c r="CB422" s="7">
        <v>0</v>
      </c>
      <c r="CC422" s="7">
        <v>45115.03</v>
      </c>
    </row>
    <row r="423" spans="77:81" x14ac:dyDescent="0.45">
      <c r="BY423" s="7">
        <v>0</v>
      </c>
      <c r="BZ423" s="7">
        <v>359543.33</v>
      </c>
      <c r="CA423" s="7">
        <v>302357.03000000003</v>
      </c>
      <c r="CB423" s="7">
        <v>0</v>
      </c>
      <c r="CC423" s="7">
        <v>298112.69</v>
      </c>
    </row>
    <row r="424" spans="77:81" x14ac:dyDescent="0.45">
      <c r="BY424" s="7">
        <v>0</v>
      </c>
      <c r="BZ424" s="7">
        <v>496694.33</v>
      </c>
      <c r="CA424" s="7">
        <v>341168.69</v>
      </c>
      <c r="CB424" s="7">
        <v>0</v>
      </c>
      <c r="CC424" s="7">
        <v>335675.74</v>
      </c>
    </row>
    <row r="425" spans="77:81" x14ac:dyDescent="0.45">
      <c r="BY425" s="7">
        <v>0</v>
      </c>
      <c r="BZ425" s="7">
        <v>226150.03</v>
      </c>
      <c r="CA425" s="7">
        <v>127554.32</v>
      </c>
      <c r="CB425" s="7">
        <v>0</v>
      </c>
      <c r="CC425" s="7">
        <v>126685.27</v>
      </c>
    </row>
    <row r="426" spans="77:81" x14ac:dyDescent="0.45">
      <c r="BY426" s="7">
        <v>0</v>
      </c>
      <c r="BZ426" s="7">
        <v>283538.77</v>
      </c>
      <c r="CA426" s="7">
        <v>188275.01</v>
      </c>
      <c r="CB426" s="7">
        <v>0</v>
      </c>
      <c r="CC426" s="7">
        <v>186611.99</v>
      </c>
    </row>
    <row r="427" spans="77:81" x14ac:dyDescent="0.45">
      <c r="BY427" s="7">
        <v>0</v>
      </c>
      <c r="BZ427" s="7">
        <v>195314.11</v>
      </c>
      <c r="CA427" s="7">
        <v>125113.3</v>
      </c>
      <c r="CB427" s="7">
        <v>0</v>
      </c>
      <c r="CC427" s="7">
        <v>123151.44</v>
      </c>
    </row>
    <row r="428" spans="77:81" x14ac:dyDescent="0.45">
      <c r="BY428" s="7">
        <v>0</v>
      </c>
      <c r="BZ428" s="7">
        <v>327130.43</v>
      </c>
      <c r="CA428" s="7">
        <v>251747.93</v>
      </c>
      <c r="CB428" s="7">
        <v>0</v>
      </c>
      <c r="CC428" s="7">
        <v>249982.6</v>
      </c>
    </row>
    <row r="429" spans="77:81" x14ac:dyDescent="0.45">
      <c r="BY429" s="7">
        <v>0</v>
      </c>
      <c r="BZ429" s="7">
        <v>482799.52</v>
      </c>
      <c r="CA429" s="7">
        <v>296597.88</v>
      </c>
      <c r="CB429" s="7">
        <v>0</v>
      </c>
      <c r="CC429" s="7">
        <v>294624.88</v>
      </c>
    </row>
    <row r="430" spans="77:81" x14ac:dyDescent="0.45">
      <c r="BY430" s="7">
        <v>0</v>
      </c>
      <c r="BZ430" s="7">
        <v>309355.12</v>
      </c>
      <c r="CA430" s="7">
        <v>177540.13</v>
      </c>
      <c r="CB430" s="7">
        <v>0</v>
      </c>
      <c r="CC430" s="7">
        <v>176290.3</v>
      </c>
    </row>
    <row r="431" spans="77:81" x14ac:dyDescent="0.45">
      <c r="BY431" s="7">
        <v>0</v>
      </c>
      <c r="BZ431" s="7">
        <v>267151.96000000002</v>
      </c>
      <c r="CA431" s="7">
        <v>172411.3</v>
      </c>
      <c r="CB431" s="7">
        <v>0</v>
      </c>
      <c r="CC431" s="7">
        <v>171162.78</v>
      </c>
    </row>
    <row r="432" spans="77:81" x14ac:dyDescent="0.45">
      <c r="BY432" s="7">
        <v>0</v>
      </c>
      <c r="BZ432" s="7">
        <v>597972.66</v>
      </c>
      <c r="CA432" s="7">
        <v>383608.34</v>
      </c>
      <c r="CB432" s="7">
        <v>0</v>
      </c>
      <c r="CC432" s="7">
        <v>380868.96</v>
      </c>
    </row>
    <row r="433" spans="77:81" x14ac:dyDescent="0.45">
      <c r="BY433" s="7">
        <v>0</v>
      </c>
      <c r="BZ433" s="7">
        <v>842548.53</v>
      </c>
      <c r="CA433" s="7">
        <v>610888.29</v>
      </c>
      <c r="CB433" s="7">
        <v>0</v>
      </c>
      <c r="CC433" s="7">
        <v>607262.27</v>
      </c>
    </row>
    <row r="434" spans="77:81" x14ac:dyDescent="0.45">
      <c r="BY434" s="7">
        <v>0</v>
      </c>
      <c r="BZ434" s="7">
        <v>226659.55</v>
      </c>
      <c r="CA434" s="7">
        <v>161262.35</v>
      </c>
      <c r="CB434" s="7">
        <v>0</v>
      </c>
      <c r="CC434" s="7">
        <v>160401.76999999999</v>
      </c>
    </row>
    <row r="435" spans="77:81" x14ac:dyDescent="0.45">
      <c r="BY435" s="7">
        <v>0</v>
      </c>
      <c r="BZ435" s="7">
        <v>225303.06</v>
      </c>
      <c r="CA435" s="7">
        <v>135457.18</v>
      </c>
      <c r="CB435" s="7">
        <v>0</v>
      </c>
      <c r="CC435" s="7">
        <v>134112.82</v>
      </c>
    </row>
    <row r="436" spans="77:81" x14ac:dyDescent="0.45">
      <c r="BY436" s="7">
        <v>0</v>
      </c>
      <c r="BZ436" s="7">
        <v>269552.56</v>
      </c>
      <c r="CA436" s="7">
        <v>160438.93</v>
      </c>
      <c r="CB436" s="7">
        <v>0</v>
      </c>
      <c r="CC436" s="7">
        <v>158851.12</v>
      </c>
    </row>
    <row r="437" spans="77:81" x14ac:dyDescent="0.45">
      <c r="BY437" s="7">
        <v>0</v>
      </c>
      <c r="BZ437" s="7">
        <v>694239.54</v>
      </c>
      <c r="CA437" s="7">
        <v>463013</v>
      </c>
      <c r="CB437" s="7">
        <v>0</v>
      </c>
      <c r="CC437" s="7">
        <v>460560.86</v>
      </c>
    </row>
    <row r="438" spans="77:81" x14ac:dyDescent="0.45">
      <c r="BY438" s="7">
        <v>0</v>
      </c>
      <c r="BZ438" s="7">
        <v>65128.68</v>
      </c>
      <c r="CA438" s="7">
        <v>31141.95</v>
      </c>
      <c r="CB438" s="7">
        <v>0</v>
      </c>
      <c r="CC438" s="7">
        <v>30264.29</v>
      </c>
    </row>
    <row r="439" spans="77:81" x14ac:dyDescent="0.45">
      <c r="BY439" s="7">
        <v>0</v>
      </c>
      <c r="BZ439" s="7">
        <v>256415.15</v>
      </c>
      <c r="CA439" s="7">
        <v>142014.97</v>
      </c>
      <c r="CB439" s="7">
        <v>0</v>
      </c>
      <c r="CC439" s="7">
        <v>134954.75</v>
      </c>
    </row>
    <row r="440" spans="77:81" x14ac:dyDescent="0.45">
      <c r="BY440" s="7">
        <v>0</v>
      </c>
      <c r="BZ440" s="7">
        <v>1887258.38</v>
      </c>
      <c r="CA440" s="7">
        <v>1146042.3899999999</v>
      </c>
      <c r="CB440" s="7">
        <v>0</v>
      </c>
      <c r="CC440" s="7">
        <v>1124798.6499999999</v>
      </c>
    </row>
    <row r="441" spans="77:81" x14ac:dyDescent="0.45">
      <c r="BY441" s="7">
        <v>0</v>
      </c>
      <c r="BZ441" s="7">
        <v>374587.07</v>
      </c>
      <c r="CA441" s="7">
        <v>167964.59</v>
      </c>
      <c r="CB441" s="7">
        <v>0</v>
      </c>
      <c r="CC441" s="7">
        <v>165340.28</v>
      </c>
    </row>
    <row r="442" spans="77:81" x14ac:dyDescent="0.45">
      <c r="BY442" s="7">
        <v>0</v>
      </c>
      <c r="BZ442" s="7">
        <v>1476580.6</v>
      </c>
      <c r="CA442" s="7">
        <v>750082.65</v>
      </c>
      <c r="CB442" s="7">
        <v>0</v>
      </c>
      <c r="CC442" s="7">
        <v>736515.43</v>
      </c>
    </row>
    <row r="443" spans="77:81" x14ac:dyDescent="0.45">
      <c r="BY443" s="7">
        <v>0</v>
      </c>
      <c r="BZ443" s="7">
        <v>1028291.93</v>
      </c>
      <c r="CA443" s="7">
        <v>429637.19</v>
      </c>
      <c r="CB443" s="7">
        <v>0</v>
      </c>
      <c r="CC443" s="7">
        <v>421672.71</v>
      </c>
    </row>
    <row r="444" spans="77:81" x14ac:dyDescent="0.45">
      <c r="BY444" s="7">
        <v>0</v>
      </c>
      <c r="BZ444" s="7">
        <v>666104.49</v>
      </c>
      <c r="CA444" s="7">
        <v>358638.66</v>
      </c>
      <c r="CB444" s="7">
        <v>0</v>
      </c>
      <c r="CC444" s="7">
        <v>335539.39</v>
      </c>
    </row>
    <row r="445" spans="77:81" x14ac:dyDescent="0.45">
      <c r="BY445" s="7">
        <v>0</v>
      </c>
      <c r="BZ445" s="7">
        <v>128283.44</v>
      </c>
      <c r="CA445" s="7">
        <v>93761.41</v>
      </c>
      <c r="CB445" s="7">
        <v>0</v>
      </c>
      <c r="CC445" s="7">
        <v>91456.18</v>
      </c>
    </row>
    <row r="446" spans="77:81" x14ac:dyDescent="0.45">
      <c r="BY446" s="7">
        <v>0</v>
      </c>
      <c r="BZ446" s="7">
        <v>136680.91</v>
      </c>
      <c r="CA446" s="7">
        <v>100179.35</v>
      </c>
      <c r="CB446" s="7">
        <v>0</v>
      </c>
      <c r="CC446" s="7">
        <v>94765.09</v>
      </c>
    </row>
    <row r="447" spans="77:81" x14ac:dyDescent="0.45">
      <c r="BY447" s="7">
        <v>0</v>
      </c>
      <c r="BZ447" s="7">
        <v>539200.23</v>
      </c>
      <c r="CA447" s="7">
        <v>308688.15000000002</v>
      </c>
      <c r="CB447" s="7">
        <v>0</v>
      </c>
      <c r="CC447" s="7">
        <v>300143.34999999998</v>
      </c>
    </row>
    <row r="448" spans="77:81" x14ac:dyDescent="0.45">
      <c r="BY448" s="7">
        <v>0</v>
      </c>
      <c r="BZ448" s="7">
        <v>130421.17</v>
      </c>
      <c r="CA448" s="7">
        <v>67040.87</v>
      </c>
      <c r="CB448" s="7">
        <v>0</v>
      </c>
      <c r="CC448" s="7">
        <v>63111.25</v>
      </c>
    </row>
    <row r="449" spans="77:81" x14ac:dyDescent="0.45">
      <c r="BY449" s="7">
        <v>0</v>
      </c>
      <c r="BZ449" s="7">
        <v>810168.14</v>
      </c>
      <c r="CA449" s="7">
        <v>388062.95</v>
      </c>
      <c r="CB449" s="7">
        <v>0</v>
      </c>
      <c r="CC449" s="7">
        <v>372053.05</v>
      </c>
    </row>
    <row r="450" spans="77:81" x14ac:dyDescent="0.45">
      <c r="BY450" s="7">
        <v>0</v>
      </c>
      <c r="BZ450" s="7">
        <v>198978.67</v>
      </c>
      <c r="CA450" s="7">
        <v>100624.22</v>
      </c>
      <c r="CB450" s="7">
        <v>0</v>
      </c>
      <c r="CC450" s="7">
        <v>99813.119999999995</v>
      </c>
    </row>
    <row r="451" spans="77:81" x14ac:dyDescent="0.45">
      <c r="BY451" s="7">
        <v>0</v>
      </c>
      <c r="BZ451" s="7">
        <v>164473.12</v>
      </c>
      <c r="CA451" s="7">
        <v>92124.77</v>
      </c>
      <c r="CB451" s="7">
        <v>0</v>
      </c>
      <c r="CC451" s="7">
        <v>91151.34</v>
      </c>
    </row>
    <row r="452" spans="77:81" x14ac:dyDescent="0.45">
      <c r="BY452" s="7">
        <v>0</v>
      </c>
      <c r="BZ452" s="7">
        <v>355518.73</v>
      </c>
      <c r="CA452" s="7">
        <v>185179.13</v>
      </c>
      <c r="CB452" s="7">
        <v>0</v>
      </c>
      <c r="CC452" s="7">
        <v>183115.22</v>
      </c>
    </row>
    <row r="453" spans="77:81" x14ac:dyDescent="0.45">
      <c r="BY453" s="7">
        <v>0</v>
      </c>
      <c r="BZ453" s="7">
        <v>703052.86</v>
      </c>
      <c r="CA453" s="7">
        <v>334800.78000000003</v>
      </c>
      <c r="CB453" s="7">
        <v>0</v>
      </c>
      <c r="CC453" s="7">
        <v>330578.87</v>
      </c>
    </row>
    <row r="454" spans="77:81" x14ac:dyDescent="0.45">
      <c r="BY454" s="7">
        <v>0</v>
      </c>
      <c r="BZ454" s="7">
        <v>808871.79</v>
      </c>
      <c r="CA454" s="7">
        <v>391815.52</v>
      </c>
      <c r="CB454" s="7">
        <v>0</v>
      </c>
      <c r="CC454" s="7">
        <v>363349.01</v>
      </c>
    </row>
    <row r="455" spans="77:81" x14ac:dyDescent="0.45">
      <c r="BY455" s="7">
        <v>0</v>
      </c>
      <c r="BZ455" s="7">
        <v>363442.98</v>
      </c>
      <c r="CA455" s="7">
        <v>243066.56</v>
      </c>
      <c r="CB455" s="7">
        <v>0</v>
      </c>
      <c r="CC455" s="7">
        <v>224052.83</v>
      </c>
    </row>
    <row r="456" spans="77:81" x14ac:dyDescent="0.45">
      <c r="BY456" s="7">
        <v>0</v>
      </c>
      <c r="BZ456" s="7">
        <v>261246.88</v>
      </c>
      <c r="CA456" s="7">
        <v>136931.14000000001</v>
      </c>
      <c r="CB456" s="7">
        <v>0</v>
      </c>
      <c r="CC456" s="7">
        <v>127150.47</v>
      </c>
    </row>
    <row r="457" spans="77:81" x14ac:dyDescent="0.45">
      <c r="BY457" s="7">
        <v>0</v>
      </c>
      <c r="BZ457" s="7">
        <v>0</v>
      </c>
      <c r="CA457" s="7">
        <v>0</v>
      </c>
      <c r="CB457" s="7">
        <v>0</v>
      </c>
      <c r="CC457" s="7">
        <v>0</v>
      </c>
    </row>
    <row r="458" spans="77:81" x14ac:dyDescent="0.45">
      <c r="BY458" s="7">
        <v>0</v>
      </c>
      <c r="BZ458" s="7">
        <v>2124874.8199999998</v>
      </c>
      <c r="CA458" s="7">
        <v>535085.86</v>
      </c>
      <c r="CB458" s="7">
        <v>0</v>
      </c>
      <c r="CC458" s="7">
        <v>506703.76</v>
      </c>
    </row>
    <row r="459" spans="77:81" x14ac:dyDescent="0.45">
      <c r="BY459" s="7">
        <v>0</v>
      </c>
      <c r="BZ459" s="7">
        <v>880034.79</v>
      </c>
      <c r="CA459" s="7">
        <v>408130.42</v>
      </c>
      <c r="CB459" s="7">
        <v>0</v>
      </c>
      <c r="CC459" s="7">
        <v>400708.45</v>
      </c>
    </row>
    <row r="460" spans="77:81" x14ac:dyDescent="0.45">
      <c r="BY460" s="7">
        <v>0</v>
      </c>
      <c r="BZ460" s="7">
        <v>375802.56</v>
      </c>
      <c r="CA460" s="7">
        <v>189600.98</v>
      </c>
      <c r="CB460" s="7">
        <v>0</v>
      </c>
      <c r="CC460" s="7">
        <v>186632.17</v>
      </c>
    </row>
    <row r="461" spans="77:81" x14ac:dyDescent="0.45">
      <c r="BY461" s="7">
        <v>0</v>
      </c>
      <c r="BZ461" s="7">
        <v>385200.21</v>
      </c>
      <c r="CA461" s="7">
        <v>183798.81</v>
      </c>
      <c r="CB461" s="7">
        <v>0</v>
      </c>
      <c r="CC461" s="7">
        <v>177735.62</v>
      </c>
    </row>
    <row r="462" spans="77:81" x14ac:dyDescent="0.45">
      <c r="BY462" s="7">
        <v>0</v>
      </c>
      <c r="BZ462" s="7">
        <v>202734.14</v>
      </c>
      <c r="CA462" s="7">
        <v>108108.71</v>
      </c>
      <c r="CB462" s="7">
        <v>0</v>
      </c>
      <c r="CC462" s="7">
        <v>106811.47</v>
      </c>
    </row>
    <row r="463" spans="77:81" x14ac:dyDescent="0.45">
      <c r="BY463" s="7">
        <v>0</v>
      </c>
      <c r="BZ463" s="7">
        <v>170570.59</v>
      </c>
      <c r="CA463" s="7">
        <v>85068.09</v>
      </c>
      <c r="CB463" s="7">
        <v>0</v>
      </c>
      <c r="CC463" s="7">
        <v>83572.600000000006</v>
      </c>
    </row>
    <row r="464" spans="77:81" x14ac:dyDescent="0.45">
      <c r="BY464" s="7">
        <v>0</v>
      </c>
      <c r="BZ464" s="7">
        <v>379920</v>
      </c>
      <c r="CA464" s="7">
        <v>168383.4</v>
      </c>
      <c r="CB464" s="7">
        <v>0</v>
      </c>
      <c r="CC464" s="7">
        <v>165137.76999999999</v>
      </c>
    </row>
    <row r="465" spans="77:81" x14ac:dyDescent="0.45">
      <c r="BY465" s="7">
        <v>0</v>
      </c>
      <c r="BZ465" s="7">
        <v>217006.5</v>
      </c>
      <c r="CA465" s="7">
        <v>48613.31</v>
      </c>
      <c r="CB465" s="7">
        <v>0</v>
      </c>
      <c r="CC465" s="7">
        <v>47979.81</v>
      </c>
    </row>
    <row r="466" spans="77:81" x14ac:dyDescent="0.45">
      <c r="BY466" s="7">
        <v>0</v>
      </c>
      <c r="BZ466" s="7">
        <v>142004.16</v>
      </c>
      <c r="CA466" s="7">
        <v>104204.5</v>
      </c>
      <c r="CB466" s="7">
        <v>0</v>
      </c>
      <c r="CC466" s="7">
        <v>100056.64</v>
      </c>
    </row>
    <row r="467" spans="77:81" x14ac:dyDescent="0.45">
      <c r="BY467" s="7">
        <v>0</v>
      </c>
      <c r="BZ467" s="7">
        <v>526727.9</v>
      </c>
      <c r="CA467" s="7">
        <v>246460.08</v>
      </c>
      <c r="CB467" s="7">
        <v>0</v>
      </c>
      <c r="CC467" s="7">
        <v>242448.13</v>
      </c>
    </row>
    <row r="468" spans="77:81" x14ac:dyDescent="0.45">
      <c r="BY468" s="7">
        <v>0</v>
      </c>
      <c r="BZ468" s="7">
        <v>1195226.82</v>
      </c>
      <c r="CA468" s="7">
        <v>399639.93</v>
      </c>
      <c r="CB468" s="7">
        <v>0</v>
      </c>
      <c r="CC468" s="7">
        <v>351850.7</v>
      </c>
    </row>
    <row r="469" spans="77:81" x14ac:dyDescent="0.45">
      <c r="BY469" s="7">
        <v>0</v>
      </c>
      <c r="BZ469" s="7">
        <v>850640.54</v>
      </c>
      <c r="CA469" s="7">
        <v>191259.47</v>
      </c>
      <c r="CB469" s="7">
        <v>0</v>
      </c>
      <c r="CC469" s="7">
        <v>173397.64</v>
      </c>
    </row>
    <row r="470" spans="77:81" x14ac:dyDescent="0.45">
      <c r="BY470" s="7">
        <v>0</v>
      </c>
      <c r="BZ470" s="7">
        <v>1076388.43</v>
      </c>
      <c r="CA470" s="7">
        <v>387475.32</v>
      </c>
      <c r="CB470" s="7">
        <v>0</v>
      </c>
      <c r="CC470" s="7">
        <v>349379.17</v>
      </c>
    </row>
    <row r="471" spans="77:81" x14ac:dyDescent="0.45">
      <c r="BY471" s="7">
        <v>0</v>
      </c>
      <c r="BZ471" s="7">
        <v>451753.54</v>
      </c>
      <c r="CA471" s="7">
        <v>137515.37</v>
      </c>
      <c r="CB471" s="7">
        <v>0</v>
      </c>
      <c r="CC471" s="7">
        <v>122447.64</v>
      </c>
    </row>
    <row r="472" spans="77:81" x14ac:dyDescent="0.45">
      <c r="BY472" s="7">
        <v>0</v>
      </c>
      <c r="BZ472" s="7">
        <v>203422.99</v>
      </c>
      <c r="CA472" s="7">
        <v>90842.240000000005</v>
      </c>
      <c r="CB472" s="7">
        <v>0</v>
      </c>
      <c r="CC472" s="7">
        <v>83663.78</v>
      </c>
    </row>
    <row r="473" spans="77:81" x14ac:dyDescent="0.45">
      <c r="BY473" s="7">
        <v>0</v>
      </c>
      <c r="BZ473" s="7">
        <v>138907.01</v>
      </c>
      <c r="CA473" s="7">
        <v>64422.45</v>
      </c>
      <c r="CB473" s="7">
        <v>0</v>
      </c>
      <c r="CC473" s="7">
        <v>59565.15</v>
      </c>
    </row>
    <row r="474" spans="77:81" x14ac:dyDescent="0.45">
      <c r="BY474" s="7">
        <v>0</v>
      </c>
      <c r="BZ474" s="7">
        <v>134716.13</v>
      </c>
      <c r="CA474" s="7">
        <v>55382.71</v>
      </c>
      <c r="CB474" s="7">
        <v>0</v>
      </c>
      <c r="CC474" s="7">
        <v>50363.31</v>
      </c>
    </row>
    <row r="475" spans="77:81" x14ac:dyDescent="0.45">
      <c r="BY475" s="7">
        <v>0</v>
      </c>
      <c r="BZ475" s="7">
        <v>38736.080000000002</v>
      </c>
      <c r="CA475" s="7">
        <v>16942.330000000002</v>
      </c>
      <c r="CB475" s="7">
        <v>0</v>
      </c>
      <c r="CC475" s="7">
        <v>16672.509999999998</v>
      </c>
    </row>
    <row r="476" spans="77:81" x14ac:dyDescent="0.45">
      <c r="BY476" s="7">
        <v>0</v>
      </c>
      <c r="BZ476" s="7">
        <v>181791.92</v>
      </c>
      <c r="CA476" s="7">
        <v>57475.95</v>
      </c>
      <c r="CB476" s="7">
        <v>0</v>
      </c>
      <c r="CC476" s="7">
        <v>55273.599999999999</v>
      </c>
    </row>
    <row r="477" spans="77:81" x14ac:dyDescent="0.45">
      <c r="BY477" s="7">
        <v>0</v>
      </c>
      <c r="BZ477" s="7">
        <v>51224.03</v>
      </c>
      <c r="CA477" s="7">
        <v>483.89</v>
      </c>
      <c r="CB477" s="7">
        <v>0</v>
      </c>
      <c r="CC477" s="7">
        <v>436.46</v>
      </c>
    </row>
    <row r="478" spans="77:81" x14ac:dyDescent="0.45">
      <c r="BY478" s="7">
        <v>0</v>
      </c>
      <c r="BZ478" s="7">
        <v>0</v>
      </c>
      <c r="CA478" s="7">
        <v>0</v>
      </c>
      <c r="CB478" s="7">
        <v>0</v>
      </c>
      <c r="CC478" s="7">
        <v>0</v>
      </c>
    </row>
    <row r="479" spans="77:81" x14ac:dyDescent="0.45">
      <c r="CA479" s="7">
        <v>11655356.6</v>
      </c>
      <c r="CC479" s="7">
        <v>10688709.640000001</v>
      </c>
    </row>
    <row r="480" spans="77:81" x14ac:dyDescent="0.45">
      <c r="CA480" s="7">
        <v>3127165.92</v>
      </c>
      <c r="CC480" s="7">
        <v>3112764.15</v>
      </c>
    </row>
    <row r="481" spans="77:81" x14ac:dyDescent="0.45">
      <c r="CA481" s="7">
        <v>8302371.5899999999</v>
      </c>
      <c r="CC481" s="7">
        <v>7349787.29</v>
      </c>
    </row>
    <row r="482" spans="77:81" x14ac:dyDescent="0.45">
      <c r="CA482" s="7">
        <v>225819.09</v>
      </c>
      <c r="CC482" s="7">
        <v>226158.2</v>
      </c>
    </row>
    <row r="483" spans="77:81" x14ac:dyDescent="0.45">
      <c r="CA483" s="7">
        <v>3214077.77</v>
      </c>
      <c r="CC483" s="7">
        <v>2982789.87</v>
      </c>
    </row>
    <row r="484" spans="77:81" x14ac:dyDescent="0.45">
      <c r="CA484" s="7">
        <v>3135992.85</v>
      </c>
      <c r="CC484" s="7">
        <v>2905994.05</v>
      </c>
    </row>
    <row r="485" spans="77:81" x14ac:dyDescent="0.45">
      <c r="CA485" s="7">
        <v>66485.23</v>
      </c>
      <c r="CC485" s="7">
        <v>65824.649999999994</v>
      </c>
    </row>
    <row r="486" spans="77:81" x14ac:dyDescent="0.45">
      <c r="CA486" s="7">
        <v>11599.7</v>
      </c>
      <c r="CC486" s="7">
        <v>10971.17</v>
      </c>
    </row>
    <row r="487" spans="77:81" x14ac:dyDescent="0.45">
      <c r="CA487" s="7">
        <v>78084.92</v>
      </c>
      <c r="CC487" s="7">
        <v>76795.820000000007</v>
      </c>
    </row>
    <row r="488" spans="77:81" x14ac:dyDescent="0.45">
      <c r="CA488" s="7">
        <v>2767314.51</v>
      </c>
      <c r="CC488" s="7">
        <v>2757305.14</v>
      </c>
    </row>
    <row r="489" spans="77:81" x14ac:dyDescent="0.45">
      <c r="CA489" s="7">
        <v>0</v>
      </c>
      <c r="CC489" s="7">
        <v>0</v>
      </c>
    </row>
    <row r="490" spans="77:81" x14ac:dyDescent="0.45">
      <c r="CA490" s="7">
        <v>2767314.51</v>
      </c>
      <c r="CC490" s="7">
        <v>2757305.14</v>
      </c>
    </row>
    <row r="491" spans="77:81" x14ac:dyDescent="0.45">
      <c r="CA491" s="7">
        <v>0</v>
      </c>
      <c r="CC491" s="7">
        <v>0</v>
      </c>
    </row>
    <row r="492" spans="77:81" x14ac:dyDescent="0.45">
      <c r="CA492" s="7">
        <v>0</v>
      </c>
      <c r="CC492" s="7">
        <v>0</v>
      </c>
    </row>
    <row r="493" spans="77:81" x14ac:dyDescent="0.45">
      <c r="CA493" s="7">
        <v>17636748.879999999</v>
      </c>
      <c r="CC493" s="7">
        <v>16428804.640000001</v>
      </c>
    </row>
    <row r="494" spans="77:81" x14ac:dyDescent="0.45">
      <c r="BY494" s="7">
        <v>0</v>
      </c>
      <c r="BZ494" s="7">
        <v>28145661.699999999</v>
      </c>
      <c r="CA494" s="7">
        <v>14375413.970000001</v>
      </c>
      <c r="CB494" s="7">
        <v>0</v>
      </c>
      <c r="CC494" s="7">
        <v>13943871.699999999</v>
      </c>
    </row>
    <row r="495" spans="77:81" x14ac:dyDescent="0.45">
      <c r="CA495" s="7">
        <v>32012162.850000001</v>
      </c>
      <c r="CC495" s="7">
        <v>30372676.34</v>
      </c>
    </row>
  </sheetData>
  <phoneticPr fontId="1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1A69-508D-4DAF-83BF-6BE6575AD5B5}">
  <sheetPr>
    <pageSetUpPr fitToPage="1"/>
  </sheetPr>
  <dimension ref="A1:AZ138"/>
  <sheetViews>
    <sheetView showGridLines="0" zoomScaleNormal="100" workbookViewId="0">
      <pane xSplit="1" ySplit="1" topLeftCell="G2" activePane="bottomRight" state="frozen"/>
      <selection activeCell="B2" sqref="B2"/>
      <selection pane="topRight" activeCell="B2" sqref="B2"/>
      <selection pane="bottomLeft" activeCell="B2" sqref="B2"/>
      <selection pane="bottomRight" activeCell="J33" sqref="J33"/>
    </sheetView>
  </sheetViews>
  <sheetFormatPr defaultColWidth="9.1328125" defaultRowHeight="12" customHeight="1" x14ac:dyDescent="0.45"/>
  <cols>
    <col min="1" max="1" width="50.6640625" style="15" customWidth="1"/>
    <col min="2" max="52" width="8.6640625" style="56" customWidth="1"/>
    <col min="53" max="16384" width="9.1328125" style="15"/>
  </cols>
  <sheetData>
    <row r="1" spans="1:52" ht="12" customHeight="1" x14ac:dyDescent="0.45">
      <c r="A1" s="13" t="s">
        <v>27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3" spans="1:52" ht="12" customHeight="1" x14ac:dyDescent="0.45">
      <c r="A3" s="16" t="s">
        <v>28</v>
      </c>
      <c r="B3" s="17">
        <v>1770291.3888664683</v>
      </c>
      <c r="C3" s="17">
        <v>1767800.2923641377</v>
      </c>
      <c r="D3" s="17">
        <v>1743022.2959544247</v>
      </c>
      <c r="E3" s="17">
        <v>1716581.480673471</v>
      </c>
      <c r="F3" s="17">
        <v>1734191.2652920503</v>
      </c>
      <c r="G3" s="17">
        <v>1739628.8776960722</v>
      </c>
      <c r="H3" s="17">
        <v>1799217.0834590464</v>
      </c>
      <c r="I3" s="17">
        <v>1854333.5433162721</v>
      </c>
      <c r="J3" s="17">
        <v>1798073.1945948249</v>
      </c>
      <c r="K3" s="17">
        <v>1563922.3191170832</v>
      </c>
      <c r="L3" s="17">
        <v>1673331.4344400247</v>
      </c>
      <c r="M3" s="17">
        <v>1738100.3593565312</v>
      </c>
      <c r="N3" s="17">
        <v>1705831.1054121123</v>
      </c>
      <c r="O3" s="17">
        <v>1708629.6849166593</v>
      </c>
      <c r="P3" s="17">
        <v>1763414.4754551039</v>
      </c>
      <c r="Q3" s="17">
        <v>1815316.0694644121</v>
      </c>
      <c r="R3" s="17">
        <v>1851441.2906924805</v>
      </c>
      <c r="S3" s="17">
        <v>1892457.2922619684</v>
      </c>
      <c r="T3" s="17">
        <v>1936161.7650161199</v>
      </c>
      <c r="U3" s="17">
        <v>1974263.7951948959</v>
      </c>
      <c r="V3" s="17">
        <v>2007097.6900132918</v>
      </c>
      <c r="W3" s="17">
        <v>2036024.2516054127</v>
      </c>
      <c r="X3" s="17">
        <v>2062757.0452238927</v>
      </c>
      <c r="Y3" s="17">
        <v>2087886.093928532</v>
      </c>
      <c r="Z3" s="17">
        <v>2111688.7569216215</v>
      </c>
      <c r="AA3" s="17">
        <v>2134639.3277597115</v>
      </c>
      <c r="AB3" s="17">
        <v>2157872.2179050571</v>
      </c>
      <c r="AC3" s="17">
        <v>2181365.5211629183</v>
      </c>
      <c r="AD3" s="17">
        <v>2205175.0739673954</v>
      </c>
      <c r="AE3" s="17">
        <v>2229201.7332529877</v>
      </c>
      <c r="AF3" s="17">
        <v>2253392.0289906207</v>
      </c>
      <c r="AG3" s="17">
        <v>2277626.9692933764</v>
      </c>
      <c r="AH3" s="17">
        <v>2302022.5850102566</v>
      </c>
      <c r="AI3" s="17">
        <v>2326824.4700738057</v>
      </c>
      <c r="AJ3" s="17">
        <v>2352102.2986175288</v>
      </c>
      <c r="AK3" s="17">
        <v>2377879.1228791224</v>
      </c>
      <c r="AL3" s="17">
        <v>2404533.0905365832</v>
      </c>
      <c r="AM3" s="17">
        <v>2432184.1557865292</v>
      </c>
      <c r="AN3" s="17">
        <v>2460632.8179409332</v>
      </c>
      <c r="AO3" s="17">
        <v>2489809.211036426</v>
      </c>
      <c r="AP3" s="17">
        <v>2519845.8271534662</v>
      </c>
      <c r="AQ3" s="17">
        <v>2550670.4555652924</v>
      </c>
      <c r="AR3" s="17">
        <v>2582275.2352165086</v>
      </c>
      <c r="AS3" s="17">
        <v>2614739.9143694583</v>
      </c>
      <c r="AT3" s="17">
        <v>2648094.040964535</v>
      </c>
      <c r="AU3" s="17">
        <v>2682682.2350231954</v>
      </c>
      <c r="AV3" s="17">
        <v>2718072.139215922</v>
      </c>
      <c r="AW3" s="17">
        <v>2754163.4050302901</v>
      </c>
      <c r="AX3" s="17">
        <v>2790739.7676250292</v>
      </c>
      <c r="AY3" s="17">
        <v>2827811.8315087007</v>
      </c>
      <c r="AZ3" s="17">
        <v>2865476.0259032319</v>
      </c>
    </row>
    <row r="4" spans="1:52" ht="12" customHeight="1" x14ac:dyDescent="0.45">
      <c r="A4" s="18" t="s">
        <v>29</v>
      </c>
      <c r="B4" s="19">
        <v>54397.466161239776</v>
      </c>
      <c r="C4" s="19">
        <v>51046.787344937249</v>
      </c>
      <c r="D4" s="19">
        <v>48151.844042369223</v>
      </c>
      <c r="E4" s="19">
        <v>47513.164001273515</v>
      </c>
      <c r="F4" s="19">
        <v>52828.476794050148</v>
      </c>
      <c r="G4" s="19">
        <v>55196.40100909138</v>
      </c>
      <c r="H4" s="19">
        <v>59781.474611261627</v>
      </c>
      <c r="I4" s="19">
        <v>65914.033259020449</v>
      </c>
      <c r="J4" s="19">
        <v>59974.756231670253</v>
      </c>
      <c r="K4" s="19">
        <v>34473.155297790552</v>
      </c>
      <c r="L4" s="19">
        <v>39822.149078963244</v>
      </c>
      <c r="M4" s="19">
        <v>44274.303732687695</v>
      </c>
      <c r="N4" s="19">
        <v>41360.478237016287</v>
      </c>
      <c r="O4" s="19">
        <v>40466.781094639729</v>
      </c>
      <c r="P4" s="19">
        <v>42148.432000206383</v>
      </c>
      <c r="Q4" s="19">
        <v>42130.370628106539</v>
      </c>
      <c r="R4" s="19">
        <v>40761.275853098516</v>
      </c>
      <c r="S4" s="19">
        <v>40582.747375092149</v>
      </c>
      <c r="T4" s="19">
        <v>40726.302047633726</v>
      </c>
      <c r="U4" s="19">
        <v>40946.498706330553</v>
      </c>
      <c r="V4" s="19">
        <v>41180.572052751653</v>
      </c>
      <c r="W4" s="19">
        <v>41372.027631473087</v>
      </c>
      <c r="X4" s="19">
        <v>41522.357611475549</v>
      </c>
      <c r="Y4" s="19">
        <v>41648.777591433769</v>
      </c>
      <c r="Z4" s="19">
        <v>41762.127855532031</v>
      </c>
      <c r="AA4" s="19">
        <v>41885.025125119406</v>
      </c>
      <c r="AB4" s="19">
        <v>42052.186540222174</v>
      </c>
      <c r="AC4" s="19">
        <v>42251.230450361356</v>
      </c>
      <c r="AD4" s="19">
        <v>42475.703561282833</v>
      </c>
      <c r="AE4" s="19">
        <v>42716.07389224261</v>
      </c>
      <c r="AF4" s="19">
        <v>42964.369798567815</v>
      </c>
      <c r="AG4" s="19">
        <v>43222.619118179682</v>
      </c>
      <c r="AH4" s="19">
        <v>43498.639278638482</v>
      </c>
      <c r="AI4" s="19">
        <v>43792.250692770052</v>
      </c>
      <c r="AJ4" s="19">
        <v>44097.532740863608</v>
      </c>
      <c r="AK4" s="19">
        <v>44407.829761590583</v>
      </c>
      <c r="AL4" s="19">
        <v>44732.172314880299</v>
      </c>
      <c r="AM4" s="19">
        <v>45075.786870011638</v>
      </c>
      <c r="AN4" s="19">
        <v>45434.342078769419</v>
      </c>
      <c r="AO4" s="19">
        <v>45805.73189345561</v>
      </c>
      <c r="AP4" s="19">
        <v>46191.92696515868</v>
      </c>
      <c r="AQ4" s="19">
        <v>46591.529974020392</v>
      </c>
      <c r="AR4" s="19">
        <v>47005.752710487512</v>
      </c>
      <c r="AS4" s="19">
        <v>47435.175711175572</v>
      </c>
      <c r="AT4" s="19">
        <v>47878.248782755545</v>
      </c>
      <c r="AU4" s="19">
        <v>48338.287493380616</v>
      </c>
      <c r="AV4" s="19">
        <v>48806.720735594223</v>
      </c>
      <c r="AW4" s="19">
        <v>49283.665114178126</v>
      </c>
      <c r="AX4" s="19">
        <v>49767.921639842098</v>
      </c>
      <c r="AY4" s="19">
        <v>50261.057598301923</v>
      </c>
      <c r="AZ4" s="19">
        <v>50766.701346478236</v>
      </c>
    </row>
    <row r="5" spans="1:52" ht="12" customHeight="1" x14ac:dyDescent="0.45">
      <c r="A5" s="20" t="s">
        <v>30</v>
      </c>
      <c r="B5" s="21">
        <v>20629.520596608658</v>
      </c>
      <c r="C5" s="21">
        <v>19662.66147922253</v>
      </c>
      <c r="D5" s="21">
        <v>18508.154320801346</v>
      </c>
      <c r="E5" s="21">
        <v>18375.80353564088</v>
      </c>
      <c r="F5" s="21">
        <v>20089.071458272265</v>
      </c>
      <c r="G5" s="21">
        <v>20918.279625612697</v>
      </c>
      <c r="H5" s="21">
        <v>22962.441648047185</v>
      </c>
      <c r="I5" s="21">
        <v>25144.322895208534</v>
      </c>
      <c r="J5" s="21">
        <v>23033.17776261476</v>
      </c>
      <c r="K5" s="21">
        <v>18782.486659951486</v>
      </c>
      <c r="L5" s="21">
        <v>22289.450921036751</v>
      </c>
      <c r="M5" s="21">
        <v>23398.860715549243</v>
      </c>
      <c r="N5" s="21">
        <v>22952.994330607442</v>
      </c>
      <c r="O5" s="21">
        <v>21631.638254430349</v>
      </c>
      <c r="P5" s="21">
        <v>22454.535156451366</v>
      </c>
      <c r="Q5" s="21">
        <v>24286.8397775126</v>
      </c>
      <c r="R5" s="21">
        <v>25200.898238401791</v>
      </c>
      <c r="S5" s="21">
        <v>25697.071385747455</v>
      </c>
      <c r="T5" s="21">
        <v>26025.838036678564</v>
      </c>
      <c r="U5" s="21">
        <v>26277.725543365559</v>
      </c>
      <c r="V5" s="21">
        <v>26476.591025083297</v>
      </c>
      <c r="W5" s="21">
        <v>26740.50193877138</v>
      </c>
      <c r="X5" s="21">
        <v>26981.988843386858</v>
      </c>
      <c r="Y5" s="21">
        <v>27202.322374856885</v>
      </c>
      <c r="Z5" s="21">
        <v>27404.922701236392</v>
      </c>
      <c r="AA5" s="21">
        <v>27596.235467063554</v>
      </c>
      <c r="AB5" s="21">
        <v>27790.339957221153</v>
      </c>
      <c r="AC5" s="21">
        <v>27986.655912690974</v>
      </c>
      <c r="AD5" s="21">
        <v>28188.666507693539</v>
      </c>
      <c r="AE5" s="21">
        <v>28396.702291150941</v>
      </c>
      <c r="AF5" s="21">
        <v>28612.186144132218</v>
      </c>
      <c r="AG5" s="21">
        <v>28835.379325928785</v>
      </c>
      <c r="AH5" s="21">
        <v>29065.959398590421</v>
      </c>
      <c r="AI5" s="21">
        <v>29306.068967536237</v>
      </c>
      <c r="AJ5" s="21">
        <v>29555.028141654489</v>
      </c>
      <c r="AK5" s="21">
        <v>29812.004128965633</v>
      </c>
      <c r="AL5" s="21">
        <v>30084.411868265797</v>
      </c>
      <c r="AM5" s="21">
        <v>30373.458194377235</v>
      </c>
      <c r="AN5" s="21">
        <v>30674.309008726857</v>
      </c>
      <c r="AO5" s="21">
        <v>30984.252208521149</v>
      </c>
      <c r="AP5" s="21">
        <v>31304.403351758134</v>
      </c>
      <c r="AQ5" s="21">
        <v>31634.650819834642</v>
      </c>
      <c r="AR5" s="21">
        <v>31976.532858701525</v>
      </c>
      <c r="AS5" s="21">
        <v>32330.100868002191</v>
      </c>
      <c r="AT5" s="21">
        <v>32693.796183020073</v>
      </c>
      <c r="AU5" s="21">
        <v>33069.776356485148</v>
      </c>
      <c r="AV5" s="21">
        <v>33450.564063201469</v>
      </c>
      <c r="AW5" s="21">
        <v>33837.44812255523</v>
      </c>
      <c r="AX5" s="21">
        <v>34230.291450177145</v>
      </c>
      <c r="AY5" s="21">
        <v>34631.119955313872</v>
      </c>
      <c r="AZ5" s="21">
        <v>35043.136290167538</v>
      </c>
    </row>
    <row r="6" spans="1:52" ht="12" customHeight="1" x14ac:dyDescent="0.45">
      <c r="A6" s="20" t="s">
        <v>31</v>
      </c>
      <c r="B6" s="21">
        <v>205632.54052442004</v>
      </c>
      <c r="C6" s="21">
        <v>213239.87361063279</v>
      </c>
      <c r="D6" s="21">
        <v>217881.38503619836</v>
      </c>
      <c r="E6" s="21">
        <v>214688.49135853886</v>
      </c>
      <c r="F6" s="21">
        <v>209043.59901123479</v>
      </c>
      <c r="G6" s="21">
        <v>214187.04664683438</v>
      </c>
      <c r="H6" s="21">
        <v>217361.22266986308</v>
      </c>
      <c r="I6" s="21">
        <v>222050.06519816216</v>
      </c>
      <c r="J6" s="21">
        <v>221181.86982197239</v>
      </c>
      <c r="K6" s="21">
        <v>211040.89490886909</v>
      </c>
      <c r="L6" s="21">
        <v>224217.79885043445</v>
      </c>
      <c r="M6" s="21">
        <v>227175.50214538618</v>
      </c>
      <c r="N6" s="21">
        <v>223424.00917680658</v>
      </c>
      <c r="O6" s="21">
        <v>221788.34906461631</v>
      </c>
      <c r="P6" s="21">
        <v>227411.95593795786</v>
      </c>
      <c r="Q6" s="21">
        <v>240638.97897833015</v>
      </c>
      <c r="R6" s="21">
        <v>246306.42248857266</v>
      </c>
      <c r="S6" s="21">
        <v>251608.99452653792</v>
      </c>
      <c r="T6" s="21">
        <v>256963.94641120743</v>
      </c>
      <c r="U6" s="21">
        <v>261476.37225982465</v>
      </c>
      <c r="V6" s="21">
        <v>265396.98375387408</v>
      </c>
      <c r="W6" s="21">
        <v>268847.82524389873</v>
      </c>
      <c r="X6" s="21">
        <v>272012.92183046561</v>
      </c>
      <c r="Y6" s="21">
        <v>275006.40346409671</v>
      </c>
      <c r="Z6" s="21">
        <v>277860.36008280003</v>
      </c>
      <c r="AA6" s="21">
        <v>280663.99555887911</v>
      </c>
      <c r="AB6" s="21">
        <v>283627.56564599264</v>
      </c>
      <c r="AC6" s="21">
        <v>286726.93511463015</v>
      </c>
      <c r="AD6" s="21">
        <v>289949.28963041224</v>
      </c>
      <c r="AE6" s="21">
        <v>293254.61363074405</v>
      </c>
      <c r="AF6" s="21">
        <v>296618.6025277382</v>
      </c>
      <c r="AG6" s="21">
        <v>300043.14485417731</v>
      </c>
      <c r="AH6" s="21">
        <v>303550.79669353896</v>
      </c>
      <c r="AI6" s="21">
        <v>307164.39823749359</v>
      </c>
      <c r="AJ6" s="21">
        <v>310875.66429506865</v>
      </c>
      <c r="AK6" s="21">
        <v>314684.36686921027</v>
      </c>
      <c r="AL6" s="21">
        <v>318634.82082733896</v>
      </c>
      <c r="AM6" s="21">
        <v>322733.7179954435</v>
      </c>
      <c r="AN6" s="21">
        <v>326967.93198274681</v>
      </c>
      <c r="AO6" s="21">
        <v>331345.23277970892</v>
      </c>
      <c r="AP6" s="21">
        <v>335894.38637274294</v>
      </c>
      <c r="AQ6" s="21">
        <v>340615.27843055583</v>
      </c>
      <c r="AR6" s="21">
        <v>345496.26428693079</v>
      </c>
      <c r="AS6" s="21">
        <v>350543.62912807171</v>
      </c>
      <c r="AT6" s="21">
        <v>355763.33315448702</v>
      </c>
      <c r="AU6" s="21">
        <v>361204.98605885037</v>
      </c>
      <c r="AV6" s="21">
        <v>366822.06953095971</v>
      </c>
      <c r="AW6" s="21">
        <v>372591.73299443716</v>
      </c>
      <c r="AX6" s="21">
        <v>378468.30198526825</v>
      </c>
      <c r="AY6" s="21">
        <v>384441.48280808469</v>
      </c>
      <c r="AZ6" s="21">
        <v>390507.93869324506</v>
      </c>
    </row>
    <row r="7" spans="1:52" ht="12" customHeight="1" x14ac:dyDescent="0.45">
      <c r="A7" s="20" t="s">
        <v>32</v>
      </c>
      <c r="B7" s="21">
        <v>86066.769425512772</v>
      </c>
      <c r="C7" s="21">
        <v>83657.091517404857</v>
      </c>
      <c r="D7" s="21">
        <v>84525.59633042432</v>
      </c>
      <c r="E7" s="21">
        <v>81383.925175754732</v>
      </c>
      <c r="F7" s="21">
        <v>80890.477412095497</v>
      </c>
      <c r="G7" s="21">
        <v>80658.378009170323</v>
      </c>
      <c r="H7" s="21">
        <v>83529.802107123236</v>
      </c>
      <c r="I7" s="21">
        <v>87826.423364306713</v>
      </c>
      <c r="J7" s="21">
        <v>82319.245000349911</v>
      </c>
      <c r="K7" s="21">
        <v>68542.992963376833</v>
      </c>
      <c r="L7" s="21">
        <v>66432.5</v>
      </c>
      <c r="M7" s="21">
        <v>67242.037347815771</v>
      </c>
      <c r="N7" s="21">
        <v>63770.755814562865</v>
      </c>
      <c r="O7" s="21">
        <v>62166.690923366587</v>
      </c>
      <c r="P7" s="21">
        <v>64349.074492720589</v>
      </c>
      <c r="Q7" s="21">
        <v>64615.98526307274</v>
      </c>
      <c r="R7" s="21">
        <v>65995.416305235936</v>
      </c>
      <c r="S7" s="21">
        <v>67056.115652937922</v>
      </c>
      <c r="T7" s="21">
        <v>68003.501631696083</v>
      </c>
      <c r="U7" s="21">
        <v>68790.286862288136</v>
      </c>
      <c r="V7" s="21">
        <v>69376.407836180224</v>
      </c>
      <c r="W7" s="21">
        <v>70064.144870431584</v>
      </c>
      <c r="X7" s="21">
        <v>70693.570191924809</v>
      </c>
      <c r="Y7" s="21">
        <v>71288.752061620849</v>
      </c>
      <c r="Z7" s="21">
        <v>71868.815041054622</v>
      </c>
      <c r="AA7" s="21">
        <v>72466.400823167438</v>
      </c>
      <c r="AB7" s="21">
        <v>73129.435858581972</v>
      </c>
      <c r="AC7" s="21">
        <v>73840.004412544367</v>
      </c>
      <c r="AD7" s="21">
        <v>74586.758456817886</v>
      </c>
      <c r="AE7" s="21">
        <v>75356.035278305426</v>
      </c>
      <c r="AF7" s="21">
        <v>76133.728595073364</v>
      </c>
      <c r="AG7" s="21">
        <v>76918.159584082838</v>
      </c>
      <c r="AH7" s="21">
        <v>77721.170868554007</v>
      </c>
      <c r="AI7" s="21">
        <v>78547.664578555021</v>
      </c>
      <c r="AJ7" s="21">
        <v>79396.143803976156</v>
      </c>
      <c r="AK7" s="21">
        <v>80261.595574245555</v>
      </c>
      <c r="AL7" s="21">
        <v>81156.753542850318</v>
      </c>
      <c r="AM7" s="21">
        <v>82088.142494119995</v>
      </c>
      <c r="AN7" s="21">
        <v>83048.715710259479</v>
      </c>
      <c r="AO7" s="21">
        <v>84035.300753103991</v>
      </c>
      <c r="AP7" s="21">
        <v>85049.763396065449</v>
      </c>
      <c r="AQ7" s="21">
        <v>86093.979759437352</v>
      </c>
      <c r="AR7" s="21">
        <v>87170.443347756285</v>
      </c>
      <c r="AS7" s="21">
        <v>88278.371432708052</v>
      </c>
      <c r="AT7" s="21">
        <v>89415.586760665785</v>
      </c>
      <c r="AU7" s="21">
        <v>90591.524768509655</v>
      </c>
      <c r="AV7" s="21">
        <v>91789.178118195501</v>
      </c>
      <c r="AW7" s="21">
        <v>93009.372442012886</v>
      </c>
      <c r="AX7" s="21">
        <v>94246.863214641591</v>
      </c>
      <c r="AY7" s="21">
        <v>95502.961564442463</v>
      </c>
      <c r="AZ7" s="21">
        <v>96782.45680934409</v>
      </c>
    </row>
    <row r="8" spans="1:52" ht="12" customHeight="1" x14ac:dyDescent="0.45">
      <c r="A8" s="20" t="s">
        <v>33</v>
      </c>
      <c r="B8" s="21">
        <v>111516.80415978713</v>
      </c>
      <c r="C8" s="21">
        <v>110958.4524990677</v>
      </c>
      <c r="D8" s="21">
        <v>107785.84929653506</v>
      </c>
      <c r="E8" s="21">
        <v>99481.003720130539</v>
      </c>
      <c r="F8" s="21">
        <v>100158.73625790994</v>
      </c>
      <c r="G8" s="21">
        <v>97304.87139449871</v>
      </c>
      <c r="H8" s="21">
        <v>97035.254832790437</v>
      </c>
      <c r="I8" s="21">
        <v>96113.710476105567</v>
      </c>
      <c r="J8" s="21">
        <v>89374.132127959165</v>
      </c>
      <c r="K8" s="21">
        <v>80375.222324961782</v>
      </c>
      <c r="L8" s="21">
        <v>81078.300000000017</v>
      </c>
      <c r="M8" s="21">
        <v>80643.01369732694</v>
      </c>
      <c r="N8" s="21">
        <v>78261.986252212868</v>
      </c>
      <c r="O8" s="21">
        <v>75523.940294807471</v>
      </c>
      <c r="P8" s="21">
        <v>76099.772840203368</v>
      </c>
      <c r="Q8" s="21">
        <v>76675.982029248698</v>
      </c>
      <c r="R8" s="21">
        <v>77305.238405230659</v>
      </c>
      <c r="S8" s="21">
        <v>78273.535828291759</v>
      </c>
      <c r="T8" s="21">
        <v>79354.727151009807</v>
      </c>
      <c r="U8" s="21">
        <v>80256.962016887031</v>
      </c>
      <c r="V8" s="21">
        <v>80902.853693343015</v>
      </c>
      <c r="W8" s="21">
        <v>81557.419648641197</v>
      </c>
      <c r="X8" s="21">
        <v>82141.142220221504</v>
      </c>
      <c r="Y8" s="21">
        <v>82681.223517695413</v>
      </c>
      <c r="Z8" s="21">
        <v>83196.809832766754</v>
      </c>
      <c r="AA8" s="21">
        <v>83716.151185629002</v>
      </c>
      <c r="AB8" s="21">
        <v>84294.502336832054</v>
      </c>
      <c r="AC8" s="21">
        <v>84913.644294255209</v>
      </c>
      <c r="AD8" s="21">
        <v>85562.639588824866</v>
      </c>
      <c r="AE8" s="21">
        <v>86226.830489405154</v>
      </c>
      <c r="AF8" s="21">
        <v>86893.605427562055</v>
      </c>
      <c r="AG8" s="21">
        <v>87562.685412137711</v>
      </c>
      <c r="AH8" s="21">
        <v>88247.233802429997</v>
      </c>
      <c r="AI8" s="21">
        <v>88951.131526482175</v>
      </c>
      <c r="AJ8" s="21">
        <v>89671.646586261006</v>
      </c>
      <c r="AK8" s="21">
        <v>90402.472333173151</v>
      </c>
      <c r="AL8" s="21">
        <v>91160.567100402957</v>
      </c>
      <c r="AM8" s="21">
        <v>91952.412360910821</v>
      </c>
      <c r="AN8" s="21">
        <v>92764.771407327469</v>
      </c>
      <c r="AO8" s="21">
        <v>93589.663970055699</v>
      </c>
      <c r="AP8" s="21">
        <v>94424.610721083998</v>
      </c>
      <c r="AQ8" s="21">
        <v>95264.123204525153</v>
      </c>
      <c r="AR8" s="21">
        <v>96112.821510413894</v>
      </c>
      <c r="AS8" s="21">
        <v>96980.492659172771</v>
      </c>
      <c r="AT8" s="21">
        <v>97874.740696793917</v>
      </c>
      <c r="AU8" s="21">
        <v>98816.24818839955</v>
      </c>
      <c r="AV8" s="21">
        <v>99784.0932964026</v>
      </c>
      <c r="AW8" s="21">
        <v>100773.60402221163</v>
      </c>
      <c r="AX8" s="21">
        <v>101778.7132032056</v>
      </c>
      <c r="AY8" s="21">
        <v>102799.64467365024</v>
      </c>
      <c r="AZ8" s="21">
        <v>103840.82977276188</v>
      </c>
    </row>
    <row r="9" spans="1:52" ht="12" customHeight="1" x14ac:dyDescent="0.45">
      <c r="A9" s="20" t="s">
        <v>34</v>
      </c>
      <c r="B9" s="21">
        <v>231071.70499949416</v>
      </c>
      <c r="C9" s="21">
        <v>234765.68473239351</v>
      </c>
      <c r="D9" s="21">
        <v>237369.35479957057</v>
      </c>
      <c r="E9" s="21">
        <v>240772.07263730219</v>
      </c>
      <c r="F9" s="21">
        <v>240017.08811275469</v>
      </c>
      <c r="G9" s="21">
        <v>239129.92157333152</v>
      </c>
      <c r="H9" s="21">
        <v>234470.52506284535</v>
      </c>
      <c r="I9" s="21">
        <v>235540.83298044026</v>
      </c>
      <c r="J9" s="21">
        <v>231433.15152437249</v>
      </c>
      <c r="K9" s="21">
        <v>234736.0504570122</v>
      </c>
      <c r="L9" s="21">
        <v>233562.1</v>
      </c>
      <c r="M9" s="21">
        <v>235466.1463637143</v>
      </c>
      <c r="N9" s="21">
        <v>237713.15190800515</v>
      </c>
      <c r="O9" s="21">
        <v>243064.53658990937</v>
      </c>
      <c r="P9" s="21">
        <v>248226.16692280376</v>
      </c>
      <c r="Q9" s="21">
        <v>253928.76594355408</v>
      </c>
      <c r="R9" s="21">
        <v>258759.50358208251</v>
      </c>
      <c r="S9" s="21">
        <v>266041.80166496709</v>
      </c>
      <c r="T9" s="21">
        <v>274832.53489360953</v>
      </c>
      <c r="U9" s="21">
        <v>282589.70003419218</v>
      </c>
      <c r="V9" s="21">
        <v>289716.41218016943</v>
      </c>
      <c r="W9" s="21">
        <v>295386.29527338105</v>
      </c>
      <c r="X9" s="21">
        <v>300684.30922192964</v>
      </c>
      <c r="Y9" s="21">
        <v>305725.9575355745</v>
      </c>
      <c r="Z9" s="21">
        <v>310557.51265281055</v>
      </c>
      <c r="AA9" s="21">
        <v>315242.74127814284</v>
      </c>
      <c r="AB9" s="21">
        <v>319912.72851195553</v>
      </c>
      <c r="AC9" s="21">
        <v>324577.03529810475</v>
      </c>
      <c r="AD9" s="21">
        <v>329255.88695530727</v>
      </c>
      <c r="AE9" s="21">
        <v>333947.29163977935</v>
      </c>
      <c r="AF9" s="21">
        <v>338649.10517332953</v>
      </c>
      <c r="AG9" s="21">
        <v>343346.59544057865</v>
      </c>
      <c r="AH9" s="21">
        <v>348054.29058026063</v>
      </c>
      <c r="AI9" s="21">
        <v>352825.58432413847</v>
      </c>
      <c r="AJ9" s="21">
        <v>357669.81356498454</v>
      </c>
      <c r="AK9" s="21">
        <v>362589.26547575614</v>
      </c>
      <c r="AL9" s="21">
        <v>367645.31553939811</v>
      </c>
      <c r="AM9" s="21">
        <v>372843.75071482139</v>
      </c>
      <c r="AN9" s="21">
        <v>378157.48589860817</v>
      </c>
      <c r="AO9" s="21">
        <v>383585.7405158726</v>
      </c>
      <c r="AP9" s="21">
        <v>389132.67004358408</v>
      </c>
      <c r="AQ9" s="21">
        <v>394786.3065689166</v>
      </c>
      <c r="AR9" s="21">
        <v>400566.43317280913</v>
      </c>
      <c r="AS9" s="21">
        <v>406489.70870798238</v>
      </c>
      <c r="AT9" s="21">
        <v>412572.755957407</v>
      </c>
      <c r="AU9" s="21">
        <v>418899.74426163093</v>
      </c>
      <c r="AV9" s="21">
        <v>425379.89902477479</v>
      </c>
      <c r="AW9" s="21">
        <v>432004.21130540874</v>
      </c>
      <c r="AX9" s="21">
        <v>438747.48096911202</v>
      </c>
      <c r="AY9" s="21">
        <v>445616.30177631316</v>
      </c>
      <c r="AZ9" s="21">
        <v>452629.26607926423</v>
      </c>
    </row>
    <row r="10" spans="1:52" ht="12" customHeight="1" x14ac:dyDescent="0.45">
      <c r="A10" s="20" t="s">
        <v>35</v>
      </c>
      <c r="B10" s="21">
        <v>195656.55897398049</v>
      </c>
      <c r="C10" s="21">
        <v>202792.32821059969</v>
      </c>
      <c r="D10" s="21">
        <v>201884.12751972518</v>
      </c>
      <c r="E10" s="21">
        <v>206056.81347083335</v>
      </c>
      <c r="F10" s="21">
        <v>206025.36499400096</v>
      </c>
      <c r="G10" s="21">
        <v>204640.74684522732</v>
      </c>
      <c r="H10" s="21">
        <v>219431.24114809805</v>
      </c>
      <c r="I10" s="21">
        <v>226469.13810870171</v>
      </c>
      <c r="J10" s="21">
        <v>212592.96052738113</v>
      </c>
      <c r="K10" s="21">
        <v>174811.37685038574</v>
      </c>
      <c r="L10" s="21">
        <v>212000.8</v>
      </c>
      <c r="M10" s="21">
        <v>229239.86140047925</v>
      </c>
      <c r="N10" s="21">
        <v>224168.05391406125</v>
      </c>
      <c r="O10" s="21">
        <v>230848.59431056961</v>
      </c>
      <c r="P10" s="21">
        <v>251021.92744005899</v>
      </c>
      <c r="Q10" s="21">
        <v>271270.58246574883</v>
      </c>
      <c r="R10" s="21">
        <v>282519.64367145498</v>
      </c>
      <c r="S10" s="21">
        <v>292658.85472082096</v>
      </c>
      <c r="T10" s="21">
        <v>301902.7626028891</v>
      </c>
      <c r="U10" s="21">
        <v>309689.54679448414</v>
      </c>
      <c r="V10" s="21">
        <v>316263.64804725203</v>
      </c>
      <c r="W10" s="21">
        <v>322033.8729979443</v>
      </c>
      <c r="X10" s="21">
        <v>327433.65003647917</v>
      </c>
      <c r="Y10" s="21">
        <v>332559.49705960124</v>
      </c>
      <c r="Z10" s="21">
        <v>337468.53233852203</v>
      </c>
      <c r="AA10" s="21">
        <v>342242.09899278282</v>
      </c>
      <c r="AB10" s="21">
        <v>347059.00812005135</v>
      </c>
      <c r="AC10" s="21">
        <v>351930.76897619583</v>
      </c>
      <c r="AD10" s="21">
        <v>356880.41338142258</v>
      </c>
      <c r="AE10" s="21">
        <v>361896.44755273464</v>
      </c>
      <c r="AF10" s="21">
        <v>366967.39057835122</v>
      </c>
      <c r="AG10" s="21">
        <v>372042.08576948952</v>
      </c>
      <c r="AH10" s="21">
        <v>377127.87022640288</v>
      </c>
      <c r="AI10" s="21">
        <v>382284.26605219964</v>
      </c>
      <c r="AJ10" s="21">
        <v>387565.86465162208</v>
      </c>
      <c r="AK10" s="21">
        <v>393011.56209756085</v>
      </c>
      <c r="AL10" s="21">
        <v>398696.77665393625</v>
      </c>
      <c r="AM10" s="21">
        <v>404638.15768003097</v>
      </c>
      <c r="AN10" s="21">
        <v>410785.17587944085</v>
      </c>
      <c r="AO10" s="21">
        <v>417106.72639933758</v>
      </c>
      <c r="AP10" s="21">
        <v>423635.00128718314</v>
      </c>
      <c r="AQ10" s="21">
        <v>430298.93842243456</v>
      </c>
      <c r="AR10" s="21">
        <v>437083.98183511104</v>
      </c>
      <c r="AS10" s="21">
        <v>444047.10736595996</v>
      </c>
      <c r="AT10" s="21">
        <v>451238.70490747161</v>
      </c>
      <c r="AU10" s="21">
        <v>458746.57947071374</v>
      </c>
      <c r="AV10" s="21">
        <v>466596.79744015902</v>
      </c>
      <c r="AW10" s="21">
        <v>474689.00833745289</v>
      </c>
      <c r="AX10" s="21">
        <v>482910.14847016259</v>
      </c>
      <c r="AY10" s="21">
        <v>491230.97599671409</v>
      </c>
      <c r="AZ10" s="21">
        <v>499613.0158102382</v>
      </c>
    </row>
    <row r="11" spans="1:52" ht="12" customHeight="1" x14ac:dyDescent="0.45">
      <c r="A11" s="20" t="s">
        <v>36</v>
      </c>
      <c r="B11" s="21">
        <v>555231.90253347182</v>
      </c>
      <c r="C11" s="21">
        <v>541833.69474851782</v>
      </c>
      <c r="D11" s="21">
        <v>524502.87056040997</v>
      </c>
      <c r="E11" s="21">
        <v>515183.40588079067</v>
      </c>
      <c r="F11" s="21">
        <v>534442.6471513178</v>
      </c>
      <c r="G11" s="21">
        <v>542518.13605507417</v>
      </c>
      <c r="H11" s="21">
        <v>574947.71209660603</v>
      </c>
      <c r="I11" s="21">
        <v>601002.8018308162</v>
      </c>
      <c r="J11" s="21">
        <v>597776.42677285254</v>
      </c>
      <c r="K11" s="21">
        <v>491065.74609669112</v>
      </c>
      <c r="L11" s="21">
        <v>535996.64480650425</v>
      </c>
      <c r="M11" s="21">
        <v>563385.23200454679</v>
      </c>
      <c r="N11" s="21">
        <v>554895.31529063452</v>
      </c>
      <c r="O11" s="21">
        <v>552169.61652646086</v>
      </c>
      <c r="P11" s="21">
        <v>564957.1869310895</v>
      </c>
      <c r="Q11" s="21">
        <v>566819.87119918107</v>
      </c>
      <c r="R11" s="21">
        <v>574627.46486851177</v>
      </c>
      <c r="S11" s="21">
        <v>585271.47213582497</v>
      </c>
      <c r="T11" s="21">
        <v>598286.42322344973</v>
      </c>
      <c r="U11" s="21">
        <v>610212.88809952443</v>
      </c>
      <c r="V11" s="21">
        <v>620757.94891105988</v>
      </c>
      <c r="W11" s="21">
        <v>629937.10361094214</v>
      </c>
      <c r="X11" s="21">
        <v>638408.30183842033</v>
      </c>
      <c r="Y11" s="21">
        <v>646276.23865713482</v>
      </c>
      <c r="Z11" s="21">
        <v>653573.9279584703</v>
      </c>
      <c r="AA11" s="21">
        <v>660364.73720425938</v>
      </c>
      <c r="AB11" s="21">
        <v>666894.2632002196</v>
      </c>
      <c r="AC11" s="21">
        <v>673267.55129582528</v>
      </c>
      <c r="AD11" s="21">
        <v>679569.82592156797</v>
      </c>
      <c r="AE11" s="21">
        <v>685825.81476590049</v>
      </c>
      <c r="AF11" s="21">
        <v>692081.36029659794</v>
      </c>
      <c r="AG11" s="21">
        <v>698291.11733460031</v>
      </c>
      <c r="AH11" s="21">
        <v>704461.50099115539</v>
      </c>
      <c r="AI11" s="21">
        <v>710666.07475745084</v>
      </c>
      <c r="AJ11" s="21">
        <v>716933.14606897079</v>
      </c>
      <c r="AK11" s="21">
        <v>723274.84953012725</v>
      </c>
      <c r="AL11" s="21">
        <v>729787.96189609449</v>
      </c>
      <c r="AM11" s="21">
        <v>736515.61562080157</v>
      </c>
      <c r="AN11" s="21">
        <v>743414.2722505366</v>
      </c>
      <c r="AO11" s="21">
        <v>750468.86406349519</v>
      </c>
      <c r="AP11" s="21">
        <v>757743.93212585757</v>
      </c>
      <c r="AQ11" s="21">
        <v>765245.55892077717</v>
      </c>
      <c r="AR11" s="21">
        <v>772949.3814503639</v>
      </c>
      <c r="AS11" s="21">
        <v>780833.99355990544</v>
      </c>
      <c r="AT11" s="21">
        <v>788859.93607147201</v>
      </c>
      <c r="AU11" s="21">
        <v>797064.76224635763</v>
      </c>
      <c r="AV11" s="21">
        <v>805266.4485647449</v>
      </c>
      <c r="AW11" s="21">
        <v>813489.19955962815</v>
      </c>
      <c r="AX11" s="21">
        <v>821733.28053118684</v>
      </c>
      <c r="AY11" s="21">
        <v>830031.16166331375</v>
      </c>
      <c r="AZ11" s="21">
        <v>838463.82652685675</v>
      </c>
    </row>
    <row r="12" spans="1:52" ht="12" customHeight="1" x14ac:dyDescent="0.45">
      <c r="A12" s="20" t="s">
        <v>37</v>
      </c>
      <c r="B12" s="21">
        <v>97959.126715894963</v>
      </c>
      <c r="C12" s="21">
        <v>96669.933272516457</v>
      </c>
      <c r="D12" s="21">
        <v>91042.874445951893</v>
      </c>
      <c r="E12" s="21">
        <v>86157.076898448184</v>
      </c>
      <c r="F12" s="21">
        <v>81470.854780913025</v>
      </c>
      <c r="G12" s="21">
        <v>76021.840198478894</v>
      </c>
      <c r="H12" s="21">
        <v>75034.615442321898</v>
      </c>
      <c r="I12" s="21">
        <v>75169.251430278324</v>
      </c>
      <c r="J12" s="21">
        <v>70741.860648518486</v>
      </c>
      <c r="K12" s="21">
        <v>59781.686139142825</v>
      </c>
      <c r="L12" s="21">
        <v>63178.100000000013</v>
      </c>
      <c r="M12" s="21">
        <v>66063.993811628694</v>
      </c>
      <c r="N12" s="21">
        <v>62969.291722860049</v>
      </c>
      <c r="O12" s="21">
        <v>63512.833379304931</v>
      </c>
      <c r="P12" s="21">
        <v>64311.989363813918</v>
      </c>
      <c r="Q12" s="21">
        <v>64521.290356976671</v>
      </c>
      <c r="R12" s="21">
        <v>64878.626523629617</v>
      </c>
      <c r="S12" s="21">
        <v>65718.834162133353</v>
      </c>
      <c r="T12" s="21">
        <v>66476.810679100701</v>
      </c>
      <c r="U12" s="21">
        <v>67103.075561621532</v>
      </c>
      <c r="V12" s="21">
        <v>67533.869141789561</v>
      </c>
      <c r="W12" s="21">
        <v>68022.468192679109</v>
      </c>
      <c r="X12" s="21">
        <v>68463.978898142828</v>
      </c>
      <c r="Y12" s="21">
        <v>68879.675065633797</v>
      </c>
      <c r="Z12" s="21">
        <v>69285.71756295138</v>
      </c>
      <c r="AA12" s="21">
        <v>69693.034768491605</v>
      </c>
      <c r="AB12" s="21">
        <v>70130.016203100779</v>
      </c>
      <c r="AC12" s="21">
        <v>70573.774844007494</v>
      </c>
      <c r="AD12" s="21">
        <v>71014.654642641122</v>
      </c>
      <c r="AE12" s="21">
        <v>71451.475353282513</v>
      </c>
      <c r="AF12" s="21">
        <v>71883.107020305004</v>
      </c>
      <c r="AG12" s="21">
        <v>72306.487998099998</v>
      </c>
      <c r="AH12" s="21">
        <v>72729.68869300645</v>
      </c>
      <c r="AI12" s="21">
        <v>73165.257939376635</v>
      </c>
      <c r="AJ12" s="21">
        <v>73611.588769647016</v>
      </c>
      <c r="AK12" s="21">
        <v>74069.227777056643</v>
      </c>
      <c r="AL12" s="21">
        <v>74554.848793010155</v>
      </c>
      <c r="AM12" s="21">
        <v>75070.441432568477</v>
      </c>
      <c r="AN12" s="21">
        <v>75605.690317931847</v>
      </c>
      <c r="AO12" s="21">
        <v>76155.808823293934</v>
      </c>
      <c r="AP12" s="21">
        <v>76717.571130658951</v>
      </c>
      <c r="AQ12" s="21">
        <v>77299.448828890832</v>
      </c>
      <c r="AR12" s="21">
        <v>77911.27380908691</v>
      </c>
      <c r="AS12" s="21">
        <v>78560.912285736369</v>
      </c>
      <c r="AT12" s="21">
        <v>79245.069966774812</v>
      </c>
      <c r="AU12" s="21">
        <v>79978.204972272084</v>
      </c>
      <c r="AV12" s="21">
        <v>80730.438062238871</v>
      </c>
      <c r="AW12" s="21">
        <v>81509.908301149902</v>
      </c>
      <c r="AX12" s="21">
        <v>82313.112777375572</v>
      </c>
      <c r="AY12" s="21">
        <v>83140.445714327332</v>
      </c>
      <c r="AZ12" s="21">
        <v>83996.759288105124</v>
      </c>
    </row>
    <row r="13" spans="1:52" ht="12" customHeight="1" x14ac:dyDescent="0.45">
      <c r="A13" s="20" t="s">
        <v>38</v>
      </c>
      <c r="B13" s="21">
        <v>38601.002950495225</v>
      </c>
      <c r="C13" s="21">
        <v>38320.460648859589</v>
      </c>
      <c r="D13" s="21">
        <v>37041.442143745138</v>
      </c>
      <c r="E13" s="21">
        <v>36931.093078179787</v>
      </c>
      <c r="F13" s="21">
        <v>37416.045981978554</v>
      </c>
      <c r="G13" s="21">
        <v>36836.535330572427</v>
      </c>
      <c r="H13" s="21">
        <v>38537.037553471688</v>
      </c>
      <c r="I13" s="21">
        <v>40420.829305014326</v>
      </c>
      <c r="J13" s="21">
        <v>36382.805833135702</v>
      </c>
      <c r="K13" s="21">
        <v>31303.582253073157</v>
      </c>
      <c r="L13" s="21">
        <v>32468.999999999996</v>
      </c>
      <c r="M13" s="21">
        <v>32644.560689252645</v>
      </c>
      <c r="N13" s="21">
        <v>30145.508867641303</v>
      </c>
      <c r="O13" s="21">
        <v>29691.230699849697</v>
      </c>
      <c r="P13" s="21">
        <v>30111.168172000242</v>
      </c>
      <c r="Q13" s="21">
        <v>31668.931215602912</v>
      </c>
      <c r="R13" s="21">
        <v>32724.634694820063</v>
      </c>
      <c r="S13" s="21">
        <v>33599.577422620583</v>
      </c>
      <c r="T13" s="21">
        <v>34274.908222062484</v>
      </c>
      <c r="U13" s="21">
        <v>34811.670853232186</v>
      </c>
      <c r="V13" s="21">
        <v>35245.313503111371</v>
      </c>
      <c r="W13" s="21">
        <v>35702.153686713835</v>
      </c>
      <c r="X13" s="21">
        <v>36127.781310563078</v>
      </c>
      <c r="Y13" s="21">
        <v>36525.050476207798</v>
      </c>
      <c r="Z13" s="21">
        <v>36895.487185144557</v>
      </c>
      <c r="AA13" s="21">
        <v>37245.991148769062</v>
      </c>
      <c r="AB13" s="21">
        <v>37587.350627994572</v>
      </c>
      <c r="AC13" s="21">
        <v>37925.734840143006</v>
      </c>
      <c r="AD13" s="21">
        <v>38264.494115512978</v>
      </c>
      <c r="AE13" s="21">
        <v>38604.312847435642</v>
      </c>
      <c r="AF13" s="21">
        <v>38946.089420973294</v>
      </c>
      <c r="AG13" s="21">
        <v>39288.013273179015</v>
      </c>
      <c r="AH13" s="21">
        <v>39629.834007893733</v>
      </c>
      <c r="AI13" s="21">
        <v>39975.356576812381</v>
      </c>
      <c r="AJ13" s="21">
        <v>40325.797937047326</v>
      </c>
      <c r="AK13" s="21">
        <v>40679.499357978952</v>
      </c>
      <c r="AL13" s="21">
        <v>41041.437924741906</v>
      </c>
      <c r="AM13" s="21">
        <v>41416.727795083221</v>
      </c>
      <c r="AN13" s="21">
        <v>41802.042233197913</v>
      </c>
      <c r="AO13" s="21">
        <v>42195.851464060208</v>
      </c>
      <c r="AP13" s="21">
        <v>42598.354381789664</v>
      </c>
      <c r="AQ13" s="21">
        <v>43008.076481467651</v>
      </c>
      <c r="AR13" s="21">
        <v>43425.665494498295</v>
      </c>
      <c r="AS13" s="21">
        <v>43850.255642848606</v>
      </c>
      <c r="AT13" s="21">
        <v>44279.201188836516</v>
      </c>
      <c r="AU13" s="21">
        <v>44715.282894535238</v>
      </c>
      <c r="AV13" s="21">
        <v>45153.833822670829</v>
      </c>
      <c r="AW13" s="21">
        <v>45595.371972494948</v>
      </c>
      <c r="AX13" s="21">
        <v>46039.570466203179</v>
      </c>
      <c r="AY13" s="21">
        <v>46488.496366091786</v>
      </c>
      <c r="AZ13" s="21">
        <v>46945.37300401627</v>
      </c>
    </row>
    <row r="14" spans="1:52" ht="12" customHeight="1" x14ac:dyDescent="0.45">
      <c r="A14" s="22" t="s">
        <v>39</v>
      </c>
      <c r="B14" s="23">
        <v>173527.99182556325</v>
      </c>
      <c r="C14" s="23">
        <v>174853.32429998551</v>
      </c>
      <c r="D14" s="23">
        <v>174328.79745869371</v>
      </c>
      <c r="E14" s="23">
        <v>170038.63091657814</v>
      </c>
      <c r="F14" s="23">
        <v>171808.90333752264</v>
      </c>
      <c r="G14" s="23">
        <v>172216.72100818058</v>
      </c>
      <c r="H14" s="23">
        <v>176125.75628661783</v>
      </c>
      <c r="I14" s="23">
        <v>178682.13446821779</v>
      </c>
      <c r="J14" s="23">
        <v>173262.80834399787</v>
      </c>
      <c r="K14" s="23">
        <v>159009.12516582853</v>
      </c>
      <c r="L14" s="23">
        <v>162284.59078308579</v>
      </c>
      <c r="M14" s="23">
        <v>168566.84744814373</v>
      </c>
      <c r="N14" s="23">
        <v>166169.55989770428</v>
      </c>
      <c r="O14" s="23">
        <v>167765.47377870412</v>
      </c>
      <c r="P14" s="23">
        <v>172322.2661977979</v>
      </c>
      <c r="Q14" s="23">
        <v>178758.47160707752</v>
      </c>
      <c r="R14" s="23">
        <v>182362.16606144214</v>
      </c>
      <c r="S14" s="23">
        <v>185948.28738699452</v>
      </c>
      <c r="T14" s="23">
        <v>189314.0101167828</v>
      </c>
      <c r="U14" s="23">
        <v>192109.06846314558</v>
      </c>
      <c r="V14" s="23">
        <v>194247.08986867699</v>
      </c>
      <c r="W14" s="23">
        <v>196360.43851053613</v>
      </c>
      <c r="X14" s="23">
        <v>198287.04322088315</v>
      </c>
      <c r="Y14" s="23">
        <v>200092.19612467621</v>
      </c>
      <c r="Z14" s="23">
        <v>201814.54371033303</v>
      </c>
      <c r="AA14" s="23">
        <v>203522.91620740743</v>
      </c>
      <c r="AB14" s="23">
        <v>205394.8209028854</v>
      </c>
      <c r="AC14" s="23">
        <v>207372.18572415956</v>
      </c>
      <c r="AD14" s="23">
        <v>209426.74120591197</v>
      </c>
      <c r="AE14" s="23">
        <v>211526.1355120072</v>
      </c>
      <c r="AF14" s="23">
        <v>213642.4840079901</v>
      </c>
      <c r="AG14" s="23">
        <v>215770.68118292265</v>
      </c>
      <c r="AH14" s="23">
        <v>217935.6004697858</v>
      </c>
      <c r="AI14" s="23">
        <v>220146.41642099054</v>
      </c>
      <c r="AJ14" s="23">
        <v>222400.0720574329</v>
      </c>
      <c r="AK14" s="23">
        <v>224686.44997345711</v>
      </c>
      <c r="AL14" s="23">
        <v>227038.0240756642</v>
      </c>
      <c r="AM14" s="23">
        <v>229475.94462836054</v>
      </c>
      <c r="AN14" s="23">
        <v>231978.08117338739</v>
      </c>
      <c r="AO14" s="23">
        <v>234536.03816552125</v>
      </c>
      <c r="AP14" s="23">
        <v>237153.20737758387</v>
      </c>
      <c r="AQ14" s="23">
        <v>239832.56415443198</v>
      </c>
      <c r="AR14" s="23">
        <v>242576.68474034907</v>
      </c>
      <c r="AS14" s="23">
        <v>245390.16700789501</v>
      </c>
      <c r="AT14" s="23">
        <v>248272.66729485054</v>
      </c>
      <c r="AU14" s="23">
        <v>251256.83831206016</v>
      </c>
      <c r="AV14" s="23">
        <v>254292.09655697987</v>
      </c>
      <c r="AW14" s="23">
        <v>257379.88285876083</v>
      </c>
      <c r="AX14" s="23">
        <v>260504.08291785431</v>
      </c>
      <c r="AY14" s="23">
        <v>263668.1833921473</v>
      </c>
      <c r="AZ14" s="23">
        <v>266886.72228275426</v>
      </c>
    </row>
    <row r="16" spans="1:52" ht="12" customHeight="1" x14ac:dyDescent="0.45">
      <c r="A16" s="16" t="s">
        <v>40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 ht="12" customHeight="1" x14ac:dyDescent="0.45">
      <c r="A17" s="25" t="s">
        <v>41</v>
      </c>
      <c r="B17" s="26">
        <v>330517.30762928218</v>
      </c>
      <c r="C17" s="26">
        <v>329502.10415098723</v>
      </c>
      <c r="D17" s="26">
        <v>326911.07477745845</v>
      </c>
      <c r="E17" s="26">
        <v>334967.99633985071</v>
      </c>
      <c r="F17" s="26">
        <v>333199.27161861409</v>
      </c>
      <c r="G17" s="26">
        <v>327865.34426312562</v>
      </c>
      <c r="H17" s="26">
        <v>322259.11597863957</v>
      </c>
      <c r="I17" s="26">
        <v>324940.86526331602</v>
      </c>
      <c r="J17" s="26">
        <v>312419.37529</v>
      </c>
      <c r="K17" s="26">
        <v>265868.09348000004</v>
      </c>
      <c r="L17" s="26">
        <v>285951.91582050908</v>
      </c>
      <c r="M17" s="26">
        <v>282055.71794296266</v>
      </c>
      <c r="N17" s="26">
        <v>276747.11440504243</v>
      </c>
      <c r="O17" s="26">
        <v>276226.37556489039</v>
      </c>
      <c r="P17" s="26">
        <v>272559.32592795271</v>
      </c>
      <c r="Q17" s="26">
        <v>273308.17948089284</v>
      </c>
      <c r="R17" s="26">
        <v>274851.1603778305</v>
      </c>
      <c r="S17" s="26">
        <v>278672.47308742336</v>
      </c>
      <c r="T17" s="26">
        <v>276140.76646243792</v>
      </c>
      <c r="U17" s="26">
        <v>274848.74043132941</v>
      </c>
      <c r="V17" s="26">
        <v>274915.41210520855</v>
      </c>
      <c r="W17" s="26">
        <v>275497.74583895243</v>
      </c>
      <c r="X17" s="26">
        <v>276385.65340838372</v>
      </c>
      <c r="Y17" s="26">
        <v>275393.89493144926</v>
      </c>
      <c r="Z17" s="26">
        <v>275283.4476767634</v>
      </c>
      <c r="AA17" s="26">
        <v>275713.83663746307</v>
      </c>
      <c r="AB17" s="26">
        <v>276748.42308851896</v>
      </c>
      <c r="AC17" s="26">
        <v>277672.21780892042</v>
      </c>
      <c r="AD17" s="26">
        <v>279042.77262790984</v>
      </c>
      <c r="AE17" s="26">
        <v>279624.51810172485</v>
      </c>
      <c r="AF17" s="26">
        <v>279764.91417625581</v>
      </c>
      <c r="AG17" s="26">
        <v>280391.51841725525</v>
      </c>
      <c r="AH17" s="26">
        <v>280606.60995210527</v>
      </c>
      <c r="AI17" s="26">
        <v>280365.19558265107</v>
      </c>
      <c r="AJ17" s="26">
        <v>280044.925474349</v>
      </c>
      <c r="AK17" s="26">
        <v>279774.35906164255</v>
      </c>
      <c r="AL17" s="26">
        <v>280835.87971664505</v>
      </c>
      <c r="AM17" s="26">
        <v>281454.41502104368</v>
      </c>
      <c r="AN17" s="26">
        <v>281955.33632471994</v>
      </c>
      <c r="AO17" s="26">
        <v>282526.21742110484</v>
      </c>
      <c r="AP17" s="26">
        <v>283216.68482294795</v>
      </c>
      <c r="AQ17" s="26">
        <v>284196.41354650864</v>
      </c>
      <c r="AR17" s="26">
        <v>285092.99569710979</v>
      </c>
      <c r="AS17" s="26">
        <v>285026.22498693597</v>
      </c>
      <c r="AT17" s="26">
        <v>285437.43209971144</v>
      </c>
      <c r="AU17" s="26">
        <v>286068.05239972007</v>
      </c>
      <c r="AV17" s="26">
        <v>287132.02363094175</v>
      </c>
      <c r="AW17" s="26">
        <v>287309.48069017171</v>
      </c>
      <c r="AX17" s="26">
        <v>287945.12397598143</v>
      </c>
      <c r="AY17" s="26">
        <v>288619.91150093015</v>
      </c>
      <c r="AZ17" s="26">
        <v>289011.07683018019</v>
      </c>
    </row>
    <row r="18" spans="1:52" ht="12" customHeight="1" x14ac:dyDescent="0.45">
      <c r="A18" s="27" t="s">
        <v>29</v>
      </c>
      <c r="B18" s="28">
        <v>66700.5713347532</v>
      </c>
      <c r="C18" s="28">
        <v>64105.872507499975</v>
      </c>
      <c r="D18" s="28">
        <v>61991.06643649999</v>
      </c>
      <c r="E18" s="28">
        <v>65044.049089999993</v>
      </c>
      <c r="F18" s="28">
        <v>65297.916976499968</v>
      </c>
      <c r="G18" s="28">
        <v>62486.797259958737</v>
      </c>
      <c r="H18" s="28">
        <v>63611.150772499976</v>
      </c>
      <c r="I18" s="28">
        <v>61875.907750499944</v>
      </c>
      <c r="J18" s="28">
        <v>58422.93589149999</v>
      </c>
      <c r="K18" s="28">
        <v>42368.597639500018</v>
      </c>
      <c r="L18" s="28">
        <v>51288.075538322533</v>
      </c>
      <c r="M18" s="28">
        <v>51545.21383374936</v>
      </c>
      <c r="N18" s="28">
        <v>50274.389000970987</v>
      </c>
      <c r="O18" s="28">
        <v>49808.129913332101</v>
      </c>
      <c r="P18" s="28">
        <v>49531.334470700203</v>
      </c>
      <c r="Q18" s="28">
        <v>50174.446810645139</v>
      </c>
      <c r="R18" s="28">
        <v>49035.466731104949</v>
      </c>
      <c r="S18" s="28">
        <v>50041.415537068169</v>
      </c>
      <c r="T18" s="28">
        <v>47766.842978423098</v>
      </c>
      <c r="U18" s="28">
        <v>47282.018113774575</v>
      </c>
      <c r="V18" s="28">
        <v>46530.796977618935</v>
      </c>
      <c r="W18" s="28">
        <v>46393.278234294041</v>
      </c>
      <c r="X18" s="28">
        <v>46150.487345029389</v>
      </c>
      <c r="Y18" s="28">
        <v>45349.58895544093</v>
      </c>
      <c r="Z18" s="28">
        <v>45045.985036177379</v>
      </c>
      <c r="AA18" s="28">
        <v>45006.216661077036</v>
      </c>
      <c r="AB18" s="28">
        <v>45168.385390806638</v>
      </c>
      <c r="AC18" s="28">
        <v>45355.094849789071</v>
      </c>
      <c r="AD18" s="28">
        <v>45524.410475156619</v>
      </c>
      <c r="AE18" s="28">
        <v>45544.772779237988</v>
      </c>
      <c r="AF18" s="28">
        <v>45287.884539222679</v>
      </c>
      <c r="AG18" s="28">
        <v>45181.725921945828</v>
      </c>
      <c r="AH18" s="28">
        <v>44990.820019812614</v>
      </c>
      <c r="AI18" s="28">
        <v>44488.600046296713</v>
      </c>
      <c r="AJ18" s="28">
        <v>43986.673663921902</v>
      </c>
      <c r="AK18" s="28">
        <v>43549.382760379027</v>
      </c>
      <c r="AL18" s="28">
        <v>43354.250073518866</v>
      </c>
      <c r="AM18" s="28">
        <v>43212.860376693308</v>
      </c>
      <c r="AN18" s="28">
        <v>42826.265536014282</v>
      </c>
      <c r="AO18" s="28">
        <v>42584.094636516347</v>
      </c>
      <c r="AP18" s="28">
        <v>42391.938421615429</v>
      </c>
      <c r="AQ18" s="28">
        <v>42322.496528409058</v>
      </c>
      <c r="AR18" s="28">
        <v>42282.873180014416</v>
      </c>
      <c r="AS18" s="28">
        <v>42163.089114832932</v>
      </c>
      <c r="AT18" s="28">
        <v>42006.664355173278</v>
      </c>
      <c r="AU18" s="28">
        <v>41894.319011858766</v>
      </c>
      <c r="AV18" s="28">
        <v>41946.912562573409</v>
      </c>
      <c r="AW18" s="28">
        <v>41805.856058718782</v>
      </c>
      <c r="AX18" s="28">
        <v>41581.483516264139</v>
      </c>
      <c r="AY18" s="28">
        <v>41435.654338649263</v>
      </c>
      <c r="AZ18" s="28">
        <v>41258.996291189753</v>
      </c>
    </row>
    <row r="19" spans="1:52" ht="12" customHeight="1" x14ac:dyDescent="0.45">
      <c r="A19" s="29" t="s">
        <v>30</v>
      </c>
      <c r="B19" s="30">
        <v>11984.456042666434</v>
      </c>
      <c r="C19" s="30">
        <v>12111.323740770742</v>
      </c>
      <c r="D19" s="30">
        <v>12134.916843499996</v>
      </c>
      <c r="E19" s="30">
        <v>11900.039500000003</v>
      </c>
      <c r="F19" s="30">
        <v>12196.112063500001</v>
      </c>
      <c r="G19" s="30">
        <v>11942.015028142872</v>
      </c>
      <c r="H19" s="30">
        <v>11582.480177499998</v>
      </c>
      <c r="I19" s="30">
        <v>11511.768399499999</v>
      </c>
      <c r="J19" s="30">
        <v>11003.1897785</v>
      </c>
      <c r="K19" s="30">
        <v>9100.0065105000012</v>
      </c>
      <c r="L19" s="30">
        <v>9910.5223587974906</v>
      </c>
      <c r="M19" s="30">
        <v>10413.305692719441</v>
      </c>
      <c r="N19" s="30">
        <v>9674.5090322682736</v>
      </c>
      <c r="O19" s="30">
        <v>9496.8114357877985</v>
      </c>
      <c r="P19" s="30">
        <v>9251.1906697871309</v>
      </c>
      <c r="Q19" s="30">
        <v>9652.5860550759571</v>
      </c>
      <c r="R19" s="30">
        <v>9768.6329611243982</v>
      </c>
      <c r="S19" s="30">
        <v>10042.563557044185</v>
      </c>
      <c r="T19" s="30">
        <v>9986.1511253456065</v>
      </c>
      <c r="U19" s="30">
        <v>9886.9257772736</v>
      </c>
      <c r="V19" s="30">
        <v>9833.6426559333213</v>
      </c>
      <c r="W19" s="30">
        <v>9858.3084172754625</v>
      </c>
      <c r="X19" s="30">
        <v>9904.9123785199645</v>
      </c>
      <c r="Y19" s="30">
        <v>9901.5096958272479</v>
      </c>
      <c r="Z19" s="30">
        <v>9883.2238809750706</v>
      </c>
      <c r="AA19" s="30">
        <v>9904.9905545263246</v>
      </c>
      <c r="AB19" s="30">
        <v>9927.2568369774817</v>
      </c>
      <c r="AC19" s="30">
        <v>9960.1208167458171</v>
      </c>
      <c r="AD19" s="30">
        <v>9987.3971536617937</v>
      </c>
      <c r="AE19" s="30">
        <v>9994.1297881721221</v>
      </c>
      <c r="AF19" s="30">
        <v>10003.744242896337</v>
      </c>
      <c r="AG19" s="30">
        <v>10026.330623988442</v>
      </c>
      <c r="AH19" s="30">
        <v>10045.093683591065</v>
      </c>
      <c r="AI19" s="30">
        <v>10059.417801125477</v>
      </c>
      <c r="AJ19" s="30">
        <v>10056.963835559116</v>
      </c>
      <c r="AK19" s="30">
        <v>10053.693467920979</v>
      </c>
      <c r="AL19" s="30">
        <v>10076.249667885244</v>
      </c>
      <c r="AM19" s="30">
        <v>10104.939087569677</v>
      </c>
      <c r="AN19" s="30">
        <v>10122.333124417182</v>
      </c>
      <c r="AO19" s="30">
        <v>10142.586860119856</v>
      </c>
      <c r="AP19" s="30">
        <v>10170.119229968057</v>
      </c>
      <c r="AQ19" s="30">
        <v>10210.006390379334</v>
      </c>
      <c r="AR19" s="30">
        <v>10240.499148340341</v>
      </c>
      <c r="AS19" s="30">
        <v>10281.968402378774</v>
      </c>
      <c r="AT19" s="30">
        <v>10294.579044191756</v>
      </c>
      <c r="AU19" s="30">
        <v>10315.516438364168</v>
      </c>
      <c r="AV19" s="30">
        <v>10362.614339452459</v>
      </c>
      <c r="AW19" s="30">
        <v>10342.137212637328</v>
      </c>
      <c r="AX19" s="30">
        <v>10376.245699774479</v>
      </c>
      <c r="AY19" s="30">
        <v>10397.743833908989</v>
      </c>
      <c r="AZ19" s="30">
        <v>10408.696598535793</v>
      </c>
    </row>
    <row r="20" spans="1:52" ht="12" customHeight="1" x14ac:dyDescent="0.45">
      <c r="A20" s="29" t="s">
        <v>31</v>
      </c>
      <c r="B20" s="30">
        <v>56787.25549110819</v>
      </c>
      <c r="C20" s="30">
        <v>57178.744179999958</v>
      </c>
      <c r="D20" s="30">
        <v>57555.368880000009</v>
      </c>
      <c r="E20" s="30">
        <v>60390.54271999999</v>
      </c>
      <c r="F20" s="30">
        <v>57469.876849999964</v>
      </c>
      <c r="G20" s="30">
        <v>57633.43361410802</v>
      </c>
      <c r="H20" s="30">
        <v>55830.553360000005</v>
      </c>
      <c r="I20" s="30">
        <v>58148.721049999956</v>
      </c>
      <c r="J20" s="30">
        <v>56418.622890000013</v>
      </c>
      <c r="K20" s="30">
        <v>49807.508899999993</v>
      </c>
      <c r="L20" s="30">
        <v>51715.847021317932</v>
      </c>
      <c r="M20" s="30">
        <v>52185.454291860973</v>
      </c>
      <c r="N20" s="30">
        <v>51822.476417218051</v>
      </c>
      <c r="O20" s="30">
        <v>52601.795176741769</v>
      </c>
      <c r="P20" s="30">
        <v>51622.23429897915</v>
      </c>
      <c r="Q20" s="30">
        <v>50386.588040582326</v>
      </c>
      <c r="R20" s="30">
        <v>50356.623860486514</v>
      </c>
      <c r="S20" s="30">
        <v>51249.472843431242</v>
      </c>
      <c r="T20" s="30">
        <v>51180.607643414922</v>
      </c>
      <c r="U20" s="30">
        <v>51119.883111793366</v>
      </c>
      <c r="V20" s="30">
        <v>51582.320092421032</v>
      </c>
      <c r="W20" s="30">
        <v>51876.386164176634</v>
      </c>
      <c r="X20" s="30">
        <v>51957.341269539851</v>
      </c>
      <c r="Y20" s="30">
        <v>51860.537103791656</v>
      </c>
      <c r="Z20" s="30">
        <v>51946.247777499011</v>
      </c>
      <c r="AA20" s="30">
        <v>52062.368656850253</v>
      </c>
      <c r="AB20" s="30">
        <v>52366.961515964838</v>
      </c>
      <c r="AC20" s="30">
        <v>52384.720078265716</v>
      </c>
      <c r="AD20" s="30">
        <v>52643.213102611546</v>
      </c>
      <c r="AE20" s="30">
        <v>52784.567383767317</v>
      </c>
      <c r="AF20" s="30">
        <v>52718.342037269053</v>
      </c>
      <c r="AG20" s="30">
        <v>52869.049618889912</v>
      </c>
      <c r="AH20" s="30">
        <v>52829.180544838149</v>
      </c>
      <c r="AI20" s="30">
        <v>52811.646979782054</v>
      </c>
      <c r="AJ20" s="30">
        <v>52815.613471471239</v>
      </c>
      <c r="AK20" s="30">
        <v>52773.644061024999</v>
      </c>
      <c r="AL20" s="30">
        <v>53084.011213714351</v>
      </c>
      <c r="AM20" s="30">
        <v>53182.946410308097</v>
      </c>
      <c r="AN20" s="30">
        <v>53335.271502874792</v>
      </c>
      <c r="AO20" s="30">
        <v>53477.623606740155</v>
      </c>
      <c r="AP20" s="30">
        <v>53643.367975882305</v>
      </c>
      <c r="AQ20" s="30">
        <v>53811.355884009783</v>
      </c>
      <c r="AR20" s="30">
        <v>54009.281440247469</v>
      </c>
      <c r="AS20" s="30">
        <v>53958.536656685996</v>
      </c>
      <c r="AT20" s="30">
        <v>54075.687498358326</v>
      </c>
      <c r="AU20" s="30">
        <v>54220.067990216012</v>
      </c>
      <c r="AV20" s="30">
        <v>54417.050865996098</v>
      </c>
      <c r="AW20" s="30">
        <v>54376.843086300934</v>
      </c>
      <c r="AX20" s="30">
        <v>54611.692371540208</v>
      </c>
      <c r="AY20" s="30">
        <v>54792.194535531307</v>
      </c>
      <c r="AZ20" s="30">
        <v>54861.649694844644</v>
      </c>
    </row>
    <row r="21" spans="1:52" ht="12" customHeight="1" x14ac:dyDescent="0.45">
      <c r="A21" s="29" t="s">
        <v>32</v>
      </c>
      <c r="B21" s="30">
        <v>44598.020573602407</v>
      </c>
      <c r="C21" s="30">
        <v>44820.915799357681</v>
      </c>
      <c r="D21" s="30">
        <v>43746.745438999395</v>
      </c>
      <c r="E21" s="30">
        <v>45102.014847887156</v>
      </c>
      <c r="F21" s="30">
        <v>45679.19316715857</v>
      </c>
      <c r="G21" s="30">
        <v>46454.691322401719</v>
      </c>
      <c r="H21" s="30">
        <v>45178.343552796345</v>
      </c>
      <c r="I21" s="30">
        <v>46387.978172797171</v>
      </c>
      <c r="J21" s="30">
        <v>45188.506407424189</v>
      </c>
      <c r="K21" s="30">
        <v>36582.446546023413</v>
      </c>
      <c r="L21" s="30">
        <v>37498.435022573191</v>
      </c>
      <c r="M21" s="30">
        <v>37823.72237624813</v>
      </c>
      <c r="N21" s="30">
        <v>35682.957665395603</v>
      </c>
      <c r="O21" s="30">
        <v>34328.588160428502</v>
      </c>
      <c r="P21" s="30">
        <v>33867.82917802572</v>
      </c>
      <c r="Q21" s="30">
        <v>33844.02427009528</v>
      </c>
      <c r="R21" s="30">
        <v>33973.803043455686</v>
      </c>
      <c r="S21" s="30">
        <v>33693.348342802492</v>
      </c>
      <c r="T21" s="30">
        <v>32844.348730392179</v>
      </c>
      <c r="U21" s="30">
        <v>32159.708084344002</v>
      </c>
      <c r="V21" s="30">
        <v>31929.646633556971</v>
      </c>
      <c r="W21" s="30">
        <v>31952.360385073902</v>
      </c>
      <c r="X21" s="30">
        <v>31879.016914639433</v>
      </c>
      <c r="Y21" s="30">
        <v>31552.791094405813</v>
      </c>
      <c r="Z21" s="30">
        <v>31515.961038786387</v>
      </c>
      <c r="AA21" s="30">
        <v>31434.622562136872</v>
      </c>
      <c r="AB21" s="30">
        <v>31700.236827619941</v>
      </c>
      <c r="AC21" s="30">
        <v>31879.755907271137</v>
      </c>
      <c r="AD21" s="30">
        <v>32090.134051610999</v>
      </c>
      <c r="AE21" s="30">
        <v>32206.662743563742</v>
      </c>
      <c r="AF21" s="30">
        <v>32192.960325147884</v>
      </c>
      <c r="AG21" s="30">
        <v>32295.262438103611</v>
      </c>
      <c r="AH21" s="30">
        <v>32286.336363306815</v>
      </c>
      <c r="AI21" s="30">
        <v>32221.592190117015</v>
      </c>
      <c r="AJ21" s="30">
        <v>32085.517971011235</v>
      </c>
      <c r="AK21" s="30">
        <v>32023.743702151944</v>
      </c>
      <c r="AL21" s="30">
        <v>32142.355412484769</v>
      </c>
      <c r="AM21" s="30">
        <v>32228.444351391125</v>
      </c>
      <c r="AN21" s="30">
        <v>32231.441799900444</v>
      </c>
      <c r="AO21" s="30">
        <v>32220.201101274204</v>
      </c>
      <c r="AP21" s="30">
        <v>32246.431021760331</v>
      </c>
      <c r="AQ21" s="30">
        <v>32294.355167290269</v>
      </c>
      <c r="AR21" s="30">
        <v>32332.40700762935</v>
      </c>
      <c r="AS21" s="30">
        <v>32255.130257229852</v>
      </c>
      <c r="AT21" s="30">
        <v>32318.106659609952</v>
      </c>
      <c r="AU21" s="30">
        <v>32436.079188354095</v>
      </c>
      <c r="AV21" s="30">
        <v>32652.371392121371</v>
      </c>
      <c r="AW21" s="30">
        <v>32543.337979042764</v>
      </c>
      <c r="AX21" s="30">
        <v>32593.467193379562</v>
      </c>
      <c r="AY21" s="30">
        <v>32690.287480723047</v>
      </c>
      <c r="AZ21" s="30">
        <v>32627.806892861161</v>
      </c>
    </row>
    <row r="22" spans="1:52" ht="12" customHeight="1" x14ac:dyDescent="0.45">
      <c r="A22" s="29" t="s">
        <v>33</v>
      </c>
      <c r="B22" s="30">
        <v>35196.291940055249</v>
      </c>
      <c r="C22" s="30">
        <v>34488.527479999997</v>
      </c>
      <c r="D22" s="30">
        <v>34874.28974</v>
      </c>
      <c r="E22" s="30">
        <v>36003.128069999992</v>
      </c>
      <c r="F22" s="30">
        <v>36016.474399999992</v>
      </c>
      <c r="G22" s="30">
        <v>36796.705494734939</v>
      </c>
      <c r="H22" s="30">
        <v>37530.602549999989</v>
      </c>
      <c r="I22" s="30">
        <v>38499.208329999987</v>
      </c>
      <c r="J22" s="30">
        <v>35709.598980000002</v>
      </c>
      <c r="K22" s="30">
        <v>33029.635689999996</v>
      </c>
      <c r="L22" s="30">
        <v>34621.251592475899</v>
      </c>
      <c r="M22" s="30">
        <v>33360.008543530996</v>
      </c>
      <c r="N22" s="30">
        <v>33246.978264558791</v>
      </c>
      <c r="O22" s="30">
        <v>33979.032175804954</v>
      </c>
      <c r="P22" s="30">
        <v>33315.535749217757</v>
      </c>
      <c r="Q22" s="30">
        <v>33383.973301283731</v>
      </c>
      <c r="R22" s="30">
        <v>33590.684883084534</v>
      </c>
      <c r="S22" s="30">
        <v>34221.00308559314</v>
      </c>
      <c r="T22" s="30">
        <v>34439.686008971024</v>
      </c>
      <c r="U22" s="30">
        <v>34553.635894765161</v>
      </c>
      <c r="V22" s="30">
        <v>34692.92635676996</v>
      </c>
      <c r="W22" s="30">
        <v>34875.478636198241</v>
      </c>
      <c r="X22" s="30">
        <v>35045.77181011418</v>
      </c>
      <c r="Y22" s="30">
        <v>35039.138042017454</v>
      </c>
      <c r="Z22" s="30">
        <v>35030.212993771544</v>
      </c>
      <c r="AA22" s="30">
        <v>35146.459179590049</v>
      </c>
      <c r="AB22" s="30">
        <v>35205.488783113942</v>
      </c>
      <c r="AC22" s="30">
        <v>35334.133317074877</v>
      </c>
      <c r="AD22" s="30">
        <v>35479.11637740452</v>
      </c>
      <c r="AE22" s="30">
        <v>35549.878163889363</v>
      </c>
      <c r="AF22" s="30">
        <v>35617.601118439692</v>
      </c>
      <c r="AG22" s="30">
        <v>35722.916457021325</v>
      </c>
      <c r="AH22" s="30">
        <v>35808.666802042877</v>
      </c>
      <c r="AI22" s="30">
        <v>35891.979554393271</v>
      </c>
      <c r="AJ22" s="30">
        <v>35894.306730689575</v>
      </c>
      <c r="AK22" s="30">
        <v>35983.918265079403</v>
      </c>
      <c r="AL22" s="30">
        <v>36160.042809448867</v>
      </c>
      <c r="AM22" s="30">
        <v>36281.814571688497</v>
      </c>
      <c r="AN22" s="30">
        <v>36477.673408499002</v>
      </c>
      <c r="AO22" s="30">
        <v>36630.787767505972</v>
      </c>
      <c r="AP22" s="30">
        <v>36787.233549523</v>
      </c>
      <c r="AQ22" s="30">
        <v>37041.682793337488</v>
      </c>
      <c r="AR22" s="30">
        <v>37167.458911358648</v>
      </c>
      <c r="AS22" s="30">
        <v>37148.086127076524</v>
      </c>
      <c r="AT22" s="30">
        <v>37356.906850276755</v>
      </c>
      <c r="AU22" s="30">
        <v>37556.172613518916</v>
      </c>
      <c r="AV22" s="30">
        <v>37838.748699827011</v>
      </c>
      <c r="AW22" s="30">
        <v>38036.12476022607</v>
      </c>
      <c r="AX22" s="30">
        <v>38301.212655386844</v>
      </c>
      <c r="AY22" s="30">
        <v>38547.373090328227</v>
      </c>
      <c r="AZ22" s="30">
        <v>38772.080729239402</v>
      </c>
    </row>
    <row r="23" spans="1:52" ht="12" customHeight="1" x14ac:dyDescent="0.45">
      <c r="A23" s="29" t="s">
        <v>34</v>
      </c>
      <c r="B23" s="30">
        <v>30881.244003458305</v>
      </c>
      <c r="C23" s="30">
        <v>31624.336039357688</v>
      </c>
      <c r="D23" s="30">
        <v>32609.477018999405</v>
      </c>
      <c r="E23" s="30">
        <v>32826.531057887158</v>
      </c>
      <c r="F23" s="30">
        <v>32622.37202715857</v>
      </c>
      <c r="G23" s="30">
        <v>30985.333864259235</v>
      </c>
      <c r="H23" s="30">
        <v>29634.132122796342</v>
      </c>
      <c r="I23" s="30">
        <v>29799.590112797167</v>
      </c>
      <c r="J23" s="30">
        <v>29089.894597424183</v>
      </c>
      <c r="K23" s="30">
        <v>27579.419036023421</v>
      </c>
      <c r="L23" s="30">
        <v>28509.546892329399</v>
      </c>
      <c r="M23" s="30">
        <v>27816.475436898087</v>
      </c>
      <c r="N23" s="30">
        <v>28222.345222736069</v>
      </c>
      <c r="O23" s="30">
        <v>28372.877286465911</v>
      </c>
      <c r="P23" s="30">
        <v>28664.479944022147</v>
      </c>
      <c r="Q23" s="30">
        <v>29178.4313996497</v>
      </c>
      <c r="R23" s="30">
        <v>29976.579964005621</v>
      </c>
      <c r="S23" s="30">
        <v>30359.929740889962</v>
      </c>
      <c r="T23" s="30">
        <v>30681.321156824029</v>
      </c>
      <c r="U23" s="30">
        <v>30728.728630476864</v>
      </c>
      <c r="V23" s="30">
        <v>31097.147231636904</v>
      </c>
      <c r="W23" s="30">
        <v>31315.138885277942</v>
      </c>
      <c r="X23" s="30">
        <v>31625.635932668512</v>
      </c>
      <c r="Y23" s="30">
        <v>31861.250839148292</v>
      </c>
      <c r="Z23" s="30">
        <v>32027.731139043619</v>
      </c>
      <c r="AA23" s="30">
        <v>32162.097361443368</v>
      </c>
      <c r="AB23" s="30">
        <v>32385.219769274561</v>
      </c>
      <c r="AC23" s="30">
        <v>32624.729843344219</v>
      </c>
      <c r="AD23" s="30">
        <v>32874.809857153952</v>
      </c>
      <c r="AE23" s="30">
        <v>33041.212243761729</v>
      </c>
      <c r="AF23" s="30">
        <v>33263.876195531171</v>
      </c>
      <c r="AG23" s="30">
        <v>33442.675557961004</v>
      </c>
      <c r="AH23" s="30">
        <v>33598.414284203398</v>
      </c>
      <c r="AI23" s="30">
        <v>33734.747782128892</v>
      </c>
      <c r="AJ23" s="30">
        <v>33883.935877577183</v>
      </c>
      <c r="AK23" s="30">
        <v>34006.666651832347</v>
      </c>
      <c r="AL23" s="30">
        <v>34286.049087378167</v>
      </c>
      <c r="AM23" s="30">
        <v>34477.217960010355</v>
      </c>
      <c r="AN23" s="30">
        <v>34682.91253243525</v>
      </c>
      <c r="AO23" s="30">
        <v>34869.76853036489</v>
      </c>
      <c r="AP23" s="30">
        <v>35045.463037054076</v>
      </c>
      <c r="AQ23" s="30">
        <v>35333.875355806493</v>
      </c>
      <c r="AR23" s="30">
        <v>35555.073346319034</v>
      </c>
      <c r="AS23" s="30">
        <v>35730.814512830766</v>
      </c>
      <c r="AT23" s="30">
        <v>35859.381146302396</v>
      </c>
      <c r="AU23" s="30">
        <v>36026.889844884805</v>
      </c>
      <c r="AV23" s="30">
        <v>36157.038916730366</v>
      </c>
      <c r="AW23" s="30">
        <v>36355.471304963161</v>
      </c>
      <c r="AX23" s="30">
        <v>36574.299904939413</v>
      </c>
      <c r="AY23" s="30">
        <v>36688.499742585947</v>
      </c>
      <c r="AZ23" s="30">
        <v>36884.964769050122</v>
      </c>
    </row>
    <row r="24" spans="1:52" ht="12" customHeight="1" x14ac:dyDescent="0.45">
      <c r="A24" s="29" t="s">
        <v>35</v>
      </c>
      <c r="B24" s="30">
        <v>9470.2394475854544</v>
      </c>
      <c r="C24" s="30">
        <v>9736.3312000000005</v>
      </c>
      <c r="D24" s="30">
        <v>9423.6248099999975</v>
      </c>
      <c r="E24" s="30">
        <v>9946.8279899999998</v>
      </c>
      <c r="F24" s="30">
        <v>10038.173429999995</v>
      </c>
      <c r="G24" s="30">
        <v>9646.3159935086878</v>
      </c>
      <c r="H24" s="30">
        <v>9428.4863399999995</v>
      </c>
      <c r="I24" s="30">
        <v>9387.7464899999977</v>
      </c>
      <c r="J24" s="30">
        <v>8550.4515799999972</v>
      </c>
      <c r="K24" s="30">
        <v>7393.4565499999999</v>
      </c>
      <c r="L24" s="30">
        <v>8086.0029054344886</v>
      </c>
      <c r="M24" s="30">
        <v>7944.9119783262959</v>
      </c>
      <c r="N24" s="30">
        <v>8131.0987321063039</v>
      </c>
      <c r="O24" s="30">
        <v>8403.5125188938455</v>
      </c>
      <c r="P24" s="30">
        <v>7965.5955855917891</v>
      </c>
      <c r="Q24" s="30">
        <v>8080.5889727781014</v>
      </c>
      <c r="R24" s="30">
        <v>8616.4972748335822</v>
      </c>
      <c r="S24" s="30">
        <v>8660.4137242052784</v>
      </c>
      <c r="T24" s="30">
        <v>8755.9364313008409</v>
      </c>
      <c r="U24" s="30">
        <v>8851.9883004496587</v>
      </c>
      <c r="V24" s="30">
        <v>8833.0122053512277</v>
      </c>
      <c r="W24" s="30">
        <v>8864.3241577461886</v>
      </c>
      <c r="X24" s="30">
        <v>9026.947096030688</v>
      </c>
      <c r="Y24" s="30">
        <v>9027.327499586574</v>
      </c>
      <c r="Z24" s="30">
        <v>9043.2902408677619</v>
      </c>
      <c r="AA24" s="30">
        <v>9141.4726228353102</v>
      </c>
      <c r="AB24" s="30">
        <v>9147.3323947466233</v>
      </c>
      <c r="AC24" s="30">
        <v>9200.9373943478768</v>
      </c>
      <c r="AD24" s="30">
        <v>9315.8207774142975</v>
      </c>
      <c r="AE24" s="30">
        <v>9338.4480832319496</v>
      </c>
      <c r="AF24" s="30">
        <v>9396.2288605338417</v>
      </c>
      <c r="AG24" s="30">
        <v>9468.456808465442</v>
      </c>
      <c r="AH24" s="30">
        <v>9536.442870935367</v>
      </c>
      <c r="AI24" s="30">
        <v>9598.3853638513719</v>
      </c>
      <c r="AJ24" s="30">
        <v>9659.7381554538388</v>
      </c>
      <c r="AK24" s="30">
        <v>9722.0952382480391</v>
      </c>
      <c r="AL24" s="30">
        <v>9803.3062600483827</v>
      </c>
      <c r="AM24" s="30">
        <v>9867.3244397591043</v>
      </c>
      <c r="AN24" s="30">
        <v>9953.7393091172635</v>
      </c>
      <c r="AO24" s="30">
        <v>10035.515796753583</v>
      </c>
      <c r="AP24" s="30">
        <v>10118.676691996119</v>
      </c>
      <c r="AQ24" s="30">
        <v>10187.955688905751</v>
      </c>
      <c r="AR24" s="30">
        <v>10260.777043645143</v>
      </c>
      <c r="AS24" s="30">
        <v>10324.496347236032</v>
      </c>
      <c r="AT24" s="30">
        <v>10383.471371288902</v>
      </c>
      <c r="AU24" s="30">
        <v>10432.397852288834</v>
      </c>
      <c r="AV24" s="30">
        <v>10516.370901191023</v>
      </c>
      <c r="AW24" s="30">
        <v>10602.120643528218</v>
      </c>
      <c r="AX24" s="30">
        <v>10684.014216731692</v>
      </c>
      <c r="AY24" s="30">
        <v>10766.979031569152</v>
      </c>
      <c r="AZ24" s="30">
        <v>10851.774034493727</v>
      </c>
    </row>
    <row r="25" spans="1:52" ht="12" customHeight="1" x14ac:dyDescent="0.45">
      <c r="A25" s="29" t="s">
        <v>36</v>
      </c>
      <c r="B25" s="30">
        <v>19600.262937967487</v>
      </c>
      <c r="C25" s="30">
        <v>20079.504069999999</v>
      </c>
      <c r="D25" s="30">
        <v>19751.348709999995</v>
      </c>
      <c r="E25" s="30">
        <v>21345.696519999998</v>
      </c>
      <c r="F25" s="30">
        <v>21493.936819999995</v>
      </c>
      <c r="G25" s="30">
        <v>21304.679727577528</v>
      </c>
      <c r="H25" s="30">
        <v>21376.506039999997</v>
      </c>
      <c r="I25" s="30">
        <v>21316.572969999994</v>
      </c>
      <c r="J25" s="30">
        <v>21982.763399999996</v>
      </c>
      <c r="K25" s="30">
        <v>19012.370279999996</v>
      </c>
      <c r="L25" s="30">
        <v>20445.398339783045</v>
      </c>
      <c r="M25" s="30">
        <v>20083.089512785678</v>
      </c>
      <c r="N25" s="30">
        <v>19446.168115591994</v>
      </c>
      <c r="O25" s="30">
        <v>19445.424958923482</v>
      </c>
      <c r="P25" s="30">
        <v>18771.264904382846</v>
      </c>
      <c r="Q25" s="30">
        <v>18452.294907975323</v>
      </c>
      <c r="R25" s="30">
        <v>18706.005649055231</v>
      </c>
      <c r="S25" s="30">
        <v>18974.188567696638</v>
      </c>
      <c r="T25" s="30">
        <v>18987.037669571379</v>
      </c>
      <c r="U25" s="30">
        <v>19011.230632807048</v>
      </c>
      <c r="V25" s="30">
        <v>18926.137038911416</v>
      </c>
      <c r="W25" s="30">
        <v>18986.998070065492</v>
      </c>
      <c r="X25" s="30">
        <v>19223.687167707838</v>
      </c>
      <c r="Y25" s="30">
        <v>19165.58205714279</v>
      </c>
      <c r="Z25" s="30">
        <v>19128.791999159963</v>
      </c>
      <c r="AA25" s="30">
        <v>19240.076718426804</v>
      </c>
      <c r="AB25" s="30">
        <v>19197.742646961226</v>
      </c>
      <c r="AC25" s="30">
        <v>19221.301972963778</v>
      </c>
      <c r="AD25" s="30">
        <v>19325.027416400313</v>
      </c>
      <c r="AE25" s="30">
        <v>19281.245464530111</v>
      </c>
      <c r="AF25" s="30">
        <v>19292.059182532881</v>
      </c>
      <c r="AG25" s="30">
        <v>19323.202505471425</v>
      </c>
      <c r="AH25" s="30">
        <v>19353.139423808407</v>
      </c>
      <c r="AI25" s="30">
        <v>19317.479065283587</v>
      </c>
      <c r="AJ25" s="30">
        <v>19320.941308706395</v>
      </c>
      <c r="AK25" s="30">
        <v>19324.445169543324</v>
      </c>
      <c r="AL25" s="30">
        <v>19370.587498100933</v>
      </c>
      <c r="AM25" s="30">
        <v>19370.442686568706</v>
      </c>
      <c r="AN25" s="30">
        <v>19379.730255287315</v>
      </c>
      <c r="AO25" s="30">
        <v>19407.165843723778</v>
      </c>
      <c r="AP25" s="30">
        <v>19448.401064653277</v>
      </c>
      <c r="AQ25" s="30">
        <v>19487.176349600712</v>
      </c>
      <c r="AR25" s="30">
        <v>19510.937895663148</v>
      </c>
      <c r="AS25" s="30">
        <v>19522.76187303917</v>
      </c>
      <c r="AT25" s="30">
        <v>19537.703210380329</v>
      </c>
      <c r="AU25" s="30">
        <v>19502.910838387907</v>
      </c>
      <c r="AV25" s="30">
        <v>19550.592531146343</v>
      </c>
      <c r="AW25" s="30">
        <v>19589.899107337755</v>
      </c>
      <c r="AX25" s="30">
        <v>19601.614225244935</v>
      </c>
      <c r="AY25" s="30">
        <v>19628.10022088635</v>
      </c>
      <c r="AZ25" s="30">
        <v>19665.606908762224</v>
      </c>
    </row>
    <row r="26" spans="1:52" ht="12" customHeight="1" x14ac:dyDescent="0.45">
      <c r="A26" s="29" t="s">
        <v>37</v>
      </c>
      <c r="B26" s="30">
        <v>10846.284445059813</v>
      </c>
      <c r="C26" s="30">
        <v>10745.431189999999</v>
      </c>
      <c r="D26" s="30">
        <v>10659.300529999997</v>
      </c>
      <c r="E26" s="30">
        <v>10555.71214</v>
      </c>
      <c r="F26" s="30">
        <v>9855.342499999997</v>
      </c>
      <c r="G26" s="30">
        <v>8121.4267473880846</v>
      </c>
      <c r="H26" s="30">
        <v>7592.9877399999978</v>
      </c>
      <c r="I26" s="30">
        <v>7036.5364599999975</v>
      </c>
      <c r="J26" s="30">
        <v>6211.3426399999989</v>
      </c>
      <c r="K26" s="30">
        <v>5228.9950899999985</v>
      </c>
      <c r="L26" s="30">
        <v>5229.6954803001481</v>
      </c>
      <c r="M26" s="30">
        <v>4912.0719504397694</v>
      </c>
      <c r="N26" s="30">
        <v>4750.7459498629341</v>
      </c>
      <c r="O26" s="30">
        <v>4557.0566764619725</v>
      </c>
      <c r="P26" s="30">
        <v>4422.4203036731651</v>
      </c>
      <c r="Q26" s="30">
        <v>4469.2063855425031</v>
      </c>
      <c r="R26" s="30">
        <v>4467.2750387043134</v>
      </c>
      <c r="S26" s="30">
        <v>4482.2290885986458</v>
      </c>
      <c r="T26" s="30">
        <v>4421.9277972807704</v>
      </c>
      <c r="U26" s="30">
        <v>4337.6500577097022</v>
      </c>
      <c r="V26" s="30">
        <v>4338.1547496155681</v>
      </c>
      <c r="W26" s="30">
        <v>4305.4635587179255</v>
      </c>
      <c r="X26" s="30">
        <v>4283.5696266312716</v>
      </c>
      <c r="Y26" s="30">
        <v>4276.3688512532035</v>
      </c>
      <c r="Z26" s="30">
        <v>4277.1228975790518</v>
      </c>
      <c r="AA26" s="30">
        <v>4243.4597076727259</v>
      </c>
      <c r="AB26" s="30">
        <v>4233.0420702819747</v>
      </c>
      <c r="AC26" s="30">
        <v>4220.172782961853</v>
      </c>
      <c r="AD26" s="30">
        <v>4226.6555733540326</v>
      </c>
      <c r="AE26" s="30">
        <v>4222.0733667089762</v>
      </c>
      <c r="AF26" s="30">
        <v>4222.2763427318359</v>
      </c>
      <c r="AG26" s="30">
        <v>4210.1093760081576</v>
      </c>
      <c r="AH26" s="30">
        <v>4202.6438368761392</v>
      </c>
      <c r="AI26" s="30">
        <v>4197.3631970266388</v>
      </c>
      <c r="AJ26" s="30">
        <v>4197.5212729812238</v>
      </c>
      <c r="AK26" s="30">
        <v>4173.6018591726988</v>
      </c>
      <c r="AL26" s="30">
        <v>4182.522660604609</v>
      </c>
      <c r="AM26" s="30">
        <v>4177.4674196499609</v>
      </c>
      <c r="AN26" s="30">
        <v>4180.7939860255901</v>
      </c>
      <c r="AO26" s="30">
        <v>4183.4230150379335</v>
      </c>
      <c r="AP26" s="30">
        <v>4185.7907829912565</v>
      </c>
      <c r="AQ26" s="30">
        <v>4197.0732036483168</v>
      </c>
      <c r="AR26" s="30">
        <v>4191.7704434685638</v>
      </c>
      <c r="AS26" s="30">
        <v>4193.4025090670966</v>
      </c>
      <c r="AT26" s="30">
        <v>4206.6489317265432</v>
      </c>
      <c r="AU26" s="30">
        <v>4218.0861026720186</v>
      </c>
      <c r="AV26" s="30">
        <v>4221.5232863255869</v>
      </c>
      <c r="AW26" s="30">
        <v>4216.7251279857455</v>
      </c>
      <c r="AX26" s="30">
        <v>4229.0623116893175</v>
      </c>
      <c r="AY26" s="30">
        <v>4244.6608291420607</v>
      </c>
      <c r="AZ26" s="30">
        <v>4249.3128992490092</v>
      </c>
    </row>
    <row r="27" spans="1:52" ht="12" customHeight="1" x14ac:dyDescent="0.45">
      <c r="A27" s="29" t="s">
        <v>38</v>
      </c>
      <c r="B27" s="30">
        <v>6468.3869178601662</v>
      </c>
      <c r="C27" s="30">
        <v>6173.1098099999981</v>
      </c>
      <c r="D27" s="30">
        <v>6282.1090599999998</v>
      </c>
      <c r="E27" s="30">
        <v>6728.6799699999983</v>
      </c>
      <c r="F27" s="30">
        <v>7384.0097899999982</v>
      </c>
      <c r="G27" s="30">
        <v>6971.0624824161423</v>
      </c>
      <c r="H27" s="30">
        <v>6619.6893599999985</v>
      </c>
      <c r="I27" s="30">
        <v>7193.3181999999979</v>
      </c>
      <c r="J27" s="30">
        <v>6920.7062099999994</v>
      </c>
      <c r="K27" s="30">
        <v>6712.1456199999993</v>
      </c>
      <c r="L27" s="30">
        <v>7312.8363804058181</v>
      </c>
      <c r="M27" s="30">
        <v>7416.2654898884666</v>
      </c>
      <c r="N27" s="30">
        <v>7223.4902122931062</v>
      </c>
      <c r="O27" s="30">
        <v>7494.956733822145</v>
      </c>
      <c r="P27" s="30">
        <v>7726.4018372030632</v>
      </c>
      <c r="Q27" s="30">
        <v>7925.7006324651265</v>
      </c>
      <c r="R27" s="30">
        <v>8310.3053103641942</v>
      </c>
      <c r="S27" s="30">
        <v>8543.0130120267841</v>
      </c>
      <c r="T27" s="30">
        <v>8623.4183310980079</v>
      </c>
      <c r="U27" s="30">
        <v>8644.1923279514358</v>
      </c>
      <c r="V27" s="30">
        <v>8709.2016170970819</v>
      </c>
      <c r="W27" s="30">
        <v>8659.8928899960829</v>
      </c>
      <c r="X27" s="30">
        <v>8737.9158092059115</v>
      </c>
      <c r="Y27" s="30">
        <v>8790.8363779101146</v>
      </c>
      <c r="Z27" s="30">
        <v>8807.8502538916582</v>
      </c>
      <c r="AA27" s="30">
        <v>8826.259909374432</v>
      </c>
      <c r="AB27" s="30">
        <v>8848.4373564195303</v>
      </c>
      <c r="AC27" s="30">
        <v>8852.1713515957636</v>
      </c>
      <c r="AD27" s="30">
        <v>8890.5656854663739</v>
      </c>
      <c r="AE27" s="30">
        <v>8911.9769063385047</v>
      </c>
      <c r="AF27" s="30">
        <v>8946.7937230178341</v>
      </c>
      <c r="AG27" s="30">
        <v>8944.1771880913166</v>
      </c>
      <c r="AH27" s="30">
        <v>8985.5805647812522</v>
      </c>
      <c r="AI27" s="30">
        <v>9019.1848017165757</v>
      </c>
      <c r="AJ27" s="30">
        <v>9027.8516137602728</v>
      </c>
      <c r="AK27" s="30">
        <v>9035.3963415717244</v>
      </c>
      <c r="AL27" s="30">
        <v>9075.0119571895557</v>
      </c>
      <c r="AM27" s="30">
        <v>9103.6702863024984</v>
      </c>
      <c r="AN27" s="30">
        <v>9154.7808211036026</v>
      </c>
      <c r="AO27" s="30">
        <v>9202.3965583124955</v>
      </c>
      <c r="AP27" s="30">
        <v>9254.9142751468571</v>
      </c>
      <c r="AQ27" s="30">
        <v>9192.5942114151712</v>
      </c>
      <c r="AR27" s="30">
        <v>9236.1110075236302</v>
      </c>
      <c r="AS27" s="30">
        <v>9260.2487571790571</v>
      </c>
      <c r="AT27" s="30">
        <v>9265.9500360860602</v>
      </c>
      <c r="AU27" s="30">
        <v>9273.2812957501192</v>
      </c>
      <c r="AV27" s="30">
        <v>9283.5255089032598</v>
      </c>
      <c r="AW27" s="30">
        <v>9270.0362157455329</v>
      </c>
      <c r="AX27" s="30">
        <v>9296.9511212857578</v>
      </c>
      <c r="AY27" s="30">
        <v>9305.1413413589453</v>
      </c>
      <c r="AZ27" s="30">
        <v>9335.501521386459</v>
      </c>
    </row>
    <row r="28" spans="1:52" ht="12" customHeight="1" x14ac:dyDescent="0.45">
      <c r="A28" s="31" t="s">
        <v>39</v>
      </c>
      <c r="B28" s="32">
        <v>37984.294495165457</v>
      </c>
      <c r="C28" s="32">
        <v>38438.008134001182</v>
      </c>
      <c r="D28" s="32">
        <v>37882.82730945963</v>
      </c>
      <c r="E28" s="32">
        <v>35124.77443407636</v>
      </c>
      <c r="F28" s="32">
        <v>35145.863594297065</v>
      </c>
      <c r="G28" s="32">
        <v>35522.882728629615</v>
      </c>
      <c r="H28" s="32">
        <v>33874.183963046889</v>
      </c>
      <c r="I28" s="32">
        <v>33783.517327721849</v>
      </c>
      <c r="J28" s="32">
        <v>32921.362915151622</v>
      </c>
      <c r="K28" s="32">
        <v>29053.511617953143</v>
      </c>
      <c r="L28" s="32">
        <v>31334.304288769152</v>
      </c>
      <c r="M28" s="32">
        <v>28555.198836515454</v>
      </c>
      <c r="N28" s="32">
        <v>28271.955792040346</v>
      </c>
      <c r="O28" s="32">
        <v>27738.19052822794</v>
      </c>
      <c r="P28" s="32">
        <v>27421.03898636972</v>
      </c>
      <c r="Q28" s="32">
        <v>27760.338704799691</v>
      </c>
      <c r="R28" s="32">
        <v>28049.285661611473</v>
      </c>
      <c r="S28" s="32">
        <v>28404.89558806684</v>
      </c>
      <c r="T28" s="32">
        <v>28453.488589816028</v>
      </c>
      <c r="U28" s="32">
        <v>28272.779499984037</v>
      </c>
      <c r="V28" s="32">
        <v>28442.426546296112</v>
      </c>
      <c r="W28" s="32">
        <v>28410.116440130529</v>
      </c>
      <c r="X28" s="32">
        <v>28550.368058296706</v>
      </c>
      <c r="Y28" s="32">
        <v>28568.964414925154</v>
      </c>
      <c r="Z28" s="32">
        <v>28577.030419011979</v>
      </c>
      <c r="AA28" s="32">
        <v>28545.812703529915</v>
      </c>
      <c r="AB28" s="32">
        <v>28568.319496352189</v>
      </c>
      <c r="AC28" s="32">
        <v>28639.079494560257</v>
      </c>
      <c r="AD28" s="32">
        <v>28685.622157675396</v>
      </c>
      <c r="AE28" s="32">
        <v>28749.551178523092</v>
      </c>
      <c r="AF28" s="32">
        <v>28823.147608932588</v>
      </c>
      <c r="AG28" s="32">
        <v>28907.611921308788</v>
      </c>
      <c r="AH28" s="32">
        <v>28970.29155790915</v>
      </c>
      <c r="AI28" s="32">
        <v>29024.79880092942</v>
      </c>
      <c r="AJ28" s="32">
        <v>29115.861573216975</v>
      </c>
      <c r="AK28" s="32">
        <v>29127.771544718067</v>
      </c>
      <c r="AL28" s="32">
        <v>29301.493076271276</v>
      </c>
      <c r="AM28" s="32">
        <v>29447.28743110233</v>
      </c>
      <c r="AN28" s="32">
        <v>29610.394049045171</v>
      </c>
      <c r="AO28" s="32">
        <v>29772.65370475563</v>
      </c>
      <c r="AP28" s="32">
        <v>29924.348772357254</v>
      </c>
      <c r="AQ28" s="32">
        <v>30117.841973706178</v>
      </c>
      <c r="AR28" s="32">
        <v>30305.806272900045</v>
      </c>
      <c r="AS28" s="32">
        <v>30187.690429379774</v>
      </c>
      <c r="AT28" s="32">
        <v>30132.332996317156</v>
      </c>
      <c r="AU28" s="32">
        <v>30192.331223424459</v>
      </c>
      <c r="AV28" s="32">
        <v>30185.274626674814</v>
      </c>
      <c r="AW28" s="32">
        <v>30170.929193685435</v>
      </c>
      <c r="AX28" s="32">
        <v>30095.080759745055</v>
      </c>
      <c r="AY28" s="32">
        <v>30123.277056246872</v>
      </c>
      <c r="AZ28" s="32">
        <v>30094.686490567874</v>
      </c>
    </row>
    <row r="29" spans="1:52" ht="12" customHeight="1" x14ac:dyDescent="0.45">
      <c r="A29" s="25" t="s">
        <v>42</v>
      </c>
      <c r="B29" s="26">
        <v>330517.30762928212</v>
      </c>
      <c r="C29" s="26">
        <v>329502.10415098723</v>
      </c>
      <c r="D29" s="26">
        <v>326911.07477745839</v>
      </c>
      <c r="E29" s="26">
        <v>334967.99633985065</v>
      </c>
      <c r="F29" s="26">
        <v>333199.27161861415</v>
      </c>
      <c r="G29" s="26">
        <v>327865.34426312562</v>
      </c>
      <c r="H29" s="26">
        <v>322259.11597863957</v>
      </c>
      <c r="I29" s="26">
        <v>324940.86526331614</v>
      </c>
      <c r="J29" s="26">
        <v>312419.37528999994</v>
      </c>
      <c r="K29" s="26">
        <v>265868.09347999992</v>
      </c>
      <c r="L29" s="26">
        <v>285951.91582050908</v>
      </c>
      <c r="M29" s="26">
        <v>282055.71794296266</v>
      </c>
      <c r="N29" s="26">
        <v>276747.11440504249</v>
      </c>
      <c r="O29" s="26">
        <v>276226.37556489045</v>
      </c>
      <c r="P29" s="26">
        <v>272559.32592795265</v>
      </c>
      <c r="Q29" s="26">
        <v>273308.17948089284</v>
      </c>
      <c r="R29" s="26">
        <v>274851.16037783044</v>
      </c>
      <c r="S29" s="26">
        <v>278672.47308742336</v>
      </c>
      <c r="T29" s="26">
        <v>276140.76646243792</v>
      </c>
      <c r="U29" s="26">
        <v>274848.74043132947</v>
      </c>
      <c r="V29" s="26">
        <v>274915.4121052085</v>
      </c>
      <c r="W29" s="26">
        <v>275497.74583895248</v>
      </c>
      <c r="X29" s="26">
        <v>276385.65340838372</v>
      </c>
      <c r="Y29" s="26">
        <v>275393.89492122718</v>
      </c>
      <c r="Z29" s="26">
        <v>275283.44764024718</v>
      </c>
      <c r="AA29" s="26">
        <v>275713.83654743357</v>
      </c>
      <c r="AB29" s="26">
        <v>276748.42290294683</v>
      </c>
      <c r="AC29" s="26">
        <v>277672.21745759336</v>
      </c>
      <c r="AD29" s="26">
        <v>279042.77198800625</v>
      </c>
      <c r="AE29" s="26">
        <v>279624.51687111775</v>
      </c>
      <c r="AF29" s="26">
        <v>279764.91200870438</v>
      </c>
      <c r="AG29" s="26">
        <v>280391.51181248704</v>
      </c>
      <c r="AH29" s="26">
        <v>280606.58954849857</v>
      </c>
      <c r="AI29" s="26">
        <v>280365.15823925298</v>
      </c>
      <c r="AJ29" s="26">
        <v>280044.84634848899</v>
      </c>
      <c r="AK29" s="26">
        <v>279774.20651633362</v>
      </c>
      <c r="AL29" s="26">
        <v>280835.58959884883</v>
      </c>
      <c r="AM29" s="26">
        <v>281453.75918983051</v>
      </c>
      <c r="AN29" s="26">
        <v>281954.16148000769</v>
      </c>
      <c r="AO29" s="26">
        <v>282524.17045834498</v>
      </c>
      <c r="AP29" s="26">
        <v>283213.0489068022</v>
      </c>
      <c r="AQ29" s="26">
        <v>284190.47920406115</v>
      </c>
      <c r="AR29" s="26">
        <v>285083.26702597726</v>
      </c>
      <c r="AS29" s="26">
        <v>285011.54684046848</v>
      </c>
      <c r="AT29" s="26">
        <v>285415.05631880142</v>
      </c>
      <c r="AU29" s="26">
        <v>286036.62899969751</v>
      </c>
      <c r="AV29" s="26">
        <v>287086.67205553508</v>
      </c>
      <c r="AW29" s="26">
        <v>287242.4568104496</v>
      </c>
      <c r="AX29" s="26">
        <v>287854.11606149416</v>
      </c>
      <c r="AY29" s="26">
        <v>288453.93978618167</v>
      </c>
      <c r="AZ29" s="26">
        <v>288805.64358843939</v>
      </c>
    </row>
    <row r="30" spans="1:52" ht="12" customHeight="1" x14ac:dyDescent="0.45">
      <c r="A30" s="33" t="s">
        <v>43</v>
      </c>
      <c r="B30" s="34">
        <v>48926.62016555322</v>
      </c>
      <c r="C30" s="34">
        <v>46086.071899999952</v>
      </c>
      <c r="D30" s="34">
        <v>43525.102199999972</v>
      </c>
      <c r="E30" s="34">
        <v>45157.073839999997</v>
      </c>
      <c r="F30" s="34">
        <v>43596.237889999968</v>
      </c>
      <c r="G30" s="34">
        <v>41725.578849195183</v>
      </c>
      <c r="H30" s="34">
        <v>41997.111210000017</v>
      </c>
      <c r="I30" s="34">
        <v>42501.629029999982</v>
      </c>
      <c r="J30" s="34">
        <v>40107.618159999991</v>
      </c>
      <c r="K30" s="34">
        <v>30026.184970000009</v>
      </c>
      <c r="L30" s="34">
        <v>34961.080500323056</v>
      </c>
      <c r="M30" s="34">
        <v>35499.945351588598</v>
      </c>
      <c r="N30" s="34">
        <v>34433.685209964955</v>
      </c>
      <c r="O30" s="34">
        <v>34063.905490430392</v>
      </c>
      <c r="P30" s="34">
        <v>34687.809547028344</v>
      </c>
      <c r="Q30" s="34">
        <v>34896.833239865176</v>
      </c>
      <c r="R30" s="34">
        <v>34291.091141470024</v>
      </c>
      <c r="S30" s="34">
        <v>34801.392913672906</v>
      </c>
      <c r="T30" s="34">
        <v>33096.448211027164</v>
      </c>
      <c r="U30" s="34">
        <v>32608.806219200305</v>
      </c>
      <c r="V30" s="34">
        <v>32101.297205467599</v>
      </c>
      <c r="W30" s="34">
        <v>31998.58860318971</v>
      </c>
      <c r="X30" s="34">
        <v>31584.738939376231</v>
      </c>
      <c r="Y30" s="34">
        <v>30734.068480818943</v>
      </c>
      <c r="Z30" s="34">
        <v>30361.815685730813</v>
      </c>
      <c r="AA30" s="34">
        <v>30259.621489962421</v>
      </c>
      <c r="AB30" s="34">
        <v>30281.067006406782</v>
      </c>
      <c r="AC30" s="34">
        <v>30207.26486719778</v>
      </c>
      <c r="AD30" s="34">
        <v>30135.951537768593</v>
      </c>
      <c r="AE30" s="34">
        <v>30035.825103043335</v>
      </c>
      <c r="AF30" s="34">
        <v>29642.447098811102</v>
      </c>
      <c r="AG30" s="34">
        <v>29354.422030697027</v>
      </c>
      <c r="AH30" s="34">
        <v>28811.580154571602</v>
      </c>
      <c r="AI30" s="34">
        <v>27987.148213017885</v>
      </c>
      <c r="AJ30" s="34">
        <v>27380.517679992248</v>
      </c>
      <c r="AK30" s="34">
        <v>26769.616527592021</v>
      </c>
      <c r="AL30" s="34">
        <v>26547.853784324499</v>
      </c>
      <c r="AM30" s="34">
        <v>26116.97886761299</v>
      </c>
      <c r="AN30" s="34">
        <v>25588.132296558582</v>
      </c>
      <c r="AO30" s="34">
        <v>25128.723168584096</v>
      </c>
      <c r="AP30" s="34">
        <v>24612.895178437375</v>
      </c>
      <c r="AQ30" s="34">
        <v>24093.151232528169</v>
      </c>
      <c r="AR30" s="34">
        <v>23500.753667232093</v>
      </c>
      <c r="AS30" s="34">
        <v>22721.809799648534</v>
      </c>
      <c r="AT30" s="34">
        <v>21974.180210537768</v>
      </c>
      <c r="AU30" s="34">
        <v>21485.393670314195</v>
      </c>
      <c r="AV30" s="34">
        <v>20989.325477604179</v>
      </c>
      <c r="AW30" s="34">
        <v>19869.590925021348</v>
      </c>
      <c r="AX30" s="34">
        <v>19075.271040511601</v>
      </c>
      <c r="AY30" s="34">
        <v>17869.757223130142</v>
      </c>
      <c r="AZ30" s="34">
        <v>16829.484882433488</v>
      </c>
    </row>
    <row r="31" spans="1:52" ht="12" customHeight="1" x14ac:dyDescent="0.45">
      <c r="A31" s="35" t="s">
        <v>44</v>
      </c>
      <c r="B31" s="36">
        <v>50104.636574929871</v>
      </c>
      <c r="C31" s="36">
        <v>51474.536390987334</v>
      </c>
      <c r="D31" s="36">
        <v>50398.489707458444</v>
      </c>
      <c r="E31" s="36">
        <v>51833.511469850666</v>
      </c>
      <c r="F31" s="36">
        <v>49601.024148614219</v>
      </c>
      <c r="G31" s="36">
        <v>47133.277626303185</v>
      </c>
      <c r="H31" s="36">
        <v>46437.615118639595</v>
      </c>
      <c r="I31" s="36">
        <v>46174.890093316164</v>
      </c>
      <c r="J31" s="36">
        <v>43084.879199999988</v>
      </c>
      <c r="K31" s="36">
        <v>36143.194809999986</v>
      </c>
      <c r="L31" s="36">
        <v>35147.476259762669</v>
      </c>
      <c r="M31" s="36">
        <v>32230.543171441852</v>
      </c>
      <c r="N31" s="36">
        <v>30137.50806286584</v>
      </c>
      <c r="O31" s="36">
        <v>27117.900161529516</v>
      </c>
      <c r="P31" s="36">
        <v>25947.838311734726</v>
      </c>
      <c r="Q31" s="36">
        <v>26506.985828704168</v>
      </c>
      <c r="R31" s="36">
        <v>26725.560092285239</v>
      </c>
      <c r="S31" s="36">
        <v>26718.289798316997</v>
      </c>
      <c r="T31" s="36">
        <v>26241.844791035794</v>
      </c>
      <c r="U31" s="36">
        <v>25745.016501888167</v>
      </c>
      <c r="V31" s="36">
        <v>25446.829444404582</v>
      </c>
      <c r="W31" s="36">
        <v>25310.187871873815</v>
      </c>
      <c r="X31" s="36">
        <v>25111.467832773273</v>
      </c>
      <c r="Y31" s="36">
        <v>24146.445909559079</v>
      </c>
      <c r="Z31" s="36">
        <v>23598.358958573353</v>
      </c>
      <c r="AA31" s="36">
        <v>23225.549197900098</v>
      </c>
      <c r="AB31" s="36">
        <v>22971.545034560659</v>
      </c>
      <c r="AC31" s="36">
        <v>22527.374433920515</v>
      </c>
      <c r="AD31" s="36">
        <v>22097.707155456097</v>
      </c>
      <c r="AE31" s="36">
        <v>21852.537620406511</v>
      </c>
      <c r="AF31" s="36">
        <v>21302.967264113395</v>
      </c>
      <c r="AG31" s="36">
        <v>21087.377546667383</v>
      </c>
      <c r="AH31" s="36">
        <v>20550.362937268314</v>
      </c>
      <c r="AI31" s="36">
        <v>19890.55342628371</v>
      </c>
      <c r="AJ31" s="36">
        <v>19405.488513301018</v>
      </c>
      <c r="AK31" s="36">
        <v>18791.332793485599</v>
      </c>
      <c r="AL31" s="36">
        <v>18733.94675111938</v>
      </c>
      <c r="AM31" s="36">
        <v>18408.762787501699</v>
      </c>
      <c r="AN31" s="36">
        <v>18143.811210476819</v>
      </c>
      <c r="AO31" s="36">
        <v>17809.192060585108</v>
      </c>
      <c r="AP31" s="36">
        <v>17358.298090451506</v>
      </c>
      <c r="AQ31" s="36">
        <v>16782.689349127471</v>
      </c>
      <c r="AR31" s="36">
        <v>16229.492783612488</v>
      </c>
      <c r="AS31" s="36">
        <v>15365.571226316137</v>
      </c>
      <c r="AT31" s="36">
        <v>14886.048657684325</v>
      </c>
      <c r="AU31" s="36">
        <v>14575.075571580317</v>
      </c>
      <c r="AV31" s="36">
        <v>14380.017700676881</v>
      </c>
      <c r="AW31" s="36">
        <v>13910.26302641226</v>
      </c>
      <c r="AX31" s="36">
        <v>13579.038788243855</v>
      </c>
      <c r="AY31" s="36">
        <v>13338.142970626111</v>
      </c>
      <c r="AZ31" s="36">
        <v>12940.113254050719</v>
      </c>
    </row>
    <row r="32" spans="1:52" ht="12" customHeight="1" x14ac:dyDescent="0.45">
      <c r="A32" s="37" t="s">
        <v>45</v>
      </c>
      <c r="B32" s="30">
        <v>3005.2747278533116</v>
      </c>
      <c r="C32" s="30">
        <v>3291.70732</v>
      </c>
      <c r="D32" s="30">
        <v>3561.9279399999987</v>
      </c>
      <c r="E32" s="30">
        <v>4247.9345299999995</v>
      </c>
      <c r="F32" s="30">
        <v>3792.81513</v>
      </c>
      <c r="G32" s="30">
        <v>3407.679154843026</v>
      </c>
      <c r="H32" s="30">
        <v>3849.0309100000009</v>
      </c>
      <c r="I32" s="30">
        <v>4559.6463499999991</v>
      </c>
      <c r="J32" s="30">
        <v>3980.5906699999996</v>
      </c>
      <c r="K32" s="30">
        <v>3544.6674699999999</v>
      </c>
      <c r="L32" s="30">
        <v>3612.1318871522958</v>
      </c>
      <c r="M32" s="30">
        <v>3312.6938587815839</v>
      </c>
      <c r="N32" s="30">
        <v>3280.2411259303472</v>
      </c>
      <c r="O32" s="30">
        <v>3201.011328054045</v>
      </c>
      <c r="P32" s="30">
        <v>3243.2173177648824</v>
      </c>
      <c r="Q32" s="30">
        <v>3212.9153266305643</v>
      </c>
      <c r="R32" s="30">
        <v>3275.1964607815248</v>
      </c>
      <c r="S32" s="30">
        <v>3258.1305790649249</v>
      </c>
      <c r="T32" s="30">
        <v>3196.4443418772821</v>
      </c>
      <c r="U32" s="30">
        <v>3181.6269129664424</v>
      </c>
      <c r="V32" s="30">
        <v>3191.5698072525256</v>
      </c>
      <c r="W32" s="30">
        <v>3186.3320588559595</v>
      </c>
      <c r="X32" s="30">
        <v>3155.8215057456855</v>
      </c>
      <c r="Y32" s="30">
        <v>3075.7955993590267</v>
      </c>
      <c r="Z32" s="30">
        <v>3036.9747961011053</v>
      </c>
      <c r="AA32" s="30">
        <v>3044.6074585792621</v>
      </c>
      <c r="AB32" s="30">
        <v>3037.342640364724</v>
      </c>
      <c r="AC32" s="30">
        <v>2937.3973003138335</v>
      </c>
      <c r="AD32" s="30">
        <v>2908.9565733478039</v>
      </c>
      <c r="AE32" s="30">
        <v>2866.0590239543571</v>
      </c>
      <c r="AF32" s="30">
        <v>2725.6082431875643</v>
      </c>
      <c r="AG32" s="30">
        <v>2696.3205107877207</v>
      </c>
      <c r="AH32" s="30">
        <v>2599.6732546572998</v>
      </c>
      <c r="AI32" s="30">
        <v>2511.7458176208565</v>
      </c>
      <c r="AJ32" s="30">
        <v>2473.3004232008916</v>
      </c>
      <c r="AK32" s="30">
        <v>2403.8437230263362</v>
      </c>
      <c r="AL32" s="30">
        <v>2404.2441204523193</v>
      </c>
      <c r="AM32" s="30">
        <v>2351.9217442251756</v>
      </c>
      <c r="AN32" s="30">
        <v>2280.6961308777554</v>
      </c>
      <c r="AO32" s="30">
        <v>2223.7495220485889</v>
      </c>
      <c r="AP32" s="30">
        <v>2173.8087117511172</v>
      </c>
      <c r="AQ32" s="30">
        <v>2100.3382603734485</v>
      </c>
      <c r="AR32" s="30">
        <v>2055.1200581609169</v>
      </c>
      <c r="AS32" s="30">
        <v>1929.3201557812497</v>
      </c>
      <c r="AT32" s="30">
        <v>1847.7448384767724</v>
      </c>
      <c r="AU32" s="30">
        <v>1832.6548363876886</v>
      </c>
      <c r="AV32" s="30">
        <v>1815.8149398893368</v>
      </c>
      <c r="AW32" s="30">
        <v>1715.5194530532922</v>
      </c>
      <c r="AX32" s="30">
        <v>1682.944962241497</v>
      </c>
      <c r="AY32" s="30">
        <v>1635.587330209391</v>
      </c>
      <c r="AZ32" s="30">
        <v>1533.623640075444</v>
      </c>
    </row>
    <row r="33" spans="1:52" ht="12" customHeight="1" x14ac:dyDescent="0.45">
      <c r="A33" s="37" t="s">
        <v>46</v>
      </c>
      <c r="B33" s="30">
        <v>5248.2270597737424</v>
      </c>
      <c r="C33" s="30">
        <v>4781.7995900000033</v>
      </c>
      <c r="D33" s="30">
        <v>4686.387799999995</v>
      </c>
      <c r="E33" s="30">
        <v>4539.7611799999968</v>
      </c>
      <c r="F33" s="30">
        <v>4041.2541499999988</v>
      </c>
      <c r="G33" s="30">
        <v>3999.6228675662528</v>
      </c>
      <c r="H33" s="30">
        <v>4250.0841000000019</v>
      </c>
      <c r="I33" s="30">
        <v>4262.3598799999972</v>
      </c>
      <c r="J33" s="30">
        <v>3655.207809999999</v>
      </c>
      <c r="K33" s="30">
        <v>3355.3997099999979</v>
      </c>
      <c r="L33" s="30">
        <v>3486.7817183273391</v>
      </c>
      <c r="M33" s="30">
        <v>3447.9805121986637</v>
      </c>
      <c r="N33" s="30">
        <v>3080.1691740724218</v>
      </c>
      <c r="O33" s="30">
        <v>2583.9577429295978</v>
      </c>
      <c r="P33" s="30">
        <v>2792.8757663612082</v>
      </c>
      <c r="Q33" s="30">
        <v>2831.5436450428715</v>
      </c>
      <c r="R33" s="30">
        <v>2847.1032318658331</v>
      </c>
      <c r="S33" s="30">
        <v>2859.342015160656</v>
      </c>
      <c r="T33" s="30">
        <v>2842.2453390846372</v>
      </c>
      <c r="U33" s="30">
        <v>2811.3313555774616</v>
      </c>
      <c r="V33" s="30">
        <v>2791.9659614890952</v>
      </c>
      <c r="W33" s="30">
        <v>2789.9605027657876</v>
      </c>
      <c r="X33" s="30">
        <v>2786.4843602488236</v>
      </c>
      <c r="Y33" s="30">
        <v>2722.3937635699349</v>
      </c>
      <c r="Z33" s="30">
        <v>2687.8023453080796</v>
      </c>
      <c r="AA33" s="30">
        <v>2667.4250364375816</v>
      </c>
      <c r="AB33" s="30">
        <v>2652.0500898994255</v>
      </c>
      <c r="AC33" s="30">
        <v>2645.187276562222</v>
      </c>
      <c r="AD33" s="30">
        <v>2631.2315510373433</v>
      </c>
      <c r="AE33" s="30">
        <v>2619.0115635012467</v>
      </c>
      <c r="AF33" s="30">
        <v>2609.7101652756137</v>
      </c>
      <c r="AG33" s="30">
        <v>2600.5014548839581</v>
      </c>
      <c r="AH33" s="30">
        <v>2584.5323216699494</v>
      </c>
      <c r="AI33" s="30">
        <v>2545.1718453782692</v>
      </c>
      <c r="AJ33" s="30">
        <v>2513.0545792234184</v>
      </c>
      <c r="AK33" s="30">
        <v>2467.8752482581504</v>
      </c>
      <c r="AL33" s="30">
        <v>2474.3362560333971</v>
      </c>
      <c r="AM33" s="30">
        <v>2461.0805152790058</v>
      </c>
      <c r="AN33" s="30">
        <v>2458.5194639290103</v>
      </c>
      <c r="AO33" s="30">
        <v>2454.2746457599414</v>
      </c>
      <c r="AP33" s="30">
        <v>2441.6140290093763</v>
      </c>
      <c r="AQ33" s="30">
        <v>2438.877275605053</v>
      </c>
      <c r="AR33" s="30">
        <v>2428.9491113782105</v>
      </c>
      <c r="AS33" s="30">
        <v>2399.8789342530254</v>
      </c>
      <c r="AT33" s="30">
        <v>2382.1415296294958</v>
      </c>
      <c r="AU33" s="30">
        <v>2360.5469501800249</v>
      </c>
      <c r="AV33" s="30">
        <v>2356.7258899786975</v>
      </c>
      <c r="AW33" s="30">
        <v>2333.5039818085311</v>
      </c>
      <c r="AX33" s="30">
        <v>2313.7722422667634</v>
      </c>
      <c r="AY33" s="30">
        <v>2297.8677595425456</v>
      </c>
      <c r="AZ33" s="30">
        <v>2281.3826744085595</v>
      </c>
    </row>
    <row r="34" spans="1:52" ht="12" customHeight="1" x14ac:dyDescent="0.45">
      <c r="A34" s="37" t="s">
        <v>47</v>
      </c>
      <c r="B34" s="30">
        <v>13993.273294839419</v>
      </c>
      <c r="C34" s="30">
        <v>15054.744452716583</v>
      </c>
      <c r="D34" s="30">
        <v>14551.656197458455</v>
      </c>
      <c r="E34" s="30">
        <v>14433.15389985066</v>
      </c>
      <c r="F34" s="30">
        <v>13604.839718614223</v>
      </c>
      <c r="G34" s="30">
        <v>13627.243649674365</v>
      </c>
      <c r="H34" s="30">
        <v>12181.654238639583</v>
      </c>
      <c r="I34" s="30">
        <v>12677.495123316176</v>
      </c>
      <c r="J34" s="30">
        <v>11946.487250000002</v>
      </c>
      <c r="K34" s="30">
        <v>10367.979229999999</v>
      </c>
      <c r="L34" s="30">
        <v>10291.006755062901</v>
      </c>
      <c r="M34" s="30">
        <v>9387.8109242369865</v>
      </c>
      <c r="N34" s="30">
        <v>9216.3024898535332</v>
      </c>
      <c r="O34" s="30">
        <v>8409.5714790273996</v>
      </c>
      <c r="P34" s="30">
        <v>8111.14904427685</v>
      </c>
      <c r="Q34" s="30">
        <v>8633.8127875135851</v>
      </c>
      <c r="R34" s="30">
        <v>8742.3171772768255</v>
      </c>
      <c r="S34" s="30">
        <v>8886.8497318844566</v>
      </c>
      <c r="T34" s="30">
        <v>8847.6949602932636</v>
      </c>
      <c r="U34" s="30">
        <v>8730.3182996655742</v>
      </c>
      <c r="V34" s="30">
        <v>8627.369856353318</v>
      </c>
      <c r="W34" s="30">
        <v>8595.9155809429722</v>
      </c>
      <c r="X34" s="30">
        <v>8590.2998465634118</v>
      </c>
      <c r="Y34" s="30">
        <v>8444.028338401582</v>
      </c>
      <c r="Z34" s="30">
        <v>8325.8458648081833</v>
      </c>
      <c r="AA34" s="30">
        <v>8241.8944533131689</v>
      </c>
      <c r="AB34" s="30">
        <v>8178.7153536267761</v>
      </c>
      <c r="AC34" s="30">
        <v>8103.768495249602</v>
      </c>
      <c r="AD34" s="30">
        <v>8014.1846336320414</v>
      </c>
      <c r="AE34" s="30">
        <v>7980.5053340765335</v>
      </c>
      <c r="AF34" s="30">
        <v>7896.6087928753759</v>
      </c>
      <c r="AG34" s="30">
        <v>7864.5235632454032</v>
      </c>
      <c r="AH34" s="30">
        <v>7795.1192986474634</v>
      </c>
      <c r="AI34" s="30">
        <v>7684.1253553494271</v>
      </c>
      <c r="AJ34" s="30">
        <v>7612.2238055838116</v>
      </c>
      <c r="AK34" s="30">
        <v>7492.2347397290905</v>
      </c>
      <c r="AL34" s="30">
        <v>7483.3802156823649</v>
      </c>
      <c r="AM34" s="30">
        <v>7442.6863487064438</v>
      </c>
      <c r="AN34" s="30">
        <v>7411.9206248328082</v>
      </c>
      <c r="AO34" s="30">
        <v>7400.0264324669097</v>
      </c>
      <c r="AP34" s="30">
        <v>7376.5107757854421</v>
      </c>
      <c r="AQ34" s="30">
        <v>7341.0385099671003</v>
      </c>
      <c r="AR34" s="30">
        <v>7311.594075711615</v>
      </c>
      <c r="AS34" s="30">
        <v>7183.1877738813582</v>
      </c>
      <c r="AT34" s="30">
        <v>7061.8592653922879</v>
      </c>
      <c r="AU34" s="30">
        <v>6955.3610944993088</v>
      </c>
      <c r="AV34" s="30">
        <v>6883.9382780856795</v>
      </c>
      <c r="AW34" s="30">
        <v>6800.3584105571654</v>
      </c>
      <c r="AX34" s="30">
        <v>6670.1651225123114</v>
      </c>
      <c r="AY34" s="30">
        <v>6615.7818983066391</v>
      </c>
      <c r="AZ34" s="30">
        <v>6523.1209826865015</v>
      </c>
    </row>
    <row r="35" spans="1:52" ht="12" customHeight="1" x14ac:dyDescent="0.45">
      <c r="A35" s="37" t="s">
        <v>48</v>
      </c>
      <c r="B35" s="30">
        <v>18434.221238230122</v>
      </c>
      <c r="C35" s="30">
        <v>18265.142858270741</v>
      </c>
      <c r="D35" s="30">
        <v>17243.51988</v>
      </c>
      <c r="E35" s="30">
        <v>17368.590949999998</v>
      </c>
      <c r="F35" s="30">
        <v>15748.260599999998</v>
      </c>
      <c r="G35" s="30">
        <v>13586.818967493089</v>
      </c>
      <c r="H35" s="30">
        <v>14017.474440000002</v>
      </c>
      <c r="I35" s="30">
        <v>13009.337949999997</v>
      </c>
      <c r="J35" s="30">
        <v>11796.234799999997</v>
      </c>
      <c r="K35" s="30">
        <v>9014.5761299999958</v>
      </c>
      <c r="L35" s="30">
        <v>7816.1174314845384</v>
      </c>
      <c r="M35" s="30">
        <v>6972.3915104552871</v>
      </c>
      <c r="N35" s="30">
        <v>5634.9055617757167</v>
      </c>
      <c r="O35" s="30">
        <v>5107.9893070098087</v>
      </c>
      <c r="P35" s="30">
        <v>4518.289428519689</v>
      </c>
      <c r="Q35" s="30">
        <v>4540.9391780841279</v>
      </c>
      <c r="R35" s="30">
        <v>4606.8085154801056</v>
      </c>
      <c r="S35" s="30">
        <v>4611.7308730240029</v>
      </c>
      <c r="T35" s="30">
        <v>4480.1068840890966</v>
      </c>
      <c r="U35" s="30">
        <v>4334.3106497558229</v>
      </c>
      <c r="V35" s="30">
        <v>4228.1090926242159</v>
      </c>
      <c r="W35" s="30">
        <v>4170.5395581233743</v>
      </c>
      <c r="X35" s="30">
        <v>4048.5908160891772</v>
      </c>
      <c r="Y35" s="30">
        <v>3801.4547601243803</v>
      </c>
      <c r="Z35" s="30">
        <v>3699.3198151604256</v>
      </c>
      <c r="AA35" s="30">
        <v>3550.7309990161166</v>
      </c>
      <c r="AB35" s="30">
        <v>3385.7736858023691</v>
      </c>
      <c r="AC35" s="30">
        <v>3155.3767130019464</v>
      </c>
      <c r="AD35" s="30">
        <v>3021.7991309742338</v>
      </c>
      <c r="AE35" s="30">
        <v>2948.3492998507504</v>
      </c>
      <c r="AF35" s="30">
        <v>2709.0771636036152</v>
      </c>
      <c r="AG35" s="30">
        <v>2576.2918583771498</v>
      </c>
      <c r="AH35" s="30">
        <v>2374.5977768021953</v>
      </c>
      <c r="AI35" s="30">
        <v>2171.8875835560339</v>
      </c>
      <c r="AJ35" s="30">
        <v>1970.0939021508534</v>
      </c>
      <c r="AK35" s="30">
        <v>1804.4762505988683</v>
      </c>
      <c r="AL35" s="30">
        <v>1766.3013199681229</v>
      </c>
      <c r="AM35" s="30">
        <v>1618.9409376320666</v>
      </c>
      <c r="AN35" s="30">
        <v>1538.0821553749302</v>
      </c>
      <c r="AO35" s="30">
        <v>1455.2935431163135</v>
      </c>
      <c r="AP35" s="30">
        <v>1387.3610098017832</v>
      </c>
      <c r="AQ35" s="30">
        <v>1297.6895858317841</v>
      </c>
      <c r="AR35" s="30">
        <v>1225.2550336960139</v>
      </c>
      <c r="AS35" s="30">
        <v>1117.7590606082547</v>
      </c>
      <c r="AT35" s="30">
        <v>1049.7360133332829</v>
      </c>
      <c r="AU35" s="30">
        <v>955.0268048200611</v>
      </c>
      <c r="AV35" s="30">
        <v>892.87677755101049</v>
      </c>
      <c r="AW35" s="30">
        <v>795.83878604820018</v>
      </c>
      <c r="AX35" s="30">
        <v>741.65957473840081</v>
      </c>
      <c r="AY35" s="30">
        <v>700.82041399983302</v>
      </c>
      <c r="AZ35" s="30">
        <v>637.74008790771211</v>
      </c>
    </row>
    <row r="36" spans="1:52" ht="12" customHeight="1" x14ac:dyDescent="0.45">
      <c r="A36" s="37" t="s">
        <v>49</v>
      </c>
      <c r="B36" s="30">
        <v>9423.6402542332798</v>
      </c>
      <c r="C36" s="30">
        <v>10081.142170000008</v>
      </c>
      <c r="D36" s="30">
        <v>10354.997890000002</v>
      </c>
      <c r="E36" s="30">
        <v>11244.070910000011</v>
      </c>
      <c r="F36" s="30">
        <v>12413.854550000005</v>
      </c>
      <c r="G36" s="30">
        <v>12511.912986726449</v>
      </c>
      <c r="H36" s="30">
        <v>12139.371430000008</v>
      </c>
      <c r="I36" s="30">
        <v>11666.050789999994</v>
      </c>
      <c r="J36" s="30">
        <v>11706.358669999996</v>
      </c>
      <c r="K36" s="30">
        <v>9860.5722699999969</v>
      </c>
      <c r="L36" s="30">
        <v>9941.4384677355993</v>
      </c>
      <c r="M36" s="30">
        <v>9109.6663657693334</v>
      </c>
      <c r="N36" s="30">
        <v>8925.8897112338236</v>
      </c>
      <c r="O36" s="30">
        <v>7815.370304508665</v>
      </c>
      <c r="P36" s="30">
        <v>7282.3067548120944</v>
      </c>
      <c r="Q36" s="30">
        <v>7287.7748914330195</v>
      </c>
      <c r="R36" s="30">
        <v>7254.1347068809537</v>
      </c>
      <c r="S36" s="30">
        <v>7102.2365991829593</v>
      </c>
      <c r="T36" s="30">
        <v>6875.3532656915104</v>
      </c>
      <c r="U36" s="30">
        <v>6687.4292839228647</v>
      </c>
      <c r="V36" s="30">
        <v>6607.8147266854294</v>
      </c>
      <c r="W36" s="30">
        <v>6567.4401711857217</v>
      </c>
      <c r="X36" s="30">
        <v>6530.271304126175</v>
      </c>
      <c r="Y36" s="30">
        <v>6102.7734481041562</v>
      </c>
      <c r="Z36" s="30">
        <v>5848.4161371955606</v>
      </c>
      <c r="AA36" s="30">
        <v>5720.8912505539702</v>
      </c>
      <c r="AB36" s="30">
        <v>5717.6632648673603</v>
      </c>
      <c r="AC36" s="30">
        <v>5685.6446487929079</v>
      </c>
      <c r="AD36" s="30">
        <v>5521.5352664646734</v>
      </c>
      <c r="AE36" s="30">
        <v>5438.6123990236229</v>
      </c>
      <c r="AF36" s="30">
        <v>5361.9628991712289</v>
      </c>
      <c r="AG36" s="30">
        <v>5349.7401593731529</v>
      </c>
      <c r="AH36" s="30">
        <v>5196.4402854914078</v>
      </c>
      <c r="AI36" s="30">
        <v>4977.6228243791247</v>
      </c>
      <c r="AJ36" s="30">
        <v>4836.8158031420407</v>
      </c>
      <c r="AK36" s="30">
        <v>4622.9028318731534</v>
      </c>
      <c r="AL36" s="30">
        <v>4605.6848389831775</v>
      </c>
      <c r="AM36" s="30">
        <v>4534.1332416590049</v>
      </c>
      <c r="AN36" s="30">
        <v>4454.5928354623129</v>
      </c>
      <c r="AO36" s="30">
        <v>4275.8479171933541</v>
      </c>
      <c r="AP36" s="30">
        <v>3979.0035641037862</v>
      </c>
      <c r="AQ36" s="30">
        <v>3604.7457173500852</v>
      </c>
      <c r="AR36" s="30">
        <v>3208.5745046657316</v>
      </c>
      <c r="AS36" s="30">
        <v>2735.4253017922501</v>
      </c>
      <c r="AT36" s="30">
        <v>2544.5670108524864</v>
      </c>
      <c r="AU36" s="30">
        <v>2471.4858856932337</v>
      </c>
      <c r="AV36" s="30">
        <v>2430.6618151721573</v>
      </c>
      <c r="AW36" s="30">
        <v>2265.0423949450715</v>
      </c>
      <c r="AX36" s="30">
        <v>2170.4968864848811</v>
      </c>
      <c r="AY36" s="30">
        <v>2088.0855685677038</v>
      </c>
      <c r="AZ36" s="30">
        <v>1964.2458689725026</v>
      </c>
    </row>
    <row r="37" spans="1:52" ht="12" customHeight="1" x14ac:dyDescent="0.45">
      <c r="A37" s="35" t="s">
        <v>50</v>
      </c>
      <c r="B37" s="36">
        <v>112846.57063304368</v>
      </c>
      <c r="C37" s="36">
        <v>113103.65567999997</v>
      </c>
      <c r="D37" s="36">
        <v>112376.21759999999</v>
      </c>
      <c r="E37" s="36">
        <v>113012.18523</v>
      </c>
      <c r="F37" s="36">
        <v>109893.27900999998</v>
      </c>
      <c r="G37" s="36">
        <v>107525.93367329944</v>
      </c>
      <c r="H37" s="36">
        <v>101425.22664999997</v>
      </c>
      <c r="I37" s="36">
        <v>102058.22304999999</v>
      </c>
      <c r="J37" s="36">
        <v>97624.87764999998</v>
      </c>
      <c r="K37" s="36">
        <v>82122.046529999992</v>
      </c>
      <c r="L37" s="36">
        <v>90285.472786903876</v>
      </c>
      <c r="M37" s="36">
        <v>88198.440698716106</v>
      </c>
      <c r="N37" s="36">
        <v>88459.881849928439</v>
      </c>
      <c r="O37" s="36">
        <v>91257.30952719615</v>
      </c>
      <c r="P37" s="36">
        <v>88324.809028911317</v>
      </c>
      <c r="Q37" s="36">
        <v>86976.25657361612</v>
      </c>
      <c r="R37" s="36">
        <v>87606.558149817865</v>
      </c>
      <c r="S37" s="36">
        <v>89071.162579233234</v>
      </c>
      <c r="T37" s="36">
        <v>88242.835528167649</v>
      </c>
      <c r="U37" s="36">
        <v>87307.691249983123</v>
      </c>
      <c r="V37" s="36">
        <v>86988.385776027761</v>
      </c>
      <c r="W37" s="36">
        <v>87227.081904016537</v>
      </c>
      <c r="X37" s="36">
        <v>87181.791112657593</v>
      </c>
      <c r="Y37" s="36">
        <v>86666.167429057707</v>
      </c>
      <c r="Z37" s="36">
        <v>86536.351894500098</v>
      </c>
      <c r="AA37" s="36">
        <v>86649.526161820468</v>
      </c>
      <c r="AB37" s="36">
        <v>87033.079484164031</v>
      </c>
      <c r="AC37" s="36">
        <v>87290.927072609542</v>
      </c>
      <c r="AD37" s="36">
        <v>87645.64123857925</v>
      </c>
      <c r="AE37" s="36">
        <v>87796.028987710873</v>
      </c>
      <c r="AF37" s="36">
        <v>87601.722919528387</v>
      </c>
      <c r="AG37" s="36">
        <v>87747.806362447576</v>
      </c>
      <c r="AH37" s="36">
        <v>87583.892057612975</v>
      </c>
      <c r="AI37" s="36">
        <v>87239.094224802771</v>
      </c>
      <c r="AJ37" s="36">
        <v>86778.030843375091</v>
      </c>
      <c r="AK37" s="36">
        <v>86148.275249962709</v>
      </c>
      <c r="AL37" s="36">
        <v>86292.40038166703</v>
      </c>
      <c r="AM37" s="36">
        <v>85921.08905379544</v>
      </c>
      <c r="AN37" s="36">
        <v>85652.626744165551</v>
      </c>
      <c r="AO37" s="36">
        <v>85423.838931450955</v>
      </c>
      <c r="AP37" s="36">
        <v>85229.835053015937</v>
      </c>
      <c r="AQ37" s="36">
        <v>85042.42869003705</v>
      </c>
      <c r="AR37" s="36">
        <v>84906.657466111268</v>
      </c>
      <c r="AS37" s="36">
        <v>84230.051343226092</v>
      </c>
      <c r="AT37" s="36">
        <v>83883.55069818793</v>
      </c>
      <c r="AU37" s="36">
        <v>83589.592702106413</v>
      </c>
      <c r="AV37" s="36">
        <v>83390.625234000559</v>
      </c>
      <c r="AW37" s="36">
        <v>82562.982213698953</v>
      </c>
      <c r="AX37" s="36">
        <v>82105.37973676149</v>
      </c>
      <c r="AY37" s="36">
        <v>81690.143285989281</v>
      </c>
      <c r="AZ37" s="36">
        <v>80845.707015625667</v>
      </c>
    </row>
    <row r="38" spans="1:52" ht="12" customHeight="1" x14ac:dyDescent="0.45">
      <c r="A38" s="37" t="s">
        <v>51</v>
      </c>
      <c r="B38" s="30">
        <v>101997.16850690676</v>
      </c>
      <c r="C38" s="30">
        <v>103022.42196999997</v>
      </c>
      <c r="D38" s="30">
        <v>102596.15387999998</v>
      </c>
      <c r="E38" s="30">
        <v>103455.52512000001</v>
      </c>
      <c r="F38" s="30">
        <v>100147.33462999998</v>
      </c>
      <c r="G38" s="30">
        <v>98285.183169506883</v>
      </c>
      <c r="H38" s="30">
        <v>91984.620749999973</v>
      </c>
      <c r="I38" s="30">
        <v>92936.69825999999</v>
      </c>
      <c r="J38" s="30">
        <v>89078.945259999979</v>
      </c>
      <c r="K38" s="30">
        <v>75972.622759999998</v>
      </c>
      <c r="L38" s="30">
        <v>82569.683522423555</v>
      </c>
      <c r="M38" s="30">
        <v>80392.399293265829</v>
      </c>
      <c r="N38" s="30">
        <v>80625.604065516716</v>
      </c>
      <c r="O38" s="30">
        <v>83636.094249476082</v>
      </c>
      <c r="P38" s="30">
        <v>80766.765497483095</v>
      </c>
      <c r="Q38" s="30">
        <v>79359.422370067827</v>
      </c>
      <c r="R38" s="30">
        <v>80152.280939614779</v>
      </c>
      <c r="S38" s="30">
        <v>81545.341168929255</v>
      </c>
      <c r="T38" s="30">
        <v>81230.967616608963</v>
      </c>
      <c r="U38" s="30">
        <v>80400.638638587741</v>
      </c>
      <c r="V38" s="30">
        <v>80211.041245308123</v>
      </c>
      <c r="W38" s="30">
        <v>80479.800901272538</v>
      </c>
      <c r="X38" s="30">
        <v>80543.89573583426</v>
      </c>
      <c r="Y38" s="30">
        <v>80142.491313286082</v>
      </c>
      <c r="Z38" s="30">
        <v>80076.034239001077</v>
      </c>
      <c r="AA38" s="30">
        <v>80211.450577511307</v>
      </c>
      <c r="AB38" s="30">
        <v>80598.712303455832</v>
      </c>
      <c r="AC38" s="30">
        <v>80862.451425784966</v>
      </c>
      <c r="AD38" s="30">
        <v>81222.977754117586</v>
      </c>
      <c r="AE38" s="30">
        <v>81415.897787627749</v>
      </c>
      <c r="AF38" s="30">
        <v>81307.804655091313</v>
      </c>
      <c r="AG38" s="30">
        <v>81506.837707755578</v>
      </c>
      <c r="AH38" s="30">
        <v>81455.208036557218</v>
      </c>
      <c r="AI38" s="30">
        <v>81250.193057391516</v>
      </c>
      <c r="AJ38" s="30">
        <v>80931.518283459081</v>
      </c>
      <c r="AK38" s="30">
        <v>80423.264863033473</v>
      </c>
      <c r="AL38" s="30">
        <v>80646.487305774441</v>
      </c>
      <c r="AM38" s="30">
        <v>80375.386309476176</v>
      </c>
      <c r="AN38" s="30">
        <v>80222.959673409641</v>
      </c>
      <c r="AO38" s="30">
        <v>80099.045248074399</v>
      </c>
      <c r="AP38" s="30">
        <v>80006.729229714154</v>
      </c>
      <c r="AQ38" s="30">
        <v>79915.239762497557</v>
      </c>
      <c r="AR38" s="30">
        <v>79880.804771293173</v>
      </c>
      <c r="AS38" s="30">
        <v>79310.800391556346</v>
      </c>
      <c r="AT38" s="30">
        <v>79094.522712647595</v>
      </c>
      <c r="AU38" s="30">
        <v>78913.610993241702</v>
      </c>
      <c r="AV38" s="30">
        <v>78823.487643130051</v>
      </c>
      <c r="AW38" s="30">
        <v>78143.913918436854</v>
      </c>
      <c r="AX38" s="30">
        <v>77861.674866839952</v>
      </c>
      <c r="AY38" s="30">
        <v>77759.397435124105</v>
      </c>
      <c r="AZ38" s="30">
        <v>77052.376669943551</v>
      </c>
    </row>
    <row r="39" spans="1:52" ht="12" customHeight="1" x14ac:dyDescent="0.45">
      <c r="A39" s="37" t="s">
        <v>52</v>
      </c>
      <c r="B39" s="30">
        <v>10849.402126136914</v>
      </c>
      <c r="C39" s="30">
        <v>10081.233709999999</v>
      </c>
      <c r="D39" s="30">
        <v>9780.0637200000001</v>
      </c>
      <c r="E39" s="30">
        <v>9556.6601100000025</v>
      </c>
      <c r="F39" s="30">
        <v>9745.944379999999</v>
      </c>
      <c r="G39" s="30">
        <v>9240.7505037925639</v>
      </c>
      <c r="H39" s="30">
        <v>9440.6058999999987</v>
      </c>
      <c r="I39" s="30">
        <v>9121.5247899999995</v>
      </c>
      <c r="J39" s="30">
        <v>8545.9323899999981</v>
      </c>
      <c r="K39" s="30">
        <v>6149.4237700000003</v>
      </c>
      <c r="L39" s="30">
        <v>7715.7892644803151</v>
      </c>
      <c r="M39" s="30">
        <v>7806.0414054502826</v>
      </c>
      <c r="N39" s="30">
        <v>7834.277784411719</v>
      </c>
      <c r="O39" s="30">
        <v>7621.2152777200627</v>
      </c>
      <c r="P39" s="30">
        <v>7558.0435314282222</v>
      </c>
      <c r="Q39" s="30">
        <v>7616.8342035482874</v>
      </c>
      <c r="R39" s="30">
        <v>7454.2772102030931</v>
      </c>
      <c r="S39" s="30">
        <v>7525.8214103039745</v>
      </c>
      <c r="T39" s="30">
        <v>7011.8679115586892</v>
      </c>
      <c r="U39" s="30">
        <v>6907.0526113953865</v>
      </c>
      <c r="V39" s="30">
        <v>6777.3445307196416</v>
      </c>
      <c r="W39" s="30">
        <v>6747.2810027440019</v>
      </c>
      <c r="X39" s="30">
        <v>6637.8953768233287</v>
      </c>
      <c r="Y39" s="30">
        <v>6523.6761157716237</v>
      </c>
      <c r="Z39" s="30">
        <v>6460.3176554990232</v>
      </c>
      <c r="AA39" s="30">
        <v>6438.075584309162</v>
      </c>
      <c r="AB39" s="30">
        <v>6434.3671807082019</v>
      </c>
      <c r="AC39" s="30">
        <v>6428.4756468245787</v>
      </c>
      <c r="AD39" s="30">
        <v>6422.6634844616601</v>
      </c>
      <c r="AE39" s="30">
        <v>6380.1312000831267</v>
      </c>
      <c r="AF39" s="30">
        <v>6293.9182644370749</v>
      </c>
      <c r="AG39" s="30">
        <v>6240.9686546919993</v>
      </c>
      <c r="AH39" s="30">
        <v>6128.684021055753</v>
      </c>
      <c r="AI39" s="30">
        <v>5988.9011674112589</v>
      </c>
      <c r="AJ39" s="30">
        <v>5846.512559916011</v>
      </c>
      <c r="AK39" s="30">
        <v>5725.0103869292425</v>
      </c>
      <c r="AL39" s="30">
        <v>5645.9130758925949</v>
      </c>
      <c r="AM39" s="30">
        <v>5545.7027443192646</v>
      </c>
      <c r="AN39" s="30">
        <v>5429.6670707559124</v>
      </c>
      <c r="AO39" s="30">
        <v>5324.7936833765625</v>
      </c>
      <c r="AP39" s="30">
        <v>5223.1058233017866</v>
      </c>
      <c r="AQ39" s="30">
        <v>5127.1889275394869</v>
      </c>
      <c r="AR39" s="30">
        <v>5025.8526948180888</v>
      </c>
      <c r="AS39" s="30">
        <v>4919.250951669751</v>
      </c>
      <c r="AT39" s="30">
        <v>4789.0279855403396</v>
      </c>
      <c r="AU39" s="30">
        <v>4675.9817088647105</v>
      </c>
      <c r="AV39" s="30">
        <v>4567.137590870514</v>
      </c>
      <c r="AW39" s="30">
        <v>4419.0682952620991</v>
      </c>
      <c r="AX39" s="30">
        <v>4243.7048699215356</v>
      </c>
      <c r="AY39" s="30">
        <v>3930.745850865183</v>
      </c>
      <c r="AZ39" s="30">
        <v>3793.3303456821172</v>
      </c>
    </row>
    <row r="40" spans="1:52" ht="12" customHeight="1" x14ac:dyDescent="0.45">
      <c r="A40" s="35" t="s">
        <v>53</v>
      </c>
      <c r="B40" s="36">
        <v>16318.986032373676</v>
      </c>
      <c r="C40" s="36">
        <v>15400.569969999997</v>
      </c>
      <c r="D40" s="36">
        <v>15904.884429999996</v>
      </c>
      <c r="E40" s="36">
        <v>17256.560869999994</v>
      </c>
      <c r="F40" s="36">
        <v>17927.921749999998</v>
      </c>
      <c r="G40" s="36">
        <v>18279.925719452771</v>
      </c>
      <c r="H40" s="36">
        <v>18997.335489999998</v>
      </c>
      <c r="I40" s="36">
        <v>20165.436159999997</v>
      </c>
      <c r="J40" s="36">
        <v>19578.112399999998</v>
      </c>
      <c r="K40" s="36">
        <v>19719.237419999998</v>
      </c>
      <c r="L40" s="36">
        <v>21344.608624696171</v>
      </c>
      <c r="M40" s="36">
        <v>21478.865130936498</v>
      </c>
      <c r="N40" s="36">
        <v>20554.548177660039</v>
      </c>
      <c r="O40" s="36">
        <v>22153.581098153267</v>
      </c>
      <c r="P40" s="36">
        <v>23066.873620490791</v>
      </c>
      <c r="Q40" s="36">
        <v>24124.388213045109</v>
      </c>
      <c r="R40" s="36">
        <v>24524.191584642162</v>
      </c>
      <c r="S40" s="36">
        <v>24918.971214958568</v>
      </c>
      <c r="T40" s="36">
        <v>24962.860964748583</v>
      </c>
      <c r="U40" s="36">
        <v>24967.423763808303</v>
      </c>
      <c r="V40" s="36">
        <v>25093.539400695638</v>
      </c>
      <c r="W40" s="36">
        <v>25289.893942101171</v>
      </c>
      <c r="X40" s="36">
        <v>25523.99896889714</v>
      </c>
      <c r="Y40" s="36">
        <v>25932.444577338196</v>
      </c>
      <c r="Z40" s="36">
        <v>26210.178402981732</v>
      </c>
      <c r="AA40" s="36">
        <v>26489.735802333224</v>
      </c>
      <c r="AB40" s="36">
        <v>26748.187585884676</v>
      </c>
      <c r="AC40" s="36">
        <v>26994.048968177631</v>
      </c>
      <c r="AD40" s="36">
        <v>27339.679617719903</v>
      </c>
      <c r="AE40" s="36">
        <v>27582.464642565577</v>
      </c>
      <c r="AF40" s="36">
        <v>27787.446216188062</v>
      </c>
      <c r="AG40" s="36">
        <v>28044.115591696151</v>
      </c>
      <c r="AH40" s="36">
        <v>28354.153653458085</v>
      </c>
      <c r="AI40" s="36">
        <v>28770.032031975745</v>
      </c>
      <c r="AJ40" s="36">
        <v>29157.089303059423</v>
      </c>
      <c r="AK40" s="36">
        <v>29503.670941164179</v>
      </c>
      <c r="AL40" s="36">
        <v>29805.394026686648</v>
      </c>
      <c r="AM40" s="36">
        <v>30313.627370792234</v>
      </c>
      <c r="AN40" s="36">
        <v>30622.374737760649</v>
      </c>
      <c r="AO40" s="36">
        <v>31021.543517100901</v>
      </c>
      <c r="AP40" s="36">
        <v>31548.455792800432</v>
      </c>
      <c r="AQ40" s="36">
        <v>32231.737069504587</v>
      </c>
      <c r="AR40" s="36">
        <v>32808.758000446745</v>
      </c>
      <c r="AS40" s="36">
        <v>33415.008356487757</v>
      </c>
      <c r="AT40" s="36">
        <v>33922.266020768533</v>
      </c>
      <c r="AU40" s="36">
        <v>34385.229859794657</v>
      </c>
      <c r="AV40" s="36">
        <v>34780.042786104597</v>
      </c>
      <c r="AW40" s="36">
        <v>35351.186982724517</v>
      </c>
      <c r="AX40" s="36">
        <v>35785.738944573648</v>
      </c>
      <c r="AY40" s="36">
        <v>36426.363556894888</v>
      </c>
      <c r="AZ40" s="36">
        <v>36989.311044888513</v>
      </c>
    </row>
    <row r="41" spans="1:52" ht="12" customHeight="1" x14ac:dyDescent="0.45">
      <c r="A41" s="37" t="s">
        <v>54</v>
      </c>
      <c r="B41" s="30">
        <v>16318.603878284684</v>
      </c>
      <c r="C41" s="30">
        <v>15399.356409999997</v>
      </c>
      <c r="D41" s="30">
        <v>15903.688529999996</v>
      </c>
      <c r="E41" s="30">
        <v>17252.856079999994</v>
      </c>
      <c r="F41" s="30">
        <v>17924.615019999997</v>
      </c>
      <c r="G41" s="30">
        <v>18275.889222654099</v>
      </c>
      <c r="H41" s="30">
        <v>18993.335489999998</v>
      </c>
      <c r="I41" s="30">
        <v>20162.433079999999</v>
      </c>
      <c r="J41" s="30">
        <v>19575.114599999997</v>
      </c>
      <c r="K41" s="30">
        <v>19716.337759999999</v>
      </c>
      <c r="L41" s="30">
        <v>21329.441918659297</v>
      </c>
      <c r="M41" s="30">
        <v>21463.387932021007</v>
      </c>
      <c r="N41" s="30">
        <v>20539.596422890569</v>
      </c>
      <c r="O41" s="30">
        <v>22137.602314695607</v>
      </c>
      <c r="P41" s="30">
        <v>23049.772256795426</v>
      </c>
      <c r="Q41" s="30">
        <v>24107.382399115111</v>
      </c>
      <c r="R41" s="30">
        <v>24506.422283866832</v>
      </c>
      <c r="S41" s="30">
        <v>24899.990164497744</v>
      </c>
      <c r="T41" s="30">
        <v>24943.492973319087</v>
      </c>
      <c r="U41" s="30">
        <v>24945.553221770289</v>
      </c>
      <c r="V41" s="30">
        <v>25063.545531357016</v>
      </c>
      <c r="W41" s="30">
        <v>25256.392394856099</v>
      </c>
      <c r="X41" s="30">
        <v>25488.114323956768</v>
      </c>
      <c r="Y41" s="30">
        <v>25891.848258278045</v>
      </c>
      <c r="Z41" s="30">
        <v>26162.414423158669</v>
      </c>
      <c r="AA41" s="30">
        <v>26438.224868038615</v>
      </c>
      <c r="AB41" s="30">
        <v>26693.849203065642</v>
      </c>
      <c r="AC41" s="30">
        <v>26936.230305509005</v>
      </c>
      <c r="AD41" s="30">
        <v>27280.351766296451</v>
      </c>
      <c r="AE41" s="30">
        <v>27523.465688096221</v>
      </c>
      <c r="AF41" s="30">
        <v>27728.825643285258</v>
      </c>
      <c r="AG41" s="30">
        <v>27984.408693888952</v>
      </c>
      <c r="AH41" s="30">
        <v>28293.124188869631</v>
      </c>
      <c r="AI41" s="30">
        <v>28707.853059705558</v>
      </c>
      <c r="AJ41" s="30">
        <v>29094.615187779236</v>
      </c>
      <c r="AK41" s="30">
        <v>29441.151669308692</v>
      </c>
      <c r="AL41" s="30">
        <v>29742.492028698725</v>
      </c>
      <c r="AM41" s="30">
        <v>30250.691778097189</v>
      </c>
      <c r="AN41" s="30">
        <v>30559.445585810885</v>
      </c>
      <c r="AO41" s="30">
        <v>30958.63572606993</v>
      </c>
      <c r="AP41" s="30">
        <v>31485.343114589126</v>
      </c>
      <c r="AQ41" s="30">
        <v>32169.070294621659</v>
      </c>
      <c r="AR41" s="30">
        <v>32746.268583920832</v>
      </c>
      <c r="AS41" s="30">
        <v>33352.953693515483</v>
      </c>
      <c r="AT41" s="30">
        <v>33860.457144097629</v>
      </c>
      <c r="AU41" s="30">
        <v>34323.603788663851</v>
      </c>
      <c r="AV41" s="30">
        <v>34718.415884545197</v>
      </c>
      <c r="AW41" s="30">
        <v>35289.590271173081</v>
      </c>
      <c r="AX41" s="30">
        <v>35723.998651022441</v>
      </c>
      <c r="AY41" s="30">
        <v>36364.348829046889</v>
      </c>
      <c r="AZ41" s="30">
        <v>36926.561272067011</v>
      </c>
    </row>
    <row r="42" spans="1:52" ht="12" customHeight="1" x14ac:dyDescent="0.45">
      <c r="A42" s="37" t="s">
        <v>55</v>
      </c>
      <c r="B42" s="30">
        <v>0.38215408899096731</v>
      </c>
      <c r="C42" s="30">
        <v>1.2135600000000015</v>
      </c>
      <c r="D42" s="30">
        <v>1.1959000000000035</v>
      </c>
      <c r="E42" s="30">
        <v>3.7047900000000098</v>
      </c>
      <c r="F42" s="30">
        <v>3.3067300000000035</v>
      </c>
      <c r="G42" s="30">
        <v>4.0364967986729656</v>
      </c>
      <c r="H42" s="30">
        <v>4.0000000000000044</v>
      </c>
      <c r="I42" s="30">
        <v>3.0030799999999944</v>
      </c>
      <c r="J42" s="30">
        <v>2.9977999999999998</v>
      </c>
      <c r="K42" s="30">
        <v>2.899660000000015</v>
      </c>
      <c r="L42" s="30">
        <v>15.166706036876239</v>
      </c>
      <c r="M42" s="30">
        <v>15.477198915489359</v>
      </c>
      <c r="N42" s="30">
        <v>14.951754769471627</v>
      </c>
      <c r="O42" s="30">
        <v>15.978783457659263</v>
      </c>
      <c r="P42" s="30">
        <v>17.101363695363581</v>
      </c>
      <c r="Q42" s="30">
        <v>17.005813929997416</v>
      </c>
      <c r="R42" s="30">
        <v>17.769300775329747</v>
      </c>
      <c r="S42" s="30">
        <v>18.981050460823205</v>
      </c>
      <c r="T42" s="30">
        <v>19.367991429495472</v>
      </c>
      <c r="U42" s="30">
        <v>21.870542038013056</v>
      </c>
      <c r="V42" s="30">
        <v>29.993869338620307</v>
      </c>
      <c r="W42" s="30">
        <v>33.501547245073816</v>
      </c>
      <c r="X42" s="30">
        <v>35.884644940370272</v>
      </c>
      <c r="Y42" s="30">
        <v>40.59631906015079</v>
      </c>
      <c r="Z42" s="30">
        <v>47.763979823061717</v>
      </c>
      <c r="AA42" s="30">
        <v>51.510934294607551</v>
      </c>
      <c r="AB42" s="30">
        <v>54.338382819035928</v>
      </c>
      <c r="AC42" s="30">
        <v>57.818662668627169</v>
      </c>
      <c r="AD42" s="30">
        <v>59.32785142345142</v>
      </c>
      <c r="AE42" s="30">
        <v>58.998954469356917</v>
      </c>
      <c r="AF42" s="30">
        <v>58.620572902805918</v>
      </c>
      <c r="AG42" s="30">
        <v>59.706897807198935</v>
      </c>
      <c r="AH42" s="30">
        <v>61.029464588452299</v>
      </c>
      <c r="AI42" s="30">
        <v>62.178972270187366</v>
      </c>
      <c r="AJ42" s="30">
        <v>62.474115280187711</v>
      </c>
      <c r="AK42" s="30">
        <v>62.519271855486792</v>
      </c>
      <c r="AL42" s="30">
        <v>62.901997987921902</v>
      </c>
      <c r="AM42" s="30">
        <v>62.935592695043745</v>
      </c>
      <c r="AN42" s="30">
        <v>62.929151949764005</v>
      </c>
      <c r="AO42" s="30">
        <v>62.907791030970131</v>
      </c>
      <c r="AP42" s="30">
        <v>63.112678211306196</v>
      </c>
      <c r="AQ42" s="30">
        <v>62.666774882926376</v>
      </c>
      <c r="AR42" s="30">
        <v>62.489416525916432</v>
      </c>
      <c r="AS42" s="30">
        <v>62.0546629722744</v>
      </c>
      <c r="AT42" s="30">
        <v>61.808876670902293</v>
      </c>
      <c r="AU42" s="30">
        <v>61.626071130809358</v>
      </c>
      <c r="AV42" s="30">
        <v>61.626901559401659</v>
      </c>
      <c r="AW42" s="30">
        <v>61.596711551437387</v>
      </c>
      <c r="AX42" s="30">
        <v>61.740293551209575</v>
      </c>
      <c r="AY42" s="30">
        <v>62.014727848000142</v>
      </c>
      <c r="AZ42" s="30">
        <v>62.749772821501026</v>
      </c>
    </row>
    <row r="43" spans="1:52" ht="12" customHeight="1" x14ac:dyDescent="0.45">
      <c r="A43" s="38" t="s">
        <v>56</v>
      </c>
      <c r="B43" s="39">
        <v>11115.511698172166</v>
      </c>
      <c r="C43" s="39">
        <v>11060.909970000001</v>
      </c>
      <c r="D43" s="39">
        <v>11747.538630000001</v>
      </c>
      <c r="E43" s="39">
        <v>14080.466849999997</v>
      </c>
      <c r="F43" s="39">
        <v>15885.58813</v>
      </c>
      <c r="G43" s="39">
        <v>15871.523112766881</v>
      </c>
      <c r="H43" s="39">
        <v>16234.148789999997</v>
      </c>
      <c r="I43" s="39">
        <v>15929.508749999995</v>
      </c>
      <c r="J43" s="39">
        <v>15909.559859999999</v>
      </c>
      <c r="K43" s="39">
        <v>14903.086119999998</v>
      </c>
      <c r="L43" s="39">
        <v>15868.305628285194</v>
      </c>
      <c r="M43" s="39">
        <v>15659.281494954068</v>
      </c>
      <c r="N43" s="39">
        <v>16241.26066060184</v>
      </c>
      <c r="O43" s="39">
        <v>15956.136473534201</v>
      </c>
      <c r="P43" s="39">
        <v>15208.27130962274</v>
      </c>
      <c r="Q43" s="39">
        <v>15131.915269906747</v>
      </c>
      <c r="R43" s="39">
        <v>15410.206074421198</v>
      </c>
      <c r="S43" s="39">
        <v>15804.960482227467</v>
      </c>
      <c r="T43" s="39">
        <v>16016.210315026488</v>
      </c>
      <c r="U43" s="39">
        <v>16226.81929347621</v>
      </c>
      <c r="V43" s="39">
        <v>16566.138253338315</v>
      </c>
      <c r="W43" s="39">
        <v>16958.827131926926</v>
      </c>
      <c r="X43" s="39">
        <v>17508.338569656371</v>
      </c>
      <c r="Y43" s="39">
        <v>18408.335755708322</v>
      </c>
      <c r="Z43" s="39">
        <v>18852.468458946216</v>
      </c>
      <c r="AA43" s="39">
        <v>19250.248293301269</v>
      </c>
      <c r="AB43" s="39">
        <v>19722.964723134646</v>
      </c>
      <c r="AC43" s="39">
        <v>20375.487338081595</v>
      </c>
      <c r="AD43" s="39">
        <v>20834.628630648047</v>
      </c>
      <c r="AE43" s="39">
        <v>21153.583004381522</v>
      </c>
      <c r="AF43" s="39">
        <v>21812.092550846726</v>
      </c>
      <c r="AG43" s="39">
        <v>22155.070711199416</v>
      </c>
      <c r="AH43" s="39">
        <v>22774.059356308462</v>
      </c>
      <c r="AI43" s="39">
        <v>23562.826447844178</v>
      </c>
      <c r="AJ43" s="39">
        <v>24045.338859897838</v>
      </c>
      <c r="AK43" s="39">
        <v>24947.802428787953</v>
      </c>
      <c r="AL43" s="39">
        <v>25288.757150407277</v>
      </c>
      <c r="AM43" s="39">
        <v>25969.705085245936</v>
      </c>
      <c r="AN43" s="39">
        <v>26636.739764372884</v>
      </c>
      <c r="AO43" s="39">
        <v>27224.281974205056</v>
      </c>
      <c r="AP43" s="39">
        <v>27912.91475430291</v>
      </c>
      <c r="AQ43" s="39">
        <v>28763.809540998212</v>
      </c>
      <c r="AR43" s="39">
        <v>29544.479762038576</v>
      </c>
      <c r="AS43" s="39">
        <v>30515.249584707421</v>
      </c>
      <c r="AT43" s="39">
        <v>31162.109773969798</v>
      </c>
      <c r="AU43" s="39">
        <v>31692.790888416013</v>
      </c>
      <c r="AV43" s="39">
        <v>32313.49881824576</v>
      </c>
      <c r="AW43" s="39">
        <v>33263.765098530377</v>
      </c>
      <c r="AX43" s="39">
        <v>34101.420281879778</v>
      </c>
      <c r="AY43" s="39">
        <v>34745.46056029488</v>
      </c>
      <c r="AZ43" s="39">
        <v>35635.718122745944</v>
      </c>
    </row>
    <row r="44" spans="1:52" ht="12" customHeight="1" x14ac:dyDescent="0.45">
      <c r="A44" s="40" t="s">
        <v>57</v>
      </c>
      <c r="B44" s="30">
        <v>91204.982525209547</v>
      </c>
      <c r="C44" s="30">
        <v>92376.36023999998</v>
      </c>
      <c r="D44" s="30">
        <v>92958.842209999973</v>
      </c>
      <c r="E44" s="30">
        <v>93628.198080000002</v>
      </c>
      <c r="F44" s="30">
        <v>96295.220689999973</v>
      </c>
      <c r="G44" s="30">
        <v>97329.10528210811</v>
      </c>
      <c r="H44" s="30">
        <v>97167.678719999967</v>
      </c>
      <c r="I44" s="30">
        <v>98111.178180000003</v>
      </c>
      <c r="J44" s="30">
        <v>96114.328019999957</v>
      </c>
      <c r="K44" s="30">
        <v>82954.343629999988</v>
      </c>
      <c r="L44" s="30">
        <v>88344.972020538116</v>
      </c>
      <c r="M44" s="30">
        <v>88988.642095325486</v>
      </c>
      <c r="N44" s="30">
        <v>86920.230444021348</v>
      </c>
      <c r="O44" s="30">
        <v>85677.542814046901</v>
      </c>
      <c r="P44" s="30">
        <v>85323.724110164723</v>
      </c>
      <c r="Q44" s="30">
        <v>85671.80035575552</v>
      </c>
      <c r="R44" s="30">
        <v>86293.553335193967</v>
      </c>
      <c r="S44" s="30">
        <v>87357.696099014211</v>
      </c>
      <c r="T44" s="30">
        <v>87580.56665243223</v>
      </c>
      <c r="U44" s="30">
        <v>87992.983402973361</v>
      </c>
      <c r="V44" s="30">
        <v>88719.222025274619</v>
      </c>
      <c r="W44" s="30">
        <v>88713.166385844306</v>
      </c>
      <c r="X44" s="30">
        <v>89475.317985023139</v>
      </c>
      <c r="Y44" s="30">
        <v>89506.43276874494</v>
      </c>
      <c r="Z44" s="30">
        <v>89724.27423951494</v>
      </c>
      <c r="AA44" s="30">
        <v>89839.15560211608</v>
      </c>
      <c r="AB44" s="30">
        <v>89991.57906879604</v>
      </c>
      <c r="AC44" s="30">
        <v>90277.114777606315</v>
      </c>
      <c r="AD44" s="30">
        <v>90989.163807834368</v>
      </c>
      <c r="AE44" s="30">
        <v>91204.07751300995</v>
      </c>
      <c r="AF44" s="30">
        <v>91618.235959216661</v>
      </c>
      <c r="AG44" s="30">
        <v>92002.719569779481</v>
      </c>
      <c r="AH44" s="30">
        <v>92532.541389279126</v>
      </c>
      <c r="AI44" s="30">
        <v>92915.503895328686</v>
      </c>
      <c r="AJ44" s="30">
        <v>93278.381148863351</v>
      </c>
      <c r="AK44" s="30">
        <v>93613.50857534114</v>
      </c>
      <c r="AL44" s="30">
        <v>94167.23750464397</v>
      </c>
      <c r="AM44" s="30">
        <v>94723.596024882208</v>
      </c>
      <c r="AN44" s="30">
        <v>95310.476726673165</v>
      </c>
      <c r="AO44" s="30">
        <v>95916.590806418913</v>
      </c>
      <c r="AP44" s="30">
        <v>96550.650037794025</v>
      </c>
      <c r="AQ44" s="30">
        <v>97276.663321865635</v>
      </c>
      <c r="AR44" s="30">
        <v>98093.125346536079</v>
      </c>
      <c r="AS44" s="30">
        <v>98763.856530082528</v>
      </c>
      <c r="AT44" s="30">
        <v>99586.900957653052</v>
      </c>
      <c r="AU44" s="30">
        <v>100308.54630748596</v>
      </c>
      <c r="AV44" s="30">
        <v>101233.16203890312</v>
      </c>
      <c r="AW44" s="30">
        <v>102284.66856406213</v>
      </c>
      <c r="AX44" s="30">
        <v>103207.26726952377</v>
      </c>
      <c r="AY44" s="30">
        <v>104384.07218924636</v>
      </c>
      <c r="AZ44" s="30">
        <v>105565.30926869507</v>
      </c>
    </row>
    <row r="45" spans="1:52" ht="12" customHeight="1" x14ac:dyDescent="0.45">
      <c r="A45" s="41" t="s">
        <v>58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1.0222061842113417E-5</v>
      </c>
      <c r="Z45" s="32">
        <v>3.6516288488710087E-5</v>
      </c>
      <c r="AA45" s="32">
        <v>9.002952119042021E-5</v>
      </c>
      <c r="AB45" s="32">
        <v>1.8557205227029443E-4</v>
      </c>
      <c r="AC45" s="32">
        <v>3.5132693578882989E-4</v>
      </c>
      <c r="AD45" s="32">
        <v>6.3990358014255275E-4</v>
      </c>
      <c r="AE45" s="32">
        <v>1.2306071063722039E-3</v>
      </c>
      <c r="AF45" s="32">
        <v>2.1675514554086975E-3</v>
      </c>
      <c r="AG45" s="32">
        <v>6.6047682649723908E-3</v>
      </c>
      <c r="AH45" s="32">
        <v>2.0403606626617506E-2</v>
      </c>
      <c r="AI45" s="32">
        <v>3.7343398081528187E-2</v>
      </c>
      <c r="AJ45" s="32">
        <v>7.9125859993427569E-2</v>
      </c>
      <c r="AK45" s="32">
        <v>0.15254530895082227</v>
      </c>
      <c r="AL45" s="32">
        <v>0.29011779621750367</v>
      </c>
      <c r="AM45" s="32">
        <v>0.65583121315079385</v>
      </c>
      <c r="AN45" s="32">
        <v>1.1748447122562515</v>
      </c>
      <c r="AO45" s="32">
        <v>2.046962759790742</v>
      </c>
      <c r="AP45" s="32">
        <v>3.6359161457871374</v>
      </c>
      <c r="AQ45" s="32">
        <v>5.9343424474491853</v>
      </c>
      <c r="AR45" s="32">
        <v>9.7286711325359416</v>
      </c>
      <c r="AS45" s="32">
        <v>14.678146467474535</v>
      </c>
      <c r="AT45" s="32">
        <v>22.375780910082835</v>
      </c>
      <c r="AU45" s="32">
        <v>31.423400022600152</v>
      </c>
      <c r="AV45" s="32">
        <v>45.351575406682819</v>
      </c>
      <c r="AW45" s="32">
        <v>67.023879722193314</v>
      </c>
      <c r="AX45" s="32">
        <v>91.007914487263719</v>
      </c>
      <c r="AY45" s="32">
        <v>165.97171474849594</v>
      </c>
      <c r="AZ45" s="32">
        <v>205.43324174072922</v>
      </c>
    </row>
    <row r="47" spans="1:52" ht="12" customHeight="1" x14ac:dyDescent="0.45">
      <c r="A47" s="16" t="s">
        <v>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 ht="12" customHeight="1" x14ac:dyDescent="0.45">
      <c r="A48" s="25" t="s">
        <v>41</v>
      </c>
      <c r="B48" s="26">
        <v>114835.54129000625</v>
      </c>
      <c r="C48" s="26">
        <v>113124.94282000001</v>
      </c>
      <c r="D48" s="26">
        <v>113499.70164000001</v>
      </c>
      <c r="E48" s="26">
        <v>113369.69654999999</v>
      </c>
      <c r="F48" s="26">
        <v>116105.39387999992</v>
      </c>
      <c r="G48" s="26">
        <v>117967.52449414869</v>
      </c>
      <c r="H48" s="26">
        <v>117231.98142000003</v>
      </c>
      <c r="I48" s="26">
        <v>116164.15665000008</v>
      </c>
      <c r="J48" s="26">
        <v>112101.61439999995</v>
      </c>
      <c r="K48" s="26">
        <v>102725.92120999996</v>
      </c>
      <c r="L48" s="26">
        <v>107975.66367561511</v>
      </c>
      <c r="M48" s="26">
        <v>105318.37894920626</v>
      </c>
      <c r="N48" s="26">
        <v>100856.34503012379</v>
      </c>
      <c r="O48" s="26">
        <v>98361.967702474198</v>
      </c>
      <c r="P48" s="26">
        <v>100515.05114936351</v>
      </c>
      <c r="Q48" s="26">
        <v>98249.446554839014</v>
      </c>
      <c r="R48" s="26">
        <v>98966.235551410777</v>
      </c>
      <c r="S48" s="26">
        <v>100759.18366426587</v>
      </c>
      <c r="T48" s="26">
        <v>102065.19914744773</v>
      </c>
      <c r="U48" s="26">
        <v>103350.49052438559</v>
      </c>
      <c r="V48" s="26">
        <v>104567.33227670104</v>
      </c>
      <c r="W48" s="26">
        <v>105356.49869501902</v>
      </c>
      <c r="X48" s="26">
        <v>106205.98029937378</v>
      </c>
      <c r="Y48" s="26">
        <v>106391.44402703713</v>
      </c>
      <c r="Z48" s="26">
        <v>106679.0822585088</v>
      </c>
      <c r="AA48" s="26">
        <v>107183.87637829832</v>
      </c>
      <c r="AB48" s="26">
        <v>107638.3642512674</v>
      </c>
      <c r="AC48" s="26">
        <v>107673.67350749296</v>
      </c>
      <c r="AD48" s="26">
        <v>107977.89202295319</v>
      </c>
      <c r="AE48" s="26">
        <v>108612.63693305315</v>
      </c>
      <c r="AF48" s="26">
        <v>108366.38547039914</v>
      </c>
      <c r="AG48" s="26">
        <v>108662.52005151118</v>
      </c>
      <c r="AH48" s="26">
        <v>108806.91849886854</v>
      </c>
      <c r="AI48" s="26">
        <v>108402.6506369884</v>
      </c>
      <c r="AJ48" s="26">
        <v>108732.65601746331</v>
      </c>
      <c r="AK48" s="26">
        <v>108490.531622501</v>
      </c>
      <c r="AL48" s="26">
        <v>109179.68630431911</v>
      </c>
      <c r="AM48" s="26">
        <v>109438.29211638027</v>
      </c>
      <c r="AN48" s="26">
        <v>109665.91314431757</v>
      </c>
      <c r="AO48" s="26">
        <v>109854.0250620709</v>
      </c>
      <c r="AP48" s="26">
        <v>110059.32288161537</v>
      </c>
      <c r="AQ48" s="26">
        <v>109975.76186171462</v>
      </c>
      <c r="AR48" s="26">
        <v>110129.60402727757</v>
      </c>
      <c r="AS48" s="26">
        <v>109325.89705371518</v>
      </c>
      <c r="AT48" s="26">
        <v>109302.11366306426</v>
      </c>
      <c r="AU48" s="26">
        <v>109454.09897868379</v>
      </c>
      <c r="AV48" s="26">
        <v>109594.97153033986</v>
      </c>
      <c r="AW48" s="26">
        <v>109172.53580850932</v>
      </c>
      <c r="AX48" s="26">
        <v>109252.11947990842</v>
      </c>
      <c r="AY48" s="26">
        <v>109797.33429111529</v>
      </c>
      <c r="AZ48" s="26">
        <v>109517.62225003095</v>
      </c>
    </row>
    <row r="49" spans="1:52" ht="12" customHeight="1" x14ac:dyDescent="0.45">
      <c r="A49" s="29" t="s">
        <v>31</v>
      </c>
      <c r="B49" s="30">
        <v>84486.516718857441</v>
      </c>
      <c r="C49" s="30">
        <v>83140.397839999991</v>
      </c>
      <c r="D49" s="30">
        <v>82966.191160000017</v>
      </c>
      <c r="E49" s="30">
        <v>84118.172959999982</v>
      </c>
      <c r="F49" s="30">
        <v>85339.024779999949</v>
      </c>
      <c r="G49" s="30">
        <v>86451.478671489807</v>
      </c>
      <c r="H49" s="30">
        <v>85528.918800000014</v>
      </c>
      <c r="I49" s="30">
        <v>85828.460440000053</v>
      </c>
      <c r="J49" s="30">
        <v>82698.145679999958</v>
      </c>
      <c r="K49" s="30">
        <v>75901.085559999978</v>
      </c>
      <c r="L49" s="30">
        <v>80504.992776420549</v>
      </c>
      <c r="M49" s="30">
        <v>78273.13972073936</v>
      </c>
      <c r="N49" s="30">
        <v>76532.784546539289</v>
      </c>
      <c r="O49" s="30">
        <v>75492.577254184886</v>
      </c>
      <c r="P49" s="30">
        <v>78872.103081732639</v>
      </c>
      <c r="Q49" s="30">
        <v>75820.503347703008</v>
      </c>
      <c r="R49" s="30">
        <v>76242.677738367071</v>
      </c>
      <c r="S49" s="30">
        <v>77643.259796787548</v>
      </c>
      <c r="T49" s="30">
        <v>78575.679569664615</v>
      </c>
      <c r="U49" s="30">
        <v>79528.709078161948</v>
      </c>
      <c r="V49" s="30">
        <v>80452.97897316172</v>
      </c>
      <c r="W49" s="30">
        <v>80971.809910490541</v>
      </c>
      <c r="X49" s="30">
        <v>81567.190382039335</v>
      </c>
      <c r="Y49" s="30">
        <v>81510.74577520242</v>
      </c>
      <c r="Z49" s="30">
        <v>81565.490722075469</v>
      </c>
      <c r="AA49" s="30">
        <v>81843.146023140667</v>
      </c>
      <c r="AB49" s="30">
        <v>82069.563973190961</v>
      </c>
      <c r="AC49" s="30">
        <v>81876.414673367311</v>
      </c>
      <c r="AD49" s="30">
        <v>81952.08043179191</v>
      </c>
      <c r="AE49" s="30">
        <v>82358.653474887644</v>
      </c>
      <c r="AF49" s="30">
        <v>81885.484607135935</v>
      </c>
      <c r="AG49" s="30">
        <v>81956.835351621296</v>
      </c>
      <c r="AH49" s="30">
        <v>81878.139238913398</v>
      </c>
      <c r="AI49" s="30">
        <v>81249.983526047203</v>
      </c>
      <c r="AJ49" s="30">
        <v>81354.59012017709</v>
      </c>
      <c r="AK49" s="30">
        <v>80885.557589155491</v>
      </c>
      <c r="AL49" s="30">
        <v>81344.501034199639</v>
      </c>
      <c r="AM49" s="30">
        <v>81368.206778065622</v>
      </c>
      <c r="AN49" s="30">
        <v>81356.560629557542</v>
      </c>
      <c r="AO49" s="30">
        <v>81300.237654145007</v>
      </c>
      <c r="AP49" s="30">
        <v>81254.47661027257</v>
      </c>
      <c r="AQ49" s="30">
        <v>80912.905299921986</v>
      </c>
      <c r="AR49" s="30">
        <v>80802.181137339619</v>
      </c>
      <c r="AS49" s="30">
        <v>79728.63672217619</v>
      </c>
      <c r="AT49" s="30">
        <v>79431.299333215604</v>
      </c>
      <c r="AU49" s="30">
        <v>79302.347699991995</v>
      </c>
      <c r="AV49" s="30">
        <v>79157.691805777373</v>
      </c>
      <c r="AW49" s="30">
        <v>78448.769427135747</v>
      </c>
      <c r="AX49" s="30">
        <v>78240.739421315913</v>
      </c>
      <c r="AY49" s="30">
        <v>78496.4161966057</v>
      </c>
      <c r="AZ49" s="30">
        <v>77924.112703377585</v>
      </c>
    </row>
    <row r="50" spans="1:52" ht="12" customHeight="1" x14ac:dyDescent="0.45">
      <c r="A50" s="31" t="s">
        <v>60</v>
      </c>
      <c r="B50" s="32">
        <v>30349.024571148802</v>
      </c>
      <c r="C50" s="32">
        <v>29984.544980000024</v>
      </c>
      <c r="D50" s="32">
        <v>30533.510480000001</v>
      </c>
      <c r="E50" s="32">
        <v>29251.523590000004</v>
      </c>
      <c r="F50" s="32">
        <v>30766.369099999964</v>
      </c>
      <c r="G50" s="32">
        <v>31516.045822658878</v>
      </c>
      <c r="H50" s="32">
        <v>31703.062620000004</v>
      </c>
      <c r="I50" s="32">
        <v>30335.69621000002</v>
      </c>
      <c r="J50" s="32">
        <v>29403.468719999993</v>
      </c>
      <c r="K50" s="32">
        <v>26824.835649999979</v>
      </c>
      <c r="L50" s="32">
        <v>27470.67089919456</v>
      </c>
      <c r="M50" s="32">
        <v>27045.239228466911</v>
      </c>
      <c r="N50" s="32">
        <v>24323.560483584501</v>
      </c>
      <c r="O50" s="32">
        <v>22869.390448289309</v>
      </c>
      <c r="P50" s="32">
        <v>21642.94806763087</v>
      </c>
      <c r="Q50" s="32">
        <v>22428.943207136006</v>
      </c>
      <c r="R50" s="32">
        <v>22723.557813043702</v>
      </c>
      <c r="S50" s="32">
        <v>23115.923867478326</v>
      </c>
      <c r="T50" s="32">
        <v>23489.519577783107</v>
      </c>
      <c r="U50" s="32">
        <v>23821.781446223646</v>
      </c>
      <c r="V50" s="32">
        <v>24114.353303539316</v>
      </c>
      <c r="W50" s="32">
        <v>24384.688784528484</v>
      </c>
      <c r="X50" s="32">
        <v>24638.789917334452</v>
      </c>
      <c r="Y50" s="32">
        <v>24880.698251834703</v>
      </c>
      <c r="Z50" s="32">
        <v>25113.591536433338</v>
      </c>
      <c r="AA50" s="32">
        <v>25340.730355157652</v>
      </c>
      <c r="AB50" s="32">
        <v>25568.80027807644</v>
      </c>
      <c r="AC50" s="32">
        <v>25797.258834125649</v>
      </c>
      <c r="AD50" s="32">
        <v>26025.811591161277</v>
      </c>
      <c r="AE50" s="32">
        <v>26253.983458165505</v>
      </c>
      <c r="AF50" s="32">
        <v>26480.900863263207</v>
      </c>
      <c r="AG50" s="32">
        <v>26705.684699889887</v>
      </c>
      <c r="AH50" s="32">
        <v>26928.779259955147</v>
      </c>
      <c r="AI50" s="32">
        <v>27152.667110941205</v>
      </c>
      <c r="AJ50" s="32">
        <v>27378.065897286211</v>
      </c>
      <c r="AK50" s="32">
        <v>27604.974033345519</v>
      </c>
      <c r="AL50" s="32">
        <v>27835.185270119473</v>
      </c>
      <c r="AM50" s="32">
        <v>28070.085338314646</v>
      </c>
      <c r="AN50" s="32">
        <v>28309.352514760038</v>
      </c>
      <c r="AO50" s="32">
        <v>28553.787407925891</v>
      </c>
      <c r="AP50" s="32">
        <v>28804.846271342805</v>
      </c>
      <c r="AQ50" s="32">
        <v>29062.856561792636</v>
      </c>
      <c r="AR50" s="32">
        <v>29327.422889937949</v>
      </c>
      <c r="AS50" s="32">
        <v>29597.260331538986</v>
      </c>
      <c r="AT50" s="32">
        <v>29870.814329848658</v>
      </c>
      <c r="AU50" s="32">
        <v>30151.751278691787</v>
      </c>
      <c r="AV50" s="32">
        <v>30437.279724562482</v>
      </c>
      <c r="AW50" s="32">
        <v>30723.766381373567</v>
      </c>
      <c r="AX50" s="32">
        <v>31011.380058592506</v>
      </c>
      <c r="AY50" s="32">
        <v>31300.918094509594</v>
      </c>
      <c r="AZ50" s="32">
        <v>31593.509546653371</v>
      </c>
    </row>
    <row r="52" spans="1:52" ht="12" customHeight="1" x14ac:dyDescent="0.45">
      <c r="A52" s="16" t="s">
        <v>61</v>
      </c>
      <c r="B52" s="24">
        <v>186.70220603677853</v>
      </c>
      <c r="C52" s="24">
        <v>186.39102254606664</v>
      </c>
      <c r="D52" s="24">
        <v>187.55415552412776</v>
      </c>
      <c r="E52" s="24">
        <v>195.13667140835742</v>
      </c>
      <c r="F52" s="24">
        <v>192.13524960437448</v>
      </c>
      <c r="G52" s="24">
        <v>188.46855698173025</v>
      </c>
      <c r="H52" s="24">
        <v>179.11074708066201</v>
      </c>
      <c r="I52" s="24">
        <v>175.23323483767379</v>
      </c>
      <c r="J52" s="24">
        <v>173.75231232474945</v>
      </c>
      <c r="K52" s="24">
        <v>170.0008307510418</v>
      </c>
      <c r="L52" s="24">
        <v>170.8877930188421</v>
      </c>
      <c r="M52" s="24">
        <v>162.27815409196714</v>
      </c>
      <c r="N52" s="24">
        <v>162.23594090118493</v>
      </c>
      <c r="O52" s="24">
        <v>161.66544336865113</v>
      </c>
      <c r="P52" s="24">
        <v>154.5633937577893</v>
      </c>
      <c r="Q52" s="24">
        <v>150.55680059149657</v>
      </c>
      <c r="R52" s="24">
        <v>148.45253898114697</v>
      </c>
      <c r="S52" s="24">
        <v>147.25429959602354</v>
      </c>
      <c r="T52" s="24">
        <v>142.62277638776678</v>
      </c>
      <c r="U52" s="24">
        <v>139.21581356061733</v>
      </c>
      <c r="V52" s="24">
        <v>136.97161502058626</v>
      </c>
      <c r="W52" s="24">
        <v>135.31162294443271</v>
      </c>
      <c r="X52" s="24">
        <v>133.98846657599694</v>
      </c>
      <c r="Y52" s="24">
        <v>131.90082338891995</v>
      </c>
      <c r="Z52" s="24">
        <v>130.36175277935666</v>
      </c>
      <c r="AA52" s="24">
        <v>129.16179002793075</v>
      </c>
      <c r="AB52" s="24">
        <v>128.25060760882155</v>
      </c>
      <c r="AC52" s="24">
        <v>127.29284254061615</v>
      </c>
      <c r="AD52" s="24">
        <v>126.5399631630498</v>
      </c>
      <c r="AE52" s="24">
        <v>125.4370629317965</v>
      </c>
      <c r="AF52" s="24">
        <v>124.15279302357925</v>
      </c>
      <c r="AG52" s="24">
        <v>123.1068661363127</v>
      </c>
      <c r="AH52" s="24">
        <v>121.89568068501598</v>
      </c>
      <c r="AI52" s="24">
        <v>120.49262812409654</v>
      </c>
      <c r="AJ52" s="24">
        <v>119.06154151498775</v>
      </c>
      <c r="AK52" s="24">
        <v>117.65709887006088</v>
      </c>
      <c r="AL52" s="24">
        <v>116.79435014719435</v>
      </c>
      <c r="AM52" s="24">
        <v>115.72084883104826</v>
      </c>
      <c r="AN52" s="24">
        <v>114.58651378983934</v>
      </c>
      <c r="AO52" s="24">
        <v>113.47303888537645</v>
      </c>
      <c r="AP52" s="24">
        <v>112.39444960126096</v>
      </c>
      <c r="AQ52" s="24">
        <v>111.42027890213032</v>
      </c>
      <c r="AR52" s="24">
        <v>110.4037988704974</v>
      </c>
      <c r="AS52" s="24">
        <v>109.00748614443732</v>
      </c>
      <c r="AT52" s="24">
        <v>107.78976414136125</v>
      </c>
      <c r="AU52" s="24">
        <v>106.63508658051953</v>
      </c>
      <c r="AV52" s="24">
        <v>105.63811735834585</v>
      </c>
      <c r="AW52" s="24">
        <v>104.31824058275581</v>
      </c>
      <c r="AX52" s="24">
        <v>103.17877980469244</v>
      </c>
      <c r="AY52" s="24">
        <v>102.06475136888615</v>
      </c>
      <c r="AZ52" s="24">
        <v>100.85970855019821</v>
      </c>
    </row>
    <row r="53" spans="1:52" ht="12" customHeight="1" x14ac:dyDescent="0.45">
      <c r="A53" s="27" t="s">
        <v>29</v>
      </c>
      <c r="B53" s="28">
        <v>1226.1705561256426</v>
      </c>
      <c r="C53" s="28">
        <v>1255.8257990717198</v>
      </c>
      <c r="D53" s="28">
        <v>1287.4079418838771</v>
      </c>
      <c r="E53" s="28">
        <v>1368.9690101096319</v>
      </c>
      <c r="F53" s="28">
        <v>1236.0363375809882</v>
      </c>
      <c r="G53" s="28">
        <v>1132.0810074132653</v>
      </c>
      <c r="H53" s="28">
        <v>1064.0612528570334</v>
      </c>
      <c r="I53" s="28">
        <v>938.73648282677527</v>
      </c>
      <c r="J53" s="28">
        <v>974.12544147447807</v>
      </c>
      <c r="K53" s="28">
        <v>1229.0316123808805</v>
      </c>
      <c r="L53" s="28">
        <v>1287.9283696272526</v>
      </c>
      <c r="M53" s="28">
        <v>1164.2241546012965</v>
      </c>
      <c r="N53" s="28">
        <v>1215.5175941843206</v>
      </c>
      <c r="O53" s="28">
        <v>1230.8399276148439</v>
      </c>
      <c r="P53" s="28">
        <v>1175.1643446773458</v>
      </c>
      <c r="Q53" s="28">
        <v>1190.9329555523097</v>
      </c>
      <c r="R53" s="28">
        <v>1202.9914595368944</v>
      </c>
      <c r="S53" s="28">
        <v>1233.0711638261662</v>
      </c>
      <c r="T53" s="28">
        <v>1172.8745448716338</v>
      </c>
      <c r="U53" s="28">
        <v>1154.726768041452</v>
      </c>
      <c r="V53" s="28">
        <v>1129.9210928399375</v>
      </c>
      <c r="W53" s="28">
        <v>1121.3682502474478</v>
      </c>
      <c r="X53" s="28">
        <v>1111.4611500835099</v>
      </c>
      <c r="Y53" s="28">
        <v>1088.8576226729001</v>
      </c>
      <c r="Z53" s="28">
        <v>1078.6324200722056</v>
      </c>
      <c r="AA53" s="28">
        <v>1074.5180772038211</v>
      </c>
      <c r="AB53" s="28">
        <v>1074.103134865624</v>
      </c>
      <c r="AC53" s="28">
        <v>1073.4621066970883</v>
      </c>
      <c r="AD53" s="28">
        <v>1071.7753129027089</v>
      </c>
      <c r="AE53" s="28">
        <v>1066.2209475086865</v>
      </c>
      <c r="AF53" s="28">
        <v>1054.0800377510091</v>
      </c>
      <c r="AG53" s="28">
        <v>1045.3259622793689</v>
      </c>
      <c r="AH53" s="28">
        <v>1034.3040786084296</v>
      </c>
      <c r="AI53" s="28">
        <v>1015.9012003838759</v>
      </c>
      <c r="AJ53" s="28">
        <v>997.48604808361586</v>
      </c>
      <c r="AK53" s="28">
        <v>980.66901702199254</v>
      </c>
      <c r="AL53" s="28">
        <v>969.19616977995361</v>
      </c>
      <c r="AM53" s="28">
        <v>958.6712374275221</v>
      </c>
      <c r="AN53" s="28">
        <v>942.59680181494605</v>
      </c>
      <c r="AO53" s="28">
        <v>929.66737733974412</v>
      </c>
      <c r="AP53" s="28">
        <v>917.73479061807745</v>
      </c>
      <c r="AQ53" s="28">
        <v>908.37318611361843</v>
      </c>
      <c r="AR53" s="28">
        <v>899.5254993668176</v>
      </c>
      <c r="AS53" s="28">
        <v>888.85702398482829</v>
      </c>
      <c r="AT53" s="28">
        <v>877.36426087294456</v>
      </c>
      <c r="AU53" s="28">
        <v>866.69017841386551</v>
      </c>
      <c r="AV53" s="28">
        <v>859.44951700026786</v>
      </c>
      <c r="AW53" s="28">
        <v>848.27002946848415</v>
      </c>
      <c r="AX53" s="28">
        <v>835.50773562896302</v>
      </c>
      <c r="AY53" s="28">
        <v>824.40872354522787</v>
      </c>
      <c r="AZ53" s="28">
        <v>812.71769086592337</v>
      </c>
    </row>
    <row r="54" spans="1:52" ht="12" customHeight="1" x14ac:dyDescent="0.45">
      <c r="A54" s="29" t="s">
        <v>30</v>
      </c>
      <c r="B54" s="30">
        <v>580.93720532878456</v>
      </c>
      <c r="C54" s="30">
        <v>615.95546226378042</v>
      </c>
      <c r="D54" s="30">
        <v>655.65245638035026</v>
      </c>
      <c r="E54" s="30">
        <v>647.59287815192522</v>
      </c>
      <c r="F54" s="30">
        <v>607.1018309050761</v>
      </c>
      <c r="G54" s="30">
        <v>570.88896610411825</v>
      </c>
      <c r="H54" s="30">
        <v>504.40978163509095</v>
      </c>
      <c r="I54" s="30">
        <v>457.82773501105754</v>
      </c>
      <c r="J54" s="30">
        <v>477.71045280427262</v>
      </c>
      <c r="K54" s="30">
        <v>484.4942352549769</v>
      </c>
      <c r="L54" s="30">
        <v>444.62837572387008</v>
      </c>
      <c r="M54" s="30">
        <v>445.03473136192002</v>
      </c>
      <c r="N54" s="30">
        <v>421.49224161866641</v>
      </c>
      <c r="O54" s="30">
        <v>439.02414251231153</v>
      </c>
      <c r="P54" s="30">
        <v>411.99653456772586</v>
      </c>
      <c r="Q54" s="30">
        <v>397.44100687868712</v>
      </c>
      <c r="R54" s="30">
        <v>387.63034828015367</v>
      </c>
      <c r="S54" s="30">
        <v>390.8057617263795</v>
      </c>
      <c r="T54" s="30">
        <v>383.7014243795719</v>
      </c>
      <c r="U54" s="30">
        <v>376.24739481190721</v>
      </c>
      <c r="V54" s="30">
        <v>371.40894183156587</v>
      </c>
      <c r="W54" s="30">
        <v>368.66579542330061</v>
      </c>
      <c r="X54" s="30">
        <v>367.0934872893036</v>
      </c>
      <c r="Y54" s="30">
        <v>363.99501334412594</v>
      </c>
      <c r="Z54" s="30">
        <v>360.63680925942487</v>
      </c>
      <c r="AA54" s="30">
        <v>358.92542540260803</v>
      </c>
      <c r="AB54" s="30">
        <v>357.21969764525835</v>
      </c>
      <c r="AC54" s="30">
        <v>355.88820785941954</v>
      </c>
      <c r="AD54" s="30">
        <v>354.30541387745075</v>
      </c>
      <c r="AE54" s="30">
        <v>351.9468452957131</v>
      </c>
      <c r="AF54" s="30">
        <v>349.63229277563971</v>
      </c>
      <c r="AG54" s="30">
        <v>347.70933687606328</v>
      </c>
      <c r="AH54" s="30">
        <v>345.59649471189351</v>
      </c>
      <c r="AI54" s="30">
        <v>343.25374079576437</v>
      </c>
      <c r="AJ54" s="30">
        <v>340.27928470773327</v>
      </c>
      <c r="AK54" s="30">
        <v>337.23641739847722</v>
      </c>
      <c r="AL54" s="30">
        <v>334.93257943706266</v>
      </c>
      <c r="AM54" s="30">
        <v>332.68977878325074</v>
      </c>
      <c r="AN54" s="30">
        <v>329.99384343221465</v>
      </c>
      <c r="AO54" s="30">
        <v>327.34651111994526</v>
      </c>
      <c r="AP54" s="30">
        <v>324.8782324866408</v>
      </c>
      <c r="AQ54" s="30">
        <v>322.7475608479848</v>
      </c>
      <c r="AR54" s="30">
        <v>320.2504534682119</v>
      </c>
      <c r="AS54" s="30">
        <v>318.03081729803887</v>
      </c>
      <c r="AT54" s="30">
        <v>314.87866953603793</v>
      </c>
      <c r="AU54" s="30">
        <v>311.93184759295303</v>
      </c>
      <c r="AV54" s="30">
        <v>309.78892672402606</v>
      </c>
      <c r="AW54" s="30">
        <v>305.64176043002215</v>
      </c>
      <c r="AX54" s="30">
        <v>303.13050985491338</v>
      </c>
      <c r="AY54" s="30">
        <v>300.24278300342803</v>
      </c>
      <c r="AZ54" s="30">
        <v>297.0252580233888</v>
      </c>
    </row>
    <row r="55" spans="1:52" ht="12" customHeight="1" x14ac:dyDescent="0.45">
      <c r="A55" s="29" t="s">
        <v>31</v>
      </c>
      <c r="B55" s="30">
        <v>276.15889657485593</v>
      </c>
      <c r="C55" s="30">
        <v>268.14283469519393</v>
      </c>
      <c r="D55" s="30">
        <v>264.15918400022048</v>
      </c>
      <c r="E55" s="30">
        <v>281.2938054473783</v>
      </c>
      <c r="F55" s="30">
        <v>274.91813727772319</v>
      </c>
      <c r="G55" s="30">
        <v>269.07992110810414</v>
      </c>
      <c r="H55" s="30">
        <v>256.85608810177558</v>
      </c>
      <c r="I55" s="30">
        <v>261.87211878594502</v>
      </c>
      <c r="J55" s="30">
        <v>255.07797241885575</v>
      </c>
      <c r="K55" s="30">
        <v>236.00880256647741</v>
      </c>
      <c r="L55" s="30">
        <v>230.65005225484009</v>
      </c>
      <c r="M55" s="30">
        <v>229.71426847981036</v>
      </c>
      <c r="N55" s="30">
        <v>231.94676618755122</v>
      </c>
      <c r="O55" s="30">
        <v>237.1711381530535</v>
      </c>
      <c r="P55" s="30">
        <v>226.99877007813362</v>
      </c>
      <c r="Q55" s="30">
        <v>209.38664323837455</v>
      </c>
      <c r="R55" s="30">
        <v>204.44705968973588</v>
      </c>
      <c r="S55" s="30">
        <v>203.68696651671493</v>
      </c>
      <c r="T55" s="30">
        <v>199.1742746724203</v>
      </c>
      <c r="U55" s="30">
        <v>195.50478947671954</v>
      </c>
      <c r="V55" s="30">
        <v>194.35910447368855</v>
      </c>
      <c r="W55" s="30">
        <v>192.95817668271775</v>
      </c>
      <c r="X55" s="30">
        <v>191.01056273320245</v>
      </c>
      <c r="Y55" s="30">
        <v>188.57938015455073</v>
      </c>
      <c r="Z55" s="30">
        <v>186.95091218488119</v>
      </c>
      <c r="AA55" s="30">
        <v>185.49714064028691</v>
      </c>
      <c r="AB55" s="30">
        <v>184.632834952743</v>
      </c>
      <c r="AC55" s="30">
        <v>182.69898521156691</v>
      </c>
      <c r="AD55" s="30">
        <v>181.56006924422519</v>
      </c>
      <c r="AE55" s="30">
        <v>179.995692924483</v>
      </c>
      <c r="AF55" s="30">
        <v>177.73107144329936</v>
      </c>
      <c r="AG55" s="30">
        <v>176.20482429146838</v>
      </c>
      <c r="AH55" s="30">
        <v>174.03736415876986</v>
      </c>
      <c r="AI55" s="30">
        <v>171.93283884074711</v>
      </c>
      <c r="AJ55" s="30">
        <v>169.89304579769589</v>
      </c>
      <c r="AK55" s="30">
        <v>167.70341846361529</v>
      </c>
      <c r="AL55" s="30">
        <v>166.59827408655812</v>
      </c>
      <c r="AM55" s="30">
        <v>164.78893727199264</v>
      </c>
      <c r="AN55" s="30">
        <v>163.12080264094263</v>
      </c>
      <c r="AO55" s="30">
        <v>161.39548216253993</v>
      </c>
      <c r="AP55" s="30">
        <v>159.70307975422404</v>
      </c>
      <c r="AQ55" s="30">
        <v>157.98280139386281</v>
      </c>
      <c r="AR55" s="30">
        <v>156.32377835319622</v>
      </c>
      <c r="AS55" s="30">
        <v>153.92816235428472</v>
      </c>
      <c r="AT55" s="30">
        <v>151.99904672266055</v>
      </c>
      <c r="AU55" s="30">
        <v>150.10885808033129</v>
      </c>
      <c r="AV55" s="30">
        <v>148.34726529834191</v>
      </c>
      <c r="AW55" s="30">
        <v>145.94216207988916</v>
      </c>
      <c r="AX55" s="30">
        <v>144.29660842155798</v>
      </c>
      <c r="AY55" s="30">
        <v>142.5241473300733</v>
      </c>
      <c r="AZ55" s="30">
        <v>140.48792421078028</v>
      </c>
    </row>
    <row r="56" spans="1:52" ht="12" customHeight="1" x14ac:dyDescent="0.45">
      <c r="A56" s="29" t="s">
        <v>32</v>
      </c>
      <c r="B56" s="30">
        <v>518.17932601966834</v>
      </c>
      <c r="C56" s="30">
        <v>535.7694725740339</v>
      </c>
      <c r="D56" s="30">
        <v>517.55618816324272</v>
      </c>
      <c r="E56" s="30">
        <v>554.18824725504396</v>
      </c>
      <c r="F56" s="30">
        <v>564.70421029222643</v>
      </c>
      <c r="G56" s="30">
        <v>575.94378251841522</v>
      </c>
      <c r="H56" s="30">
        <v>540.86496571435828</v>
      </c>
      <c r="I56" s="30">
        <v>528.17792636708441</v>
      </c>
      <c r="J56" s="30">
        <v>548.9421873005773</v>
      </c>
      <c r="K56" s="30">
        <v>533.71533638120763</v>
      </c>
      <c r="L56" s="30">
        <v>564.4591882372813</v>
      </c>
      <c r="M56" s="30">
        <v>562.5011357196297</v>
      </c>
      <c r="N56" s="30">
        <v>559.55049002644785</v>
      </c>
      <c r="O56" s="30">
        <v>552.20227505346304</v>
      </c>
      <c r="P56" s="30">
        <v>526.31416139259284</v>
      </c>
      <c r="Q56" s="30">
        <v>523.77169724032262</v>
      </c>
      <c r="R56" s="30">
        <v>514.79034371604189</v>
      </c>
      <c r="S56" s="30">
        <v>502.46495811342589</v>
      </c>
      <c r="T56" s="30">
        <v>482.98025752079212</v>
      </c>
      <c r="U56" s="30">
        <v>467.50361935144707</v>
      </c>
      <c r="V56" s="30">
        <v>460.23781901410962</v>
      </c>
      <c r="W56" s="30">
        <v>456.04439252292093</v>
      </c>
      <c r="X56" s="30">
        <v>450.94648393187123</v>
      </c>
      <c r="Y56" s="30">
        <v>442.60546274021021</v>
      </c>
      <c r="Z56" s="30">
        <v>438.5206715984267</v>
      </c>
      <c r="AA56" s="30">
        <v>433.78203146646763</v>
      </c>
      <c r="AB56" s="30">
        <v>433.48121663241051</v>
      </c>
      <c r="AC56" s="30">
        <v>431.74098052810001</v>
      </c>
      <c r="AD56" s="30">
        <v>430.23902252287354</v>
      </c>
      <c r="AE56" s="30">
        <v>427.39327546384141</v>
      </c>
      <c r="AF56" s="30">
        <v>422.84754627439986</v>
      </c>
      <c r="AG56" s="30">
        <v>419.86525175241809</v>
      </c>
      <c r="AH56" s="30">
        <v>415.41237738056088</v>
      </c>
      <c r="AI56" s="30">
        <v>410.21706199669893</v>
      </c>
      <c r="AJ56" s="30">
        <v>404.11934930024137</v>
      </c>
      <c r="AK56" s="30">
        <v>398.99211413668638</v>
      </c>
      <c r="AL56" s="30">
        <v>396.0527498862283</v>
      </c>
      <c r="AM56" s="30">
        <v>392.60779172460457</v>
      </c>
      <c r="AN56" s="30">
        <v>388.10283246702522</v>
      </c>
      <c r="AO56" s="30">
        <v>383.41269457626225</v>
      </c>
      <c r="AP56" s="30">
        <v>379.14780399321023</v>
      </c>
      <c r="AQ56" s="30">
        <v>375.10584662861129</v>
      </c>
      <c r="AR56" s="30">
        <v>370.91020494920502</v>
      </c>
      <c r="AS56" s="30">
        <v>365.37976101900529</v>
      </c>
      <c r="AT56" s="30">
        <v>361.43705846402605</v>
      </c>
      <c r="AU56" s="30">
        <v>358.04761285604428</v>
      </c>
      <c r="AV56" s="30">
        <v>355.73225582296226</v>
      </c>
      <c r="AW56" s="30">
        <v>349.89310350773582</v>
      </c>
      <c r="AX56" s="30">
        <v>345.83079034842666</v>
      </c>
      <c r="AY56" s="30">
        <v>342.29606019772115</v>
      </c>
      <c r="AZ56" s="30">
        <v>337.12521843846224</v>
      </c>
    </row>
    <row r="57" spans="1:52" ht="12" customHeight="1" x14ac:dyDescent="0.45">
      <c r="A57" s="29" t="s">
        <v>33</v>
      </c>
      <c r="B57" s="30">
        <v>315.61424491347651</v>
      </c>
      <c r="C57" s="30">
        <v>310.82379668452728</v>
      </c>
      <c r="D57" s="30">
        <v>323.5516532792314</v>
      </c>
      <c r="E57" s="30">
        <v>361.90957794603111</v>
      </c>
      <c r="F57" s="30">
        <v>359.59393803908569</v>
      </c>
      <c r="G57" s="30">
        <v>378.15892429014912</v>
      </c>
      <c r="H57" s="30">
        <v>386.77285502750635</v>
      </c>
      <c r="I57" s="30">
        <v>400.55896436930414</v>
      </c>
      <c r="J57" s="30">
        <v>399.55184044611121</v>
      </c>
      <c r="K57" s="30">
        <v>410.94300873544364</v>
      </c>
      <c r="L57" s="30">
        <v>427.0100827530411</v>
      </c>
      <c r="M57" s="30">
        <v>413.67512217164045</v>
      </c>
      <c r="N57" s="30">
        <v>424.81643843557231</v>
      </c>
      <c r="O57" s="30">
        <v>449.91074410535134</v>
      </c>
      <c r="P57" s="30">
        <v>437.78758471690497</v>
      </c>
      <c r="Q57" s="30">
        <v>435.39022804493243</v>
      </c>
      <c r="R57" s="30">
        <v>434.52016417055262</v>
      </c>
      <c r="S57" s="30">
        <v>437.1976137715763</v>
      </c>
      <c r="T57" s="30">
        <v>433.99665332391953</v>
      </c>
      <c r="U57" s="30">
        <v>430.53755121573948</v>
      </c>
      <c r="V57" s="30">
        <v>428.82203498372542</v>
      </c>
      <c r="W57" s="30">
        <v>427.61871067581387</v>
      </c>
      <c r="X57" s="30">
        <v>426.65308593050725</v>
      </c>
      <c r="Y57" s="30">
        <v>423.78591597061194</v>
      </c>
      <c r="Z57" s="30">
        <v>421.05235842799141</v>
      </c>
      <c r="AA57" s="30">
        <v>419.8288942077333</v>
      </c>
      <c r="AB57" s="30">
        <v>417.64869365307447</v>
      </c>
      <c r="AC57" s="30">
        <v>416.1184413971194</v>
      </c>
      <c r="AD57" s="30">
        <v>414.65663691420713</v>
      </c>
      <c r="AE57" s="30">
        <v>412.28325292853526</v>
      </c>
      <c r="AF57" s="30">
        <v>409.89899018670513</v>
      </c>
      <c r="AG57" s="30">
        <v>407.96963100071287</v>
      </c>
      <c r="AH57" s="30">
        <v>405.7766488433187</v>
      </c>
      <c r="AI57" s="30">
        <v>403.50222575535929</v>
      </c>
      <c r="AJ57" s="30">
        <v>400.28602236226925</v>
      </c>
      <c r="AK57" s="30">
        <v>398.04130723839859</v>
      </c>
      <c r="AL57" s="30">
        <v>396.66320602879432</v>
      </c>
      <c r="AM57" s="30">
        <v>394.57164461638394</v>
      </c>
      <c r="AN57" s="30">
        <v>393.22765372133108</v>
      </c>
      <c r="AO57" s="30">
        <v>391.3977913119349</v>
      </c>
      <c r="AP57" s="30">
        <v>389.59370092810781</v>
      </c>
      <c r="AQ57" s="30">
        <v>388.83140417732795</v>
      </c>
      <c r="AR57" s="30">
        <v>386.70656346647286</v>
      </c>
      <c r="AS57" s="30">
        <v>383.04699335390433</v>
      </c>
      <c r="AT57" s="30">
        <v>381.68077467509914</v>
      </c>
      <c r="AU57" s="30">
        <v>380.06070157526779</v>
      </c>
      <c r="AV57" s="30">
        <v>379.20621864478238</v>
      </c>
      <c r="AW57" s="30">
        <v>377.44134616682442</v>
      </c>
      <c r="AX57" s="30">
        <v>376.31849971336163</v>
      </c>
      <c r="AY57" s="30">
        <v>374.97574250087604</v>
      </c>
      <c r="AZ57" s="30">
        <v>373.37992015361931</v>
      </c>
    </row>
    <row r="58" spans="1:52" ht="12" customHeight="1" x14ac:dyDescent="0.45">
      <c r="A58" s="29" t="s">
        <v>34</v>
      </c>
      <c r="B58" s="30">
        <v>133.6435545127687</v>
      </c>
      <c r="C58" s="30">
        <v>134.70595617671245</v>
      </c>
      <c r="D58" s="30">
        <v>137.37863106437698</v>
      </c>
      <c r="E58" s="30">
        <v>136.33861559740311</v>
      </c>
      <c r="F58" s="30">
        <v>135.91687276796435</v>
      </c>
      <c r="G58" s="30">
        <v>129.5753106110449</v>
      </c>
      <c r="H58" s="30">
        <v>126.38745153512782</v>
      </c>
      <c r="I58" s="30">
        <v>126.51560128969986</v>
      </c>
      <c r="J58" s="30">
        <v>125.69458785752522</v>
      </c>
      <c r="K58" s="30">
        <v>117.49119482213537</v>
      </c>
      <c r="L58" s="30">
        <v>122.06409726719103</v>
      </c>
      <c r="M58" s="30">
        <v>118.13365049059404</v>
      </c>
      <c r="N58" s="30">
        <v>118.72437429822183</v>
      </c>
      <c r="O58" s="30">
        <v>116.72981046320103</v>
      </c>
      <c r="P58" s="30">
        <v>115.4772693764254</v>
      </c>
      <c r="Q58" s="30">
        <v>114.90793999343811</v>
      </c>
      <c r="R58" s="30">
        <v>115.84726183591779</v>
      </c>
      <c r="S58" s="30">
        <v>114.11714080602627</v>
      </c>
      <c r="T58" s="30">
        <v>111.63642313564179</v>
      </c>
      <c r="U58" s="30">
        <v>108.73973335460852</v>
      </c>
      <c r="V58" s="30">
        <v>107.33650536959621</v>
      </c>
      <c r="W58" s="30">
        <v>106.01419018541694</v>
      </c>
      <c r="X58" s="30">
        <v>105.17887020611442</v>
      </c>
      <c r="Y58" s="30">
        <v>104.21506598909218</v>
      </c>
      <c r="Z58" s="30">
        <v>103.12979024548407</v>
      </c>
      <c r="AA58" s="30">
        <v>102.02327651080259</v>
      </c>
      <c r="AB58" s="30">
        <v>101.23141995603432</v>
      </c>
      <c r="AC58" s="30">
        <v>100.51459683024198</v>
      </c>
      <c r="AD58" s="30">
        <v>99.845776976544485</v>
      </c>
      <c r="AE58" s="30">
        <v>98.941399049890975</v>
      </c>
      <c r="AF58" s="30">
        <v>98.225200324996706</v>
      </c>
      <c r="AG58" s="30">
        <v>97.402088740818073</v>
      </c>
      <c r="AH58" s="30">
        <v>96.532107758791355</v>
      </c>
      <c r="AI58" s="30">
        <v>95.613099732407747</v>
      </c>
      <c r="AJ58" s="30">
        <v>94.735240695454607</v>
      </c>
      <c r="AK58" s="30">
        <v>93.788398857346053</v>
      </c>
      <c r="AL58" s="30">
        <v>93.258495724540126</v>
      </c>
      <c r="AM58" s="30">
        <v>92.470955712440244</v>
      </c>
      <c r="AN58" s="30">
        <v>91.71552547748442</v>
      </c>
      <c r="AO58" s="30">
        <v>90.904757000272269</v>
      </c>
      <c r="AP58" s="30">
        <v>90.060449134555768</v>
      </c>
      <c r="AQ58" s="30">
        <v>89.501268832986668</v>
      </c>
      <c r="AR58" s="30">
        <v>88.761989028122471</v>
      </c>
      <c r="AS58" s="30">
        <v>87.900908060871416</v>
      </c>
      <c r="AT58" s="30">
        <v>86.916502916165484</v>
      </c>
      <c r="AU58" s="30">
        <v>86.003609069724334</v>
      </c>
      <c r="AV58" s="30">
        <v>84.999406412065852</v>
      </c>
      <c r="AW58" s="30">
        <v>84.155363196821668</v>
      </c>
      <c r="AX58" s="30">
        <v>83.360706309136063</v>
      </c>
      <c r="AY58" s="30">
        <v>82.332041256880558</v>
      </c>
      <c r="AZ58" s="30">
        <v>81.490454845204027</v>
      </c>
    </row>
    <row r="59" spans="1:52" ht="12" customHeight="1" x14ac:dyDescent="0.45">
      <c r="A59" s="29" t="s">
        <v>35</v>
      </c>
      <c r="B59" s="30">
        <v>48.402361245885245</v>
      </c>
      <c r="C59" s="30">
        <v>48.011338919531653</v>
      </c>
      <c r="D59" s="30">
        <v>46.678383911480395</v>
      </c>
      <c r="E59" s="30">
        <v>48.272259589260997</v>
      </c>
      <c r="F59" s="30">
        <v>48.722997919660457</v>
      </c>
      <c r="G59" s="30">
        <v>47.137806825951102</v>
      </c>
      <c r="H59" s="30">
        <v>42.967839450156262</v>
      </c>
      <c r="I59" s="30">
        <v>41.452652526517873</v>
      </c>
      <c r="J59" s="30">
        <v>40.219824583038026</v>
      </c>
      <c r="K59" s="30">
        <v>42.293909488097974</v>
      </c>
      <c r="L59" s="30">
        <v>38.141379209109061</v>
      </c>
      <c r="M59" s="30">
        <v>34.657637331435268</v>
      </c>
      <c r="N59" s="30">
        <v>36.272334929684064</v>
      </c>
      <c r="O59" s="30">
        <v>36.402701710144584</v>
      </c>
      <c r="P59" s="30">
        <v>31.73266840401374</v>
      </c>
      <c r="Q59" s="30">
        <v>29.787929451577643</v>
      </c>
      <c r="R59" s="30">
        <v>30.498754574580296</v>
      </c>
      <c r="S59" s="30">
        <v>29.592180740496627</v>
      </c>
      <c r="T59" s="30">
        <v>29.002505163618036</v>
      </c>
      <c r="U59" s="30">
        <v>28.583426183009031</v>
      </c>
      <c r="V59" s="30">
        <v>27.929268064445754</v>
      </c>
      <c r="W59" s="30">
        <v>27.526061389830172</v>
      </c>
      <c r="X59" s="30">
        <v>27.568782545792107</v>
      </c>
      <c r="Y59" s="30">
        <v>27.14499985537535</v>
      </c>
      <c r="Z59" s="30">
        <v>26.797432573050219</v>
      </c>
      <c r="AA59" s="30">
        <v>26.710543938745786</v>
      </c>
      <c r="AB59" s="30">
        <v>26.356706441062798</v>
      </c>
      <c r="AC59" s="30">
        <v>26.144168698617587</v>
      </c>
      <c r="AD59" s="30">
        <v>26.103480124188941</v>
      </c>
      <c r="AE59" s="30">
        <v>25.804199368028268</v>
      </c>
      <c r="AF59" s="30">
        <v>25.605078548601043</v>
      </c>
      <c r="AG59" s="30">
        <v>25.449961632383506</v>
      </c>
      <c r="AH59" s="30">
        <v>25.287027620659039</v>
      </c>
      <c r="AI59" s="30">
        <v>25.107979104064786</v>
      </c>
      <c r="AJ59" s="30">
        <v>24.924120095398113</v>
      </c>
      <c r="AK59" s="30">
        <v>24.737428045016738</v>
      </c>
      <c r="AL59" s="30">
        <v>24.588376014279962</v>
      </c>
      <c r="AM59" s="30">
        <v>24.385551022505705</v>
      </c>
      <c r="AN59" s="30">
        <v>24.231009037284572</v>
      </c>
      <c r="AO59" s="30">
        <v>24.05982728541661</v>
      </c>
      <c r="AP59" s="30">
        <v>23.885365140395105</v>
      </c>
      <c r="AQ59" s="30">
        <v>23.676460198244776</v>
      </c>
      <c r="AR59" s="30">
        <v>23.475527518910539</v>
      </c>
      <c r="AS59" s="30">
        <v>23.250903284743462</v>
      </c>
      <c r="AT59" s="30">
        <v>23.011038854519533</v>
      </c>
      <c r="AU59" s="30">
        <v>22.741091310861393</v>
      </c>
      <c r="AV59" s="30">
        <v>22.538454954868712</v>
      </c>
      <c r="AW59" s="30">
        <v>22.334877061217412</v>
      </c>
      <c r="AX59" s="30">
        <v>22.124227976111424</v>
      </c>
      <c r="AY59" s="30">
        <v>21.918363372185173</v>
      </c>
      <c r="AZ59" s="30">
        <v>21.720358939998913</v>
      </c>
    </row>
    <row r="60" spans="1:52" ht="12" customHeight="1" x14ac:dyDescent="0.45">
      <c r="A60" s="29" t="s">
        <v>36</v>
      </c>
      <c r="B60" s="30">
        <v>35.301038806547858</v>
      </c>
      <c r="C60" s="30">
        <v>37.058426348548764</v>
      </c>
      <c r="D60" s="30">
        <v>37.657274761711946</v>
      </c>
      <c r="E60" s="30">
        <v>41.433198888667661</v>
      </c>
      <c r="F60" s="30">
        <v>40.217480649358386</v>
      </c>
      <c r="G60" s="30">
        <v>39.269986221096147</v>
      </c>
      <c r="H60" s="30">
        <v>37.179913216887783</v>
      </c>
      <c r="I60" s="30">
        <v>35.468342086033509</v>
      </c>
      <c r="J60" s="30">
        <v>36.774222628141821</v>
      </c>
      <c r="K60" s="30">
        <v>38.716547491089813</v>
      </c>
      <c r="L60" s="30">
        <v>38.144638661243619</v>
      </c>
      <c r="M60" s="30">
        <v>35.647170660347726</v>
      </c>
      <c r="N60" s="30">
        <v>35.044750928212075</v>
      </c>
      <c r="O60" s="30">
        <v>35.21639796345373</v>
      </c>
      <c r="P60" s="30">
        <v>33.225995418078412</v>
      </c>
      <c r="Q60" s="30">
        <v>32.554072017512539</v>
      </c>
      <c r="R60" s="30">
        <v>32.553274586928424</v>
      </c>
      <c r="S60" s="30">
        <v>32.41946595902639</v>
      </c>
      <c r="T60" s="30">
        <v>31.735698709780088</v>
      </c>
      <c r="U60" s="30">
        <v>31.155078831613203</v>
      </c>
      <c r="V60" s="30">
        <v>30.48875503263687</v>
      </c>
      <c r="W60" s="30">
        <v>30.14110132777974</v>
      </c>
      <c r="X60" s="30">
        <v>30.111900350213975</v>
      </c>
      <c r="Y60" s="30">
        <v>29.655402613851312</v>
      </c>
      <c r="Z60" s="30">
        <v>29.267985121302839</v>
      </c>
      <c r="AA60" s="30">
        <v>29.135530161531928</v>
      </c>
      <c r="AB60" s="30">
        <v>28.786786311276977</v>
      </c>
      <c r="AC60" s="30">
        <v>28.549277231568492</v>
      </c>
      <c r="AD60" s="30">
        <v>28.437147559036408</v>
      </c>
      <c r="AE60" s="30">
        <v>28.113910339043688</v>
      </c>
      <c r="AF60" s="30">
        <v>27.875420852636587</v>
      </c>
      <c r="AG60" s="30">
        <v>27.672129897955326</v>
      </c>
      <c r="AH60" s="30">
        <v>27.472245675000185</v>
      </c>
      <c r="AI60" s="30">
        <v>27.182216446559114</v>
      </c>
      <c r="AJ60" s="30">
        <v>26.949432335002783</v>
      </c>
      <c r="AK60" s="30">
        <v>26.717983049040587</v>
      </c>
      <c r="AL60" s="30">
        <v>26.54276106140933</v>
      </c>
      <c r="AM60" s="30">
        <v>26.30011132926429</v>
      </c>
      <c r="AN60" s="30">
        <v>26.068547482440842</v>
      </c>
      <c r="AO60" s="30">
        <v>25.860054657886231</v>
      </c>
      <c r="AP60" s="30">
        <v>25.666191757010328</v>
      </c>
      <c r="AQ60" s="30">
        <v>25.465258990961541</v>
      </c>
      <c r="AR60" s="30">
        <v>25.242193556132722</v>
      </c>
      <c r="AS60" s="30">
        <v>25.002448707481111</v>
      </c>
      <c r="AT60" s="30">
        <v>24.767011629058292</v>
      </c>
      <c r="AU60" s="30">
        <v>24.468414314820663</v>
      </c>
      <c r="AV60" s="30">
        <v>24.278414388171843</v>
      </c>
      <c r="AW60" s="30">
        <v>24.081326608813605</v>
      </c>
      <c r="AX60" s="30">
        <v>23.853986067807806</v>
      </c>
      <c r="AY60" s="30">
        <v>23.647425696106712</v>
      </c>
      <c r="AZ60" s="30">
        <v>23.454329556735285</v>
      </c>
    </row>
    <row r="61" spans="1:52" ht="12" customHeight="1" x14ac:dyDescent="0.45">
      <c r="A61" s="29" t="s">
        <v>37</v>
      </c>
      <c r="B61" s="30">
        <v>110.72255142205022</v>
      </c>
      <c r="C61" s="30">
        <v>111.15587676789011</v>
      </c>
      <c r="D61" s="30">
        <v>117.08000867578001</v>
      </c>
      <c r="E61" s="30">
        <v>122.51706441296551</v>
      </c>
      <c r="F61" s="30">
        <v>120.96770712057024</v>
      </c>
      <c r="G61" s="30">
        <v>106.83017835643743</v>
      </c>
      <c r="H61" s="30">
        <v>101.19313193304262</v>
      </c>
      <c r="I61" s="30">
        <v>93.609239497703257</v>
      </c>
      <c r="J61" s="30">
        <v>87.802930019908658</v>
      </c>
      <c r="K61" s="30">
        <v>87.468176756162904</v>
      </c>
      <c r="L61" s="30">
        <v>82.777030019898461</v>
      </c>
      <c r="M61" s="30">
        <v>74.353239443043464</v>
      </c>
      <c r="N61" s="30">
        <v>75.445440465995389</v>
      </c>
      <c r="O61" s="30">
        <v>71.750171327529642</v>
      </c>
      <c r="P61" s="30">
        <v>68.765098816263716</v>
      </c>
      <c r="Q61" s="30">
        <v>69.267157566374493</v>
      </c>
      <c r="R61" s="30">
        <v>68.855881791475269</v>
      </c>
      <c r="S61" s="30">
        <v>68.20311324361974</v>
      </c>
      <c r="T61" s="30">
        <v>66.518350566281867</v>
      </c>
      <c r="U61" s="30">
        <v>64.641598338162424</v>
      </c>
      <c r="V61" s="30">
        <v>64.23672750790378</v>
      </c>
      <c r="W61" s="30">
        <v>63.294727067567635</v>
      </c>
      <c r="X61" s="30">
        <v>62.566764239690855</v>
      </c>
      <c r="Y61" s="30">
        <v>62.084625793869577</v>
      </c>
      <c r="Z61" s="30">
        <v>61.731667766779751</v>
      </c>
      <c r="AA61" s="30">
        <v>60.887859479340754</v>
      </c>
      <c r="AB61" s="30">
        <v>60.359918612065172</v>
      </c>
      <c r="AC61" s="30">
        <v>59.798031099936168</v>
      </c>
      <c r="AD61" s="30">
        <v>59.518075453909411</v>
      </c>
      <c r="AE61" s="30">
        <v>59.090079607642593</v>
      </c>
      <c r="AF61" s="30">
        <v>58.738089069232345</v>
      </c>
      <c r="AG61" s="30">
        <v>58.225886674495754</v>
      </c>
      <c r="AH61" s="30">
        <v>57.784433185402285</v>
      </c>
      <c r="AI61" s="30">
        <v>57.36825530642556</v>
      </c>
      <c r="AJ61" s="30">
        <v>57.022560484552784</v>
      </c>
      <c r="AK61" s="30">
        <v>56.347311622242884</v>
      </c>
      <c r="AL61" s="30">
        <v>56.099941564052088</v>
      </c>
      <c r="AM61" s="30">
        <v>55.647300587706589</v>
      </c>
      <c r="AN61" s="30">
        <v>55.297345589264552</v>
      </c>
      <c r="AO61" s="30">
        <v>54.9324218293686</v>
      </c>
      <c r="AP61" s="30">
        <v>54.561044116769125</v>
      </c>
      <c r="AQ61" s="30">
        <v>54.296288877025624</v>
      </c>
      <c r="AR61" s="30">
        <v>53.801847133702893</v>
      </c>
      <c r="AS61" s="30">
        <v>53.37772165647899</v>
      </c>
      <c r="AT61" s="30">
        <v>53.08404590330062</v>
      </c>
      <c r="AU61" s="30">
        <v>52.740444776603837</v>
      </c>
      <c r="AV61" s="30">
        <v>52.29159394714317</v>
      </c>
      <c r="AW61" s="30">
        <v>51.732669265268427</v>
      </c>
      <c r="AX61" s="30">
        <v>51.377747347828517</v>
      </c>
      <c r="AY61" s="30">
        <v>51.05410240073553</v>
      </c>
      <c r="AZ61" s="30">
        <v>50.589010043519131</v>
      </c>
    </row>
    <row r="62" spans="1:52" ht="12" customHeight="1" x14ac:dyDescent="0.45">
      <c r="A62" s="29" t="s">
        <v>38</v>
      </c>
      <c r="B62" s="30">
        <v>167.57043660641935</v>
      </c>
      <c r="C62" s="30">
        <v>161.09174330042163</v>
      </c>
      <c r="D62" s="30">
        <v>169.59677313915824</v>
      </c>
      <c r="E62" s="30">
        <v>182.19552710654924</v>
      </c>
      <c r="F62" s="30">
        <v>197.34874694018998</v>
      </c>
      <c r="G62" s="30">
        <v>189.24316361073511</v>
      </c>
      <c r="H62" s="30">
        <v>171.77473361347285</v>
      </c>
      <c r="I62" s="30">
        <v>177.96067828592635</v>
      </c>
      <c r="J62" s="30">
        <v>190.21914477241759</v>
      </c>
      <c r="K62" s="30">
        <v>214.42100669935468</v>
      </c>
      <c r="L62" s="30">
        <v>225.22518033834794</v>
      </c>
      <c r="M62" s="30">
        <v>227.1822727370957</v>
      </c>
      <c r="N62" s="30">
        <v>239.62077548629216</v>
      </c>
      <c r="O62" s="30">
        <v>252.42997872297983</v>
      </c>
      <c r="P62" s="30">
        <v>256.59588472517936</v>
      </c>
      <c r="Q62" s="30">
        <v>250.26738599123379</v>
      </c>
      <c r="R62" s="30">
        <v>253.94646534219743</v>
      </c>
      <c r="S62" s="30">
        <v>254.2595373915413</v>
      </c>
      <c r="T62" s="30">
        <v>251.59566512120321</v>
      </c>
      <c r="U62" s="30">
        <v>248.31305467628368</v>
      </c>
      <c r="V62" s="30">
        <v>247.10240175132091</v>
      </c>
      <c r="W62" s="30">
        <v>242.55939756426423</v>
      </c>
      <c r="X62" s="30">
        <v>241.86140117746757</v>
      </c>
      <c r="Y62" s="30">
        <v>240.67965035767477</v>
      </c>
      <c r="Z62" s="30">
        <v>238.72432445987633</v>
      </c>
      <c r="AA62" s="30">
        <v>236.97207772295062</v>
      </c>
      <c r="AB62" s="30">
        <v>235.40997725520268</v>
      </c>
      <c r="AC62" s="30">
        <v>233.40803781146681</v>
      </c>
      <c r="AD62" s="30">
        <v>232.34504704615995</v>
      </c>
      <c r="AE62" s="30">
        <v>230.85443695264476</v>
      </c>
      <c r="AF62" s="30">
        <v>229.72251787107015</v>
      </c>
      <c r="AG62" s="30">
        <v>227.6566423937067</v>
      </c>
      <c r="AH62" s="30">
        <v>226.73777949691751</v>
      </c>
      <c r="AI62" s="30">
        <v>225.61862042146572</v>
      </c>
      <c r="AJ62" s="30">
        <v>223.8728574659246</v>
      </c>
      <c r="AK62" s="30">
        <v>222.11178810388935</v>
      </c>
      <c r="AL62" s="30">
        <v>221.11827499393408</v>
      </c>
      <c r="AM62" s="30">
        <v>219.80660402107475</v>
      </c>
      <c r="AN62" s="30">
        <v>219.00319534707214</v>
      </c>
      <c r="AO62" s="30">
        <v>218.08770860212462</v>
      </c>
      <c r="AP62" s="30">
        <v>217.25990145533024</v>
      </c>
      <c r="AQ62" s="30">
        <v>213.74111477355413</v>
      </c>
      <c r="AR62" s="30">
        <v>212.68784029789424</v>
      </c>
      <c r="AS62" s="30">
        <v>211.17890013234805</v>
      </c>
      <c r="AT62" s="30">
        <v>209.26190598086382</v>
      </c>
      <c r="AU62" s="30">
        <v>207.38505261438095</v>
      </c>
      <c r="AV62" s="30">
        <v>205.59772499854017</v>
      </c>
      <c r="AW62" s="30">
        <v>203.31090228494264</v>
      </c>
      <c r="AX62" s="30">
        <v>201.93392395158165</v>
      </c>
      <c r="AY62" s="30">
        <v>200.1600840793383</v>
      </c>
      <c r="AZ62" s="30">
        <v>198.85882088076687</v>
      </c>
    </row>
    <row r="63" spans="1:52" ht="12" customHeight="1" x14ac:dyDescent="0.45">
      <c r="A63" s="31" t="s">
        <v>39</v>
      </c>
      <c r="B63" s="32">
        <v>218.89433569512335</v>
      </c>
      <c r="C63" s="32">
        <v>219.8300105982278</v>
      </c>
      <c r="D63" s="32">
        <v>217.30676664844066</v>
      </c>
      <c r="E63" s="32">
        <v>206.56937923305654</v>
      </c>
      <c r="F63" s="32">
        <v>204.56369205297929</v>
      </c>
      <c r="G63" s="32">
        <v>206.26848845265272</v>
      </c>
      <c r="H63" s="32">
        <v>192.32953020182813</v>
      </c>
      <c r="I63" s="32">
        <v>189.07048221841634</v>
      </c>
      <c r="J63" s="32">
        <v>190.00824948992624</v>
      </c>
      <c r="K63" s="32">
        <v>182.71600191280606</v>
      </c>
      <c r="L63" s="32">
        <v>193.08243707901681</v>
      </c>
      <c r="M63" s="32">
        <v>169.39985097188162</v>
      </c>
      <c r="N63" s="32">
        <v>170.1391988366874</v>
      </c>
      <c r="O63" s="32">
        <v>165.33908857085098</v>
      </c>
      <c r="P63" s="32">
        <v>159.12649938630005</v>
      </c>
      <c r="Q63" s="32">
        <v>155.2952341515801</v>
      </c>
      <c r="R63" s="32">
        <v>153.81088230856506</v>
      </c>
      <c r="S63" s="32">
        <v>152.75696263311494</v>
      </c>
      <c r="T63" s="32">
        <v>150.29784944211906</v>
      </c>
      <c r="U63" s="32">
        <v>147.17045752271667</v>
      </c>
      <c r="V63" s="32">
        <v>146.4239519136423</v>
      </c>
      <c r="W63" s="32">
        <v>144.68350476109842</v>
      </c>
      <c r="X63" s="32">
        <v>143.98504105229324</v>
      </c>
      <c r="Y63" s="32">
        <v>142.77900372048498</v>
      </c>
      <c r="Z63" s="32">
        <v>141.6004510558414</v>
      </c>
      <c r="AA63" s="32">
        <v>140.25846934327174</v>
      </c>
      <c r="AB63" s="32">
        <v>139.08977534472419</v>
      </c>
      <c r="AC63" s="32">
        <v>138.10472891796167</v>
      </c>
      <c r="AD63" s="32">
        <v>136.9721077284548</v>
      </c>
      <c r="AE63" s="32">
        <v>135.91488876272282</v>
      </c>
      <c r="AF63" s="32">
        <v>134.91299608674564</v>
      </c>
      <c r="AG63" s="32">
        <v>133.97377142635034</v>
      </c>
      <c r="AH63" s="32">
        <v>132.93051477344812</v>
      </c>
      <c r="AI63" s="32">
        <v>131.84315817080892</v>
      </c>
      <c r="AJ63" s="32">
        <v>130.91660134758433</v>
      </c>
      <c r="AK63" s="32">
        <v>129.63741938225033</v>
      </c>
      <c r="AL63" s="32">
        <v>129.05984887582559</v>
      </c>
      <c r="AM63" s="32">
        <v>128.32407108637298</v>
      </c>
      <c r="AN63" s="32">
        <v>127.64306825571798</v>
      </c>
      <c r="AO63" s="32">
        <v>126.94276725073655</v>
      </c>
      <c r="AP63" s="32">
        <v>126.18150563198226</v>
      </c>
      <c r="AQ63" s="32">
        <v>125.57861806586375</v>
      </c>
      <c r="AR63" s="32">
        <v>124.93289000688168</v>
      </c>
      <c r="AS63" s="32">
        <v>123.01915271286538</v>
      </c>
      <c r="AT63" s="32">
        <v>121.36790297794546</v>
      </c>
      <c r="AU63" s="32">
        <v>120.16521192520014</v>
      </c>
      <c r="AV63" s="32">
        <v>118.70315686319856</v>
      </c>
      <c r="AW63" s="32">
        <v>117.22333874183151</v>
      </c>
      <c r="AX63" s="32">
        <v>115.52633042313984</v>
      </c>
      <c r="AY63" s="32">
        <v>114.24691697232674</v>
      </c>
      <c r="AZ63" s="32">
        <v>112.76202215366837</v>
      </c>
    </row>
    <row r="65" spans="1:52" ht="12" customHeight="1" x14ac:dyDescent="0.45">
      <c r="A65" s="16" t="s">
        <v>62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1:52" ht="12" customHeight="1" x14ac:dyDescent="0.45">
      <c r="A66" s="25" t="s">
        <v>63</v>
      </c>
      <c r="B66" s="26">
        <v>937123.20480856718</v>
      </c>
      <c r="C66" s="26">
        <v>915967.40751428634</v>
      </c>
      <c r="D66" s="26">
        <v>895585.53135561221</v>
      </c>
      <c r="E66" s="26">
        <v>917183.98328593443</v>
      </c>
      <c r="F66" s="26">
        <v>913277.58215702279</v>
      </c>
      <c r="G66" s="26">
        <v>894350.27842150233</v>
      </c>
      <c r="H66" s="26">
        <v>879721.20283796405</v>
      </c>
      <c r="I66" s="26">
        <v>894559.19747643662</v>
      </c>
      <c r="J66" s="26">
        <v>846328.97335586511</v>
      </c>
      <c r="K66" s="26">
        <v>684769.71261636016</v>
      </c>
      <c r="L66" s="26">
        <v>743507.89137078938</v>
      </c>
      <c r="M66" s="26">
        <v>727451.02716931608</v>
      </c>
      <c r="N66" s="26">
        <v>697442.65826737229</v>
      </c>
      <c r="O66" s="26">
        <v>690557.75204009051</v>
      </c>
      <c r="P66" s="26">
        <v>688469.81668163475</v>
      </c>
      <c r="Q66" s="26">
        <v>688699.48064118228</v>
      </c>
      <c r="R66" s="26">
        <v>688130.07122387178</v>
      </c>
      <c r="S66" s="26">
        <v>696788.61150344124</v>
      </c>
      <c r="T66" s="26">
        <v>683820.25759720744</v>
      </c>
      <c r="U66" s="26">
        <v>678431.34321741259</v>
      </c>
      <c r="V66" s="26">
        <v>674508.82823000406</v>
      </c>
      <c r="W66" s="26">
        <v>675408.31587678753</v>
      </c>
      <c r="X66" s="26">
        <v>674412.47258480953</v>
      </c>
      <c r="Y66" s="26">
        <v>666273.16391768842</v>
      </c>
      <c r="Z66" s="26">
        <v>663095.07495396375</v>
      </c>
      <c r="AA66" s="26">
        <v>663132.19449197128</v>
      </c>
      <c r="AB66" s="26">
        <v>665671.74412721652</v>
      </c>
      <c r="AC66" s="26">
        <v>666872.08173878049</v>
      </c>
      <c r="AD66" s="26">
        <v>668327.51190330926</v>
      </c>
      <c r="AE66" s="26">
        <v>669096.06095035293</v>
      </c>
      <c r="AF66" s="26">
        <v>665543.8276545062</v>
      </c>
      <c r="AG66" s="26">
        <v>664735.56791080849</v>
      </c>
      <c r="AH66" s="26">
        <v>659468.09075175226</v>
      </c>
      <c r="AI66" s="26">
        <v>650005.17172452027</v>
      </c>
      <c r="AJ66" s="26">
        <v>638255.6395273438</v>
      </c>
      <c r="AK66" s="26">
        <v>624700.83326515858</v>
      </c>
      <c r="AL66" s="26">
        <v>620233.86385863018</v>
      </c>
      <c r="AM66" s="26">
        <v>604282.80697334697</v>
      </c>
      <c r="AN66" s="26">
        <v>587087.81160952046</v>
      </c>
      <c r="AO66" s="26">
        <v>571952.40870529122</v>
      </c>
      <c r="AP66" s="26">
        <v>555093.35304663761</v>
      </c>
      <c r="AQ66" s="26">
        <v>544739.00050694193</v>
      </c>
      <c r="AR66" s="26">
        <v>531075.13132937555</v>
      </c>
      <c r="AS66" s="26">
        <v>514937.57791370212</v>
      </c>
      <c r="AT66" s="26">
        <v>498042.93667735462</v>
      </c>
      <c r="AU66" s="26">
        <v>492094.99167935649</v>
      </c>
      <c r="AV66" s="26">
        <v>481705.73527349648</v>
      </c>
      <c r="AW66" s="26">
        <v>454293.25416749518</v>
      </c>
      <c r="AX66" s="26">
        <v>446998.98273639817</v>
      </c>
      <c r="AY66" s="26">
        <v>426200.92881578824</v>
      </c>
      <c r="AZ66" s="26">
        <v>408569.66922924574</v>
      </c>
    </row>
    <row r="67" spans="1:52" ht="12" customHeight="1" x14ac:dyDescent="0.45">
      <c r="A67" s="27" t="s">
        <v>29</v>
      </c>
      <c r="B67" s="28">
        <v>272820.17570023658</v>
      </c>
      <c r="C67" s="28">
        <v>256979.94730032622</v>
      </c>
      <c r="D67" s="28">
        <v>248499.97016434293</v>
      </c>
      <c r="E67" s="28">
        <v>260437.77525665643</v>
      </c>
      <c r="F67" s="28">
        <v>265381.51004220691</v>
      </c>
      <c r="G67" s="28">
        <v>258609.01628993941</v>
      </c>
      <c r="H67" s="28">
        <v>261297.74574286063</v>
      </c>
      <c r="I67" s="28">
        <v>260554.37688262723</v>
      </c>
      <c r="J67" s="28">
        <v>241314.35568418552</v>
      </c>
      <c r="K67" s="28">
        <v>173064.29101275542</v>
      </c>
      <c r="L67" s="28">
        <v>212982.05812414864</v>
      </c>
      <c r="M67" s="28">
        <v>206269.74219980909</v>
      </c>
      <c r="N67" s="28">
        <v>193435.93853523029</v>
      </c>
      <c r="O67" s="28">
        <v>195920.46741011881</v>
      </c>
      <c r="P67" s="28">
        <v>199134.11645739042</v>
      </c>
      <c r="Q67" s="28">
        <v>202131.44314393989</v>
      </c>
      <c r="R67" s="28">
        <v>196505.79924758902</v>
      </c>
      <c r="S67" s="28">
        <v>198974.76432510815</v>
      </c>
      <c r="T67" s="28">
        <v>188527.07766982776</v>
      </c>
      <c r="U67" s="28">
        <v>186433.26031833878</v>
      </c>
      <c r="V67" s="28">
        <v>183218.23500520631</v>
      </c>
      <c r="W67" s="28">
        <v>182675.55276196593</v>
      </c>
      <c r="X67" s="28">
        <v>181308.43589706603</v>
      </c>
      <c r="Y67" s="28">
        <v>177390.30175463163</v>
      </c>
      <c r="Z67" s="28">
        <v>176290.64922825713</v>
      </c>
      <c r="AA67" s="28">
        <v>176116.78313429121</v>
      </c>
      <c r="AB67" s="28">
        <v>176741.46991506411</v>
      </c>
      <c r="AC67" s="28">
        <v>177494.10759977149</v>
      </c>
      <c r="AD67" s="28">
        <v>178150.96452954947</v>
      </c>
      <c r="AE67" s="28">
        <v>178037.22973448515</v>
      </c>
      <c r="AF67" s="28">
        <v>176708.80050076733</v>
      </c>
      <c r="AG67" s="28">
        <v>176098.31209235097</v>
      </c>
      <c r="AH67" s="28">
        <v>174619.7562018254</v>
      </c>
      <c r="AI67" s="28">
        <v>171757.38397327648</v>
      </c>
      <c r="AJ67" s="28">
        <v>168444.33371910427</v>
      </c>
      <c r="AK67" s="28">
        <v>165373.68726757407</v>
      </c>
      <c r="AL67" s="28">
        <v>163650.41479650137</v>
      </c>
      <c r="AM67" s="28">
        <v>160896.22865036831</v>
      </c>
      <c r="AN67" s="28">
        <v>156997.42116075935</v>
      </c>
      <c r="AO67" s="28">
        <v>154000.08042528448</v>
      </c>
      <c r="AP67" s="28">
        <v>150878.44964855831</v>
      </c>
      <c r="AQ67" s="28">
        <v>149056.67783440478</v>
      </c>
      <c r="AR67" s="28">
        <v>146670.44255344308</v>
      </c>
      <c r="AS67" s="28">
        <v>143989.90679622378</v>
      </c>
      <c r="AT67" s="28">
        <v>140279.26939194067</v>
      </c>
      <c r="AU67" s="28">
        <v>138145.22144344772</v>
      </c>
      <c r="AV67" s="28">
        <v>135505.92400572915</v>
      </c>
      <c r="AW67" s="28">
        <v>130229.10847535591</v>
      </c>
      <c r="AX67" s="28">
        <v>127078.6936705859</v>
      </c>
      <c r="AY67" s="28">
        <v>119897.1217622445</v>
      </c>
      <c r="AZ67" s="28">
        <v>115004.6135680383</v>
      </c>
    </row>
    <row r="68" spans="1:52" ht="12" customHeight="1" x14ac:dyDescent="0.45">
      <c r="A68" s="29" t="s">
        <v>30</v>
      </c>
      <c r="B68" s="30">
        <v>23415.558894059206</v>
      </c>
      <c r="C68" s="30">
        <v>22834.960214097675</v>
      </c>
      <c r="D68" s="30">
        <v>22957.284885777641</v>
      </c>
      <c r="E68" s="30">
        <v>21892.192573394655</v>
      </c>
      <c r="F68" s="30">
        <v>21563.71170398124</v>
      </c>
      <c r="G68" s="30">
        <v>21195.540879741326</v>
      </c>
      <c r="H68" s="30">
        <v>20385.362855527848</v>
      </c>
      <c r="I68" s="30">
        <v>19833.687463108407</v>
      </c>
      <c r="J68" s="30">
        <v>19203.529161561943</v>
      </c>
      <c r="K68" s="30">
        <v>15235.683581722293</v>
      </c>
      <c r="L68" s="30">
        <v>16470.243926924988</v>
      </c>
      <c r="M68" s="30">
        <v>17645.339955003197</v>
      </c>
      <c r="N68" s="30">
        <v>16152.182778848564</v>
      </c>
      <c r="O68" s="30">
        <v>16059.2253008758</v>
      </c>
      <c r="P68" s="30">
        <v>15577.820471242183</v>
      </c>
      <c r="Q68" s="30">
        <v>15958.454843955416</v>
      </c>
      <c r="R68" s="30">
        <v>16152.379121397569</v>
      </c>
      <c r="S68" s="30">
        <v>16701.00259449405</v>
      </c>
      <c r="T68" s="30">
        <v>16491.739515521254</v>
      </c>
      <c r="U68" s="30">
        <v>16263.1215346799</v>
      </c>
      <c r="V68" s="30">
        <v>16134.485171186403</v>
      </c>
      <c r="W68" s="30">
        <v>16153.250647046343</v>
      </c>
      <c r="X68" s="30">
        <v>16152.395491213649</v>
      </c>
      <c r="Y68" s="30">
        <v>16112.292443297865</v>
      </c>
      <c r="Z68" s="30">
        <v>16056.984545833278</v>
      </c>
      <c r="AA68" s="30">
        <v>16066.431560341767</v>
      </c>
      <c r="AB68" s="30">
        <v>16087.882171517185</v>
      </c>
      <c r="AC68" s="30">
        <v>16125.043297070139</v>
      </c>
      <c r="AD68" s="30">
        <v>16151.571100506171</v>
      </c>
      <c r="AE68" s="30">
        <v>16112.828957562488</v>
      </c>
      <c r="AF68" s="30">
        <v>16076.060262759645</v>
      </c>
      <c r="AG68" s="30">
        <v>16086.762210249826</v>
      </c>
      <c r="AH68" s="30">
        <v>15991.994454822483</v>
      </c>
      <c r="AI68" s="30">
        <v>15872.562459123841</v>
      </c>
      <c r="AJ68" s="30">
        <v>15588.14216485571</v>
      </c>
      <c r="AK68" s="30">
        <v>15247.900311540452</v>
      </c>
      <c r="AL68" s="30">
        <v>15065.343804639702</v>
      </c>
      <c r="AM68" s="30">
        <v>14591.608149671134</v>
      </c>
      <c r="AN68" s="30">
        <v>14046.258010380094</v>
      </c>
      <c r="AO68" s="30">
        <v>13628.321528618648</v>
      </c>
      <c r="AP68" s="30">
        <v>13169.303897163631</v>
      </c>
      <c r="AQ68" s="30">
        <v>12948.704561760409</v>
      </c>
      <c r="AR68" s="30">
        <v>12576.088138323186</v>
      </c>
      <c r="AS68" s="30">
        <v>12281.300708041268</v>
      </c>
      <c r="AT68" s="30">
        <v>11712.049151250791</v>
      </c>
      <c r="AU68" s="30">
        <v>11475.897738162443</v>
      </c>
      <c r="AV68" s="30">
        <v>11079.26583942399</v>
      </c>
      <c r="AW68" s="30">
        <v>10207.196068992609</v>
      </c>
      <c r="AX68" s="30">
        <v>10063.67525356278</v>
      </c>
      <c r="AY68" s="30">
        <v>9521.4958428142709</v>
      </c>
      <c r="AZ68" s="30">
        <v>9003.0510040330646</v>
      </c>
    </row>
    <row r="69" spans="1:52" ht="12" customHeight="1" x14ac:dyDescent="0.45">
      <c r="A69" s="29" t="s">
        <v>31</v>
      </c>
      <c r="B69" s="30">
        <v>147621.60014402322</v>
      </c>
      <c r="C69" s="30">
        <v>147633.26733428374</v>
      </c>
      <c r="D69" s="30">
        <v>144675.17375091204</v>
      </c>
      <c r="E69" s="30">
        <v>152561.43318072561</v>
      </c>
      <c r="F69" s="30">
        <v>147031.34396851383</v>
      </c>
      <c r="G69" s="30">
        <v>146194.24016127599</v>
      </c>
      <c r="H69" s="30">
        <v>138358.17598017538</v>
      </c>
      <c r="I69" s="30">
        <v>144960.4709546536</v>
      </c>
      <c r="J69" s="30">
        <v>138808.63984346823</v>
      </c>
      <c r="K69" s="30">
        <v>121052.71478992865</v>
      </c>
      <c r="L69" s="30">
        <v>127171.71588221463</v>
      </c>
      <c r="M69" s="30">
        <v>129103.64480079357</v>
      </c>
      <c r="N69" s="30">
        <v>127602.49669397379</v>
      </c>
      <c r="O69" s="30">
        <v>128214.0530074448</v>
      </c>
      <c r="P69" s="30">
        <v>126490.17303927759</v>
      </c>
      <c r="Q69" s="30">
        <v>124851.98805564224</v>
      </c>
      <c r="R69" s="30">
        <v>124258.38494901464</v>
      </c>
      <c r="S69" s="30">
        <v>127328.95886393916</v>
      </c>
      <c r="T69" s="30">
        <v>126859.91144802578</v>
      </c>
      <c r="U69" s="30">
        <v>126722.20404484168</v>
      </c>
      <c r="V69" s="30">
        <v>127328.1284432024</v>
      </c>
      <c r="W69" s="30">
        <v>127607.30281218069</v>
      </c>
      <c r="X69" s="30">
        <v>126830.47610268541</v>
      </c>
      <c r="Y69" s="30">
        <v>124960.4269228373</v>
      </c>
      <c r="Z69" s="30">
        <v>124111.59069943325</v>
      </c>
      <c r="AA69" s="30">
        <v>124087.6129621763</v>
      </c>
      <c r="AB69" s="30">
        <v>124049.26292070643</v>
      </c>
      <c r="AC69" s="30">
        <v>123071.5763991767</v>
      </c>
      <c r="AD69" s="30">
        <v>123011.46252401284</v>
      </c>
      <c r="AE69" s="30">
        <v>123176.91394423941</v>
      </c>
      <c r="AF69" s="30">
        <v>121586.52147577309</v>
      </c>
      <c r="AG69" s="30">
        <v>121370.66552661631</v>
      </c>
      <c r="AH69" s="30">
        <v>119494.87388664712</v>
      </c>
      <c r="AI69" s="30">
        <v>116823.19573645954</v>
      </c>
      <c r="AJ69" s="30">
        <v>114236.22451931765</v>
      </c>
      <c r="AK69" s="30">
        <v>110403.53730162897</v>
      </c>
      <c r="AL69" s="30">
        <v>109774.95740721648</v>
      </c>
      <c r="AM69" s="30">
        <v>105152.59047654546</v>
      </c>
      <c r="AN69" s="30">
        <v>100201.49792985954</v>
      </c>
      <c r="AO69" s="30">
        <v>96038.844749125725</v>
      </c>
      <c r="AP69" s="30">
        <v>91590.578062704153</v>
      </c>
      <c r="AQ69" s="30">
        <v>88512.625013453173</v>
      </c>
      <c r="AR69" s="30">
        <v>84671.272030817549</v>
      </c>
      <c r="AS69" s="30">
        <v>79743.227949912485</v>
      </c>
      <c r="AT69" s="30">
        <v>75123.635970649208</v>
      </c>
      <c r="AU69" s="30">
        <v>73732.358413618902</v>
      </c>
      <c r="AV69" s="30">
        <v>70382.897518352518</v>
      </c>
      <c r="AW69" s="30">
        <v>62940.109828353838</v>
      </c>
      <c r="AX69" s="30">
        <v>60903.2231199913</v>
      </c>
      <c r="AY69" s="30">
        <v>56438.889528714506</v>
      </c>
      <c r="AZ69" s="30">
        <v>52131.342626700265</v>
      </c>
    </row>
    <row r="70" spans="1:52" ht="12" customHeight="1" x14ac:dyDescent="0.45">
      <c r="A70" s="29" t="s">
        <v>32</v>
      </c>
      <c r="B70" s="30">
        <v>256275.55930415337</v>
      </c>
      <c r="C70" s="30">
        <v>252625.48379375631</v>
      </c>
      <c r="D70" s="30">
        <v>248925.97813927682</v>
      </c>
      <c r="E70" s="30">
        <v>254277.5412707802</v>
      </c>
      <c r="F70" s="30">
        <v>261875.4348662812</v>
      </c>
      <c r="G70" s="30">
        <v>262198.21386441326</v>
      </c>
      <c r="H70" s="30">
        <v>262530.41422545322</v>
      </c>
      <c r="I70" s="30">
        <v>272736.38189473323</v>
      </c>
      <c r="J70" s="30">
        <v>262252.23146546463</v>
      </c>
      <c r="K70" s="30">
        <v>210991.05234571666</v>
      </c>
      <c r="L70" s="30">
        <v>214868.14846052905</v>
      </c>
      <c r="M70" s="30">
        <v>215987.48430846879</v>
      </c>
      <c r="N70" s="30">
        <v>202814.66866766426</v>
      </c>
      <c r="O70" s="30">
        <v>193906.85045195874</v>
      </c>
      <c r="P70" s="30">
        <v>196089.75693725207</v>
      </c>
      <c r="Q70" s="30">
        <v>195253.40447415828</v>
      </c>
      <c r="R70" s="30">
        <v>197458.15144705042</v>
      </c>
      <c r="S70" s="30">
        <v>197442.1953177359</v>
      </c>
      <c r="T70" s="30">
        <v>195526.5720874535</v>
      </c>
      <c r="U70" s="30">
        <v>193917.32870875119</v>
      </c>
      <c r="V70" s="30">
        <v>193143.11275814159</v>
      </c>
      <c r="W70" s="30">
        <v>193773.73713563185</v>
      </c>
      <c r="X70" s="30">
        <v>194540.67661009499</v>
      </c>
      <c r="Y70" s="30">
        <v>193077.66237087373</v>
      </c>
      <c r="Z70" s="30">
        <v>193101.28539231102</v>
      </c>
      <c r="AA70" s="30">
        <v>193426.206041356</v>
      </c>
      <c r="AB70" s="30">
        <v>195418.97480887416</v>
      </c>
      <c r="AC70" s="30">
        <v>196838.59505595863</v>
      </c>
      <c r="AD70" s="30">
        <v>198187.48685286607</v>
      </c>
      <c r="AE70" s="30">
        <v>199320.72641016397</v>
      </c>
      <c r="AF70" s="30">
        <v>199035.43903649261</v>
      </c>
      <c r="AG70" s="30">
        <v>199405.88377072493</v>
      </c>
      <c r="AH70" s="30">
        <v>198611.01269280681</v>
      </c>
      <c r="AI70" s="30">
        <v>196282.12348176332</v>
      </c>
      <c r="AJ70" s="30">
        <v>191989.40201152361</v>
      </c>
      <c r="AK70" s="30">
        <v>187394.84289279813</v>
      </c>
      <c r="AL70" s="30">
        <v>185445.39059159899</v>
      </c>
      <c r="AM70" s="30">
        <v>178423.56438010494</v>
      </c>
      <c r="AN70" s="30">
        <v>170680.57558118206</v>
      </c>
      <c r="AO70" s="30">
        <v>163107.6087753381</v>
      </c>
      <c r="AP70" s="30">
        <v>154737.84558179148</v>
      </c>
      <c r="AQ70" s="30">
        <v>149202.47632493966</v>
      </c>
      <c r="AR70" s="30">
        <v>142293.63805394905</v>
      </c>
      <c r="AS70" s="30">
        <v>135006.06221354334</v>
      </c>
      <c r="AT70" s="30">
        <v>128509.60527029137</v>
      </c>
      <c r="AU70" s="30">
        <v>127112.25236425732</v>
      </c>
      <c r="AV70" s="30">
        <v>123470.12448607257</v>
      </c>
      <c r="AW70" s="30">
        <v>110423.04831494497</v>
      </c>
      <c r="AX70" s="30">
        <v>109167.54752335662</v>
      </c>
      <c r="AY70" s="30">
        <v>101411.89251715239</v>
      </c>
      <c r="AZ70" s="30">
        <v>94351.899795523539</v>
      </c>
    </row>
    <row r="71" spans="1:52" ht="12" customHeight="1" x14ac:dyDescent="0.45">
      <c r="A71" s="29" t="s">
        <v>33</v>
      </c>
      <c r="B71" s="30">
        <v>36935.601182965365</v>
      </c>
      <c r="C71" s="30">
        <v>35360.450298134754</v>
      </c>
      <c r="D71" s="30">
        <v>35349.656495995368</v>
      </c>
      <c r="E71" s="30">
        <v>36789.387712840617</v>
      </c>
      <c r="F71" s="30">
        <v>32654.938852870881</v>
      </c>
      <c r="G71" s="30">
        <v>33574.785570019259</v>
      </c>
      <c r="H71" s="30">
        <v>32674.985780608011</v>
      </c>
      <c r="I71" s="30">
        <v>32014.535838334054</v>
      </c>
      <c r="J71" s="30">
        <v>28665.61656166134</v>
      </c>
      <c r="K71" s="30">
        <v>26456.541810953393</v>
      </c>
      <c r="L71" s="30">
        <v>26981.332066466974</v>
      </c>
      <c r="M71" s="30">
        <v>24216.722906471408</v>
      </c>
      <c r="N71" s="30">
        <v>24342.000399586104</v>
      </c>
      <c r="O71" s="30">
        <v>25339.449502880499</v>
      </c>
      <c r="P71" s="30">
        <v>24170.778591011727</v>
      </c>
      <c r="Q71" s="30">
        <v>23534.127584006816</v>
      </c>
      <c r="R71" s="30">
        <v>23810.12384298036</v>
      </c>
      <c r="S71" s="30">
        <v>24411.215456210524</v>
      </c>
      <c r="T71" s="30">
        <v>24183.121194912666</v>
      </c>
      <c r="U71" s="30">
        <v>23845.702736759242</v>
      </c>
      <c r="V71" s="30">
        <v>23684.66416426616</v>
      </c>
      <c r="W71" s="30">
        <v>23610.283387001011</v>
      </c>
      <c r="X71" s="30">
        <v>23214.517558726038</v>
      </c>
      <c r="Y71" s="30">
        <v>22924.518752349755</v>
      </c>
      <c r="Z71" s="30">
        <v>22634.440025760432</v>
      </c>
      <c r="AA71" s="30">
        <v>22430.894142522266</v>
      </c>
      <c r="AB71" s="30">
        <v>22293.668145736789</v>
      </c>
      <c r="AC71" s="30">
        <v>22168.13901097887</v>
      </c>
      <c r="AD71" s="30">
        <v>22038.669350029253</v>
      </c>
      <c r="AE71" s="30">
        <v>21798.213253257582</v>
      </c>
      <c r="AF71" s="30">
        <v>21537.343002622547</v>
      </c>
      <c r="AG71" s="30">
        <v>21295.180615300229</v>
      </c>
      <c r="AH71" s="30">
        <v>20931.39350430802</v>
      </c>
      <c r="AI71" s="30">
        <v>20389.541598936357</v>
      </c>
      <c r="AJ71" s="30">
        <v>19492.991940110376</v>
      </c>
      <c r="AK71" s="30">
        <v>18739.387789852426</v>
      </c>
      <c r="AL71" s="30">
        <v>18238.385429323171</v>
      </c>
      <c r="AM71" s="30">
        <v>17282.935637826402</v>
      </c>
      <c r="AN71" s="30">
        <v>17133.643204108546</v>
      </c>
      <c r="AO71" s="30">
        <v>17024.533633709798</v>
      </c>
      <c r="AP71" s="30">
        <v>16505.092253869083</v>
      </c>
      <c r="AQ71" s="30">
        <v>16392.942803798498</v>
      </c>
      <c r="AR71" s="30">
        <v>15985.876789874475</v>
      </c>
      <c r="AS71" s="30">
        <v>15815.430638113145</v>
      </c>
      <c r="AT71" s="30">
        <v>15241.40642098581</v>
      </c>
      <c r="AU71" s="30">
        <v>14853.998644770321</v>
      </c>
      <c r="AV71" s="30">
        <v>14812.05464040249</v>
      </c>
      <c r="AW71" s="30">
        <v>14392.910164344421</v>
      </c>
      <c r="AX71" s="30">
        <v>14058.360166266026</v>
      </c>
      <c r="AY71" s="30">
        <v>13421.384956965128</v>
      </c>
      <c r="AZ71" s="30">
        <v>12794.951126479993</v>
      </c>
    </row>
    <row r="72" spans="1:52" ht="12" customHeight="1" x14ac:dyDescent="0.45">
      <c r="A72" s="29" t="s">
        <v>34</v>
      </c>
      <c r="B72" s="30">
        <v>56822.694817799122</v>
      </c>
      <c r="C72" s="30">
        <v>58136.58274272205</v>
      </c>
      <c r="D72" s="30">
        <v>59472.445678906894</v>
      </c>
      <c r="E72" s="30">
        <v>58908.113826623099</v>
      </c>
      <c r="F72" s="30">
        <v>57222.76349235433</v>
      </c>
      <c r="G72" s="30">
        <v>52768.673914169602</v>
      </c>
      <c r="H72" s="30">
        <v>49322.895790146526</v>
      </c>
      <c r="I72" s="30">
        <v>48771.928808517259</v>
      </c>
      <c r="J72" s="30">
        <v>46261.417014477302</v>
      </c>
      <c r="K72" s="30">
        <v>42992.906785074025</v>
      </c>
      <c r="L72" s="30">
        <v>44472.772353052475</v>
      </c>
      <c r="M72" s="30">
        <v>42212.97489571866</v>
      </c>
      <c r="N72" s="30">
        <v>43330.231829530167</v>
      </c>
      <c r="O72" s="30">
        <v>42871.837141729113</v>
      </c>
      <c r="P72" s="30">
        <v>42399.31778234728</v>
      </c>
      <c r="Q72" s="30">
        <v>43312.271016905215</v>
      </c>
      <c r="R72" s="30">
        <v>44660.691395103982</v>
      </c>
      <c r="S72" s="30">
        <v>45259.053271620658</v>
      </c>
      <c r="T72" s="30">
        <v>45467.814687583486</v>
      </c>
      <c r="U72" s="30">
        <v>45213.664031053537</v>
      </c>
      <c r="V72" s="30">
        <v>45280.022904375066</v>
      </c>
      <c r="W72" s="30">
        <v>45666.825652882624</v>
      </c>
      <c r="X72" s="30">
        <v>45987.298757716482</v>
      </c>
      <c r="Y72" s="30">
        <v>46063.578988618909</v>
      </c>
      <c r="Z72" s="30">
        <v>45963.857470951705</v>
      </c>
      <c r="AA72" s="30">
        <v>45979.390235704886</v>
      </c>
      <c r="AB72" s="30">
        <v>46053.981654064977</v>
      </c>
      <c r="AC72" s="30">
        <v>46173.426104209771</v>
      </c>
      <c r="AD72" s="30">
        <v>46314.535596724993</v>
      </c>
      <c r="AE72" s="30">
        <v>46260.287284496</v>
      </c>
      <c r="AF72" s="30">
        <v>46277.426930445123</v>
      </c>
      <c r="AG72" s="30">
        <v>46161.143218321689</v>
      </c>
      <c r="AH72" s="30">
        <v>45823.203926261151</v>
      </c>
      <c r="AI72" s="30">
        <v>45458.723760703397</v>
      </c>
      <c r="AJ72" s="30">
        <v>45223.046981748201</v>
      </c>
      <c r="AK72" s="30">
        <v>44888.871046491346</v>
      </c>
      <c r="AL72" s="30">
        <v>45133.898528916077</v>
      </c>
      <c r="AM72" s="30">
        <v>44942.38175220901</v>
      </c>
      <c r="AN72" s="30">
        <v>44754.220692054805</v>
      </c>
      <c r="AO72" s="30">
        <v>44624.198068637088</v>
      </c>
      <c r="AP72" s="30">
        <v>44481.690084384492</v>
      </c>
      <c r="AQ72" s="30">
        <v>44721.263443531963</v>
      </c>
      <c r="AR72" s="30">
        <v>44765.58980344241</v>
      </c>
      <c r="AS72" s="30">
        <v>44702.266826110092</v>
      </c>
      <c r="AT72" s="30">
        <v>44468.621803899419</v>
      </c>
      <c r="AU72" s="30">
        <v>44267.312619791868</v>
      </c>
      <c r="AV72" s="30">
        <v>44055.233925287626</v>
      </c>
      <c r="AW72" s="30">
        <v>43888.597329131313</v>
      </c>
      <c r="AX72" s="30">
        <v>43896.516740080857</v>
      </c>
      <c r="AY72" s="30">
        <v>43735.804406579198</v>
      </c>
      <c r="AZ72" s="30">
        <v>43652.946403459988</v>
      </c>
    </row>
    <row r="73" spans="1:52" ht="12" customHeight="1" x14ac:dyDescent="0.45">
      <c r="A73" s="29" t="s">
        <v>35</v>
      </c>
      <c r="B73" s="30">
        <v>11953.148014915274</v>
      </c>
      <c r="C73" s="30">
        <v>12587.543032557212</v>
      </c>
      <c r="D73" s="30">
        <v>11854.199068095095</v>
      </c>
      <c r="E73" s="30">
        <v>12138.834271001797</v>
      </c>
      <c r="F73" s="30">
        <v>11589.649425073403</v>
      </c>
      <c r="G73" s="30">
        <v>10472.312618749414</v>
      </c>
      <c r="H73" s="30">
        <v>10180.73292915877</v>
      </c>
      <c r="I73" s="30">
        <v>9882.3901641954126</v>
      </c>
      <c r="J73" s="30">
        <v>8011.069782597755</v>
      </c>
      <c r="K73" s="30">
        <v>6890.4536486834531</v>
      </c>
      <c r="L73" s="30">
        <v>7611.1722938759558</v>
      </c>
      <c r="M73" s="30">
        <v>7286.2381336247809</v>
      </c>
      <c r="N73" s="30">
        <v>7332.8160449522529</v>
      </c>
      <c r="O73" s="30">
        <v>7936.8343829792066</v>
      </c>
      <c r="P73" s="30">
        <v>6837.0067759226731</v>
      </c>
      <c r="Q73" s="30">
        <v>7110.8946384465453</v>
      </c>
      <c r="R73" s="30">
        <v>7571.6279979764122</v>
      </c>
      <c r="S73" s="30">
        <v>7686.9165268796041</v>
      </c>
      <c r="T73" s="30">
        <v>7764.5045445835176</v>
      </c>
      <c r="U73" s="30">
        <v>7725.2972877414641</v>
      </c>
      <c r="V73" s="30">
        <v>7705.9894970617179</v>
      </c>
      <c r="W73" s="30">
        <v>7764.1890957342994</v>
      </c>
      <c r="X73" s="30">
        <v>7825.4718035121259</v>
      </c>
      <c r="Y73" s="30">
        <v>7861.0023003050364</v>
      </c>
      <c r="Z73" s="30">
        <v>7898.981579141644</v>
      </c>
      <c r="AA73" s="30">
        <v>7948.8664566159787</v>
      </c>
      <c r="AB73" s="30">
        <v>7999.8932292261889</v>
      </c>
      <c r="AC73" s="30">
        <v>8064.379710062085</v>
      </c>
      <c r="AD73" s="30">
        <v>8123.6601671637281</v>
      </c>
      <c r="AE73" s="30">
        <v>8184.4200456921881</v>
      </c>
      <c r="AF73" s="30">
        <v>8239.6911275996463</v>
      </c>
      <c r="AG73" s="30">
        <v>8301.3740523284741</v>
      </c>
      <c r="AH73" s="30">
        <v>8368.2376163556983</v>
      </c>
      <c r="AI73" s="30">
        <v>8379.2574014495221</v>
      </c>
      <c r="AJ73" s="30">
        <v>8441.452614307098</v>
      </c>
      <c r="AK73" s="30">
        <v>8446.1010204877512</v>
      </c>
      <c r="AL73" s="30">
        <v>8478.5250598187449</v>
      </c>
      <c r="AM73" s="30">
        <v>8502.4962499108296</v>
      </c>
      <c r="AN73" s="30">
        <v>8567.1364424607054</v>
      </c>
      <c r="AO73" s="30">
        <v>8635.5283255749255</v>
      </c>
      <c r="AP73" s="30">
        <v>8667.1440814810776</v>
      </c>
      <c r="AQ73" s="30">
        <v>8636.4101948905427</v>
      </c>
      <c r="AR73" s="30">
        <v>8644.7706138837821</v>
      </c>
      <c r="AS73" s="30">
        <v>8630.913644813214</v>
      </c>
      <c r="AT73" s="30">
        <v>8584.3766897144833</v>
      </c>
      <c r="AU73" s="30">
        <v>8562.3973176230575</v>
      </c>
      <c r="AV73" s="30">
        <v>8606.6441795828487</v>
      </c>
      <c r="AW73" s="30">
        <v>8653.4020189182738</v>
      </c>
      <c r="AX73" s="30">
        <v>8699.2137422566393</v>
      </c>
      <c r="AY73" s="30">
        <v>8748.7982817302</v>
      </c>
      <c r="AZ73" s="30">
        <v>8802.960678593372</v>
      </c>
    </row>
    <row r="74" spans="1:52" ht="12" customHeight="1" x14ac:dyDescent="0.45">
      <c r="A74" s="29" t="s">
        <v>36</v>
      </c>
      <c r="B74" s="30">
        <v>28771.332922243866</v>
      </c>
      <c r="C74" s="30">
        <v>29749.108383643979</v>
      </c>
      <c r="D74" s="30">
        <v>28817.923923871276</v>
      </c>
      <c r="E74" s="30">
        <v>28211.819711807802</v>
      </c>
      <c r="F74" s="30">
        <v>27884.437488482654</v>
      </c>
      <c r="G74" s="30">
        <v>27273.966797606186</v>
      </c>
      <c r="H74" s="30">
        <v>27133.408105466871</v>
      </c>
      <c r="I74" s="30">
        <v>26375.920002741925</v>
      </c>
      <c r="J74" s="30">
        <v>24736.899489609379</v>
      </c>
      <c r="K74" s="30">
        <v>21861.480381567915</v>
      </c>
      <c r="L74" s="30">
        <v>22740.080353659705</v>
      </c>
      <c r="M74" s="30">
        <v>21194.277947545928</v>
      </c>
      <c r="N74" s="30">
        <v>20132.95285244516</v>
      </c>
      <c r="O74" s="30">
        <v>20418.869257625243</v>
      </c>
      <c r="P74" s="30">
        <v>18402.818774361935</v>
      </c>
      <c r="Q74" s="30">
        <v>18816.9190134286</v>
      </c>
      <c r="R74" s="30">
        <v>19126.713324793425</v>
      </c>
      <c r="S74" s="30">
        <v>19469.352573777614</v>
      </c>
      <c r="T74" s="30">
        <v>19356.702629117844</v>
      </c>
      <c r="U74" s="30">
        <v>19051.130881273835</v>
      </c>
      <c r="V74" s="30">
        <v>18910.428595635156</v>
      </c>
      <c r="W74" s="30">
        <v>19010.094151894631</v>
      </c>
      <c r="X74" s="30">
        <v>19057.73590583347</v>
      </c>
      <c r="Y74" s="30">
        <v>19046.705511629891</v>
      </c>
      <c r="Z74" s="30">
        <v>19027.730504413903</v>
      </c>
      <c r="AA74" s="30">
        <v>19031.60130478393</v>
      </c>
      <c r="AB74" s="30">
        <v>19052.190221018285</v>
      </c>
      <c r="AC74" s="30">
        <v>19081.06888692463</v>
      </c>
      <c r="AD74" s="30">
        <v>19078.926704395108</v>
      </c>
      <c r="AE74" s="30">
        <v>19072.185084911944</v>
      </c>
      <c r="AF74" s="30">
        <v>19065.298757447032</v>
      </c>
      <c r="AG74" s="30">
        <v>19032.95816233681</v>
      </c>
      <c r="AH74" s="30">
        <v>19044.126731597036</v>
      </c>
      <c r="AI74" s="30">
        <v>18880.277025309308</v>
      </c>
      <c r="AJ74" s="30">
        <v>18856.292227133094</v>
      </c>
      <c r="AK74" s="30">
        <v>18836.492377106537</v>
      </c>
      <c r="AL74" s="30">
        <v>18816.807053269727</v>
      </c>
      <c r="AM74" s="30">
        <v>18692.972507480979</v>
      </c>
      <c r="AN74" s="30">
        <v>18674.990140319482</v>
      </c>
      <c r="AO74" s="30">
        <v>18645.78429419524</v>
      </c>
      <c r="AP74" s="30">
        <v>18638.025418228088</v>
      </c>
      <c r="AQ74" s="30">
        <v>18626.076380351529</v>
      </c>
      <c r="AR74" s="30">
        <v>18597.049484107396</v>
      </c>
      <c r="AS74" s="30">
        <v>18552.573986397994</v>
      </c>
      <c r="AT74" s="30">
        <v>18440.517394031445</v>
      </c>
      <c r="AU74" s="30">
        <v>18251.546539921783</v>
      </c>
      <c r="AV74" s="30">
        <v>18270.943327984263</v>
      </c>
      <c r="AW74" s="30">
        <v>18255.884644490914</v>
      </c>
      <c r="AX74" s="30">
        <v>18240.147631810898</v>
      </c>
      <c r="AY74" s="30">
        <v>18237.31384762617</v>
      </c>
      <c r="AZ74" s="30">
        <v>18244.590653880783</v>
      </c>
    </row>
    <row r="75" spans="1:52" ht="12" customHeight="1" x14ac:dyDescent="0.45">
      <c r="A75" s="29" t="s">
        <v>37</v>
      </c>
      <c r="B75" s="30">
        <v>18507.616892785216</v>
      </c>
      <c r="C75" s="30">
        <v>18098.904677612758</v>
      </c>
      <c r="D75" s="30">
        <v>17895.40950249655</v>
      </c>
      <c r="E75" s="30">
        <v>17913.744217188469</v>
      </c>
      <c r="F75" s="30">
        <v>16227.853699387357</v>
      </c>
      <c r="G75" s="30">
        <v>12534.356345897708</v>
      </c>
      <c r="H75" s="30">
        <v>11675.684748686472</v>
      </c>
      <c r="I75" s="30">
        <v>10541.436610094785</v>
      </c>
      <c r="J75" s="30">
        <v>8926.0523720656201</v>
      </c>
      <c r="K75" s="30">
        <v>7584.3555987700438</v>
      </c>
      <c r="L75" s="30">
        <v>7174.7571475791028</v>
      </c>
      <c r="M75" s="30">
        <v>6578.5013458540661</v>
      </c>
      <c r="N75" s="30">
        <v>6498.37679147984</v>
      </c>
      <c r="O75" s="30">
        <v>6266.9108797229128</v>
      </c>
      <c r="P75" s="30">
        <v>6014.4622501912745</v>
      </c>
      <c r="Q75" s="30">
        <v>6085.6085801332938</v>
      </c>
      <c r="R75" s="30">
        <v>6126.0602378565964</v>
      </c>
      <c r="S75" s="30">
        <v>6184.9669074017893</v>
      </c>
      <c r="T75" s="30">
        <v>6077.5223655206864</v>
      </c>
      <c r="U75" s="30">
        <v>5920.1702470770479</v>
      </c>
      <c r="V75" s="30">
        <v>5828.6730675269082</v>
      </c>
      <c r="W75" s="30">
        <v>5812.0424669714703</v>
      </c>
      <c r="X75" s="30">
        <v>5759.7779629479355</v>
      </c>
      <c r="Y75" s="30">
        <v>5728.1483970364025</v>
      </c>
      <c r="Z75" s="30">
        <v>5695.6543498041028</v>
      </c>
      <c r="AA75" s="30">
        <v>5672.7354147565547</v>
      </c>
      <c r="AB75" s="30">
        <v>5638.0559413087594</v>
      </c>
      <c r="AC75" s="30">
        <v>5588.3203776563332</v>
      </c>
      <c r="AD75" s="30">
        <v>5577.9942517932668</v>
      </c>
      <c r="AE75" s="30">
        <v>5578.0021626286889</v>
      </c>
      <c r="AF75" s="30">
        <v>5548.993628580014</v>
      </c>
      <c r="AG75" s="30">
        <v>5477.3570784024769</v>
      </c>
      <c r="AH75" s="30">
        <v>5433.2560648858889</v>
      </c>
      <c r="AI75" s="30">
        <v>5363.6382960250376</v>
      </c>
      <c r="AJ75" s="30">
        <v>5331.8019592221353</v>
      </c>
      <c r="AK75" s="30">
        <v>5247.6769984223101</v>
      </c>
      <c r="AL75" s="30">
        <v>5249.5835733854055</v>
      </c>
      <c r="AM75" s="30">
        <v>5220.7885331058123</v>
      </c>
      <c r="AN75" s="30">
        <v>5206.1687012833727</v>
      </c>
      <c r="AO75" s="30">
        <v>5191.3957973123606</v>
      </c>
      <c r="AP75" s="30">
        <v>5175.6521546942949</v>
      </c>
      <c r="AQ75" s="30">
        <v>5186.0768934987918</v>
      </c>
      <c r="AR75" s="30">
        <v>5146.8506310643052</v>
      </c>
      <c r="AS75" s="30">
        <v>5134.533825144099</v>
      </c>
      <c r="AT75" s="30">
        <v>5146.4719094725615</v>
      </c>
      <c r="AU75" s="30">
        <v>5156.9418351686654</v>
      </c>
      <c r="AV75" s="30">
        <v>5135.8347899235187</v>
      </c>
      <c r="AW75" s="30">
        <v>5097.6730469500908</v>
      </c>
      <c r="AX75" s="30">
        <v>5099.9809246887035</v>
      </c>
      <c r="AY75" s="30">
        <v>5113.3303308624763</v>
      </c>
      <c r="AZ75" s="30">
        <v>5099.3685911019611</v>
      </c>
    </row>
    <row r="76" spans="1:52" ht="12" customHeight="1" x14ac:dyDescent="0.45">
      <c r="A76" s="29" t="s">
        <v>38</v>
      </c>
      <c r="B76" s="30">
        <v>3866.5767455491005</v>
      </c>
      <c r="C76" s="30">
        <v>3795.8461307542084</v>
      </c>
      <c r="D76" s="30">
        <v>3481.8887093422318</v>
      </c>
      <c r="E76" s="30">
        <v>3665.5906812393246</v>
      </c>
      <c r="F76" s="30">
        <v>4234.6108795304526</v>
      </c>
      <c r="G76" s="30">
        <v>4064.130686840454</v>
      </c>
      <c r="H76" s="30">
        <v>4045.3819998294593</v>
      </c>
      <c r="I76" s="30">
        <v>3534.0442498639436</v>
      </c>
      <c r="J76" s="30">
        <v>3394.8722485469525</v>
      </c>
      <c r="K76" s="30">
        <v>2899.6893756150484</v>
      </c>
      <c r="L76" s="30">
        <v>2975.3863407594072</v>
      </c>
      <c r="M76" s="30">
        <v>2890.2141996098803</v>
      </c>
      <c r="N76" s="30">
        <v>2353.7659460689592</v>
      </c>
      <c r="O76" s="30">
        <v>2239.7766545588975</v>
      </c>
      <c r="P76" s="30">
        <v>2129.5973503257328</v>
      </c>
      <c r="Q76" s="30">
        <v>2165.0292365449013</v>
      </c>
      <c r="R76" s="30">
        <v>2272.4428827100637</v>
      </c>
      <c r="S76" s="30">
        <v>2313.9879501177729</v>
      </c>
      <c r="T76" s="30">
        <v>2337.3418214843668</v>
      </c>
      <c r="U76" s="30">
        <v>2339.3100956128874</v>
      </c>
      <c r="V76" s="30">
        <v>2344.737971636911</v>
      </c>
      <c r="W76" s="30">
        <v>2286.3156144534296</v>
      </c>
      <c r="X76" s="30">
        <v>2298.3426216856483</v>
      </c>
      <c r="Y76" s="30">
        <v>2303.9858502295529</v>
      </c>
      <c r="Z76" s="30">
        <v>2279.5055808755096</v>
      </c>
      <c r="AA76" s="30">
        <v>2267.6833612350533</v>
      </c>
      <c r="AB76" s="30">
        <v>2252.1985396045175</v>
      </c>
      <c r="AC76" s="30">
        <v>2221.0303163344015</v>
      </c>
      <c r="AD76" s="30">
        <v>2214.0296535881057</v>
      </c>
      <c r="AE76" s="30">
        <v>2210.3543021321457</v>
      </c>
      <c r="AF76" s="30">
        <v>2212.7578142959965</v>
      </c>
      <c r="AG76" s="30">
        <v>2201.5053300435129</v>
      </c>
      <c r="AH76" s="30">
        <v>2202.1921534918192</v>
      </c>
      <c r="AI76" s="30">
        <v>2193.4350619051979</v>
      </c>
      <c r="AJ76" s="30">
        <v>2181.634198470937</v>
      </c>
      <c r="AK76" s="30">
        <v>2154.7058633342858</v>
      </c>
      <c r="AL76" s="30">
        <v>2154.2769770759282</v>
      </c>
      <c r="AM76" s="30">
        <v>2150.6725685663187</v>
      </c>
      <c r="AN76" s="30">
        <v>2158.7225492577727</v>
      </c>
      <c r="AO76" s="30">
        <v>2163.2498337360503</v>
      </c>
      <c r="AP76" s="30">
        <v>2170.7900608279128</v>
      </c>
      <c r="AQ76" s="30">
        <v>2096.3234209487227</v>
      </c>
      <c r="AR76" s="30">
        <v>2095.6932296533</v>
      </c>
      <c r="AS76" s="30">
        <v>2093.1906212303797</v>
      </c>
      <c r="AT76" s="30">
        <v>2073.4874545472157</v>
      </c>
      <c r="AU76" s="30">
        <v>2060.8312339478789</v>
      </c>
      <c r="AV76" s="30">
        <v>2045.7341724473174</v>
      </c>
      <c r="AW76" s="30">
        <v>2020.5574519193458</v>
      </c>
      <c r="AX76" s="30">
        <v>2015.1436724023238</v>
      </c>
      <c r="AY76" s="30">
        <v>2009.9541063541089</v>
      </c>
      <c r="AZ76" s="30">
        <v>2011.5989431254811</v>
      </c>
    </row>
    <row r="77" spans="1:52" ht="12" customHeight="1" x14ac:dyDescent="0.45">
      <c r="A77" s="42" t="s">
        <v>39</v>
      </c>
      <c r="B77" s="43">
        <v>67414.864314295832</v>
      </c>
      <c r="C77" s="43">
        <v>66130.426447226811</v>
      </c>
      <c r="D77" s="43">
        <v>61327.040192631655</v>
      </c>
      <c r="E77" s="43">
        <v>58288.266804194682</v>
      </c>
      <c r="F77" s="43">
        <v>54493.238832916089</v>
      </c>
      <c r="G77" s="43">
        <v>53674.241060895205</v>
      </c>
      <c r="H77" s="43">
        <v>50454.400431011869</v>
      </c>
      <c r="I77" s="43">
        <v>53709.655941039498</v>
      </c>
      <c r="J77" s="43">
        <v>53392.245385551585</v>
      </c>
      <c r="K77" s="43">
        <v>45746.179199904458</v>
      </c>
      <c r="L77" s="43">
        <v>48727.194261734723</v>
      </c>
      <c r="M77" s="43">
        <v>43204.054823901766</v>
      </c>
      <c r="N77" s="43">
        <v>42937.674230025725</v>
      </c>
      <c r="O77" s="43">
        <v>40962.575416123698</v>
      </c>
      <c r="P77" s="43">
        <v>40647.355310934916</v>
      </c>
      <c r="Q77" s="43">
        <v>39331.743881689297</v>
      </c>
      <c r="R77" s="43">
        <v>39764.933197666352</v>
      </c>
      <c r="S77" s="43">
        <v>40346.804449102427</v>
      </c>
      <c r="T77" s="43">
        <v>40443.194058758643</v>
      </c>
      <c r="U77" s="43">
        <v>40142.923444708118</v>
      </c>
      <c r="V77" s="43">
        <v>40021.537409807912</v>
      </c>
      <c r="W77" s="43">
        <v>40126.602558258804</v>
      </c>
      <c r="X77" s="43">
        <v>40414.10357153826</v>
      </c>
      <c r="Y77" s="43">
        <v>39722.076330200558</v>
      </c>
      <c r="Z77" s="43">
        <v>38943.610403577877</v>
      </c>
      <c r="AA77" s="43">
        <v>38954.290858536027</v>
      </c>
      <c r="AB77" s="43">
        <v>38854.922848624905</v>
      </c>
      <c r="AC77" s="43">
        <v>38753.8439139439</v>
      </c>
      <c r="AD77" s="43">
        <v>38121.381298888489</v>
      </c>
      <c r="AE77" s="43">
        <v>37920.618741478349</v>
      </c>
      <c r="AF77" s="43">
        <v>37765.306953318817</v>
      </c>
      <c r="AG77" s="43">
        <v>37747.472206961218</v>
      </c>
      <c r="AH77" s="43">
        <v>37325.925675117833</v>
      </c>
      <c r="AI77" s="43">
        <v>36907.174359072153</v>
      </c>
      <c r="AJ77" s="43">
        <v>36707.947738686591</v>
      </c>
      <c r="AK77" s="43">
        <v>36141.80691226347</v>
      </c>
      <c r="AL77" s="43">
        <v>36321.528439795744</v>
      </c>
      <c r="AM77" s="43">
        <v>36445.233751168344</v>
      </c>
      <c r="AN77" s="43">
        <v>36604.0917491808</v>
      </c>
      <c r="AO77" s="43">
        <v>36748.224126667999</v>
      </c>
      <c r="AP77" s="43">
        <v>36853.22736923855</v>
      </c>
      <c r="AQ77" s="43">
        <v>37051.051019023122</v>
      </c>
      <c r="AR77" s="43">
        <v>37237.493387082191</v>
      </c>
      <c r="AS77" s="43">
        <v>36522.201109192763</v>
      </c>
      <c r="AT77" s="43">
        <v>35914.816382963414</v>
      </c>
      <c r="AU77" s="43">
        <v>35848.388776960754</v>
      </c>
      <c r="AV77" s="43">
        <v>35624.52554152716</v>
      </c>
      <c r="AW77" s="43">
        <v>35384.577833803538</v>
      </c>
      <c r="AX77" s="43">
        <v>34885.971557008517</v>
      </c>
      <c r="AY77" s="43">
        <v>34691.941001782019</v>
      </c>
      <c r="AZ77" s="43">
        <v>34408.63504885674</v>
      </c>
    </row>
    <row r="78" spans="1:52" ht="12" customHeight="1" x14ac:dyDescent="0.45">
      <c r="A78" s="44" t="s">
        <v>64</v>
      </c>
      <c r="B78" s="26">
        <v>692356.36148369312</v>
      </c>
      <c r="C78" s="26">
        <v>681326.27590153378</v>
      </c>
      <c r="D78" s="26">
        <v>665012.8516175712</v>
      </c>
      <c r="E78" s="26">
        <v>680971.87371037039</v>
      </c>
      <c r="F78" s="26">
        <v>661937.46274472342</v>
      </c>
      <c r="G78" s="26">
        <v>637926.00973169017</v>
      </c>
      <c r="H78" s="26">
        <v>623502.00090357417</v>
      </c>
      <c r="I78" s="26">
        <v>623111.86612784467</v>
      </c>
      <c r="J78" s="26">
        <v>594407.05106091499</v>
      </c>
      <c r="K78" s="26">
        <v>480778.08373120928</v>
      </c>
      <c r="L78" s="26">
        <v>525853.77754605422</v>
      </c>
      <c r="M78" s="26">
        <v>512695.14273129916</v>
      </c>
      <c r="N78" s="26">
        <v>499886.60102996195</v>
      </c>
      <c r="O78" s="26">
        <v>496438.50151753228</v>
      </c>
      <c r="P78" s="26">
        <v>488285.00559645798</v>
      </c>
      <c r="Q78" s="26">
        <v>489352.86685809516</v>
      </c>
      <c r="R78" s="26">
        <v>487805.5487309079</v>
      </c>
      <c r="S78" s="26">
        <v>493597.34733497817</v>
      </c>
      <c r="T78" s="26">
        <v>479116.12186590198</v>
      </c>
      <c r="U78" s="26">
        <v>472302.80995718128</v>
      </c>
      <c r="V78" s="26">
        <v>467601.18500367732</v>
      </c>
      <c r="W78" s="26">
        <v>467197.85364336427</v>
      </c>
      <c r="X78" s="26">
        <v>463851.87339674623</v>
      </c>
      <c r="Y78" s="26">
        <v>455226.01856290648</v>
      </c>
      <c r="Z78" s="26">
        <v>451356.24349502131</v>
      </c>
      <c r="AA78" s="26">
        <v>449895.45189605997</v>
      </c>
      <c r="AB78" s="26">
        <v>450329.12391559011</v>
      </c>
      <c r="AC78" s="26">
        <v>449424.37292200793</v>
      </c>
      <c r="AD78" s="26">
        <v>448843.34581973648</v>
      </c>
      <c r="AE78" s="26">
        <v>447780.48577715765</v>
      </c>
      <c r="AF78" s="26">
        <v>443364.56270159071</v>
      </c>
      <c r="AG78" s="26">
        <v>441593.71421412961</v>
      </c>
      <c r="AH78" s="26">
        <v>435912.22810118907</v>
      </c>
      <c r="AI78" s="26">
        <v>427977.63117138186</v>
      </c>
      <c r="AJ78" s="26">
        <v>419774.40645251574</v>
      </c>
      <c r="AK78" s="26">
        <v>410789.48912340187</v>
      </c>
      <c r="AL78" s="26">
        <v>408194.51904538646</v>
      </c>
      <c r="AM78" s="26">
        <v>399704.56733508658</v>
      </c>
      <c r="AN78" s="26">
        <v>391054.23466671375</v>
      </c>
      <c r="AO78" s="26">
        <v>383439.71513072331</v>
      </c>
      <c r="AP78" s="26">
        <v>375023.9623510305</v>
      </c>
      <c r="AQ78" s="26">
        <v>368836.8529744306</v>
      </c>
      <c r="AR78" s="26">
        <v>361393.90651135467</v>
      </c>
      <c r="AS78" s="26">
        <v>351450.67035559332</v>
      </c>
      <c r="AT78" s="26">
        <v>342243.41823230579</v>
      </c>
      <c r="AU78" s="26">
        <v>337406.54779251863</v>
      </c>
      <c r="AV78" s="26">
        <v>331731.59821251477</v>
      </c>
      <c r="AW78" s="26">
        <v>318655.33862613718</v>
      </c>
      <c r="AX78" s="26">
        <v>312522.86076921143</v>
      </c>
      <c r="AY78" s="26">
        <v>300938.93089716858</v>
      </c>
      <c r="AZ78" s="26">
        <v>290912.60135168995</v>
      </c>
    </row>
    <row r="79" spans="1:52" ht="12" customHeight="1" x14ac:dyDescent="0.45">
      <c r="A79" s="45" t="s">
        <v>29</v>
      </c>
      <c r="B79" s="28">
        <v>248483.88100559459</v>
      </c>
      <c r="C79" s="28">
        <v>236528.97931171278</v>
      </c>
      <c r="D79" s="28">
        <v>229289.62545838839</v>
      </c>
      <c r="E79" s="28">
        <v>239790.28048841824</v>
      </c>
      <c r="F79" s="28">
        <v>238300.46383941802</v>
      </c>
      <c r="G79" s="28">
        <v>226719.57774297954</v>
      </c>
      <c r="H79" s="28">
        <v>230220.34810671466</v>
      </c>
      <c r="I79" s="28">
        <v>222608.69579094386</v>
      </c>
      <c r="J79" s="28">
        <v>208721.65909693501</v>
      </c>
      <c r="K79" s="28">
        <v>148674.4264832937</v>
      </c>
      <c r="L79" s="28">
        <v>183354.25409232281</v>
      </c>
      <c r="M79" s="28">
        <v>181673.72590603831</v>
      </c>
      <c r="N79" s="28">
        <v>176299.72203683556</v>
      </c>
      <c r="O79" s="28">
        <v>176378.18358804644</v>
      </c>
      <c r="P79" s="28">
        <v>175842.588141657</v>
      </c>
      <c r="Q79" s="28">
        <v>178483.91338641514</v>
      </c>
      <c r="R79" s="28">
        <v>173579.81569731823</v>
      </c>
      <c r="S79" s="28">
        <v>176029.15823242642</v>
      </c>
      <c r="T79" s="28">
        <v>165666.18677086511</v>
      </c>
      <c r="U79" s="28">
        <v>163441.15390054826</v>
      </c>
      <c r="V79" s="28">
        <v>160501.35283485174</v>
      </c>
      <c r="W79" s="28">
        <v>159969.02479208077</v>
      </c>
      <c r="X79" s="28">
        <v>158444.69414383385</v>
      </c>
      <c r="Y79" s="28">
        <v>154757.86634263158</v>
      </c>
      <c r="Z79" s="28">
        <v>153751.3495151489</v>
      </c>
      <c r="AA79" s="28">
        <v>153549.26610750117</v>
      </c>
      <c r="AB79" s="28">
        <v>154043.89845045088</v>
      </c>
      <c r="AC79" s="28">
        <v>154641.3817209432</v>
      </c>
      <c r="AD79" s="28">
        <v>155133.30695677508</v>
      </c>
      <c r="AE79" s="28">
        <v>154872.35548515094</v>
      </c>
      <c r="AF79" s="28">
        <v>153556.2148066606</v>
      </c>
      <c r="AG79" s="28">
        <v>152958.50923739871</v>
      </c>
      <c r="AH79" s="28">
        <v>151410.93867463808</v>
      </c>
      <c r="AI79" s="28">
        <v>148795.66907444992</v>
      </c>
      <c r="AJ79" s="28">
        <v>145779.2177244004</v>
      </c>
      <c r="AK79" s="28">
        <v>143062.84609837426</v>
      </c>
      <c r="AL79" s="28">
        <v>141503.1495384812</v>
      </c>
      <c r="AM79" s="28">
        <v>139095.98948623496</v>
      </c>
      <c r="AN79" s="28">
        <v>135738.21245464633</v>
      </c>
      <c r="AO79" s="28">
        <v>133092.97028067033</v>
      </c>
      <c r="AP79" s="28">
        <v>130354.32168371054</v>
      </c>
      <c r="AQ79" s="28">
        <v>128691.80259887055</v>
      </c>
      <c r="AR79" s="28">
        <v>126511.83421375691</v>
      </c>
      <c r="AS79" s="28">
        <v>124049.56362489647</v>
      </c>
      <c r="AT79" s="28">
        <v>120695.85446112235</v>
      </c>
      <c r="AU79" s="28">
        <v>118623.23007248223</v>
      </c>
      <c r="AV79" s="28">
        <v>116136.85737086534</v>
      </c>
      <c r="AW79" s="28">
        <v>111468.69098341432</v>
      </c>
      <c r="AX79" s="28">
        <v>108484.00359685111</v>
      </c>
      <c r="AY79" s="28">
        <v>101869.27917984636</v>
      </c>
      <c r="AZ79" s="28">
        <v>97345.513625670093</v>
      </c>
    </row>
    <row r="80" spans="1:52" ht="12" customHeight="1" x14ac:dyDescent="0.45">
      <c r="A80" s="46" t="s">
        <v>30</v>
      </c>
      <c r="B80" s="30">
        <v>15249.69233778019</v>
      </c>
      <c r="C80" s="30">
        <v>14725.801610753551</v>
      </c>
      <c r="D80" s="30">
        <v>14886.965737552324</v>
      </c>
      <c r="E80" s="30">
        <v>13900.644155645881</v>
      </c>
      <c r="F80" s="30">
        <v>13587.911881641216</v>
      </c>
      <c r="G80" s="30">
        <v>13201.63815744629</v>
      </c>
      <c r="H80" s="30">
        <v>12749.414183894096</v>
      </c>
      <c r="I80" s="30">
        <v>12028.110345621802</v>
      </c>
      <c r="J80" s="30">
        <v>11441.663318696515</v>
      </c>
      <c r="K80" s="30">
        <v>9706.1594255252621</v>
      </c>
      <c r="L80" s="30">
        <v>10391.146258517658</v>
      </c>
      <c r="M80" s="30">
        <v>11035.124766510242</v>
      </c>
      <c r="N80" s="30">
        <v>10220.380047355187</v>
      </c>
      <c r="O80" s="30">
        <v>10328.969135752757</v>
      </c>
      <c r="P80" s="30">
        <v>9819.8038713841779</v>
      </c>
      <c r="Q80" s="30">
        <v>10124.174743239608</v>
      </c>
      <c r="R80" s="30">
        <v>10189.137544153455</v>
      </c>
      <c r="S80" s="30">
        <v>10556.70349255574</v>
      </c>
      <c r="T80" s="30">
        <v>10299.835752763869</v>
      </c>
      <c r="U80" s="30">
        <v>10048.056406017207</v>
      </c>
      <c r="V80" s="30">
        <v>9905.973704700662</v>
      </c>
      <c r="W80" s="30">
        <v>9879.6551820735549</v>
      </c>
      <c r="X80" s="30">
        <v>9815.6367581217091</v>
      </c>
      <c r="Y80" s="30">
        <v>9736.1947016489576</v>
      </c>
      <c r="Z80" s="30">
        <v>9664.1634319108252</v>
      </c>
      <c r="AA80" s="30">
        <v>9630.7935260519462</v>
      </c>
      <c r="AB80" s="30">
        <v>9613.0277902730304</v>
      </c>
      <c r="AC80" s="30">
        <v>9611.670435652486</v>
      </c>
      <c r="AD80" s="30">
        <v>9601.436825071276</v>
      </c>
      <c r="AE80" s="30">
        <v>9534.4202395280154</v>
      </c>
      <c r="AF80" s="30">
        <v>9473.3797345678649</v>
      </c>
      <c r="AG80" s="30">
        <v>9460.2904194141338</v>
      </c>
      <c r="AH80" s="30">
        <v>9391.9856576810598</v>
      </c>
      <c r="AI80" s="30">
        <v>9330.6859928550148</v>
      </c>
      <c r="AJ80" s="30">
        <v>9230.1563231541622</v>
      </c>
      <c r="AK80" s="30">
        <v>9101.556664905409</v>
      </c>
      <c r="AL80" s="30">
        <v>9019.1326137677643</v>
      </c>
      <c r="AM80" s="30">
        <v>8924.7416733894734</v>
      </c>
      <c r="AN80" s="30">
        <v>8788.9078239399696</v>
      </c>
      <c r="AO80" s="30">
        <v>8700.3160405697981</v>
      </c>
      <c r="AP80" s="30">
        <v>8598.225902133312</v>
      </c>
      <c r="AQ80" s="30">
        <v>8520.1920617365449</v>
      </c>
      <c r="AR80" s="30">
        <v>8408.7762658244992</v>
      </c>
      <c r="AS80" s="30">
        <v>8339.7164518108293</v>
      </c>
      <c r="AT80" s="30">
        <v>8159.6426683632562</v>
      </c>
      <c r="AU80" s="30">
        <v>7979.9428573938267</v>
      </c>
      <c r="AV80" s="30">
        <v>7795.48159170278</v>
      </c>
      <c r="AW80" s="30">
        <v>7449.9865038726621</v>
      </c>
      <c r="AX80" s="30">
        <v>7315.5736473074921</v>
      </c>
      <c r="AY80" s="30">
        <v>7160.078122459623</v>
      </c>
      <c r="AZ80" s="30">
        <v>6882.6751467431077</v>
      </c>
    </row>
    <row r="81" spans="1:52" ht="12" customHeight="1" x14ac:dyDescent="0.45">
      <c r="A81" s="46" t="s">
        <v>31</v>
      </c>
      <c r="B81" s="30">
        <v>88057.005785691974</v>
      </c>
      <c r="C81" s="30">
        <v>90808.512295677167</v>
      </c>
      <c r="D81" s="30">
        <v>90601.519645612483</v>
      </c>
      <c r="E81" s="30">
        <v>95718.456410392188</v>
      </c>
      <c r="F81" s="30">
        <v>88470.235731558423</v>
      </c>
      <c r="G81" s="30">
        <v>86063.288575911138</v>
      </c>
      <c r="H81" s="30">
        <v>80996.998381603888</v>
      </c>
      <c r="I81" s="30">
        <v>84659.55171637726</v>
      </c>
      <c r="J81" s="30">
        <v>82103.271822684052</v>
      </c>
      <c r="K81" s="30">
        <v>72317.782591168652</v>
      </c>
      <c r="L81" s="30">
        <v>73423.176503137613</v>
      </c>
      <c r="M81" s="30">
        <v>73830.821767879315</v>
      </c>
      <c r="N81" s="30">
        <v>74000.990537132297</v>
      </c>
      <c r="O81" s="30">
        <v>75866.417718188153</v>
      </c>
      <c r="P81" s="30">
        <v>75091.448044045377</v>
      </c>
      <c r="Q81" s="30">
        <v>73576.899819742655</v>
      </c>
      <c r="R81" s="30">
        <v>73260.91222874439</v>
      </c>
      <c r="S81" s="30">
        <v>74536.837700183765</v>
      </c>
      <c r="T81" s="30">
        <v>73321.633221205571</v>
      </c>
      <c r="U81" s="30">
        <v>72274.463298002913</v>
      </c>
      <c r="V81" s="30">
        <v>71926.179753075034</v>
      </c>
      <c r="W81" s="30">
        <v>71542.841284628463</v>
      </c>
      <c r="X81" s="30">
        <v>70057.783292045802</v>
      </c>
      <c r="Y81" s="30">
        <v>67611.007601035773</v>
      </c>
      <c r="Z81" s="30">
        <v>66323.925265585523</v>
      </c>
      <c r="AA81" s="30">
        <v>65764.717119590889</v>
      </c>
      <c r="AB81" s="30">
        <v>65153.933817468067</v>
      </c>
      <c r="AC81" s="30">
        <v>63570.790086194997</v>
      </c>
      <c r="AD81" s="30">
        <v>62950.303602824264</v>
      </c>
      <c r="AE81" s="30">
        <v>62621.7062524543</v>
      </c>
      <c r="AF81" s="30">
        <v>60686.955810933861</v>
      </c>
      <c r="AG81" s="30">
        <v>60035.204616386036</v>
      </c>
      <c r="AH81" s="30">
        <v>58066.612984975953</v>
      </c>
      <c r="AI81" s="30">
        <v>55605.215472828051</v>
      </c>
      <c r="AJ81" s="30">
        <v>53887.986176347622</v>
      </c>
      <c r="AK81" s="30">
        <v>51353.230099964429</v>
      </c>
      <c r="AL81" s="30">
        <v>51119.507708317455</v>
      </c>
      <c r="AM81" s="30">
        <v>48964.81645109543</v>
      </c>
      <c r="AN81" s="30">
        <v>46703.852344050247</v>
      </c>
      <c r="AO81" s="30">
        <v>44856.699259937726</v>
      </c>
      <c r="AP81" s="30">
        <v>43050.766209992653</v>
      </c>
      <c r="AQ81" s="30">
        <v>41247.837474167747</v>
      </c>
      <c r="AR81" s="30">
        <v>39463.283564011574</v>
      </c>
      <c r="AS81" s="30">
        <v>36951.826212651737</v>
      </c>
      <c r="AT81" s="30">
        <v>35246.450873721478</v>
      </c>
      <c r="AU81" s="30">
        <v>34428.816060939971</v>
      </c>
      <c r="AV81" s="30">
        <v>32996.764817131203</v>
      </c>
      <c r="AW81" s="30">
        <v>30284.740051091536</v>
      </c>
      <c r="AX81" s="30">
        <v>29068.11492328539</v>
      </c>
      <c r="AY81" s="30">
        <v>27588.459138338374</v>
      </c>
      <c r="AZ81" s="30">
        <v>25969.963715133112</v>
      </c>
    </row>
    <row r="82" spans="1:52" ht="12" customHeight="1" x14ac:dyDescent="0.45">
      <c r="A82" s="46" t="s">
        <v>32</v>
      </c>
      <c r="B82" s="30">
        <v>116293.94746407264</v>
      </c>
      <c r="C82" s="30">
        <v>115404.12097073853</v>
      </c>
      <c r="D82" s="30">
        <v>112036.17720467894</v>
      </c>
      <c r="E82" s="30">
        <v>115646.73543101834</v>
      </c>
      <c r="F82" s="30">
        <v>117271.35862149042</v>
      </c>
      <c r="G82" s="30">
        <v>117579.03826117536</v>
      </c>
      <c r="H82" s="30">
        <v>114047.75044645352</v>
      </c>
      <c r="I82" s="30">
        <v>118985.59666011481</v>
      </c>
      <c r="J82" s="30">
        <v>118752.28396808942</v>
      </c>
      <c r="K82" s="30">
        <v>95648.108430653345</v>
      </c>
      <c r="L82" s="30">
        <v>98002.505874947747</v>
      </c>
      <c r="M82" s="30">
        <v>98572.486038144794</v>
      </c>
      <c r="N82" s="30">
        <v>92437.690314550666</v>
      </c>
      <c r="O82" s="30">
        <v>87828.677839925353</v>
      </c>
      <c r="P82" s="30">
        <v>86929.828704276035</v>
      </c>
      <c r="Q82" s="30">
        <v>86811.284957543059</v>
      </c>
      <c r="R82" s="30">
        <v>87443.090381604532</v>
      </c>
      <c r="S82" s="30">
        <v>86802.350774701816</v>
      </c>
      <c r="T82" s="30">
        <v>84198.264819106262</v>
      </c>
      <c r="U82" s="30">
        <v>82300.937628386688</v>
      </c>
      <c r="V82" s="30">
        <v>81491.62510074013</v>
      </c>
      <c r="W82" s="30">
        <v>81529.979457385154</v>
      </c>
      <c r="X82" s="30">
        <v>80976.511020784907</v>
      </c>
      <c r="Y82" s="30">
        <v>79470.933787220056</v>
      </c>
      <c r="Z82" s="30">
        <v>79173.025367850947</v>
      </c>
      <c r="AA82" s="30">
        <v>78665.213368761208</v>
      </c>
      <c r="AB82" s="30">
        <v>79373.353277813789</v>
      </c>
      <c r="AC82" s="30">
        <v>79550.322359107289</v>
      </c>
      <c r="AD82" s="30">
        <v>79689.101412482938</v>
      </c>
      <c r="AE82" s="30">
        <v>79727.922925427469</v>
      </c>
      <c r="AF82" s="30">
        <v>79001.194135119178</v>
      </c>
      <c r="AG82" s="30">
        <v>78922.719277236349</v>
      </c>
      <c r="AH82" s="30">
        <v>77914.355111876474</v>
      </c>
      <c r="AI82" s="30">
        <v>76674.013127847793</v>
      </c>
      <c r="AJ82" s="30">
        <v>74641.878568935106</v>
      </c>
      <c r="AK82" s="30">
        <v>72816.814252199605</v>
      </c>
      <c r="AL82" s="30">
        <v>72159.724123235239</v>
      </c>
      <c r="AM82" s="30">
        <v>69481.538724098995</v>
      </c>
      <c r="AN82" s="30">
        <v>66724.288565411713</v>
      </c>
      <c r="AO82" s="30">
        <v>63756.815469711932</v>
      </c>
      <c r="AP82" s="30">
        <v>60529.027132470437</v>
      </c>
      <c r="AQ82" s="30">
        <v>57666.876683612616</v>
      </c>
      <c r="AR82" s="30">
        <v>54536.688528653802</v>
      </c>
      <c r="AS82" s="30">
        <v>50658.453415232521</v>
      </c>
      <c r="AT82" s="30">
        <v>48271.772173484394</v>
      </c>
      <c r="AU82" s="30">
        <v>47373.141833518268</v>
      </c>
      <c r="AV82" s="30">
        <v>46251.523855660344</v>
      </c>
      <c r="AW82" s="30">
        <v>41758.318598200727</v>
      </c>
      <c r="AX82" s="30">
        <v>40759.834167253503</v>
      </c>
      <c r="AY82" s="30">
        <v>38362.587524624883</v>
      </c>
      <c r="AZ82" s="30">
        <v>35699.397418645349</v>
      </c>
    </row>
    <row r="83" spans="1:52" ht="12" customHeight="1" x14ac:dyDescent="0.45">
      <c r="A83" s="46" t="s">
        <v>33</v>
      </c>
      <c r="B83" s="30">
        <v>36935.601182965365</v>
      </c>
      <c r="C83" s="30">
        <v>35360.450298134754</v>
      </c>
      <c r="D83" s="30">
        <v>35349.656495995368</v>
      </c>
      <c r="E83" s="30">
        <v>36789.387712840617</v>
      </c>
      <c r="F83" s="30">
        <v>32654.938852870881</v>
      </c>
      <c r="G83" s="30">
        <v>33574.785570019259</v>
      </c>
      <c r="H83" s="30">
        <v>32674.985780608011</v>
      </c>
      <c r="I83" s="30">
        <v>32014.535838334054</v>
      </c>
      <c r="J83" s="30">
        <v>28665.61656166134</v>
      </c>
      <c r="K83" s="30">
        <v>26456.541810953393</v>
      </c>
      <c r="L83" s="30">
        <v>26981.332066466974</v>
      </c>
      <c r="M83" s="30">
        <v>24216.722906471408</v>
      </c>
      <c r="N83" s="30">
        <v>24342.000399586104</v>
      </c>
      <c r="O83" s="30">
        <v>25339.449502880499</v>
      </c>
      <c r="P83" s="30">
        <v>24170.778591011727</v>
      </c>
      <c r="Q83" s="30">
        <v>23534.127584006816</v>
      </c>
      <c r="R83" s="30">
        <v>23810.12384298036</v>
      </c>
      <c r="S83" s="30">
        <v>24411.215456210524</v>
      </c>
      <c r="T83" s="30">
        <v>24183.121194912666</v>
      </c>
      <c r="U83" s="30">
        <v>23845.702736759242</v>
      </c>
      <c r="V83" s="30">
        <v>23684.66416426616</v>
      </c>
      <c r="W83" s="30">
        <v>23610.283387001011</v>
      </c>
      <c r="X83" s="30">
        <v>23214.517558726038</v>
      </c>
      <c r="Y83" s="30">
        <v>22924.518752349755</v>
      </c>
      <c r="Z83" s="30">
        <v>22634.440025760432</v>
      </c>
      <c r="AA83" s="30">
        <v>22430.894142522266</v>
      </c>
      <c r="AB83" s="30">
        <v>22293.668145736789</v>
      </c>
      <c r="AC83" s="30">
        <v>22168.13901097887</v>
      </c>
      <c r="AD83" s="30">
        <v>22038.669350029253</v>
      </c>
      <c r="AE83" s="30">
        <v>21798.213253257582</v>
      </c>
      <c r="AF83" s="30">
        <v>21537.343002622547</v>
      </c>
      <c r="AG83" s="30">
        <v>21295.180615300229</v>
      </c>
      <c r="AH83" s="30">
        <v>20931.39350430802</v>
      </c>
      <c r="AI83" s="30">
        <v>20389.541598936357</v>
      </c>
      <c r="AJ83" s="30">
        <v>19492.991940110376</v>
      </c>
      <c r="AK83" s="30">
        <v>18739.387789852426</v>
      </c>
      <c r="AL83" s="30">
        <v>18238.385429323171</v>
      </c>
      <c r="AM83" s="30">
        <v>17282.935637826402</v>
      </c>
      <c r="AN83" s="30">
        <v>17133.643204108546</v>
      </c>
      <c r="AO83" s="30">
        <v>17024.533633709798</v>
      </c>
      <c r="AP83" s="30">
        <v>16505.092253869083</v>
      </c>
      <c r="AQ83" s="30">
        <v>16392.942803798498</v>
      </c>
      <c r="AR83" s="30">
        <v>15985.876789874475</v>
      </c>
      <c r="AS83" s="30">
        <v>15815.430638113145</v>
      </c>
      <c r="AT83" s="30">
        <v>15241.40642098581</v>
      </c>
      <c r="AU83" s="30">
        <v>14853.998644770321</v>
      </c>
      <c r="AV83" s="30">
        <v>14812.05464040249</v>
      </c>
      <c r="AW83" s="30">
        <v>14392.910164344421</v>
      </c>
      <c r="AX83" s="30">
        <v>14058.360166266026</v>
      </c>
      <c r="AY83" s="30">
        <v>13421.384956965128</v>
      </c>
      <c r="AZ83" s="30">
        <v>12794.951126479993</v>
      </c>
    </row>
    <row r="84" spans="1:52" ht="12" customHeight="1" x14ac:dyDescent="0.45">
      <c r="A84" s="46" t="s">
        <v>34</v>
      </c>
      <c r="B84" s="30">
        <v>56822.694817799122</v>
      </c>
      <c r="C84" s="30">
        <v>58136.58274272205</v>
      </c>
      <c r="D84" s="30">
        <v>59472.445678906894</v>
      </c>
      <c r="E84" s="30">
        <v>58908.113826623099</v>
      </c>
      <c r="F84" s="30">
        <v>57222.76349235433</v>
      </c>
      <c r="G84" s="30">
        <v>52768.673914169602</v>
      </c>
      <c r="H84" s="30">
        <v>49322.895790146526</v>
      </c>
      <c r="I84" s="30">
        <v>48771.928808517259</v>
      </c>
      <c r="J84" s="30">
        <v>46261.417014477302</v>
      </c>
      <c r="K84" s="30">
        <v>42992.906785074025</v>
      </c>
      <c r="L84" s="30">
        <v>44472.772353052475</v>
      </c>
      <c r="M84" s="30">
        <v>42212.97489571866</v>
      </c>
      <c r="N84" s="30">
        <v>43330.231829530167</v>
      </c>
      <c r="O84" s="30">
        <v>42871.837141729113</v>
      </c>
      <c r="P84" s="30">
        <v>42399.31778234728</v>
      </c>
      <c r="Q84" s="30">
        <v>43312.271016905215</v>
      </c>
      <c r="R84" s="30">
        <v>44660.691395103982</v>
      </c>
      <c r="S84" s="30">
        <v>45259.053271620658</v>
      </c>
      <c r="T84" s="30">
        <v>45467.814687583486</v>
      </c>
      <c r="U84" s="30">
        <v>45213.664031053537</v>
      </c>
      <c r="V84" s="30">
        <v>45280.022904375066</v>
      </c>
      <c r="W84" s="30">
        <v>45666.825652882624</v>
      </c>
      <c r="X84" s="30">
        <v>45987.298757716482</v>
      </c>
      <c r="Y84" s="30">
        <v>46063.578988618909</v>
      </c>
      <c r="Z84" s="30">
        <v>45963.857470951705</v>
      </c>
      <c r="AA84" s="30">
        <v>45979.390235704886</v>
      </c>
      <c r="AB84" s="30">
        <v>46053.981654064977</v>
      </c>
      <c r="AC84" s="30">
        <v>46173.426104209771</v>
      </c>
      <c r="AD84" s="30">
        <v>46314.535596724993</v>
      </c>
      <c r="AE84" s="30">
        <v>46260.287284496</v>
      </c>
      <c r="AF84" s="30">
        <v>46277.426930445123</v>
      </c>
      <c r="AG84" s="30">
        <v>46161.143218321689</v>
      </c>
      <c r="AH84" s="30">
        <v>45823.203926261151</v>
      </c>
      <c r="AI84" s="30">
        <v>45458.723760703397</v>
      </c>
      <c r="AJ84" s="30">
        <v>45223.046981748201</v>
      </c>
      <c r="AK84" s="30">
        <v>44888.871046491346</v>
      </c>
      <c r="AL84" s="30">
        <v>45133.898528916077</v>
      </c>
      <c r="AM84" s="30">
        <v>44942.38175220901</v>
      </c>
      <c r="AN84" s="30">
        <v>44754.220692054805</v>
      </c>
      <c r="AO84" s="30">
        <v>44624.198068637088</v>
      </c>
      <c r="AP84" s="30">
        <v>44481.690084384492</v>
      </c>
      <c r="AQ84" s="30">
        <v>44721.263443531963</v>
      </c>
      <c r="AR84" s="30">
        <v>44765.58980344241</v>
      </c>
      <c r="AS84" s="30">
        <v>44702.266826110092</v>
      </c>
      <c r="AT84" s="30">
        <v>44468.621803899419</v>
      </c>
      <c r="AU84" s="30">
        <v>44267.312619791868</v>
      </c>
      <c r="AV84" s="30">
        <v>44055.233925287626</v>
      </c>
      <c r="AW84" s="30">
        <v>43888.597329131313</v>
      </c>
      <c r="AX84" s="30">
        <v>43896.516740080857</v>
      </c>
      <c r="AY84" s="30">
        <v>43735.804406579198</v>
      </c>
      <c r="AZ84" s="30">
        <v>43652.946403459988</v>
      </c>
    </row>
    <row r="85" spans="1:52" ht="12" customHeight="1" x14ac:dyDescent="0.45">
      <c r="A85" s="46" t="s">
        <v>35</v>
      </c>
      <c r="B85" s="30">
        <v>11953.148014915274</v>
      </c>
      <c r="C85" s="30">
        <v>12587.543032557212</v>
      </c>
      <c r="D85" s="30">
        <v>11854.199068095095</v>
      </c>
      <c r="E85" s="30">
        <v>12138.834271001797</v>
      </c>
      <c r="F85" s="30">
        <v>11589.649425073403</v>
      </c>
      <c r="G85" s="30">
        <v>10472.312618749414</v>
      </c>
      <c r="H85" s="30">
        <v>10180.73292915877</v>
      </c>
      <c r="I85" s="30">
        <v>9882.3901641954126</v>
      </c>
      <c r="J85" s="30">
        <v>8011.069782597755</v>
      </c>
      <c r="K85" s="30">
        <v>6890.4536486834531</v>
      </c>
      <c r="L85" s="30">
        <v>7611.1722938759558</v>
      </c>
      <c r="M85" s="30">
        <v>7286.2381336247809</v>
      </c>
      <c r="N85" s="30">
        <v>7332.8160449522529</v>
      </c>
      <c r="O85" s="30">
        <v>7936.8343829792066</v>
      </c>
      <c r="P85" s="30">
        <v>6837.0067759226731</v>
      </c>
      <c r="Q85" s="30">
        <v>7110.8946384465453</v>
      </c>
      <c r="R85" s="30">
        <v>7571.6279979764122</v>
      </c>
      <c r="S85" s="30">
        <v>7686.9165268796041</v>
      </c>
      <c r="T85" s="30">
        <v>7764.5045445835176</v>
      </c>
      <c r="U85" s="30">
        <v>7725.2972877414641</v>
      </c>
      <c r="V85" s="30">
        <v>7705.9894970617179</v>
      </c>
      <c r="W85" s="30">
        <v>7764.1890957342994</v>
      </c>
      <c r="X85" s="30">
        <v>7825.4718035121259</v>
      </c>
      <c r="Y85" s="30">
        <v>7861.0023003050364</v>
      </c>
      <c r="Z85" s="30">
        <v>7898.981579141644</v>
      </c>
      <c r="AA85" s="30">
        <v>7948.8664566159787</v>
      </c>
      <c r="AB85" s="30">
        <v>7999.8932292261889</v>
      </c>
      <c r="AC85" s="30">
        <v>8064.379710062085</v>
      </c>
      <c r="AD85" s="30">
        <v>8123.6601671637281</v>
      </c>
      <c r="AE85" s="30">
        <v>8184.4200456921881</v>
      </c>
      <c r="AF85" s="30">
        <v>8239.6911275996463</v>
      </c>
      <c r="AG85" s="30">
        <v>8301.3740523284741</v>
      </c>
      <c r="AH85" s="30">
        <v>8368.2376163556983</v>
      </c>
      <c r="AI85" s="30">
        <v>8379.2574014495221</v>
      </c>
      <c r="AJ85" s="30">
        <v>8441.452614307098</v>
      </c>
      <c r="AK85" s="30">
        <v>8446.1010204877512</v>
      </c>
      <c r="AL85" s="30">
        <v>8478.5250598187449</v>
      </c>
      <c r="AM85" s="30">
        <v>8502.4962499108296</v>
      </c>
      <c r="AN85" s="30">
        <v>8567.1364424607054</v>
      </c>
      <c r="AO85" s="30">
        <v>8635.5283255749255</v>
      </c>
      <c r="AP85" s="30">
        <v>8667.1440814810776</v>
      </c>
      <c r="AQ85" s="30">
        <v>8636.4101948905427</v>
      </c>
      <c r="AR85" s="30">
        <v>8644.7706138837821</v>
      </c>
      <c r="AS85" s="30">
        <v>8630.913644813214</v>
      </c>
      <c r="AT85" s="30">
        <v>8584.3766897144833</v>
      </c>
      <c r="AU85" s="30">
        <v>8562.3973176230575</v>
      </c>
      <c r="AV85" s="30">
        <v>8606.6441795828487</v>
      </c>
      <c r="AW85" s="30">
        <v>8653.4020189182738</v>
      </c>
      <c r="AX85" s="30">
        <v>8699.2137422566393</v>
      </c>
      <c r="AY85" s="30">
        <v>8748.7982817302</v>
      </c>
      <c r="AZ85" s="30">
        <v>8802.960678593372</v>
      </c>
    </row>
    <row r="86" spans="1:52" ht="12" customHeight="1" x14ac:dyDescent="0.45">
      <c r="A86" s="46" t="s">
        <v>36</v>
      </c>
      <c r="B86" s="30">
        <v>28771.332922243866</v>
      </c>
      <c r="C86" s="30">
        <v>29749.108383643979</v>
      </c>
      <c r="D86" s="30">
        <v>28817.923923871276</v>
      </c>
      <c r="E86" s="30">
        <v>28211.819711807802</v>
      </c>
      <c r="F86" s="30">
        <v>27884.437488482654</v>
      </c>
      <c r="G86" s="30">
        <v>27273.966797606186</v>
      </c>
      <c r="H86" s="30">
        <v>27133.408105466871</v>
      </c>
      <c r="I86" s="30">
        <v>26375.920002741925</v>
      </c>
      <c r="J86" s="30">
        <v>24736.899489609379</v>
      </c>
      <c r="K86" s="30">
        <v>21861.480381567915</v>
      </c>
      <c r="L86" s="30">
        <v>22740.080353659705</v>
      </c>
      <c r="M86" s="30">
        <v>21194.277947545928</v>
      </c>
      <c r="N86" s="30">
        <v>20132.95285244516</v>
      </c>
      <c r="O86" s="30">
        <v>20418.869257625243</v>
      </c>
      <c r="P86" s="30">
        <v>18402.818774361935</v>
      </c>
      <c r="Q86" s="30">
        <v>18816.9190134286</v>
      </c>
      <c r="R86" s="30">
        <v>19126.713324793425</v>
      </c>
      <c r="S86" s="30">
        <v>19469.352573777614</v>
      </c>
      <c r="T86" s="30">
        <v>19356.702629117844</v>
      </c>
      <c r="U86" s="30">
        <v>19051.130881273835</v>
      </c>
      <c r="V86" s="30">
        <v>18910.428595635156</v>
      </c>
      <c r="W86" s="30">
        <v>19010.094151894631</v>
      </c>
      <c r="X86" s="30">
        <v>19057.73590583347</v>
      </c>
      <c r="Y86" s="30">
        <v>19046.705511629891</v>
      </c>
      <c r="Z86" s="30">
        <v>19027.730504413903</v>
      </c>
      <c r="AA86" s="30">
        <v>19031.60130478393</v>
      </c>
      <c r="AB86" s="30">
        <v>19052.190221018285</v>
      </c>
      <c r="AC86" s="30">
        <v>19081.06888692463</v>
      </c>
      <c r="AD86" s="30">
        <v>19078.926704395108</v>
      </c>
      <c r="AE86" s="30">
        <v>19072.185084911944</v>
      </c>
      <c r="AF86" s="30">
        <v>19065.298757447032</v>
      </c>
      <c r="AG86" s="30">
        <v>19032.95816233681</v>
      </c>
      <c r="AH86" s="30">
        <v>19044.126731597036</v>
      </c>
      <c r="AI86" s="30">
        <v>18880.277025309308</v>
      </c>
      <c r="AJ86" s="30">
        <v>18856.292227133094</v>
      </c>
      <c r="AK86" s="30">
        <v>18836.492377106537</v>
      </c>
      <c r="AL86" s="30">
        <v>18816.807053269727</v>
      </c>
      <c r="AM86" s="30">
        <v>18692.972507480979</v>
      </c>
      <c r="AN86" s="30">
        <v>18674.990140319482</v>
      </c>
      <c r="AO86" s="30">
        <v>18645.78429419524</v>
      </c>
      <c r="AP86" s="30">
        <v>18638.025418228088</v>
      </c>
      <c r="AQ86" s="30">
        <v>18626.076380351529</v>
      </c>
      <c r="AR86" s="30">
        <v>18597.049484107396</v>
      </c>
      <c r="AS86" s="30">
        <v>18552.573986397994</v>
      </c>
      <c r="AT86" s="30">
        <v>18440.517394031445</v>
      </c>
      <c r="AU86" s="30">
        <v>18251.546539921783</v>
      </c>
      <c r="AV86" s="30">
        <v>18270.943327984263</v>
      </c>
      <c r="AW86" s="30">
        <v>18255.884644490914</v>
      </c>
      <c r="AX86" s="30">
        <v>18240.147631810898</v>
      </c>
      <c r="AY86" s="30">
        <v>18237.31384762617</v>
      </c>
      <c r="AZ86" s="30">
        <v>18244.590653880783</v>
      </c>
    </row>
    <row r="87" spans="1:52" ht="12" customHeight="1" x14ac:dyDescent="0.45">
      <c r="A87" s="46" t="s">
        <v>37</v>
      </c>
      <c r="B87" s="30">
        <v>18507.616892785216</v>
      </c>
      <c r="C87" s="30">
        <v>18098.904677612758</v>
      </c>
      <c r="D87" s="30">
        <v>17895.40950249655</v>
      </c>
      <c r="E87" s="30">
        <v>17913.744217188469</v>
      </c>
      <c r="F87" s="30">
        <v>16227.853699387357</v>
      </c>
      <c r="G87" s="30">
        <v>12534.356345897708</v>
      </c>
      <c r="H87" s="30">
        <v>11675.684748686472</v>
      </c>
      <c r="I87" s="30">
        <v>10541.436610094785</v>
      </c>
      <c r="J87" s="30">
        <v>8926.0523720656201</v>
      </c>
      <c r="K87" s="30">
        <v>7584.3555987700438</v>
      </c>
      <c r="L87" s="30">
        <v>7174.7571475791028</v>
      </c>
      <c r="M87" s="30">
        <v>6578.5013458540661</v>
      </c>
      <c r="N87" s="30">
        <v>6498.37679147984</v>
      </c>
      <c r="O87" s="30">
        <v>6266.9108797229128</v>
      </c>
      <c r="P87" s="30">
        <v>6014.4622501912745</v>
      </c>
      <c r="Q87" s="30">
        <v>6085.6085801332938</v>
      </c>
      <c r="R87" s="30">
        <v>6126.0602378565964</v>
      </c>
      <c r="S87" s="30">
        <v>6184.9669074017893</v>
      </c>
      <c r="T87" s="30">
        <v>6077.5223655206864</v>
      </c>
      <c r="U87" s="30">
        <v>5920.1702470770479</v>
      </c>
      <c r="V87" s="30">
        <v>5828.6730675269082</v>
      </c>
      <c r="W87" s="30">
        <v>5812.0424669714703</v>
      </c>
      <c r="X87" s="30">
        <v>5759.7779629479355</v>
      </c>
      <c r="Y87" s="30">
        <v>5728.1483970364025</v>
      </c>
      <c r="Z87" s="30">
        <v>5695.6543498041028</v>
      </c>
      <c r="AA87" s="30">
        <v>5672.7354147565547</v>
      </c>
      <c r="AB87" s="30">
        <v>5638.0559413087594</v>
      </c>
      <c r="AC87" s="30">
        <v>5588.3203776563332</v>
      </c>
      <c r="AD87" s="30">
        <v>5577.9942517932668</v>
      </c>
      <c r="AE87" s="30">
        <v>5578.0021626286889</v>
      </c>
      <c r="AF87" s="30">
        <v>5548.993628580014</v>
      </c>
      <c r="AG87" s="30">
        <v>5477.3570784024769</v>
      </c>
      <c r="AH87" s="30">
        <v>5433.2560648858889</v>
      </c>
      <c r="AI87" s="30">
        <v>5363.6382960250376</v>
      </c>
      <c r="AJ87" s="30">
        <v>5331.8019592221353</v>
      </c>
      <c r="AK87" s="30">
        <v>5247.6769984223101</v>
      </c>
      <c r="AL87" s="30">
        <v>5249.5835733854055</v>
      </c>
      <c r="AM87" s="30">
        <v>5220.7885331058123</v>
      </c>
      <c r="AN87" s="30">
        <v>5206.1687012833727</v>
      </c>
      <c r="AO87" s="30">
        <v>5191.3957973123606</v>
      </c>
      <c r="AP87" s="30">
        <v>5175.6521546942949</v>
      </c>
      <c r="AQ87" s="30">
        <v>5186.0768934987918</v>
      </c>
      <c r="AR87" s="30">
        <v>5146.8506310643052</v>
      </c>
      <c r="AS87" s="30">
        <v>5134.533825144099</v>
      </c>
      <c r="AT87" s="30">
        <v>5146.4719094725615</v>
      </c>
      <c r="AU87" s="30">
        <v>5156.9418351686654</v>
      </c>
      <c r="AV87" s="30">
        <v>5135.8347899235187</v>
      </c>
      <c r="AW87" s="30">
        <v>5097.6730469500908</v>
      </c>
      <c r="AX87" s="30">
        <v>5099.9809246887035</v>
      </c>
      <c r="AY87" s="30">
        <v>5113.3303308624763</v>
      </c>
      <c r="AZ87" s="30">
        <v>5099.3685911019611</v>
      </c>
    </row>
    <row r="88" spans="1:52" ht="12" customHeight="1" x14ac:dyDescent="0.45">
      <c r="A88" s="46" t="s">
        <v>38</v>
      </c>
      <c r="B88" s="30">
        <v>3866.5767455491005</v>
      </c>
      <c r="C88" s="30">
        <v>3795.8461307542084</v>
      </c>
      <c r="D88" s="30">
        <v>3481.8887093422318</v>
      </c>
      <c r="E88" s="30">
        <v>3665.5906812393246</v>
      </c>
      <c r="F88" s="30">
        <v>4234.6108795304526</v>
      </c>
      <c r="G88" s="30">
        <v>4064.130686840454</v>
      </c>
      <c r="H88" s="30">
        <v>4045.3819998294593</v>
      </c>
      <c r="I88" s="30">
        <v>3534.0442498639436</v>
      </c>
      <c r="J88" s="30">
        <v>3394.8722485469525</v>
      </c>
      <c r="K88" s="30">
        <v>2899.6893756150484</v>
      </c>
      <c r="L88" s="30">
        <v>2975.3863407594072</v>
      </c>
      <c r="M88" s="30">
        <v>2890.2141996098803</v>
      </c>
      <c r="N88" s="30">
        <v>2353.7659460689592</v>
      </c>
      <c r="O88" s="30">
        <v>2239.7766545588975</v>
      </c>
      <c r="P88" s="30">
        <v>2129.5973503257328</v>
      </c>
      <c r="Q88" s="30">
        <v>2165.0292365449013</v>
      </c>
      <c r="R88" s="30">
        <v>2272.4428827100637</v>
      </c>
      <c r="S88" s="30">
        <v>2313.9879501177729</v>
      </c>
      <c r="T88" s="30">
        <v>2337.3418214843668</v>
      </c>
      <c r="U88" s="30">
        <v>2339.3100956128874</v>
      </c>
      <c r="V88" s="30">
        <v>2344.737971636911</v>
      </c>
      <c r="W88" s="30">
        <v>2286.3156144534296</v>
      </c>
      <c r="X88" s="30">
        <v>2298.3426216856483</v>
      </c>
      <c r="Y88" s="30">
        <v>2303.9858502295529</v>
      </c>
      <c r="Z88" s="30">
        <v>2279.5055808755096</v>
      </c>
      <c r="AA88" s="30">
        <v>2267.6833612350533</v>
      </c>
      <c r="AB88" s="30">
        <v>2252.1985396045175</v>
      </c>
      <c r="AC88" s="30">
        <v>2221.0303163344015</v>
      </c>
      <c r="AD88" s="30">
        <v>2214.0296535881057</v>
      </c>
      <c r="AE88" s="30">
        <v>2210.3543021321457</v>
      </c>
      <c r="AF88" s="30">
        <v>2212.7578142959965</v>
      </c>
      <c r="AG88" s="30">
        <v>2201.5053300435129</v>
      </c>
      <c r="AH88" s="30">
        <v>2202.1921534918192</v>
      </c>
      <c r="AI88" s="30">
        <v>2193.4350619051979</v>
      </c>
      <c r="AJ88" s="30">
        <v>2181.634198470937</v>
      </c>
      <c r="AK88" s="30">
        <v>2154.7058633342858</v>
      </c>
      <c r="AL88" s="30">
        <v>2154.2769770759282</v>
      </c>
      <c r="AM88" s="30">
        <v>2150.6725685663187</v>
      </c>
      <c r="AN88" s="30">
        <v>2158.7225492577727</v>
      </c>
      <c r="AO88" s="30">
        <v>2163.2498337360503</v>
      </c>
      <c r="AP88" s="30">
        <v>2170.7900608279128</v>
      </c>
      <c r="AQ88" s="30">
        <v>2096.3234209487227</v>
      </c>
      <c r="AR88" s="30">
        <v>2095.6932296533</v>
      </c>
      <c r="AS88" s="30">
        <v>2093.1906212303797</v>
      </c>
      <c r="AT88" s="30">
        <v>2073.4874545472157</v>
      </c>
      <c r="AU88" s="30">
        <v>2060.8312339478789</v>
      </c>
      <c r="AV88" s="30">
        <v>2045.7341724473174</v>
      </c>
      <c r="AW88" s="30">
        <v>2020.5574519193458</v>
      </c>
      <c r="AX88" s="30">
        <v>2015.1436724023238</v>
      </c>
      <c r="AY88" s="30">
        <v>2009.9541063541089</v>
      </c>
      <c r="AZ88" s="30">
        <v>2011.5989431254811</v>
      </c>
    </row>
    <row r="89" spans="1:52" ht="12" customHeight="1" x14ac:dyDescent="0.45">
      <c r="A89" s="47" t="s">
        <v>39</v>
      </c>
      <c r="B89" s="43">
        <v>67414.864314295832</v>
      </c>
      <c r="C89" s="43">
        <v>66130.426447226811</v>
      </c>
      <c r="D89" s="43">
        <v>61327.040192631655</v>
      </c>
      <c r="E89" s="43">
        <v>58288.266804194682</v>
      </c>
      <c r="F89" s="43">
        <v>54493.238832916089</v>
      </c>
      <c r="G89" s="43">
        <v>53674.241060895205</v>
      </c>
      <c r="H89" s="43">
        <v>50454.400431011869</v>
      </c>
      <c r="I89" s="43">
        <v>53709.655941039498</v>
      </c>
      <c r="J89" s="43">
        <v>53392.245385551585</v>
      </c>
      <c r="K89" s="43">
        <v>45746.179199904458</v>
      </c>
      <c r="L89" s="43">
        <v>48727.194261734723</v>
      </c>
      <c r="M89" s="43">
        <v>43204.054823901766</v>
      </c>
      <c r="N89" s="43">
        <v>42937.674230025725</v>
      </c>
      <c r="O89" s="43">
        <v>40962.575416123698</v>
      </c>
      <c r="P89" s="43">
        <v>40647.355310934916</v>
      </c>
      <c r="Q89" s="43">
        <v>39331.743881689297</v>
      </c>
      <c r="R89" s="43">
        <v>39764.933197666352</v>
      </c>
      <c r="S89" s="43">
        <v>40346.804449102427</v>
      </c>
      <c r="T89" s="43">
        <v>40443.194058758643</v>
      </c>
      <c r="U89" s="43">
        <v>40142.923444708118</v>
      </c>
      <c r="V89" s="43">
        <v>40021.537409807912</v>
      </c>
      <c r="W89" s="43">
        <v>40126.602558258804</v>
      </c>
      <c r="X89" s="43">
        <v>40414.10357153826</v>
      </c>
      <c r="Y89" s="43">
        <v>39722.076330200558</v>
      </c>
      <c r="Z89" s="43">
        <v>38943.610403577877</v>
      </c>
      <c r="AA89" s="43">
        <v>38954.290858536027</v>
      </c>
      <c r="AB89" s="43">
        <v>38854.922848624905</v>
      </c>
      <c r="AC89" s="43">
        <v>38753.8439139439</v>
      </c>
      <c r="AD89" s="43">
        <v>38121.381298888489</v>
      </c>
      <c r="AE89" s="43">
        <v>37920.618741478349</v>
      </c>
      <c r="AF89" s="43">
        <v>37765.306953318817</v>
      </c>
      <c r="AG89" s="43">
        <v>37747.472206961218</v>
      </c>
      <c r="AH89" s="43">
        <v>37325.925675117833</v>
      </c>
      <c r="AI89" s="43">
        <v>36907.174359072153</v>
      </c>
      <c r="AJ89" s="43">
        <v>36707.947738686591</v>
      </c>
      <c r="AK89" s="43">
        <v>36141.80691226347</v>
      </c>
      <c r="AL89" s="43">
        <v>36321.528439795744</v>
      </c>
      <c r="AM89" s="43">
        <v>36445.233751168344</v>
      </c>
      <c r="AN89" s="43">
        <v>36604.0917491808</v>
      </c>
      <c r="AO89" s="43">
        <v>36748.224126667999</v>
      </c>
      <c r="AP89" s="43">
        <v>36853.22736923855</v>
      </c>
      <c r="AQ89" s="43">
        <v>37051.051019023122</v>
      </c>
      <c r="AR89" s="43">
        <v>37237.493387082191</v>
      </c>
      <c r="AS89" s="43">
        <v>36522.201109192763</v>
      </c>
      <c r="AT89" s="43">
        <v>35914.816382963414</v>
      </c>
      <c r="AU89" s="43">
        <v>35848.388776960754</v>
      </c>
      <c r="AV89" s="43">
        <v>35624.52554152716</v>
      </c>
      <c r="AW89" s="43">
        <v>35384.577833803538</v>
      </c>
      <c r="AX89" s="43">
        <v>34885.971557008517</v>
      </c>
      <c r="AY89" s="43">
        <v>34691.941001782019</v>
      </c>
      <c r="AZ89" s="43">
        <v>34408.63504885674</v>
      </c>
    </row>
    <row r="90" spans="1:52" ht="12" customHeight="1" x14ac:dyDescent="0.45">
      <c r="A90" s="44" t="s">
        <v>65</v>
      </c>
      <c r="B90" s="26">
        <v>244766.84332487406</v>
      </c>
      <c r="C90" s="26">
        <v>234641.13161275254</v>
      </c>
      <c r="D90" s="26">
        <v>230572.67973804107</v>
      </c>
      <c r="E90" s="26">
        <v>236212.10957556401</v>
      </c>
      <c r="F90" s="26">
        <v>251340.11941229942</v>
      </c>
      <c r="G90" s="26">
        <v>256424.2686898121</v>
      </c>
      <c r="H90" s="26">
        <v>256219.20193438994</v>
      </c>
      <c r="I90" s="26">
        <v>271447.33134859189</v>
      </c>
      <c r="J90" s="26">
        <v>251921.92229495005</v>
      </c>
      <c r="K90" s="26">
        <v>203991.62888515089</v>
      </c>
      <c r="L90" s="26">
        <v>217654.11382473519</v>
      </c>
      <c r="M90" s="26">
        <v>214755.88443801686</v>
      </c>
      <c r="N90" s="26">
        <v>197556.05723741034</v>
      </c>
      <c r="O90" s="26">
        <v>194119.25052255823</v>
      </c>
      <c r="P90" s="26">
        <v>200184.81108517674</v>
      </c>
      <c r="Q90" s="26">
        <v>199346.61378308709</v>
      </c>
      <c r="R90" s="26">
        <v>200324.52249296382</v>
      </c>
      <c r="S90" s="26">
        <v>203191.26416846309</v>
      </c>
      <c r="T90" s="26">
        <v>204704.13573130546</v>
      </c>
      <c r="U90" s="26">
        <v>206128.53326023134</v>
      </c>
      <c r="V90" s="26">
        <v>206907.64322632668</v>
      </c>
      <c r="W90" s="26">
        <v>208210.46223342328</v>
      </c>
      <c r="X90" s="26">
        <v>210560.59918806332</v>
      </c>
      <c r="Y90" s="26">
        <v>211047.14535478197</v>
      </c>
      <c r="Z90" s="26">
        <v>211738.83145894244</v>
      </c>
      <c r="AA90" s="26">
        <v>213236.74259591129</v>
      </c>
      <c r="AB90" s="26">
        <v>215342.62021162646</v>
      </c>
      <c r="AC90" s="26">
        <v>217447.70881677253</v>
      </c>
      <c r="AD90" s="26">
        <v>219484.16608357275</v>
      </c>
      <c r="AE90" s="26">
        <v>221315.57517319525</v>
      </c>
      <c r="AF90" s="26">
        <v>222179.26495291549</v>
      </c>
      <c r="AG90" s="26">
        <v>223141.85369667888</v>
      </c>
      <c r="AH90" s="26">
        <v>223555.86265056324</v>
      </c>
      <c r="AI90" s="26">
        <v>222027.54055313845</v>
      </c>
      <c r="AJ90" s="26">
        <v>218481.23307482802</v>
      </c>
      <c r="AK90" s="26">
        <v>213911.34414175668</v>
      </c>
      <c r="AL90" s="26">
        <v>212039.34481324366</v>
      </c>
      <c r="AM90" s="26">
        <v>204578.23963826042</v>
      </c>
      <c r="AN90" s="26">
        <v>196033.57694280674</v>
      </c>
      <c r="AO90" s="26">
        <v>188512.69357456791</v>
      </c>
      <c r="AP90" s="26">
        <v>180069.39069560714</v>
      </c>
      <c r="AQ90" s="26">
        <v>175902.14753251139</v>
      </c>
      <c r="AR90" s="26">
        <v>169681.22481802086</v>
      </c>
      <c r="AS90" s="26">
        <v>163486.9075581088</v>
      </c>
      <c r="AT90" s="26">
        <v>155799.51844504883</v>
      </c>
      <c r="AU90" s="26">
        <v>154688.44388683786</v>
      </c>
      <c r="AV90" s="26">
        <v>149974.13706098174</v>
      </c>
      <c r="AW90" s="26">
        <v>135637.915541358</v>
      </c>
      <c r="AX90" s="26">
        <v>134476.12196718674</v>
      </c>
      <c r="AY90" s="26">
        <v>125261.99791861964</v>
      </c>
      <c r="AZ90" s="26">
        <v>117657.0678775558</v>
      </c>
    </row>
    <row r="91" spans="1:52" ht="12" customHeight="1" x14ac:dyDescent="0.45">
      <c r="A91" s="45" t="s">
        <v>29</v>
      </c>
      <c r="B91" s="28">
        <v>24336.294694642009</v>
      </c>
      <c r="C91" s="28">
        <v>20450.967988613451</v>
      </c>
      <c r="D91" s="28">
        <v>19210.344705954536</v>
      </c>
      <c r="E91" s="28">
        <v>20647.494768238215</v>
      </c>
      <c r="F91" s="28">
        <v>27081.046202788886</v>
      </c>
      <c r="G91" s="28">
        <v>31889.438546959878</v>
      </c>
      <c r="H91" s="28">
        <v>31077.397636145972</v>
      </c>
      <c r="I91" s="28">
        <v>37945.681091683371</v>
      </c>
      <c r="J91" s="28">
        <v>32592.69658725051</v>
      </c>
      <c r="K91" s="28">
        <v>24389.864529461702</v>
      </c>
      <c r="L91" s="28">
        <v>29627.804031825824</v>
      </c>
      <c r="M91" s="28">
        <v>24596.016293770801</v>
      </c>
      <c r="N91" s="28">
        <v>17136.216498394748</v>
      </c>
      <c r="O91" s="28">
        <v>19542.283822072386</v>
      </c>
      <c r="P91" s="28">
        <v>23291.528315733431</v>
      </c>
      <c r="Q91" s="28">
        <v>23647.529757524739</v>
      </c>
      <c r="R91" s="28">
        <v>22925.983550270783</v>
      </c>
      <c r="S91" s="28">
        <v>22945.606092681715</v>
      </c>
      <c r="T91" s="28">
        <v>22860.890898962636</v>
      </c>
      <c r="U91" s="28">
        <v>22992.106417790506</v>
      </c>
      <c r="V91" s="28">
        <v>22716.882170354584</v>
      </c>
      <c r="W91" s="28">
        <v>22706.52796988517</v>
      </c>
      <c r="X91" s="28">
        <v>22863.741753232189</v>
      </c>
      <c r="Y91" s="28">
        <v>22632.435412000028</v>
      </c>
      <c r="Z91" s="28">
        <v>22539.299713108208</v>
      </c>
      <c r="AA91" s="28">
        <v>22567.517026790039</v>
      </c>
      <c r="AB91" s="28">
        <v>22697.571464613211</v>
      </c>
      <c r="AC91" s="28">
        <v>22852.725878828307</v>
      </c>
      <c r="AD91" s="28">
        <v>23017.657572774417</v>
      </c>
      <c r="AE91" s="28">
        <v>23164.874249334218</v>
      </c>
      <c r="AF91" s="28">
        <v>23152.585694106729</v>
      </c>
      <c r="AG91" s="28">
        <v>23139.802854952282</v>
      </c>
      <c r="AH91" s="28">
        <v>23208.817527187319</v>
      </c>
      <c r="AI91" s="28">
        <v>22961.714898826554</v>
      </c>
      <c r="AJ91" s="28">
        <v>22665.115994703887</v>
      </c>
      <c r="AK91" s="28">
        <v>22310.841169199841</v>
      </c>
      <c r="AL91" s="28">
        <v>22147.265258020168</v>
      </c>
      <c r="AM91" s="28">
        <v>21800.239164133363</v>
      </c>
      <c r="AN91" s="28">
        <v>21259.208706113004</v>
      </c>
      <c r="AO91" s="28">
        <v>20907.110144614173</v>
      </c>
      <c r="AP91" s="28">
        <v>20524.127964847772</v>
      </c>
      <c r="AQ91" s="28">
        <v>20364.875235534204</v>
      </c>
      <c r="AR91" s="28">
        <v>20158.608339686176</v>
      </c>
      <c r="AS91" s="28">
        <v>19940.343171327313</v>
      </c>
      <c r="AT91" s="28">
        <v>19583.414930818333</v>
      </c>
      <c r="AU91" s="28">
        <v>19521.991370965479</v>
      </c>
      <c r="AV91" s="28">
        <v>19369.066634863801</v>
      </c>
      <c r="AW91" s="28">
        <v>18760.417491941596</v>
      </c>
      <c r="AX91" s="28">
        <v>18594.69007373479</v>
      </c>
      <c r="AY91" s="28">
        <v>18027.842582398149</v>
      </c>
      <c r="AZ91" s="28">
        <v>17659.099942368197</v>
      </c>
    </row>
    <row r="92" spans="1:52" ht="12" customHeight="1" x14ac:dyDescent="0.45">
      <c r="A92" s="46" t="s">
        <v>30</v>
      </c>
      <c r="B92" s="30">
        <v>8165.8665562790156</v>
      </c>
      <c r="C92" s="30">
        <v>8109.1586033441235</v>
      </c>
      <c r="D92" s="30">
        <v>8070.3191482253178</v>
      </c>
      <c r="E92" s="30">
        <v>7991.5484177487742</v>
      </c>
      <c r="F92" s="30">
        <v>7975.7998223400245</v>
      </c>
      <c r="G92" s="30">
        <v>7993.9027222950353</v>
      </c>
      <c r="H92" s="30">
        <v>7635.9486716337524</v>
      </c>
      <c r="I92" s="30">
        <v>7805.5771174866068</v>
      </c>
      <c r="J92" s="30">
        <v>7761.8658428654262</v>
      </c>
      <c r="K92" s="30">
        <v>5529.5241561970306</v>
      </c>
      <c r="L92" s="30">
        <v>6079.0976684073285</v>
      </c>
      <c r="M92" s="30">
        <v>6610.2151884929553</v>
      </c>
      <c r="N92" s="30">
        <v>5931.802731493377</v>
      </c>
      <c r="O92" s="30">
        <v>5730.2561651230426</v>
      </c>
      <c r="P92" s="30">
        <v>5758.0165998580032</v>
      </c>
      <c r="Q92" s="30">
        <v>5834.2801007158077</v>
      </c>
      <c r="R92" s="30">
        <v>5963.2415772441145</v>
      </c>
      <c r="S92" s="30">
        <v>6144.2991019383126</v>
      </c>
      <c r="T92" s="30">
        <v>6191.903762757388</v>
      </c>
      <c r="U92" s="30">
        <v>6215.0651286626926</v>
      </c>
      <c r="V92" s="30">
        <v>6228.511466485741</v>
      </c>
      <c r="W92" s="30">
        <v>6273.5954649727901</v>
      </c>
      <c r="X92" s="30">
        <v>6336.7587330919378</v>
      </c>
      <c r="Y92" s="30">
        <v>6376.0977416489086</v>
      </c>
      <c r="Z92" s="30">
        <v>6392.8211139224513</v>
      </c>
      <c r="AA92" s="30">
        <v>6435.6380342898219</v>
      </c>
      <c r="AB92" s="30">
        <v>6474.8543812441549</v>
      </c>
      <c r="AC92" s="30">
        <v>6513.3728614176543</v>
      </c>
      <c r="AD92" s="30">
        <v>6550.1342754348934</v>
      </c>
      <c r="AE92" s="30">
        <v>6578.4087180344704</v>
      </c>
      <c r="AF92" s="30">
        <v>6602.6805281917805</v>
      </c>
      <c r="AG92" s="30">
        <v>6626.4717908356906</v>
      </c>
      <c r="AH92" s="30">
        <v>6600.0087971414232</v>
      </c>
      <c r="AI92" s="30">
        <v>6541.8764662688263</v>
      </c>
      <c r="AJ92" s="30">
        <v>6357.9858417015475</v>
      </c>
      <c r="AK92" s="30">
        <v>6146.3436466350413</v>
      </c>
      <c r="AL92" s="30">
        <v>6046.2111908719398</v>
      </c>
      <c r="AM92" s="30">
        <v>5666.8664762816625</v>
      </c>
      <c r="AN92" s="30">
        <v>5257.3501864401223</v>
      </c>
      <c r="AO92" s="30">
        <v>4928.0054880488497</v>
      </c>
      <c r="AP92" s="30">
        <v>4571.0779950303177</v>
      </c>
      <c r="AQ92" s="30">
        <v>4428.512500023864</v>
      </c>
      <c r="AR92" s="30">
        <v>4167.3118724986889</v>
      </c>
      <c r="AS92" s="30">
        <v>3941.5842562304397</v>
      </c>
      <c r="AT92" s="30">
        <v>3552.4064828875335</v>
      </c>
      <c r="AU92" s="30">
        <v>3495.9548807686151</v>
      </c>
      <c r="AV92" s="30">
        <v>3283.7842477212098</v>
      </c>
      <c r="AW92" s="30">
        <v>2757.2095651199488</v>
      </c>
      <c r="AX92" s="30">
        <v>2748.1016062552876</v>
      </c>
      <c r="AY92" s="30">
        <v>2361.4177203546478</v>
      </c>
      <c r="AZ92" s="30">
        <v>2120.375857289956</v>
      </c>
    </row>
    <row r="93" spans="1:52" ht="12" customHeight="1" x14ac:dyDescent="0.45">
      <c r="A93" s="46" t="s">
        <v>31</v>
      </c>
      <c r="B93" s="30">
        <v>59564.59435833124</v>
      </c>
      <c r="C93" s="30">
        <v>56824.755038606556</v>
      </c>
      <c r="D93" s="30">
        <v>54073.654105299582</v>
      </c>
      <c r="E93" s="30">
        <v>56842.976770333436</v>
      </c>
      <c r="F93" s="30">
        <v>58561.108236955406</v>
      </c>
      <c r="G93" s="30">
        <v>60130.951585364834</v>
      </c>
      <c r="H93" s="30">
        <v>57361.177598571507</v>
      </c>
      <c r="I93" s="30">
        <v>60300.919238276329</v>
      </c>
      <c r="J93" s="30">
        <v>56705.368020784197</v>
      </c>
      <c r="K93" s="30">
        <v>48734.932198760005</v>
      </c>
      <c r="L93" s="30">
        <v>53748.53937907701</v>
      </c>
      <c r="M93" s="30">
        <v>55272.823032914246</v>
      </c>
      <c r="N93" s="30">
        <v>53601.506156841489</v>
      </c>
      <c r="O93" s="30">
        <v>52347.635289256657</v>
      </c>
      <c r="P93" s="30">
        <v>51398.724995232216</v>
      </c>
      <c r="Q93" s="30">
        <v>51275.08823589958</v>
      </c>
      <c r="R93" s="30">
        <v>50997.472720270271</v>
      </c>
      <c r="S93" s="30">
        <v>52792.121163755393</v>
      </c>
      <c r="T93" s="30">
        <v>53538.278226820214</v>
      </c>
      <c r="U93" s="30">
        <v>54447.740746838768</v>
      </c>
      <c r="V93" s="30">
        <v>55401.948690127349</v>
      </c>
      <c r="W93" s="30">
        <v>56064.461527552223</v>
      </c>
      <c r="X93" s="30">
        <v>56772.692810639601</v>
      </c>
      <c r="Y93" s="30">
        <v>57349.419321801528</v>
      </c>
      <c r="Z93" s="30">
        <v>57787.665433847738</v>
      </c>
      <c r="AA93" s="30">
        <v>58322.8958425854</v>
      </c>
      <c r="AB93" s="30">
        <v>58895.329103238371</v>
      </c>
      <c r="AC93" s="30">
        <v>59500.786312981712</v>
      </c>
      <c r="AD93" s="30">
        <v>60061.158921188588</v>
      </c>
      <c r="AE93" s="30">
        <v>60555.207691785101</v>
      </c>
      <c r="AF93" s="30">
        <v>60899.565664839218</v>
      </c>
      <c r="AG93" s="30">
        <v>61335.460910230278</v>
      </c>
      <c r="AH93" s="30">
        <v>61428.260901671165</v>
      </c>
      <c r="AI93" s="30">
        <v>61217.980263631493</v>
      </c>
      <c r="AJ93" s="30">
        <v>60348.238342970028</v>
      </c>
      <c r="AK93" s="30">
        <v>59050.307201664531</v>
      </c>
      <c r="AL93" s="30">
        <v>58655.449698899021</v>
      </c>
      <c r="AM93" s="30">
        <v>56187.774025450046</v>
      </c>
      <c r="AN93" s="30">
        <v>53497.645585809296</v>
      </c>
      <c r="AO93" s="30">
        <v>51182.145489188006</v>
      </c>
      <c r="AP93" s="30">
        <v>48539.811852711508</v>
      </c>
      <c r="AQ93" s="30">
        <v>47264.787539285433</v>
      </c>
      <c r="AR93" s="30">
        <v>45207.98846680596</v>
      </c>
      <c r="AS93" s="30">
        <v>42791.401737260763</v>
      </c>
      <c r="AT93" s="30">
        <v>39877.185096927729</v>
      </c>
      <c r="AU93" s="30">
        <v>39303.542352678938</v>
      </c>
      <c r="AV93" s="30">
        <v>37386.132701221308</v>
      </c>
      <c r="AW93" s="30">
        <v>32655.369777262298</v>
      </c>
      <c r="AX93" s="30">
        <v>31835.108196705911</v>
      </c>
      <c r="AY93" s="30">
        <v>28850.430390376125</v>
      </c>
      <c r="AZ93" s="30">
        <v>26161.37891156715</v>
      </c>
    </row>
    <row r="94" spans="1:52" ht="12" customHeight="1" x14ac:dyDescent="0.45">
      <c r="A94" s="46" t="s">
        <v>32</v>
      </c>
      <c r="B94" s="30">
        <v>139981.6118400807</v>
      </c>
      <c r="C94" s="30">
        <v>137221.36282301776</v>
      </c>
      <c r="D94" s="30">
        <v>136889.80093459788</v>
      </c>
      <c r="E94" s="30">
        <v>138630.80583976186</v>
      </c>
      <c r="F94" s="30">
        <v>144604.07624479078</v>
      </c>
      <c r="G94" s="30">
        <v>144619.17560323791</v>
      </c>
      <c r="H94" s="30">
        <v>148482.66377899967</v>
      </c>
      <c r="I94" s="30">
        <v>153750.78523461841</v>
      </c>
      <c r="J94" s="30">
        <v>143499.94749737522</v>
      </c>
      <c r="K94" s="30">
        <v>115342.94391506333</v>
      </c>
      <c r="L94" s="30">
        <v>116865.6425855813</v>
      </c>
      <c r="M94" s="30">
        <v>117414.99827032399</v>
      </c>
      <c r="N94" s="30">
        <v>110376.97835311359</v>
      </c>
      <c r="O94" s="30">
        <v>106078.17261203341</v>
      </c>
      <c r="P94" s="30">
        <v>109159.92823297602</v>
      </c>
      <c r="Q94" s="30">
        <v>108442.11951661522</v>
      </c>
      <c r="R94" s="30">
        <v>110015.06106544587</v>
      </c>
      <c r="S94" s="30">
        <v>110639.84454303409</v>
      </c>
      <c r="T94" s="30">
        <v>111328.30726834724</v>
      </c>
      <c r="U94" s="30">
        <v>111616.3910803645</v>
      </c>
      <c r="V94" s="30">
        <v>111651.48765740146</v>
      </c>
      <c r="W94" s="30">
        <v>112243.75767824672</v>
      </c>
      <c r="X94" s="30">
        <v>113564.16558931008</v>
      </c>
      <c r="Y94" s="30">
        <v>113606.72858365366</v>
      </c>
      <c r="Z94" s="30">
        <v>113928.26002446009</v>
      </c>
      <c r="AA94" s="30">
        <v>114760.99267259477</v>
      </c>
      <c r="AB94" s="30">
        <v>116045.62153106036</v>
      </c>
      <c r="AC94" s="30">
        <v>117288.27269685133</v>
      </c>
      <c r="AD94" s="30">
        <v>118498.38544038316</v>
      </c>
      <c r="AE94" s="30">
        <v>119592.80348473653</v>
      </c>
      <c r="AF94" s="30">
        <v>120034.24490137343</v>
      </c>
      <c r="AG94" s="30">
        <v>120483.16449348857</v>
      </c>
      <c r="AH94" s="30">
        <v>120696.65758093035</v>
      </c>
      <c r="AI94" s="30">
        <v>119608.11035391553</v>
      </c>
      <c r="AJ94" s="30">
        <v>117347.5234425885</v>
      </c>
      <c r="AK94" s="30">
        <v>114578.02864059852</v>
      </c>
      <c r="AL94" s="30">
        <v>113285.66646836375</v>
      </c>
      <c r="AM94" s="30">
        <v>108942.02565600592</v>
      </c>
      <c r="AN94" s="30">
        <v>103956.28701577036</v>
      </c>
      <c r="AO94" s="30">
        <v>99350.793305626197</v>
      </c>
      <c r="AP94" s="30">
        <v>94208.818449321057</v>
      </c>
      <c r="AQ94" s="30">
        <v>91535.599641327048</v>
      </c>
      <c r="AR94" s="30">
        <v>87756.949525295247</v>
      </c>
      <c r="AS94" s="30">
        <v>84347.608798310786</v>
      </c>
      <c r="AT94" s="30">
        <v>80237.833096806979</v>
      </c>
      <c r="AU94" s="30">
        <v>79739.110530739068</v>
      </c>
      <c r="AV94" s="30">
        <v>77218.600630412242</v>
      </c>
      <c r="AW94" s="30">
        <v>68664.729716744259</v>
      </c>
      <c r="AX94" s="30">
        <v>68407.713356103122</v>
      </c>
      <c r="AY94" s="30">
        <v>63049.304992527497</v>
      </c>
      <c r="AZ94" s="30">
        <v>58652.502376878205</v>
      </c>
    </row>
    <row r="95" spans="1:52" ht="12" customHeight="1" x14ac:dyDescent="0.45">
      <c r="A95" s="48" t="s">
        <v>66</v>
      </c>
      <c r="B95" s="32">
        <v>12718.475875541089</v>
      </c>
      <c r="C95" s="32">
        <v>12034.887159170645</v>
      </c>
      <c r="D95" s="32">
        <v>12328.560843963754</v>
      </c>
      <c r="E95" s="32">
        <v>12099.28377948175</v>
      </c>
      <c r="F95" s="32">
        <v>13118.088905424333</v>
      </c>
      <c r="G95" s="32">
        <v>11790.800231954425</v>
      </c>
      <c r="H95" s="32">
        <v>11662.014249039057</v>
      </c>
      <c r="I95" s="32">
        <v>11644.368666527158</v>
      </c>
      <c r="J95" s="32">
        <v>11362.0443466747</v>
      </c>
      <c r="K95" s="32">
        <v>9994.3640856688071</v>
      </c>
      <c r="L95" s="32">
        <v>11333.030159843718</v>
      </c>
      <c r="M95" s="32">
        <v>10861.831652514884</v>
      </c>
      <c r="N95" s="32">
        <v>10509.553497567127</v>
      </c>
      <c r="O95" s="32">
        <v>10420.902634072714</v>
      </c>
      <c r="P95" s="32">
        <v>10576.612941377076</v>
      </c>
      <c r="Q95" s="32">
        <v>10147.596172331756</v>
      </c>
      <c r="R95" s="32">
        <v>10422.763579732791</v>
      </c>
      <c r="S95" s="32">
        <v>10669.393267053581</v>
      </c>
      <c r="T95" s="32">
        <v>10784.755574418012</v>
      </c>
      <c r="U95" s="32">
        <v>10857.229886574874</v>
      </c>
      <c r="V95" s="32">
        <v>10908.81324195754</v>
      </c>
      <c r="W95" s="32">
        <v>10922.119592766359</v>
      </c>
      <c r="X95" s="32">
        <v>11023.240301789525</v>
      </c>
      <c r="Y95" s="32">
        <v>11082.464295677828</v>
      </c>
      <c r="Z95" s="32">
        <v>11090.785173603959</v>
      </c>
      <c r="AA95" s="32">
        <v>11149.699019651256</v>
      </c>
      <c r="AB95" s="32">
        <v>11229.243731470358</v>
      </c>
      <c r="AC95" s="32">
        <v>11292.551066693537</v>
      </c>
      <c r="AD95" s="32">
        <v>11356.829873791703</v>
      </c>
      <c r="AE95" s="32">
        <v>11424.281029304922</v>
      </c>
      <c r="AF95" s="32">
        <v>11490.188164404342</v>
      </c>
      <c r="AG95" s="32">
        <v>11556.953647172082</v>
      </c>
      <c r="AH95" s="32">
        <v>11622.117843632999</v>
      </c>
      <c r="AI95" s="32">
        <v>11697.85857049605</v>
      </c>
      <c r="AJ95" s="32">
        <v>11762.369452864064</v>
      </c>
      <c r="AK95" s="32">
        <v>11825.823483658747</v>
      </c>
      <c r="AL95" s="32">
        <v>11904.752197088801</v>
      </c>
      <c r="AM95" s="32">
        <v>11981.334316389435</v>
      </c>
      <c r="AN95" s="32">
        <v>12063.085448673961</v>
      </c>
      <c r="AO95" s="32">
        <v>12144.639147090682</v>
      </c>
      <c r="AP95" s="32">
        <v>12225.554433696489</v>
      </c>
      <c r="AQ95" s="32">
        <v>12308.372616340839</v>
      </c>
      <c r="AR95" s="32">
        <v>12390.366613734783</v>
      </c>
      <c r="AS95" s="32">
        <v>12465.969594979484</v>
      </c>
      <c r="AT95" s="32">
        <v>12548.67883760827</v>
      </c>
      <c r="AU95" s="32">
        <v>12627.84475168577</v>
      </c>
      <c r="AV95" s="32">
        <v>12716.552846763208</v>
      </c>
      <c r="AW95" s="32">
        <v>12800.188990289895</v>
      </c>
      <c r="AX95" s="32">
        <v>12890.508734387637</v>
      </c>
      <c r="AY95" s="32">
        <v>12973.002232963237</v>
      </c>
      <c r="AZ95" s="32">
        <v>13063.710789452291</v>
      </c>
    </row>
    <row r="97" spans="1:52" ht="12" customHeight="1" x14ac:dyDescent="0.45">
      <c r="A97" s="16" t="s">
        <v>67</v>
      </c>
      <c r="B97" s="24">
        <v>529.36099147418588</v>
      </c>
      <c r="C97" s="24">
        <v>518.13964024710788</v>
      </c>
      <c r="D97" s="24">
        <v>513.81186197920522</v>
      </c>
      <c r="E97" s="24">
        <v>534.30844595043231</v>
      </c>
      <c r="F97" s="24">
        <v>526.63025148106738</v>
      </c>
      <c r="G97" s="24">
        <v>514.10406546364129</v>
      </c>
      <c r="H97" s="24">
        <v>488.94667070783635</v>
      </c>
      <c r="I97" s="24">
        <v>482.41547519903872</v>
      </c>
      <c r="J97" s="24">
        <v>470.68660825377333</v>
      </c>
      <c r="K97" s="24">
        <v>437.85404444061447</v>
      </c>
      <c r="L97" s="24">
        <v>444.32792934389721</v>
      </c>
      <c r="M97" s="24">
        <v>418.53223448997414</v>
      </c>
      <c r="N97" s="24">
        <v>408.85797899603716</v>
      </c>
      <c r="O97" s="24">
        <v>404.15881693742989</v>
      </c>
      <c r="P97" s="24">
        <v>390.41860337681175</v>
      </c>
      <c r="Q97" s="24">
        <v>379.38268284286994</v>
      </c>
      <c r="R97" s="24">
        <v>371.67263940975181</v>
      </c>
      <c r="S97" s="24">
        <v>368.19251581133511</v>
      </c>
      <c r="T97" s="24">
        <v>353.18343226941789</v>
      </c>
      <c r="U97" s="24">
        <v>343.63763589679718</v>
      </c>
      <c r="V97" s="24">
        <v>336.0617829347097</v>
      </c>
      <c r="W97" s="24">
        <v>331.72901321986984</v>
      </c>
      <c r="X97" s="24">
        <v>326.94711873429014</v>
      </c>
      <c r="Y97" s="24">
        <v>319.11375139437791</v>
      </c>
      <c r="Z97" s="24">
        <v>314.01174665560598</v>
      </c>
      <c r="AA97" s="24">
        <v>310.65303907237745</v>
      </c>
      <c r="AB97" s="24">
        <v>308.48524699644884</v>
      </c>
      <c r="AC97" s="24">
        <v>305.71313027046523</v>
      </c>
      <c r="AD97" s="24">
        <v>303.07231375552487</v>
      </c>
      <c r="AE97" s="24">
        <v>300.15052068615029</v>
      </c>
      <c r="AF97" s="24">
        <v>295.35199339132674</v>
      </c>
      <c r="AG97" s="24">
        <v>291.85445065090693</v>
      </c>
      <c r="AH97" s="24">
        <v>286.47333655452127</v>
      </c>
      <c r="AI97" s="24">
        <v>279.35290353204101</v>
      </c>
      <c r="AJ97" s="24">
        <v>271.35539126103691</v>
      </c>
      <c r="AK97" s="24">
        <v>262.71345219128477</v>
      </c>
      <c r="AL97" s="24">
        <v>257.94357594813636</v>
      </c>
      <c r="AM97" s="24">
        <v>248.45273559391791</v>
      </c>
      <c r="AN97" s="24">
        <v>238.59220576469338</v>
      </c>
      <c r="AO97" s="24">
        <v>229.71736395304211</v>
      </c>
      <c r="AP97" s="24">
        <v>220.28861728961277</v>
      </c>
      <c r="AQ97" s="24">
        <v>213.56698562073325</v>
      </c>
      <c r="AR97" s="24">
        <v>205.66170642334649</v>
      </c>
      <c r="AS97" s="24">
        <v>196.93644292643873</v>
      </c>
      <c r="AT97" s="24">
        <v>188.07600069065097</v>
      </c>
      <c r="AU97" s="24">
        <v>183.43394728414478</v>
      </c>
      <c r="AV97" s="24">
        <v>177.22330777153451</v>
      </c>
      <c r="AW97" s="24">
        <v>164.94782166437903</v>
      </c>
      <c r="AX97" s="24">
        <v>160.17221953905164</v>
      </c>
      <c r="AY97" s="24">
        <v>150.71757040792934</v>
      </c>
      <c r="AZ97" s="24">
        <v>142.58352383194682</v>
      </c>
    </row>
    <row r="98" spans="1:52" ht="12" customHeight="1" x14ac:dyDescent="0.45">
      <c r="A98" s="27" t="s">
        <v>29</v>
      </c>
      <c r="B98" s="28">
        <v>5015.3103619122448</v>
      </c>
      <c r="C98" s="28">
        <v>5034.2041226579395</v>
      </c>
      <c r="D98" s="28">
        <v>5160.7570822352236</v>
      </c>
      <c r="E98" s="28">
        <v>5481.3814388297906</v>
      </c>
      <c r="F98" s="28">
        <v>5023.4556464080324</v>
      </c>
      <c r="G98" s="28">
        <v>4685.2514215074279</v>
      </c>
      <c r="H98" s="28">
        <v>4370.8815722929221</v>
      </c>
      <c r="I98" s="28">
        <v>3952.9424008804667</v>
      </c>
      <c r="J98" s="28">
        <v>4023.5987746584137</v>
      </c>
      <c r="K98" s="28">
        <v>5020.2625642407447</v>
      </c>
      <c r="L98" s="28">
        <v>5348.3315956109509</v>
      </c>
      <c r="M98" s="28">
        <v>4658.9042584428098</v>
      </c>
      <c r="N98" s="28">
        <v>4676.830316775965</v>
      </c>
      <c r="O98" s="28">
        <v>4841.5135108453351</v>
      </c>
      <c r="P98" s="28">
        <v>4724.5913313315041</v>
      </c>
      <c r="Q98" s="28">
        <v>4797.7608582700532</v>
      </c>
      <c r="R98" s="28">
        <v>4820.8942221481375</v>
      </c>
      <c r="S98" s="28">
        <v>4902.9397267280583</v>
      </c>
      <c r="T98" s="28">
        <v>4629.1233967013595</v>
      </c>
      <c r="U98" s="28">
        <v>4553.0940668564463</v>
      </c>
      <c r="V98" s="28">
        <v>4449.1425415486383</v>
      </c>
      <c r="W98" s="28">
        <v>4415.4363037067715</v>
      </c>
      <c r="X98" s="28">
        <v>4366.5255618086039</v>
      </c>
      <c r="Y98" s="28">
        <v>4259.1958759221034</v>
      </c>
      <c r="Z98" s="28">
        <v>4221.3042840657063</v>
      </c>
      <c r="AA98" s="28">
        <v>4204.7672791932964</v>
      </c>
      <c r="AB98" s="28">
        <v>4202.9079687928715</v>
      </c>
      <c r="AC98" s="28">
        <v>4200.9216230589909</v>
      </c>
      <c r="AD98" s="28">
        <v>4194.1851362748575</v>
      </c>
      <c r="AE98" s="28">
        <v>4167.9211948085267</v>
      </c>
      <c r="AF98" s="28">
        <v>4112.914988145777</v>
      </c>
      <c r="AG98" s="28">
        <v>4074.2165950393087</v>
      </c>
      <c r="AH98" s="28">
        <v>4014.3728424070155</v>
      </c>
      <c r="AI98" s="28">
        <v>3922.0953766058205</v>
      </c>
      <c r="AJ98" s="28">
        <v>3819.8131108367638</v>
      </c>
      <c r="AK98" s="28">
        <v>3723.9758879324881</v>
      </c>
      <c r="AL98" s="28">
        <v>3658.4499774463789</v>
      </c>
      <c r="AM98" s="28">
        <v>3569.4602318170637</v>
      </c>
      <c r="AN98" s="28">
        <v>3455.4791370935509</v>
      </c>
      <c r="AO98" s="28">
        <v>3362.0264115305381</v>
      </c>
      <c r="AP98" s="28">
        <v>3266.3380716366705</v>
      </c>
      <c r="AQ98" s="28">
        <v>3199.2226466381189</v>
      </c>
      <c r="AR98" s="28">
        <v>3120.26579931182</v>
      </c>
      <c r="AS98" s="28">
        <v>3035.5090845020363</v>
      </c>
      <c r="AT98" s="28">
        <v>2929.9164643311997</v>
      </c>
      <c r="AU98" s="28">
        <v>2857.8840626566493</v>
      </c>
      <c r="AV98" s="28">
        <v>2776.3783750155972</v>
      </c>
      <c r="AW98" s="28">
        <v>2642.439602932272</v>
      </c>
      <c r="AX98" s="28">
        <v>2553.425770724813</v>
      </c>
      <c r="AY98" s="28">
        <v>2385.4874427929913</v>
      </c>
      <c r="AZ98" s="28">
        <v>2265.3552529076492</v>
      </c>
    </row>
    <row r="99" spans="1:52" ht="12" customHeight="1" x14ac:dyDescent="0.45">
      <c r="A99" s="29" t="s">
        <v>30</v>
      </c>
      <c r="B99" s="30">
        <v>1135.0510441773695</v>
      </c>
      <c r="C99" s="30">
        <v>1161.3361821962558</v>
      </c>
      <c r="D99" s="30">
        <v>1240.387587430904</v>
      </c>
      <c r="E99" s="30">
        <v>1191.3597427689922</v>
      </c>
      <c r="F99" s="30">
        <v>1073.4050973322487</v>
      </c>
      <c r="G99" s="30">
        <v>1013.2544960240969</v>
      </c>
      <c r="H99" s="30">
        <v>887.76982726754136</v>
      </c>
      <c r="I99" s="30">
        <v>788.79385799201157</v>
      </c>
      <c r="J99" s="30">
        <v>833.73338058160891</v>
      </c>
      <c r="K99" s="30">
        <v>811.1643499371263</v>
      </c>
      <c r="L99" s="30">
        <v>738.9255116814204</v>
      </c>
      <c r="M99" s="30">
        <v>754.11107273600476</v>
      </c>
      <c r="N99" s="30">
        <v>703.70699988845865</v>
      </c>
      <c r="O99" s="30">
        <v>742.39524126596052</v>
      </c>
      <c r="P99" s="30">
        <v>693.7494079794634</v>
      </c>
      <c r="Q99" s="30">
        <v>657.08239483390878</v>
      </c>
      <c r="R99" s="30">
        <v>640.94457937948221</v>
      </c>
      <c r="S99" s="30">
        <v>649.91851965500803</v>
      </c>
      <c r="T99" s="30">
        <v>633.66795306568895</v>
      </c>
      <c r="U99" s="30">
        <v>618.89380448247789</v>
      </c>
      <c r="V99" s="30">
        <v>609.38680345596504</v>
      </c>
      <c r="W99" s="30">
        <v>604.07432455953813</v>
      </c>
      <c r="X99" s="30">
        <v>598.63620821163136</v>
      </c>
      <c r="Y99" s="30">
        <v>592.31312022794282</v>
      </c>
      <c r="Z99" s="30">
        <v>585.91606774022603</v>
      </c>
      <c r="AA99" s="30">
        <v>582.19649486312187</v>
      </c>
      <c r="AB99" s="30">
        <v>578.90195644536709</v>
      </c>
      <c r="AC99" s="30">
        <v>576.16899094250095</v>
      </c>
      <c r="AD99" s="30">
        <v>572.98102753806813</v>
      </c>
      <c r="AE99" s="30">
        <v>567.41901902403686</v>
      </c>
      <c r="AF99" s="30">
        <v>561.8606065883057</v>
      </c>
      <c r="AG99" s="30">
        <v>557.88280183242125</v>
      </c>
      <c r="AH99" s="30">
        <v>550.1966831894091</v>
      </c>
      <c r="AI99" s="30">
        <v>541.6134957133504</v>
      </c>
      <c r="AJ99" s="30">
        <v>527.42775578298222</v>
      </c>
      <c r="AK99" s="30">
        <v>511.46847577165886</v>
      </c>
      <c r="AL99" s="30">
        <v>500.76909831603558</v>
      </c>
      <c r="AM99" s="30">
        <v>480.40654627770857</v>
      </c>
      <c r="AN99" s="30">
        <v>457.91603671932512</v>
      </c>
      <c r="AO99" s="30">
        <v>439.84671428896547</v>
      </c>
      <c r="AP99" s="30">
        <v>420.68535052989631</v>
      </c>
      <c r="AQ99" s="30">
        <v>409.32029360797264</v>
      </c>
      <c r="AR99" s="30">
        <v>393.29117368335801</v>
      </c>
      <c r="AS99" s="30">
        <v>379.87201952086514</v>
      </c>
      <c r="AT99" s="30">
        <v>358.23460468422411</v>
      </c>
      <c r="AU99" s="30">
        <v>347.02072413356257</v>
      </c>
      <c r="AV99" s="30">
        <v>331.21312449293333</v>
      </c>
      <c r="AW99" s="30">
        <v>301.65383725224649</v>
      </c>
      <c r="AX99" s="30">
        <v>293.99911093981353</v>
      </c>
      <c r="AY99" s="30">
        <v>274.94045399341098</v>
      </c>
      <c r="AZ99" s="30">
        <v>256.91339181188403</v>
      </c>
    </row>
    <row r="100" spans="1:52" ht="12" customHeight="1" x14ac:dyDescent="0.45">
      <c r="A100" s="29" t="s">
        <v>31</v>
      </c>
      <c r="B100" s="30">
        <v>717.89027051626738</v>
      </c>
      <c r="C100" s="30">
        <v>692.33424703606795</v>
      </c>
      <c r="D100" s="30">
        <v>664.00887678805611</v>
      </c>
      <c r="E100" s="30">
        <v>710.61765917364221</v>
      </c>
      <c r="F100" s="30">
        <v>703.35252867805718</v>
      </c>
      <c r="G100" s="30">
        <v>682.55406874501898</v>
      </c>
      <c r="H100" s="30">
        <v>636.53569059242602</v>
      </c>
      <c r="I100" s="30">
        <v>652.8278693603977</v>
      </c>
      <c r="J100" s="30">
        <v>627.57693456156358</v>
      </c>
      <c r="K100" s="30">
        <v>573.59837695059616</v>
      </c>
      <c r="L100" s="30">
        <v>567.17939670367173</v>
      </c>
      <c r="M100" s="30">
        <v>568.29915013534662</v>
      </c>
      <c r="N100" s="30">
        <v>571.1225806220117</v>
      </c>
      <c r="O100" s="30">
        <v>578.09192208780382</v>
      </c>
      <c r="P100" s="30">
        <v>556.21602003100679</v>
      </c>
      <c r="Q100" s="30">
        <v>518.83526345449354</v>
      </c>
      <c r="R100" s="30">
        <v>504.4869869553628</v>
      </c>
      <c r="S100" s="30">
        <v>506.05885176537049</v>
      </c>
      <c r="T100" s="30">
        <v>493.68759010658158</v>
      </c>
      <c r="U100" s="30">
        <v>484.64112818163153</v>
      </c>
      <c r="V100" s="30">
        <v>479.76479100186361</v>
      </c>
      <c r="W100" s="30">
        <v>474.64509968200542</v>
      </c>
      <c r="X100" s="30">
        <v>466.2663642932875</v>
      </c>
      <c r="Y100" s="30">
        <v>454.39097180568535</v>
      </c>
      <c r="Z100" s="30">
        <v>446.6689334975635</v>
      </c>
      <c r="AA100" s="30">
        <v>442.1215935271062</v>
      </c>
      <c r="AB100" s="30">
        <v>437.36673703830849</v>
      </c>
      <c r="AC100" s="30">
        <v>429.22921193285902</v>
      </c>
      <c r="AD100" s="30">
        <v>424.25164304010212</v>
      </c>
      <c r="AE100" s="30">
        <v>420.03401896803393</v>
      </c>
      <c r="AF100" s="30">
        <v>409.90861813666237</v>
      </c>
      <c r="AG100" s="30">
        <v>404.51070990341458</v>
      </c>
      <c r="AH100" s="30">
        <v>393.65692723675386</v>
      </c>
      <c r="AI100" s="30">
        <v>380.32791692914259</v>
      </c>
      <c r="AJ100" s="30">
        <v>367.46596031682293</v>
      </c>
      <c r="AK100" s="30">
        <v>350.83896413422752</v>
      </c>
      <c r="AL100" s="30">
        <v>344.51651304833712</v>
      </c>
      <c r="AM100" s="30">
        <v>325.81842123490196</v>
      </c>
      <c r="AN100" s="30">
        <v>306.45665255988132</v>
      </c>
      <c r="AO100" s="30">
        <v>289.84525880586921</v>
      </c>
      <c r="AP100" s="30">
        <v>272.67671559436491</v>
      </c>
      <c r="AQ100" s="30">
        <v>259.860994554591</v>
      </c>
      <c r="AR100" s="30">
        <v>245.07145455123938</v>
      </c>
      <c r="AS100" s="30">
        <v>227.48445934750725</v>
      </c>
      <c r="AT100" s="30">
        <v>211.16182858008995</v>
      </c>
      <c r="AU100" s="30">
        <v>204.1288499865997</v>
      </c>
      <c r="AV100" s="30">
        <v>191.87203651172962</v>
      </c>
      <c r="AW100" s="30">
        <v>168.9251377708199</v>
      </c>
      <c r="AX100" s="30">
        <v>160.92027469809597</v>
      </c>
      <c r="AY100" s="30">
        <v>146.80749100348547</v>
      </c>
      <c r="AZ100" s="30">
        <v>133.4962428706242</v>
      </c>
    </row>
    <row r="101" spans="1:52" ht="12" customHeight="1" x14ac:dyDescent="0.45">
      <c r="A101" s="29" t="s">
        <v>32</v>
      </c>
      <c r="B101" s="30">
        <v>2977.636560716378</v>
      </c>
      <c r="C101" s="30">
        <v>3019.7736881779779</v>
      </c>
      <c r="D101" s="30">
        <v>2944.9774854729762</v>
      </c>
      <c r="E101" s="30">
        <v>3124.4197268889238</v>
      </c>
      <c r="F101" s="30">
        <v>3237.4074581382451</v>
      </c>
      <c r="G101" s="30">
        <v>3250.7250993145817</v>
      </c>
      <c r="H101" s="30">
        <v>3142.9550603839539</v>
      </c>
      <c r="I101" s="30">
        <v>3105.4023544077882</v>
      </c>
      <c r="J101" s="30">
        <v>3185.7949069424758</v>
      </c>
      <c r="K101" s="30">
        <v>3078.2293451710107</v>
      </c>
      <c r="L101" s="30">
        <v>3234.3829971855503</v>
      </c>
      <c r="M101" s="30">
        <v>3212.0901273596633</v>
      </c>
      <c r="N101" s="30">
        <v>3180.3710976458106</v>
      </c>
      <c r="O101" s="30">
        <v>3119.1438304314665</v>
      </c>
      <c r="P101" s="30">
        <v>3047.2816972594451</v>
      </c>
      <c r="Q101" s="30">
        <v>3021.7507893630041</v>
      </c>
      <c r="R101" s="30">
        <v>2991.9979674616357</v>
      </c>
      <c r="S101" s="30">
        <v>2944.4323369345866</v>
      </c>
      <c r="T101" s="30">
        <v>2875.2427065655629</v>
      </c>
      <c r="U101" s="30">
        <v>2818.9638036683277</v>
      </c>
      <c r="V101" s="30">
        <v>2783.9883727363626</v>
      </c>
      <c r="W101" s="30">
        <v>2765.6619158625899</v>
      </c>
      <c r="X101" s="30">
        <v>2751.8864315656956</v>
      </c>
      <c r="Y101" s="30">
        <v>2708.3888662264771</v>
      </c>
      <c r="Z101" s="30">
        <v>2686.8577877901994</v>
      </c>
      <c r="AA101" s="30">
        <v>2669.1846682623959</v>
      </c>
      <c r="AB101" s="30">
        <v>2672.234135468736</v>
      </c>
      <c r="AC101" s="30">
        <v>2665.7446274816116</v>
      </c>
      <c r="AD101" s="30">
        <v>2657.1403685227456</v>
      </c>
      <c r="AE101" s="30">
        <v>2645.053255177655</v>
      </c>
      <c r="AF101" s="30">
        <v>2614.2872903951306</v>
      </c>
      <c r="AG101" s="30">
        <v>2592.4422119427472</v>
      </c>
      <c r="AH101" s="30">
        <v>2555.4300131261257</v>
      </c>
      <c r="AI101" s="30">
        <v>2498.891908943554</v>
      </c>
      <c r="AJ101" s="30">
        <v>2418.1199843349164</v>
      </c>
      <c r="AK101" s="30">
        <v>2334.8008664922386</v>
      </c>
      <c r="AL101" s="30">
        <v>2285.0272158026237</v>
      </c>
      <c r="AM101" s="30">
        <v>2173.5607477399735</v>
      </c>
      <c r="AN101" s="30">
        <v>2055.1862135550991</v>
      </c>
      <c r="AO101" s="30">
        <v>1940.9415723345696</v>
      </c>
      <c r="AP101" s="30">
        <v>1819.3800829427109</v>
      </c>
      <c r="AQ101" s="30">
        <v>1733.0186935467409</v>
      </c>
      <c r="AR101" s="30">
        <v>1632.3610686053901</v>
      </c>
      <c r="AS101" s="30">
        <v>1529.3220754129384</v>
      </c>
      <c r="AT101" s="30">
        <v>1437.2170437606878</v>
      </c>
      <c r="AU101" s="30">
        <v>1403.1362502073987</v>
      </c>
      <c r="AV101" s="30">
        <v>1345.149036273993</v>
      </c>
      <c r="AW101" s="30">
        <v>1187.2249582566394</v>
      </c>
      <c r="AX101" s="30">
        <v>1158.3149168024199</v>
      </c>
      <c r="AY101" s="30">
        <v>1061.8717038290247</v>
      </c>
      <c r="AZ101" s="30">
        <v>974.88638856721104</v>
      </c>
    </row>
    <row r="102" spans="1:52" ht="12" customHeight="1" x14ac:dyDescent="0.45">
      <c r="A102" s="29" t="s">
        <v>33</v>
      </c>
      <c r="B102" s="30">
        <v>331.21108035020535</v>
      </c>
      <c r="C102" s="30">
        <v>318.68189851000182</v>
      </c>
      <c r="D102" s="30">
        <v>327.96194237652804</v>
      </c>
      <c r="E102" s="30">
        <v>369.81319384693819</v>
      </c>
      <c r="F102" s="30">
        <v>326.03185775810931</v>
      </c>
      <c r="G102" s="30">
        <v>345.04732485487324</v>
      </c>
      <c r="H102" s="30">
        <v>336.73313721814827</v>
      </c>
      <c r="I102" s="30">
        <v>333.09020825174628</v>
      </c>
      <c r="J102" s="30">
        <v>320.7372858247179</v>
      </c>
      <c r="K102" s="30">
        <v>329.16290674740566</v>
      </c>
      <c r="L102" s="30">
        <v>332.78117654744818</v>
      </c>
      <c r="M102" s="30">
        <v>300.29536095169664</v>
      </c>
      <c r="N102" s="30">
        <v>311.0322337225096</v>
      </c>
      <c r="O102" s="30">
        <v>335.5154591241934</v>
      </c>
      <c r="P102" s="30">
        <v>317.6195892432724</v>
      </c>
      <c r="Q102" s="30">
        <v>306.92958813399383</v>
      </c>
      <c r="R102" s="30">
        <v>308.00142828832293</v>
      </c>
      <c r="S102" s="30">
        <v>311.87061115727897</v>
      </c>
      <c r="T102" s="30">
        <v>304.74707762390597</v>
      </c>
      <c r="U102" s="30">
        <v>297.11693711683006</v>
      </c>
      <c r="V102" s="30">
        <v>292.75437247295793</v>
      </c>
      <c r="W102" s="30">
        <v>289.49277072174237</v>
      </c>
      <c r="X102" s="30">
        <v>282.61741840024098</v>
      </c>
      <c r="Y102" s="30">
        <v>277.26390318163902</v>
      </c>
      <c r="Z102" s="30">
        <v>272.05898965666756</v>
      </c>
      <c r="AA102" s="30">
        <v>267.93986375203582</v>
      </c>
      <c r="AB102" s="30">
        <v>264.47357215128466</v>
      </c>
      <c r="AC102" s="30">
        <v>261.06686617004192</v>
      </c>
      <c r="AD102" s="30">
        <v>257.57350937204689</v>
      </c>
      <c r="AE102" s="30">
        <v>252.80081767514307</v>
      </c>
      <c r="AF102" s="30">
        <v>247.85877967253791</v>
      </c>
      <c r="AG102" s="30">
        <v>243.19926364830684</v>
      </c>
      <c r="AH102" s="30">
        <v>237.19036396279253</v>
      </c>
      <c r="AI102" s="30">
        <v>229.22183505744459</v>
      </c>
      <c r="AJ102" s="30">
        <v>217.38188917227919</v>
      </c>
      <c r="AK102" s="30">
        <v>207.28844362562876</v>
      </c>
      <c r="AL102" s="30">
        <v>200.0688017795641</v>
      </c>
      <c r="AM102" s="30">
        <v>187.95521720508353</v>
      </c>
      <c r="AN102" s="30">
        <v>184.6998913938483</v>
      </c>
      <c r="AO102" s="30">
        <v>181.90613056541</v>
      </c>
      <c r="AP102" s="30">
        <v>174.79650832368932</v>
      </c>
      <c r="AQ102" s="30">
        <v>172.07887137746539</v>
      </c>
      <c r="AR102" s="30">
        <v>166.32408183066806</v>
      </c>
      <c r="AS102" s="30">
        <v>163.07847283983935</v>
      </c>
      <c r="AT102" s="30">
        <v>155.72359438685157</v>
      </c>
      <c r="AU102" s="30">
        <v>150.31939500931279</v>
      </c>
      <c r="AV102" s="30">
        <v>148.44104056148689</v>
      </c>
      <c r="AW102" s="30">
        <v>142.82420782700262</v>
      </c>
      <c r="AX102" s="30">
        <v>138.12672339645229</v>
      </c>
      <c r="AY102" s="30">
        <v>130.55867069942624</v>
      </c>
      <c r="AZ102" s="30">
        <v>123.21695766953695</v>
      </c>
    </row>
    <row r="103" spans="1:52" ht="12" customHeight="1" x14ac:dyDescent="0.45">
      <c r="A103" s="29" t="s">
        <v>34</v>
      </c>
      <c r="B103" s="30">
        <v>245.90935881969415</v>
      </c>
      <c r="C103" s="30">
        <v>247.6366288752601</v>
      </c>
      <c r="D103" s="30">
        <v>250.54812037183194</v>
      </c>
      <c r="E103" s="30">
        <v>244.66339962675812</v>
      </c>
      <c r="F103" s="30">
        <v>238.41120622825136</v>
      </c>
      <c r="G103" s="30">
        <v>220.66947359403358</v>
      </c>
      <c r="H103" s="30">
        <v>210.3586187514463</v>
      </c>
      <c r="I103" s="30">
        <v>207.06358295237655</v>
      </c>
      <c r="J103" s="30">
        <v>199.89105583953241</v>
      </c>
      <c r="K103" s="30">
        <v>183.15425645685994</v>
      </c>
      <c r="L103" s="30">
        <v>190.41091150084912</v>
      </c>
      <c r="M103" s="30">
        <v>179.2740720804685</v>
      </c>
      <c r="N103" s="30">
        <v>182.27948887867566</v>
      </c>
      <c r="O103" s="30">
        <v>176.38046974356072</v>
      </c>
      <c r="P103" s="30">
        <v>170.80921930173906</v>
      </c>
      <c r="Q103" s="30">
        <v>170.56858783196355</v>
      </c>
      <c r="R103" s="30">
        <v>172.59536665070516</v>
      </c>
      <c r="S103" s="30">
        <v>170.1200825899401</v>
      </c>
      <c r="T103" s="30">
        <v>165.43825389954119</v>
      </c>
      <c r="U103" s="30">
        <v>159.99756546534735</v>
      </c>
      <c r="V103" s="30">
        <v>156.29084511862669</v>
      </c>
      <c r="W103" s="30">
        <v>154.60035344773803</v>
      </c>
      <c r="X103" s="30">
        <v>152.94213015875761</v>
      </c>
      <c r="Y103" s="30">
        <v>150.66950598481293</v>
      </c>
      <c r="Z103" s="30">
        <v>148.00433284747888</v>
      </c>
      <c r="AA103" s="30">
        <v>145.85392212135557</v>
      </c>
      <c r="AB103" s="30">
        <v>143.95795337147356</v>
      </c>
      <c r="AC103" s="30">
        <v>142.25721811095545</v>
      </c>
      <c r="AD103" s="30">
        <v>140.66425971910311</v>
      </c>
      <c r="AE103" s="30">
        <v>138.52571481368929</v>
      </c>
      <c r="AF103" s="30">
        <v>136.65303177682728</v>
      </c>
      <c r="AG103" s="30">
        <v>134.44473844014155</v>
      </c>
      <c r="AH103" s="30">
        <v>131.65533414303482</v>
      </c>
      <c r="AI103" s="30">
        <v>128.84191447675965</v>
      </c>
      <c r="AJ103" s="30">
        <v>126.43797510055091</v>
      </c>
      <c r="AK103" s="30">
        <v>123.80088248777116</v>
      </c>
      <c r="AL103" s="30">
        <v>122.7647861164693</v>
      </c>
      <c r="AM103" s="30">
        <v>120.53945296399586</v>
      </c>
      <c r="AN103" s="30">
        <v>118.34810194410468</v>
      </c>
      <c r="AO103" s="30">
        <v>116.3343507207108</v>
      </c>
      <c r="AP103" s="30">
        <v>114.30983186120663</v>
      </c>
      <c r="AQ103" s="30">
        <v>113.27967231742146</v>
      </c>
      <c r="AR103" s="30">
        <v>111.75571914217286</v>
      </c>
      <c r="AS103" s="30">
        <v>109.971460207923</v>
      </c>
      <c r="AT103" s="30">
        <v>107.78370884113893</v>
      </c>
      <c r="AU103" s="30">
        <v>105.67519609690657</v>
      </c>
      <c r="AV103" s="30">
        <v>103.56679764673549</v>
      </c>
      <c r="AW103" s="30">
        <v>101.5929849306583</v>
      </c>
      <c r="AX103" s="30">
        <v>100.04961542598848</v>
      </c>
      <c r="AY103" s="30">
        <v>98.146778365692143</v>
      </c>
      <c r="AZ103" s="30">
        <v>96.443048814734624</v>
      </c>
    </row>
    <row r="104" spans="1:52" ht="12" customHeight="1" x14ac:dyDescent="0.45">
      <c r="A104" s="29" t="s">
        <v>35</v>
      </c>
      <c r="B104" s="30">
        <v>61.092498394111445</v>
      </c>
      <c r="C104" s="30">
        <v>62.071100734565547</v>
      </c>
      <c r="D104" s="30">
        <v>58.717835887999051</v>
      </c>
      <c r="E104" s="30">
        <v>58.910132921763385</v>
      </c>
      <c r="F104" s="30">
        <v>56.253507549475138</v>
      </c>
      <c r="G104" s="30">
        <v>51.174132132491536</v>
      </c>
      <c r="H104" s="30">
        <v>46.396004852780337</v>
      </c>
      <c r="I104" s="30">
        <v>43.636807411047847</v>
      </c>
      <c r="J104" s="30">
        <v>37.682667209321643</v>
      </c>
      <c r="K104" s="30">
        <v>39.416505795161861</v>
      </c>
      <c r="L104" s="30">
        <v>35.90162062537479</v>
      </c>
      <c r="M104" s="30">
        <v>31.784341907692099</v>
      </c>
      <c r="N104" s="30">
        <v>32.711244608312548</v>
      </c>
      <c r="O104" s="30">
        <v>34.381125025615162</v>
      </c>
      <c r="P104" s="30">
        <v>27.236691414359679</v>
      </c>
      <c r="Q104" s="30">
        <v>26.213290707054021</v>
      </c>
      <c r="R104" s="30">
        <v>26.800359435471812</v>
      </c>
      <c r="S104" s="30">
        <v>26.26579173287773</v>
      </c>
      <c r="T104" s="30">
        <v>25.718560763210501</v>
      </c>
      <c r="U104" s="30">
        <v>24.945295595876594</v>
      </c>
      <c r="V104" s="30">
        <v>24.365713684268858</v>
      </c>
      <c r="W104" s="30">
        <v>24.109852244592485</v>
      </c>
      <c r="X104" s="30">
        <v>23.899412301210628</v>
      </c>
      <c r="Y104" s="30">
        <v>23.637882453545416</v>
      </c>
      <c r="Z104" s="30">
        <v>23.406572234764703</v>
      </c>
      <c r="AA104" s="30">
        <v>23.225858186381693</v>
      </c>
      <c r="AB104" s="30">
        <v>23.050527553109763</v>
      </c>
      <c r="AC104" s="30">
        <v>22.914676467539984</v>
      </c>
      <c r="AD104" s="30">
        <v>22.762975670736559</v>
      </c>
      <c r="AE104" s="30">
        <v>22.615364425481339</v>
      </c>
      <c r="AF104" s="30">
        <v>22.453469542930382</v>
      </c>
      <c r="AG104" s="30">
        <v>22.312997292117789</v>
      </c>
      <c r="AH104" s="30">
        <v>22.189390594049591</v>
      </c>
      <c r="AI104" s="30">
        <v>21.918917793769108</v>
      </c>
      <c r="AJ104" s="30">
        <v>21.780691707446966</v>
      </c>
      <c r="AK104" s="30">
        <v>21.490718938164722</v>
      </c>
      <c r="AL104" s="30">
        <v>21.265597206415332</v>
      </c>
      <c r="AM104" s="30">
        <v>21.012591344967046</v>
      </c>
      <c r="AN104" s="30">
        <v>20.855515109861287</v>
      </c>
      <c r="AO104" s="30">
        <v>20.703402220628011</v>
      </c>
      <c r="AP104" s="30">
        <v>20.458989590441323</v>
      </c>
      <c r="AQ104" s="30">
        <v>20.070721593117145</v>
      </c>
      <c r="AR104" s="30">
        <v>19.778282831570348</v>
      </c>
      <c r="AS104" s="30">
        <v>19.43693248225593</v>
      </c>
      <c r="AT104" s="30">
        <v>19.024025635112011</v>
      </c>
      <c r="AU104" s="30">
        <v>18.664765473569442</v>
      </c>
      <c r="AV104" s="30">
        <v>18.445570622860203</v>
      </c>
      <c r="AW104" s="30">
        <v>18.229623747189518</v>
      </c>
      <c r="AX104" s="30">
        <v>18.01414563312731</v>
      </c>
      <c r="AY104" s="30">
        <v>17.809948291592917</v>
      </c>
      <c r="AZ104" s="30">
        <v>17.619558338201681</v>
      </c>
    </row>
    <row r="105" spans="1:52" ht="12" customHeight="1" x14ac:dyDescent="0.45">
      <c r="A105" s="29" t="s">
        <v>36</v>
      </c>
      <c r="B105" s="30">
        <v>51.818587496436962</v>
      </c>
      <c r="C105" s="30">
        <v>54.904500535817519</v>
      </c>
      <c r="D105" s="30">
        <v>54.943310211211042</v>
      </c>
      <c r="E105" s="30">
        <v>54.760730624805475</v>
      </c>
      <c r="F105" s="30">
        <v>52.174798618920242</v>
      </c>
      <c r="G105" s="30">
        <v>50.272912525891016</v>
      </c>
      <c r="H105" s="30">
        <v>47.192827338197603</v>
      </c>
      <c r="I105" s="30">
        <v>43.886517537678323</v>
      </c>
      <c r="J105" s="30">
        <v>41.381523897075802</v>
      </c>
      <c r="K105" s="30">
        <v>44.518438834997411</v>
      </c>
      <c r="L105" s="30">
        <v>42.425788620130099</v>
      </c>
      <c r="M105" s="30">
        <v>37.619512801455329</v>
      </c>
      <c r="N105" s="30">
        <v>36.282434357731475</v>
      </c>
      <c r="O105" s="30">
        <v>36.979342300785106</v>
      </c>
      <c r="P105" s="30">
        <v>32.57382895565609</v>
      </c>
      <c r="Q105" s="30">
        <v>33.197352403363986</v>
      </c>
      <c r="R105" s="30">
        <v>33.285414453989013</v>
      </c>
      <c r="S105" s="30">
        <v>33.265507547682638</v>
      </c>
      <c r="T105" s="30">
        <v>32.353571596740792</v>
      </c>
      <c r="U105" s="30">
        <v>31.220466254994335</v>
      </c>
      <c r="V105" s="30">
        <v>30.463449769444001</v>
      </c>
      <c r="W105" s="30">
        <v>30.177765435508508</v>
      </c>
      <c r="X105" s="30">
        <v>29.851955012102799</v>
      </c>
      <c r="Y105" s="30">
        <v>29.47146184920258</v>
      </c>
      <c r="Z105" s="30">
        <v>29.113356103187414</v>
      </c>
      <c r="AA105" s="30">
        <v>28.819832787190766</v>
      </c>
      <c r="AB105" s="30">
        <v>28.568532183187042</v>
      </c>
      <c r="AC105" s="30">
        <v>28.340989923247687</v>
      </c>
      <c r="AD105" s="30">
        <v>28.075005653057186</v>
      </c>
      <c r="AE105" s="30">
        <v>27.809080198332918</v>
      </c>
      <c r="AF105" s="30">
        <v>27.547770899763027</v>
      </c>
      <c r="AG105" s="30">
        <v>27.25648041319246</v>
      </c>
      <c r="AH105" s="30">
        <v>27.033594745493605</v>
      </c>
      <c r="AI105" s="30">
        <v>26.567016065531362</v>
      </c>
      <c r="AJ105" s="30">
        <v>26.301325765902128</v>
      </c>
      <c r="AK105" s="30">
        <v>26.043339387984513</v>
      </c>
      <c r="AL105" s="30">
        <v>25.783937301981453</v>
      </c>
      <c r="AM105" s="30">
        <v>25.380279943860881</v>
      </c>
      <c r="AN105" s="30">
        <v>25.120569832194263</v>
      </c>
      <c r="AO105" s="30">
        <v>24.845513501034031</v>
      </c>
      <c r="AP105" s="30">
        <v>24.596733313243348</v>
      </c>
      <c r="AQ105" s="30">
        <v>24.339999315539721</v>
      </c>
      <c r="AR105" s="30">
        <v>24.059854280770434</v>
      </c>
      <c r="AS105" s="30">
        <v>23.759946594813105</v>
      </c>
      <c r="AT105" s="30">
        <v>23.376161661682747</v>
      </c>
      <c r="AU105" s="30">
        <v>22.898448663674049</v>
      </c>
      <c r="AV105" s="30">
        <v>22.689314028355728</v>
      </c>
      <c r="AW105" s="30">
        <v>22.44145915443438</v>
      </c>
      <c r="AX105" s="30">
        <v>22.197163074641516</v>
      </c>
      <c r="AY105" s="30">
        <v>21.971842371652777</v>
      </c>
      <c r="AZ105" s="30">
        <v>21.759544152852481</v>
      </c>
    </row>
    <row r="106" spans="1:52" ht="12" customHeight="1" x14ac:dyDescent="0.45">
      <c r="A106" s="29" t="s">
        <v>37</v>
      </c>
      <c r="B106" s="30">
        <v>188.93203230018332</v>
      </c>
      <c r="C106" s="30">
        <v>187.22372163629424</v>
      </c>
      <c r="D106" s="30">
        <v>196.56024275815523</v>
      </c>
      <c r="E106" s="30">
        <v>207.91959130998703</v>
      </c>
      <c r="F106" s="30">
        <v>199.18600023316822</v>
      </c>
      <c r="G106" s="30">
        <v>164.87836012878449</v>
      </c>
      <c r="H106" s="30">
        <v>155.60397930820895</v>
      </c>
      <c r="I106" s="30">
        <v>140.23601950955006</v>
      </c>
      <c r="J106" s="30">
        <v>126.17780038914702</v>
      </c>
      <c r="K106" s="30">
        <v>126.86754236267835</v>
      </c>
      <c r="L106" s="30">
        <v>113.56399049004483</v>
      </c>
      <c r="M106" s="30">
        <v>99.577711947171252</v>
      </c>
      <c r="N106" s="30">
        <v>103.19914062366216</v>
      </c>
      <c r="O106" s="30">
        <v>98.671568347396828</v>
      </c>
      <c r="P106" s="30">
        <v>93.520077821996267</v>
      </c>
      <c r="Q106" s="30">
        <v>94.319387390789501</v>
      </c>
      <c r="R106" s="30">
        <v>94.423395902584474</v>
      </c>
      <c r="S106" s="30">
        <v>94.112547586328233</v>
      </c>
      <c r="T106" s="30">
        <v>91.423194094829938</v>
      </c>
      <c r="U106" s="30">
        <v>88.225020947668582</v>
      </c>
      <c r="V106" s="30">
        <v>86.307406070418082</v>
      </c>
      <c r="W106" s="30">
        <v>85.442981141295732</v>
      </c>
      <c r="X106" s="30">
        <v>84.128589305582665</v>
      </c>
      <c r="Y106" s="30">
        <v>83.161664040635884</v>
      </c>
      <c r="Z106" s="30">
        <v>82.205316624297993</v>
      </c>
      <c r="AA106" s="30">
        <v>81.396016597647332</v>
      </c>
      <c r="AB106" s="30">
        <v>80.394333932286671</v>
      </c>
      <c r="AC106" s="30">
        <v>79.184093383249774</v>
      </c>
      <c r="AD106" s="30">
        <v>78.547086933855638</v>
      </c>
      <c r="AE106" s="30">
        <v>78.06699770787074</v>
      </c>
      <c r="AF106" s="30">
        <v>77.194682570031034</v>
      </c>
      <c r="AG106" s="30">
        <v>75.751944673988405</v>
      </c>
      <c r="AH106" s="30">
        <v>74.704789234280625</v>
      </c>
      <c r="AI106" s="30">
        <v>73.308540789526745</v>
      </c>
      <c r="AJ106" s="30">
        <v>72.431556611377601</v>
      </c>
      <c r="AK106" s="30">
        <v>70.848274727764974</v>
      </c>
      <c r="AL106" s="30">
        <v>70.412369663038959</v>
      </c>
      <c r="AM106" s="30">
        <v>69.545195598661167</v>
      </c>
      <c r="AN106" s="30">
        <v>68.859482393332442</v>
      </c>
      <c r="AO106" s="30">
        <v>68.168086946040773</v>
      </c>
      <c r="AP106" s="30">
        <v>67.463712398813527</v>
      </c>
      <c r="AQ106" s="30">
        <v>67.090735730582395</v>
      </c>
      <c r="AR106" s="30">
        <v>66.06040922493581</v>
      </c>
      <c r="AS106" s="30">
        <v>65.357359986721193</v>
      </c>
      <c r="AT106" s="30">
        <v>64.943748697935774</v>
      </c>
      <c r="AU106" s="30">
        <v>64.479339552025991</v>
      </c>
      <c r="AV106" s="30">
        <v>63.617080660011574</v>
      </c>
      <c r="AW106" s="30">
        <v>62.540532227272486</v>
      </c>
      <c r="AX106" s="30">
        <v>61.958304729431575</v>
      </c>
      <c r="AY106" s="30">
        <v>61.502320404102818</v>
      </c>
      <c r="AZ106" s="30">
        <v>60.709111093338201</v>
      </c>
    </row>
    <row r="107" spans="1:52" ht="12" customHeight="1" x14ac:dyDescent="0.45">
      <c r="A107" s="29" t="s">
        <v>38</v>
      </c>
      <c r="B107" s="30">
        <v>100.16777933225941</v>
      </c>
      <c r="C107" s="30">
        <v>99.05533666561422</v>
      </c>
      <c r="D107" s="30">
        <v>93.99981501341702</v>
      </c>
      <c r="E107" s="30">
        <v>99.254865635295445</v>
      </c>
      <c r="F107" s="30">
        <v>113.17633299814879</v>
      </c>
      <c r="G107" s="30">
        <v>110.32879857914962</v>
      </c>
      <c r="H107" s="30">
        <v>104.97387076565835</v>
      </c>
      <c r="I107" s="30">
        <v>87.431265281475433</v>
      </c>
      <c r="J107" s="30">
        <v>93.309797603764437</v>
      </c>
      <c r="K107" s="30">
        <v>92.631231536779723</v>
      </c>
      <c r="L107" s="30">
        <v>91.637757268761206</v>
      </c>
      <c r="M107" s="30">
        <v>88.535858304915294</v>
      </c>
      <c r="N107" s="30">
        <v>78.080153047127069</v>
      </c>
      <c r="O107" s="30">
        <v>75.435628694577346</v>
      </c>
      <c r="P107" s="30">
        <v>70.724501226956775</v>
      </c>
      <c r="Q107" s="30">
        <v>68.364455428107945</v>
      </c>
      <c r="R107" s="30">
        <v>69.441352177103624</v>
      </c>
      <c r="S107" s="30">
        <v>68.869555143866293</v>
      </c>
      <c r="T107" s="30">
        <v>68.193962952170324</v>
      </c>
      <c r="U107" s="30">
        <v>67.199017980939217</v>
      </c>
      <c r="V107" s="30">
        <v>66.526233946817442</v>
      </c>
      <c r="W107" s="30">
        <v>64.038590907311473</v>
      </c>
      <c r="X107" s="30">
        <v>63.617043126134526</v>
      </c>
      <c r="Y107" s="30">
        <v>63.079607562222421</v>
      </c>
      <c r="Z107" s="30">
        <v>61.782774934960607</v>
      </c>
      <c r="AA107" s="30">
        <v>60.883958012485259</v>
      </c>
      <c r="AB107" s="30">
        <v>59.919055266616994</v>
      </c>
      <c r="AC107" s="30">
        <v>58.562617855554961</v>
      </c>
      <c r="AD107" s="30">
        <v>57.861202787743281</v>
      </c>
      <c r="AE107" s="30">
        <v>57.256667431627967</v>
      </c>
      <c r="AF107" s="30">
        <v>56.815917777469579</v>
      </c>
      <c r="AG107" s="30">
        <v>56.035038339452704</v>
      </c>
      <c r="AH107" s="30">
        <v>55.569048133110321</v>
      </c>
      <c r="AI107" s="30">
        <v>54.86968096683583</v>
      </c>
      <c r="AJ107" s="30">
        <v>54.10021152902393</v>
      </c>
      <c r="AK107" s="30">
        <v>52.967855980057877</v>
      </c>
      <c r="AL107" s="30">
        <v>52.490289960752534</v>
      </c>
      <c r="AM107" s="30">
        <v>51.927631251004705</v>
      </c>
      <c r="AN107" s="30">
        <v>51.641557061137568</v>
      </c>
      <c r="AO107" s="30">
        <v>51.266884271278933</v>
      </c>
      <c r="AP107" s="30">
        <v>50.959481706079757</v>
      </c>
      <c r="AQ107" s="30">
        <v>48.742552386690363</v>
      </c>
      <c r="AR107" s="30">
        <v>48.259323277816172</v>
      </c>
      <c r="AS107" s="30">
        <v>47.734969626608127</v>
      </c>
      <c r="AT107" s="30">
        <v>46.827571385139947</v>
      </c>
      <c r="AU107" s="30">
        <v>46.087849624221839</v>
      </c>
      <c r="AV107" s="30">
        <v>45.305879905599411</v>
      </c>
      <c r="AW107" s="30">
        <v>44.314968044086392</v>
      </c>
      <c r="AX107" s="30">
        <v>43.76981913594534</v>
      </c>
      <c r="AY107" s="30">
        <v>43.235515524656719</v>
      </c>
      <c r="AZ107" s="30">
        <v>42.849780807011264</v>
      </c>
    </row>
    <row r="108" spans="1:52" ht="12" customHeight="1" x14ac:dyDescent="0.45">
      <c r="A108" s="31" t="s">
        <v>39</v>
      </c>
      <c r="B108" s="32">
        <v>388.49561736450994</v>
      </c>
      <c r="C108" s="32">
        <v>378.20514257864926</v>
      </c>
      <c r="D108" s="32">
        <v>351.78949827358718</v>
      </c>
      <c r="E108" s="32">
        <v>342.79426086882114</v>
      </c>
      <c r="F108" s="32">
        <v>317.17354441092516</v>
      </c>
      <c r="G108" s="32">
        <v>311.66683900772671</v>
      </c>
      <c r="H108" s="32">
        <v>286.46804132897529</v>
      </c>
      <c r="I108" s="32">
        <v>300.58772300256373</v>
      </c>
      <c r="J108" s="32">
        <v>308.15756650755679</v>
      </c>
      <c r="K108" s="32">
        <v>287.69530775165492</v>
      </c>
      <c r="L108" s="32">
        <v>300.25767712514914</v>
      </c>
      <c r="M108" s="32">
        <v>256.30220578926497</v>
      </c>
      <c r="N108" s="32">
        <v>258.39675002123494</v>
      </c>
      <c r="O108" s="32">
        <v>244.16570640843872</v>
      </c>
      <c r="P108" s="32">
        <v>235.87987906495133</v>
      </c>
      <c r="Q108" s="32">
        <v>220.02730012227318</v>
      </c>
      <c r="R108" s="32">
        <v>218.05473172691205</v>
      </c>
      <c r="S108" s="32">
        <v>216.97862892995022</v>
      </c>
      <c r="T108" s="32">
        <v>213.63022226305549</v>
      </c>
      <c r="U108" s="32">
        <v>208.9590239849046</v>
      </c>
      <c r="V108" s="32">
        <v>206.03416729107724</v>
      </c>
      <c r="W108" s="32">
        <v>204.35176689680148</v>
      </c>
      <c r="X108" s="32">
        <v>203.81615921580266</v>
      </c>
      <c r="Y108" s="32">
        <v>198.51886829934128</v>
      </c>
      <c r="Z108" s="32">
        <v>192.96731388930095</v>
      </c>
      <c r="AA108" s="32">
        <v>191.40002307572206</v>
      </c>
      <c r="AB108" s="32">
        <v>189.17187238618962</v>
      </c>
      <c r="AC108" s="32">
        <v>186.88062614864432</v>
      </c>
      <c r="AD108" s="32">
        <v>182.02728591095678</v>
      </c>
      <c r="AE108" s="32">
        <v>179.27155266033685</v>
      </c>
      <c r="AF108" s="32">
        <v>176.76871306133296</v>
      </c>
      <c r="AG108" s="32">
        <v>174.94254548401904</v>
      </c>
      <c r="AH108" s="32">
        <v>171.27043766441744</v>
      </c>
      <c r="AI108" s="32">
        <v>167.64830860791213</v>
      </c>
      <c r="AJ108" s="32">
        <v>165.05366836934783</v>
      </c>
      <c r="AK108" s="32">
        <v>160.85441252257539</v>
      </c>
      <c r="AL108" s="32">
        <v>159.97993546530776</v>
      </c>
      <c r="AM108" s="32">
        <v>158.81940832705538</v>
      </c>
      <c r="AN108" s="32">
        <v>157.79116528609359</v>
      </c>
      <c r="AO108" s="32">
        <v>156.68476543776757</v>
      </c>
      <c r="AP108" s="32">
        <v>155.39839320225857</v>
      </c>
      <c r="AQ108" s="32">
        <v>154.48715711168131</v>
      </c>
      <c r="AR108" s="32">
        <v>153.50813054000108</v>
      </c>
      <c r="AS108" s="32">
        <v>148.83318901697365</v>
      </c>
      <c r="AT108" s="32">
        <v>144.65876076608424</v>
      </c>
      <c r="AU108" s="32">
        <v>142.67627109291718</v>
      </c>
      <c r="AV108" s="32">
        <v>140.09293259157459</v>
      </c>
      <c r="AW108" s="32">
        <v>137.47996712400825</v>
      </c>
      <c r="AX108" s="32">
        <v>133.91717767436774</v>
      </c>
      <c r="AY108" s="32">
        <v>131.57424060598748</v>
      </c>
      <c r="AZ108" s="32">
        <v>128.9259906021191</v>
      </c>
    </row>
    <row r="110" spans="1:52" ht="12" customHeight="1" x14ac:dyDescent="0.45">
      <c r="A110" s="16" t="s">
        <v>68</v>
      </c>
      <c r="B110" s="49">
        <v>2.0947658276953538</v>
      </c>
      <c r="C110" s="49">
        <v>2.0677448408321264</v>
      </c>
      <c r="D110" s="49">
        <v>2.0342316395070807</v>
      </c>
      <c r="E110" s="49">
        <v>2.0329460758975677</v>
      </c>
      <c r="F110" s="49">
        <v>1.9866113738159339</v>
      </c>
      <c r="G110" s="49">
        <v>1.9456951486148164</v>
      </c>
      <c r="H110" s="49">
        <v>1.9347846809860361</v>
      </c>
      <c r="I110" s="49">
        <v>1.9176161964821063</v>
      </c>
      <c r="J110" s="49">
        <v>1.9025934307344508</v>
      </c>
      <c r="K110" s="49">
        <v>1.8083331378286498</v>
      </c>
      <c r="L110" s="49">
        <v>1.8389587495407116</v>
      </c>
      <c r="M110" s="49">
        <v>1.8177087366652018</v>
      </c>
      <c r="N110" s="49">
        <v>1.8062938148592087</v>
      </c>
      <c r="O110" s="49">
        <v>1.7972161438323988</v>
      </c>
      <c r="P110" s="49">
        <v>1.7914815570300073</v>
      </c>
      <c r="Q110" s="49">
        <v>1.790480137797362</v>
      </c>
      <c r="R110" s="49">
        <v>1.7747989423087562</v>
      </c>
      <c r="S110" s="49">
        <v>1.7712454404498357</v>
      </c>
      <c r="T110" s="49">
        <v>1.7350430651863704</v>
      </c>
      <c r="U110" s="49">
        <v>1.7184099487448279</v>
      </c>
      <c r="V110" s="49">
        <v>1.7008911265576083</v>
      </c>
      <c r="W110" s="49">
        <v>1.6958318559763239</v>
      </c>
      <c r="X110" s="49">
        <v>1.6782776807570579</v>
      </c>
      <c r="Y110" s="49">
        <v>1.6529996740712818</v>
      </c>
      <c r="Z110" s="49">
        <v>1.6396054586798179</v>
      </c>
      <c r="AA110" s="49">
        <v>1.6317478200690696</v>
      </c>
      <c r="AB110" s="49">
        <v>1.6272147782809616</v>
      </c>
      <c r="AC110" s="49">
        <v>1.6185428145039644</v>
      </c>
      <c r="AD110" s="49">
        <v>1.6085109160603401</v>
      </c>
      <c r="AE110" s="49">
        <v>1.6013634598889472</v>
      </c>
      <c r="AF110" s="49">
        <v>1.5847754319266241</v>
      </c>
      <c r="AG110" s="49">
        <v>1.5749182311463028</v>
      </c>
      <c r="AH110" s="49">
        <v>1.553463862364439</v>
      </c>
      <c r="AI110" s="49">
        <v>1.5265005710925161</v>
      </c>
      <c r="AJ110" s="49">
        <v>1.4989538044350865</v>
      </c>
      <c r="AK110" s="49">
        <v>1.4682885540375514</v>
      </c>
      <c r="AL110" s="49">
        <v>1.4534984612979027</v>
      </c>
      <c r="AM110" s="49">
        <v>1.4201396247602001</v>
      </c>
      <c r="AN110" s="49">
        <v>1.3869368097943984</v>
      </c>
      <c r="AO110" s="49">
        <v>1.3571827727378911</v>
      </c>
      <c r="AP110" s="49">
        <v>1.3241591419145224</v>
      </c>
      <c r="AQ110" s="49">
        <v>1.2978237422903669</v>
      </c>
      <c r="AR110" s="49">
        <v>1.2676351645457784</v>
      </c>
      <c r="AS110" s="49">
        <v>1.2330467849816342</v>
      </c>
      <c r="AT110" s="49">
        <v>1.1990137933722387</v>
      </c>
      <c r="AU110" s="49">
        <v>1.1794625263539174</v>
      </c>
      <c r="AV110" s="49">
        <v>1.1553277618343889</v>
      </c>
      <c r="AW110" s="49">
        <v>1.1091013699257914</v>
      </c>
      <c r="AX110" s="49">
        <v>1.0853556276760572</v>
      </c>
      <c r="AY110" s="49">
        <v>1.0426825000817683</v>
      </c>
      <c r="AZ110" s="49">
        <v>1.0065794174478202</v>
      </c>
    </row>
    <row r="111" spans="1:52" ht="12" customHeight="1" x14ac:dyDescent="0.45">
      <c r="A111" s="27" t="s">
        <v>29</v>
      </c>
      <c r="B111" s="50">
        <v>3.7253636068350482</v>
      </c>
      <c r="C111" s="50">
        <v>3.6896616497036274</v>
      </c>
      <c r="D111" s="50">
        <v>3.6987527177526331</v>
      </c>
      <c r="E111" s="50">
        <v>3.6865829210082817</v>
      </c>
      <c r="F111" s="50">
        <v>3.6494343904596507</v>
      </c>
      <c r="G111" s="50">
        <v>3.6282796956255661</v>
      </c>
      <c r="H111" s="50">
        <v>3.6191822551690458</v>
      </c>
      <c r="I111" s="50">
        <v>3.5976635153145731</v>
      </c>
      <c r="J111" s="50">
        <v>3.5725979174439626</v>
      </c>
      <c r="K111" s="50">
        <v>3.5090712170441378</v>
      </c>
      <c r="L111" s="50">
        <v>3.5749879902458068</v>
      </c>
      <c r="M111" s="50">
        <v>3.5245508242917984</v>
      </c>
      <c r="N111" s="50">
        <v>3.5067501672358574</v>
      </c>
      <c r="O111" s="50">
        <v>3.5411524964890408</v>
      </c>
      <c r="P111" s="50">
        <v>3.5501282172333766</v>
      </c>
      <c r="Q111" s="50">
        <v>3.5572671894121917</v>
      </c>
      <c r="R111" s="50">
        <v>3.539883012619728</v>
      </c>
      <c r="S111" s="50">
        <v>3.5176694412657623</v>
      </c>
      <c r="T111" s="50">
        <v>3.4682255816173297</v>
      </c>
      <c r="U111" s="50">
        <v>3.4567296494675905</v>
      </c>
      <c r="V111" s="50">
        <v>3.4493574849373854</v>
      </c>
      <c r="W111" s="50">
        <v>3.448107805277516</v>
      </c>
      <c r="X111" s="50">
        <v>3.4332182227951931</v>
      </c>
      <c r="Y111" s="50">
        <v>3.4125527906039403</v>
      </c>
      <c r="Z111" s="50">
        <v>3.4132087330683958</v>
      </c>
      <c r="AA111" s="50">
        <v>3.4117345891083528</v>
      </c>
      <c r="AB111" s="50">
        <v>3.4104362402514452</v>
      </c>
      <c r="AC111" s="50">
        <v>3.4095702419562324</v>
      </c>
      <c r="AD111" s="50">
        <v>3.4076950220241455</v>
      </c>
      <c r="AE111" s="50">
        <v>3.4004419395358352</v>
      </c>
      <c r="AF111" s="50">
        <v>3.3906687488056435</v>
      </c>
      <c r="AG111" s="50">
        <v>3.385406513722911</v>
      </c>
      <c r="AH111" s="50">
        <v>3.3653740609297902</v>
      </c>
      <c r="AI111" s="50">
        <v>3.3445797107485258</v>
      </c>
      <c r="AJ111" s="50">
        <v>3.3141678054180592</v>
      </c>
      <c r="AK111" s="50">
        <v>3.2850717284684916</v>
      </c>
      <c r="AL111" s="50">
        <v>3.2638818408466137</v>
      </c>
      <c r="AM111" s="50">
        <v>3.2188563375280719</v>
      </c>
      <c r="AN111" s="50">
        <v>3.1695084956800343</v>
      </c>
      <c r="AO111" s="50">
        <v>3.1254150503071068</v>
      </c>
      <c r="AP111" s="50">
        <v>3.0749790299101667</v>
      </c>
      <c r="AQ111" s="50">
        <v>3.0407422329749836</v>
      </c>
      <c r="AR111" s="50">
        <v>2.9920349469901795</v>
      </c>
      <c r="AS111" s="50">
        <v>2.9421365044444991</v>
      </c>
      <c r="AT111" s="50">
        <v>2.8732549064267277</v>
      </c>
      <c r="AU111" s="50">
        <v>2.8314872486387541</v>
      </c>
      <c r="AV111" s="50">
        <v>2.7686628234585959</v>
      </c>
      <c r="AW111" s="50">
        <v>2.6663415485823321</v>
      </c>
      <c r="AX111" s="50">
        <v>2.6089498118656298</v>
      </c>
      <c r="AY111" s="50">
        <v>2.4584933146531105</v>
      </c>
      <c r="AZ111" s="50">
        <v>2.3593766784495624</v>
      </c>
    </row>
    <row r="112" spans="1:52" ht="12" customHeight="1" x14ac:dyDescent="0.45">
      <c r="A112" s="29" t="s">
        <v>30</v>
      </c>
      <c r="B112" s="51">
        <v>1.2724559448913686</v>
      </c>
      <c r="C112" s="51">
        <v>1.2158705295922037</v>
      </c>
      <c r="D112" s="51">
        <v>1.2267876186993774</v>
      </c>
      <c r="E112" s="51">
        <v>1.1681174802525554</v>
      </c>
      <c r="F112" s="51">
        <v>1.1141183199116818</v>
      </c>
      <c r="G112" s="51">
        <v>1.1054782736694735</v>
      </c>
      <c r="H112" s="51">
        <v>1.1007499247579955</v>
      </c>
      <c r="I112" s="51">
        <v>1.0448533994259501</v>
      </c>
      <c r="J112" s="51">
        <v>1.0398496753235398</v>
      </c>
      <c r="K112" s="51">
        <v>1.0666101627867908</v>
      </c>
      <c r="L112" s="51">
        <v>1.0484963236366165</v>
      </c>
      <c r="M112" s="51">
        <v>1.0597138979820357</v>
      </c>
      <c r="N112" s="51">
        <v>1.0564236400282661</v>
      </c>
      <c r="O112" s="51">
        <v>1.0876249576599</v>
      </c>
      <c r="P112" s="51">
        <v>1.0614637857864118</v>
      </c>
      <c r="Q112" s="51">
        <v>1.0488562013819767</v>
      </c>
      <c r="R112" s="51">
        <v>1.0430464103526575</v>
      </c>
      <c r="S112" s="51">
        <v>1.051196084803558</v>
      </c>
      <c r="T112" s="51">
        <v>1.0314119647781124</v>
      </c>
      <c r="U112" s="51">
        <v>1.0162973438228886</v>
      </c>
      <c r="V112" s="51">
        <v>1.0073554684970882</v>
      </c>
      <c r="W112" s="51">
        <v>1.0021653577768661</v>
      </c>
      <c r="X112" s="51">
        <v>0.99098673294759676</v>
      </c>
      <c r="Y112" s="51">
        <v>0.98330406177878527</v>
      </c>
      <c r="Z112" s="51">
        <v>0.97783512225338431</v>
      </c>
      <c r="AA112" s="51">
        <v>0.97231728521446414</v>
      </c>
      <c r="AB112" s="51">
        <v>0.9683468402334473</v>
      </c>
      <c r="AC112" s="51">
        <v>0.9650154463480517</v>
      </c>
      <c r="AD112" s="51">
        <v>0.96135526377370417</v>
      </c>
      <c r="AE112" s="51">
        <v>0.95400204336067707</v>
      </c>
      <c r="AF112" s="51">
        <v>0.94698339986999525</v>
      </c>
      <c r="AG112" s="51">
        <v>0.94354463005438582</v>
      </c>
      <c r="AH112" s="51">
        <v>0.93498238578134163</v>
      </c>
      <c r="AI112" s="51">
        <v>0.9275572580165693</v>
      </c>
      <c r="AJ112" s="51">
        <v>0.9177875623374967</v>
      </c>
      <c r="AK112" s="51">
        <v>0.90529482462802158</v>
      </c>
      <c r="AL112" s="51">
        <v>0.89508824324920266</v>
      </c>
      <c r="AM112" s="51">
        <v>0.88320588536431732</v>
      </c>
      <c r="AN112" s="51">
        <v>0.86826897671835046</v>
      </c>
      <c r="AO112" s="51">
        <v>0.85780049612185283</v>
      </c>
      <c r="AP112" s="51">
        <v>0.84544002953250708</v>
      </c>
      <c r="AQ112" s="51">
        <v>0.83449429275234688</v>
      </c>
      <c r="AR112" s="51">
        <v>0.8211295312872805</v>
      </c>
      <c r="AS112" s="51">
        <v>0.8111011554831663</v>
      </c>
      <c r="AT112" s="51">
        <v>0.7926154759059294</v>
      </c>
      <c r="AU112" s="51">
        <v>0.77358636429639427</v>
      </c>
      <c r="AV112" s="51">
        <v>0.75226977829560704</v>
      </c>
      <c r="AW112" s="51">
        <v>0.72035270376893945</v>
      </c>
      <c r="AX112" s="51">
        <v>0.70503088101185685</v>
      </c>
      <c r="AY112" s="51">
        <v>0.68861843846443571</v>
      </c>
      <c r="AZ112" s="51">
        <v>0.66124274846394349</v>
      </c>
    </row>
    <row r="113" spans="1:52" ht="12" customHeight="1" x14ac:dyDescent="0.45">
      <c r="A113" s="29" t="s">
        <v>31</v>
      </c>
      <c r="B113" s="51">
        <v>1.5506473243715755</v>
      </c>
      <c r="C113" s="51">
        <v>1.5881515692231707</v>
      </c>
      <c r="D113" s="51">
        <v>1.5741627828762943</v>
      </c>
      <c r="E113" s="51">
        <v>1.5849908296765876</v>
      </c>
      <c r="F113" s="51">
        <v>1.5394192676360063</v>
      </c>
      <c r="G113" s="51">
        <v>1.4932875447289646</v>
      </c>
      <c r="H113" s="51">
        <v>1.4507647427265957</v>
      </c>
      <c r="I113" s="51">
        <v>1.4559142520706794</v>
      </c>
      <c r="J113" s="51">
        <v>1.4552512560039204</v>
      </c>
      <c r="K113" s="51">
        <v>1.4519453831020379</v>
      </c>
      <c r="L113" s="51">
        <v>1.419742317531252</v>
      </c>
      <c r="M113" s="51">
        <v>1.4147777914313229</v>
      </c>
      <c r="N113" s="51">
        <v>1.4279709433674501</v>
      </c>
      <c r="O113" s="51">
        <v>1.4422781097732</v>
      </c>
      <c r="P113" s="51">
        <v>1.4546338232696436</v>
      </c>
      <c r="Q113" s="51">
        <v>1.4602477103724985</v>
      </c>
      <c r="R113" s="51">
        <v>1.4548416198773455</v>
      </c>
      <c r="S113" s="51">
        <v>1.4543922808317689</v>
      </c>
      <c r="T113" s="51">
        <v>1.43260575826007</v>
      </c>
      <c r="U113" s="51">
        <v>1.4138229373480156</v>
      </c>
      <c r="V113" s="51">
        <v>1.3943959795566294</v>
      </c>
      <c r="W113" s="51">
        <v>1.3791022577828012</v>
      </c>
      <c r="X113" s="51">
        <v>1.3483712133884225</v>
      </c>
      <c r="Y113" s="51">
        <v>1.3037082023605298</v>
      </c>
      <c r="Z113" s="51">
        <v>1.27677990429011</v>
      </c>
      <c r="AA113" s="51">
        <v>1.2631910306089715</v>
      </c>
      <c r="AB113" s="51">
        <v>1.2441801458655364</v>
      </c>
      <c r="AC113" s="51">
        <v>1.2135368861610154</v>
      </c>
      <c r="AD113" s="51">
        <v>1.1957914400118825</v>
      </c>
      <c r="AE113" s="51">
        <v>1.186363919536682</v>
      </c>
      <c r="AF113" s="51">
        <v>1.1511544837284797</v>
      </c>
      <c r="AG113" s="51">
        <v>1.1355453719927602</v>
      </c>
      <c r="AH113" s="51">
        <v>1.0991390058699206</v>
      </c>
      <c r="AI113" s="51">
        <v>1.0528968258481972</v>
      </c>
      <c r="AJ113" s="51">
        <v>1.0203040849928902</v>
      </c>
      <c r="AK113" s="51">
        <v>0.97308478528755626</v>
      </c>
      <c r="AL113" s="51">
        <v>0.96299255726007826</v>
      </c>
      <c r="AM113" s="51">
        <v>0.92068641841184085</v>
      </c>
      <c r="AN113" s="51">
        <v>0.87566540917548141</v>
      </c>
      <c r="AO113" s="51">
        <v>0.83879380261549474</v>
      </c>
      <c r="AP113" s="51">
        <v>0.80253660115725745</v>
      </c>
      <c r="AQ113" s="51">
        <v>0.76652663358041628</v>
      </c>
      <c r="AR113" s="51">
        <v>0.73067595997682944</v>
      </c>
      <c r="AS113" s="51">
        <v>0.68481890915166321</v>
      </c>
      <c r="AT113" s="51">
        <v>0.65179847921104139</v>
      </c>
      <c r="AU113" s="51">
        <v>0.63498290092798548</v>
      </c>
      <c r="AV113" s="51">
        <v>0.60636811977162997</v>
      </c>
      <c r="AW113" s="51">
        <v>0.55694185855966172</v>
      </c>
      <c r="AX113" s="51">
        <v>0.53226907391051037</v>
      </c>
      <c r="AY113" s="51">
        <v>0.50351075316846416</v>
      </c>
      <c r="AZ113" s="51">
        <v>0.47337190659750633</v>
      </c>
    </row>
    <row r="114" spans="1:52" ht="12" customHeight="1" x14ac:dyDescent="0.45">
      <c r="A114" s="29" t="s">
        <v>32</v>
      </c>
      <c r="B114" s="51">
        <v>2.6076033413219935</v>
      </c>
      <c r="C114" s="51">
        <v>2.5747827529305494</v>
      </c>
      <c r="D114" s="51">
        <v>2.5610174215337356</v>
      </c>
      <c r="E114" s="51">
        <v>2.5641146148581857</v>
      </c>
      <c r="F114" s="51">
        <v>2.5672817423098362</v>
      </c>
      <c r="G114" s="51">
        <v>2.5310476706251528</v>
      </c>
      <c r="H114" s="51">
        <v>2.5243898177270481</v>
      </c>
      <c r="I114" s="51">
        <v>2.5650093267028895</v>
      </c>
      <c r="J114" s="51">
        <v>2.62793115792336</v>
      </c>
      <c r="K114" s="51">
        <v>2.61459026012164</v>
      </c>
      <c r="L114" s="51">
        <v>2.613509225543746</v>
      </c>
      <c r="M114" s="51">
        <v>2.606102198445825</v>
      </c>
      <c r="N114" s="51">
        <v>2.5905277018052324</v>
      </c>
      <c r="O114" s="51">
        <v>2.5584704337234543</v>
      </c>
      <c r="P114" s="51">
        <v>2.5667375445686447</v>
      </c>
      <c r="Q114" s="51">
        <v>2.5650402642646095</v>
      </c>
      <c r="R114" s="51">
        <v>2.5738387389176478</v>
      </c>
      <c r="S114" s="51">
        <v>2.5762459073986443</v>
      </c>
      <c r="T114" s="51">
        <v>2.5635540990707564</v>
      </c>
      <c r="U114" s="51">
        <v>2.5591319862897777</v>
      </c>
      <c r="V114" s="51">
        <v>2.5522244588543366</v>
      </c>
      <c r="W114" s="51">
        <v>2.5516105375260709</v>
      </c>
      <c r="X114" s="51">
        <v>2.540119453420127</v>
      </c>
      <c r="Y114" s="51">
        <v>2.5186657354477253</v>
      </c>
      <c r="Z114" s="51">
        <v>2.5121564679691497</v>
      </c>
      <c r="AA114" s="51">
        <v>2.5025022397919221</v>
      </c>
      <c r="AB114" s="51">
        <v>2.5038725644048494</v>
      </c>
      <c r="AC114" s="51">
        <v>2.4953240730730766</v>
      </c>
      <c r="AD114" s="51">
        <v>2.483289763898084</v>
      </c>
      <c r="AE114" s="51">
        <v>2.4755102247084104</v>
      </c>
      <c r="AF114" s="51">
        <v>2.4539897336936276</v>
      </c>
      <c r="AG114" s="51">
        <v>2.4437862806811959</v>
      </c>
      <c r="AH114" s="51">
        <v>2.4132299879160515</v>
      </c>
      <c r="AI114" s="51">
        <v>2.3795848658082512</v>
      </c>
      <c r="AJ114" s="51">
        <v>2.3263417045775254</v>
      </c>
      <c r="AK114" s="51">
        <v>2.2738382785428812</v>
      </c>
      <c r="AL114" s="51">
        <v>2.2450042380903699</v>
      </c>
      <c r="AM114" s="51">
        <v>2.1559073086659817</v>
      </c>
      <c r="AN114" s="51">
        <v>2.0701614584805141</v>
      </c>
      <c r="AO114" s="51">
        <v>1.9787839085582417</v>
      </c>
      <c r="AP114" s="51">
        <v>1.8770767869357272</v>
      </c>
      <c r="AQ114" s="51">
        <v>1.7856642866807018</v>
      </c>
      <c r="AR114" s="51">
        <v>1.6867500311926977</v>
      </c>
      <c r="AS114" s="51">
        <v>1.5705549167291812</v>
      </c>
      <c r="AT114" s="51">
        <v>1.4936448066684791</v>
      </c>
      <c r="AU114" s="51">
        <v>1.4605076513232587</v>
      </c>
      <c r="AV114" s="51">
        <v>1.4164828428608491</v>
      </c>
      <c r="AW114" s="51">
        <v>1.2831602776916191</v>
      </c>
      <c r="AX114" s="51">
        <v>1.2505522632932009</v>
      </c>
      <c r="AY114" s="51">
        <v>1.1735163707950473</v>
      </c>
      <c r="AZ114" s="51">
        <v>1.0941402692455018</v>
      </c>
    </row>
    <row r="115" spans="1:52" ht="12" customHeight="1" x14ac:dyDescent="0.45">
      <c r="A115" s="29" t="s">
        <v>33</v>
      </c>
      <c r="B115" s="51">
        <v>1.0494174001588699</v>
      </c>
      <c r="C115" s="51">
        <v>1.0252815322034374</v>
      </c>
      <c r="D115" s="51">
        <v>1.0136308655900779</v>
      </c>
      <c r="E115" s="51">
        <v>1.0218386480561334</v>
      </c>
      <c r="F115" s="51">
        <v>0.90666672396093517</v>
      </c>
      <c r="G115" s="51">
        <v>0.91243998935783288</v>
      </c>
      <c r="H115" s="51">
        <v>0.87062246701413593</v>
      </c>
      <c r="I115" s="51">
        <v>0.83156348473241615</v>
      </c>
      <c r="J115" s="51">
        <v>0.80274260648281681</v>
      </c>
      <c r="K115" s="51">
        <v>0.80099405452913719</v>
      </c>
      <c r="L115" s="51">
        <v>0.77932861538520237</v>
      </c>
      <c r="M115" s="51">
        <v>0.72592076452472587</v>
      </c>
      <c r="N115" s="51">
        <v>0.73215677544851121</v>
      </c>
      <c r="O115" s="51">
        <v>0.74573782360180529</v>
      </c>
      <c r="P115" s="51">
        <v>0.72551072787653592</v>
      </c>
      <c r="Q115" s="51">
        <v>0.70495286380731215</v>
      </c>
      <c r="R115" s="51">
        <v>0.70883115142944197</v>
      </c>
      <c r="S115" s="51">
        <v>0.71334014947351199</v>
      </c>
      <c r="T115" s="51">
        <v>0.70218762124060374</v>
      </c>
      <c r="U115" s="51">
        <v>0.6901069053740837</v>
      </c>
      <c r="V115" s="51">
        <v>0.68269433142368363</v>
      </c>
      <c r="W115" s="51">
        <v>0.6769880818924513</v>
      </c>
      <c r="X115" s="51">
        <v>0.66240565864856626</v>
      </c>
      <c r="Y115" s="51">
        <v>0.65425464304685921</v>
      </c>
      <c r="Z115" s="51">
        <v>0.64614051960759955</v>
      </c>
      <c r="AA115" s="51">
        <v>0.6382120607912658</v>
      </c>
      <c r="AB115" s="51">
        <v>0.63324410244887108</v>
      </c>
      <c r="AC115" s="51">
        <v>0.62738595601172797</v>
      </c>
      <c r="AD115" s="51">
        <v>0.62117300542650933</v>
      </c>
      <c r="AE115" s="51">
        <v>0.61317265709786983</v>
      </c>
      <c r="AF115" s="51">
        <v>0.60468258182251322</v>
      </c>
      <c r="AG115" s="51">
        <v>0.59612099815312447</v>
      </c>
      <c r="AH115" s="51">
        <v>0.5845342866301263</v>
      </c>
      <c r="AI115" s="51">
        <v>0.56808072031905033</v>
      </c>
      <c r="AJ115" s="51">
        <v>0.54306640009413798</v>
      </c>
      <c r="AK115" s="51">
        <v>0.5207711859449744</v>
      </c>
      <c r="AL115" s="51">
        <v>0.50437953089362375</v>
      </c>
      <c r="AM115" s="51">
        <v>0.47635257061571168</v>
      </c>
      <c r="AN115" s="51">
        <v>0.46970219323572721</v>
      </c>
      <c r="AO115" s="51">
        <v>0.46476023780224923</v>
      </c>
      <c r="AP115" s="51">
        <v>0.44866358954798585</v>
      </c>
      <c r="AQ115" s="51">
        <v>0.4425539437627013</v>
      </c>
      <c r="AR115" s="51">
        <v>0.43010410875813399</v>
      </c>
      <c r="AS115" s="51">
        <v>0.42574011980083093</v>
      </c>
      <c r="AT115" s="51">
        <v>0.40799433641741395</v>
      </c>
      <c r="AU115" s="51">
        <v>0.39551417546268808</v>
      </c>
      <c r="AV115" s="51">
        <v>0.39145202072895735</v>
      </c>
      <c r="AW115" s="51">
        <v>0.37840106622520386</v>
      </c>
      <c r="AX115" s="51">
        <v>0.36704739071202225</v>
      </c>
      <c r="AY115" s="51">
        <v>0.34817897773512968</v>
      </c>
      <c r="AZ115" s="51">
        <v>0.33000424237822412</v>
      </c>
    </row>
    <row r="116" spans="1:52" ht="12" customHeight="1" x14ac:dyDescent="0.45">
      <c r="A116" s="29" t="s">
        <v>34</v>
      </c>
      <c r="B116" s="51">
        <v>1.8400390480200768</v>
      </c>
      <c r="C116" s="51">
        <v>1.8383495125516269</v>
      </c>
      <c r="D116" s="51">
        <v>1.8237779662720808</v>
      </c>
      <c r="E116" s="51">
        <v>1.7945275339250133</v>
      </c>
      <c r="F116" s="51">
        <v>1.7540957305224647</v>
      </c>
      <c r="G116" s="51">
        <v>1.7030209887470948</v>
      </c>
      <c r="H116" s="51">
        <v>1.6643948129057713</v>
      </c>
      <c r="I116" s="51">
        <v>1.6366644179972325</v>
      </c>
      <c r="J116" s="51">
        <v>1.5902916684536079</v>
      </c>
      <c r="K116" s="51">
        <v>1.5588764480106692</v>
      </c>
      <c r="L116" s="51">
        <v>1.5599256109194088</v>
      </c>
      <c r="M116" s="51">
        <v>1.5175529693357146</v>
      </c>
      <c r="N116" s="51">
        <v>1.5353164837138731</v>
      </c>
      <c r="O116" s="51">
        <v>1.511014787427968</v>
      </c>
      <c r="P116" s="51">
        <v>1.4791588008973968</v>
      </c>
      <c r="Q116" s="51">
        <v>1.4843934008537962</v>
      </c>
      <c r="R116" s="51">
        <v>1.4898527933717025</v>
      </c>
      <c r="S116" s="51">
        <v>1.4907496050843609</v>
      </c>
      <c r="T116" s="51">
        <v>1.4819379665947239</v>
      </c>
      <c r="U116" s="51">
        <v>1.4713808883785209</v>
      </c>
      <c r="V116" s="51">
        <v>1.4560828543882993</v>
      </c>
      <c r="W116" s="51">
        <v>1.4582986784820482</v>
      </c>
      <c r="X116" s="51">
        <v>1.4541145941104292</v>
      </c>
      <c r="Y116" s="51">
        <v>1.4457555110177924</v>
      </c>
      <c r="Z116" s="51">
        <v>1.4351268677573965</v>
      </c>
      <c r="AA116" s="51">
        <v>1.429614173447096</v>
      </c>
      <c r="AB116" s="51">
        <v>1.4220679057351537</v>
      </c>
      <c r="AC116" s="51">
        <v>1.41528914801511</v>
      </c>
      <c r="AD116" s="51">
        <v>1.4088153147643649</v>
      </c>
      <c r="AE116" s="51">
        <v>1.4000783912893531</v>
      </c>
      <c r="AF116" s="51">
        <v>1.3912217162671576</v>
      </c>
      <c r="AG116" s="51">
        <v>1.3803065229729523</v>
      </c>
      <c r="AH116" s="51">
        <v>1.3638501965792282</v>
      </c>
      <c r="AI116" s="51">
        <v>1.3475341228069095</v>
      </c>
      <c r="AJ116" s="51">
        <v>1.3346456310488628</v>
      </c>
      <c r="AK116" s="51">
        <v>1.3200020897688496</v>
      </c>
      <c r="AL116" s="51">
        <v>1.3163925191232186</v>
      </c>
      <c r="AM116" s="51">
        <v>1.3035385222884588</v>
      </c>
      <c r="AN116" s="51">
        <v>1.290382422473918</v>
      </c>
      <c r="AO116" s="51">
        <v>1.2797388669149885</v>
      </c>
      <c r="AP116" s="51">
        <v>1.2692567376653965</v>
      </c>
      <c r="AQ116" s="51">
        <v>1.2656767193860274</v>
      </c>
      <c r="AR116" s="51">
        <v>1.2590492886179612</v>
      </c>
      <c r="AS116" s="51">
        <v>1.251084461286426</v>
      </c>
      <c r="AT116" s="51">
        <v>1.2400833584515096</v>
      </c>
      <c r="AU116" s="51">
        <v>1.2287297851795291</v>
      </c>
      <c r="AV116" s="51">
        <v>1.2184414223395561</v>
      </c>
      <c r="AW116" s="51">
        <v>1.2072074918511577</v>
      </c>
      <c r="AX116" s="51">
        <v>1.2002011481880086</v>
      </c>
      <c r="AY116" s="51">
        <v>1.1920848416653336</v>
      </c>
      <c r="AZ116" s="51">
        <v>1.1834889006072422</v>
      </c>
    </row>
    <row r="117" spans="1:52" ht="12" customHeight="1" x14ac:dyDescent="0.45">
      <c r="A117" s="29" t="s">
        <v>35</v>
      </c>
      <c r="B117" s="51">
        <v>1.262180125547181</v>
      </c>
      <c r="C117" s="51">
        <v>1.2928425270246775</v>
      </c>
      <c r="D117" s="51">
        <v>1.2579234962236467</v>
      </c>
      <c r="E117" s="51">
        <v>1.2203723924054504</v>
      </c>
      <c r="F117" s="51">
        <v>1.1545576001343711</v>
      </c>
      <c r="G117" s="51">
        <v>1.0856281948255238</v>
      </c>
      <c r="H117" s="51">
        <v>1.0797844491715911</v>
      </c>
      <c r="I117" s="51">
        <v>1.0526903527616898</v>
      </c>
      <c r="J117" s="51">
        <v>0.93691774143673445</v>
      </c>
      <c r="K117" s="51">
        <v>0.93196647631390395</v>
      </c>
      <c r="L117" s="51">
        <v>0.94127746216373409</v>
      </c>
      <c r="M117" s="51">
        <v>0.91709488456280241</v>
      </c>
      <c r="N117" s="51">
        <v>0.90182351568282315</v>
      </c>
      <c r="O117" s="51">
        <v>0.94446630086343131</v>
      </c>
      <c r="P117" s="51">
        <v>0.85831708407209206</v>
      </c>
      <c r="Q117" s="51">
        <v>0.87999707229284108</v>
      </c>
      <c r="R117" s="51">
        <v>0.87873619133972858</v>
      </c>
      <c r="S117" s="51">
        <v>0.88759229889851399</v>
      </c>
      <c r="T117" s="51">
        <v>0.88677031925755656</v>
      </c>
      <c r="U117" s="51">
        <v>0.87271887688204897</v>
      </c>
      <c r="V117" s="51">
        <v>0.87240788509193556</v>
      </c>
      <c r="W117" s="51">
        <v>0.87589182858903869</v>
      </c>
      <c r="X117" s="51">
        <v>0.86690125911484817</v>
      </c>
      <c r="Y117" s="51">
        <v>0.87080061077489967</v>
      </c>
      <c r="Z117" s="51">
        <v>0.87346323835158535</v>
      </c>
      <c r="AA117" s="51">
        <v>0.86953894460721648</v>
      </c>
      <c r="AB117" s="51">
        <v>0.87456024160886325</v>
      </c>
      <c r="AC117" s="51">
        <v>0.87647370745246267</v>
      </c>
      <c r="AD117" s="51">
        <v>0.87202838711314645</v>
      </c>
      <c r="AE117" s="51">
        <v>0.87642186075736439</v>
      </c>
      <c r="AF117" s="51">
        <v>0.87691469097864361</v>
      </c>
      <c r="AG117" s="51">
        <v>0.87673991868521628</v>
      </c>
      <c r="AH117" s="51">
        <v>0.87750094344505969</v>
      </c>
      <c r="AI117" s="51">
        <v>0.87298614129484464</v>
      </c>
      <c r="AJ117" s="51">
        <v>0.87388006573874855</v>
      </c>
      <c r="AK117" s="51">
        <v>0.868753166216645</v>
      </c>
      <c r="AL117" s="51">
        <v>0.86486383623160423</v>
      </c>
      <c r="AM117" s="51">
        <v>0.86168203972812762</v>
      </c>
      <c r="AN117" s="51">
        <v>0.86069528007565155</v>
      </c>
      <c r="AO117" s="51">
        <v>0.86049670993178606</v>
      </c>
      <c r="AP117" s="51">
        <v>0.85654916599290054</v>
      </c>
      <c r="AQ117" s="51">
        <v>0.84770786785961627</v>
      </c>
      <c r="AR117" s="51">
        <v>0.84250642783801544</v>
      </c>
      <c r="AS117" s="51">
        <v>0.83596461798582489</v>
      </c>
      <c r="AT117" s="51">
        <v>0.82673475784321471</v>
      </c>
      <c r="AU117" s="51">
        <v>0.82075064993274727</v>
      </c>
      <c r="AV117" s="51">
        <v>0.8184043963881219</v>
      </c>
      <c r="AW117" s="51">
        <v>0.81619539240015271</v>
      </c>
      <c r="AX117" s="51">
        <v>0.81422708410788547</v>
      </c>
      <c r="AY117" s="51">
        <v>0.81255830963155251</v>
      </c>
      <c r="AZ117" s="51">
        <v>0.81120014576529664</v>
      </c>
    </row>
    <row r="118" spans="1:52" ht="12" customHeight="1" x14ac:dyDescent="0.45">
      <c r="A118" s="29" t="s">
        <v>36</v>
      </c>
      <c r="B118" s="51">
        <v>1.4679054568452337</v>
      </c>
      <c r="C118" s="51">
        <v>1.4815658932578399</v>
      </c>
      <c r="D118" s="51">
        <v>1.4590357522917372</v>
      </c>
      <c r="E118" s="51">
        <v>1.3216631130014682</v>
      </c>
      <c r="F118" s="51">
        <v>1.2973164349555699</v>
      </c>
      <c r="G118" s="51">
        <v>1.2801866606941668</v>
      </c>
      <c r="H118" s="51">
        <v>1.2693097765694021</v>
      </c>
      <c r="I118" s="51">
        <v>1.2373433590785081</v>
      </c>
      <c r="J118" s="51">
        <v>1.1252861635043292</v>
      </c>
      <c r="K118" s="51">
        <v>1.1498555971511366</v>
      </c>
      <c r="L118" s="51">
        <v>1.1122346444780009</v>
      </c>
      <c r="M118" s="51">
        <v>1.0553295564436351</v>
      </c>
      <c r="N118" s="51">
        <v>1.0353172271663382</v>
      </c>
      <c r="O118" s="51">
        <v>1.0500603252825826</v>
      </c>
      <c r="P118" s="51">
        <v>0.98037180062730434</v>
      </c>
      <c r="Q118" s="51">
        <v>1.0197603662455927</v>
      </c>
      <c r="R118" s="51">
        <v>1.0224905136687716</v>
      </c>
      <c r="S118" s="51">
        <v>1.026096715773342</v>
      </c>
      <c r="T118" s="51">
        <v>1.0194693330249665</v>
      </c>
      <c r="U118" s="51">
        <v>1.0020987725222761</v>
      </c>
      <c r="V118" s="51">
        <v>0.99917001323386989</v>
      </c>
      <c r="W118" s="51">
        <v>1.0012164156621237</v>
      </c>
      <c r="X118" s="51">
        <v>0.99136735526194297</v>
      </c>
      <c r="Y118" s="51">
        <v>0.9937973944564551</v>
      </c>
      <c r="Z118" s="51">
        <v>0.99471678636316929</v>
      </c>
      <c r="AA118" s="51">
        <v>0.98916452274625233</v>
      </c>
      <c r="AB118" s="51">
        <v>0.99241825309258536</v>
      </c>
      <c r="AC118" s="51">
        <v>0.99270428786580656</v>
      </c>
      <c r="AD118" s="51">
        <v>0.98726518174062972</v>
      </c>
      <c r="AE118" s="51">
        <v>0.9891573197383563</v>
      </c>
      <c r="AF118" s="51">
        <v>0.98824591906232806</v>
      </c>
      <c r="AG118" s="51">
        <v>0.98497949068988788</v>
      </c>
      <c r="AH118" s="51">
        <v>0.98403294238498484</v>
      </c>
      <c r="AI118" s="51">
        <v>0.97736754167059003</v>
      </c>
      <c r="AJ118" s="51">
        <v>0.97595101221264402</v>
      </c>
      <c r="AK118" s="51">
        <v>0.97474945396073598</v>
      </c>
      <c r="AL118" s="51">
        <v>0.97141127263767824</v>
      </c>
      <c r="AM118" s="51">
        <v>0.96502557065680905</v>
      </c>
      <c r="AN118" s="51">
        <v>0.96363519483066273</v>
      </c>
      <c r="AO118" s="51">
        <v>0.96076801962432001</v>
      </c>
      <c r="AP118" s="51">
        <v>0.95833201692359093</v>
      </c>
      <c r="AQ118" s="51">
        <v>0.95581196814761593</v>
      </c>
      <c r="AR118" s="51">
        <v>0.9531602008861455</v>
      </c>
      <c r="AS118" s="51">
        <v>0.95030478305526023</v>
      </c>
      <c r="AT118" s="51">
        <v>0.943842640839894</v>
      </c>
      <c r="AU118" s="51">
        <v>0.93583704971859671</v>
      </c>
      <c r="AV118" s="51">
        <v>0.93454678158099547</v>
      </c>
      <c r="AW118" s="51">
        <v>0.93190294367839999</v>
      </c>
      <c r="AX118" s="51">
        <v>0.93054313906042474</v>
      </c>
      <c r="AY118" s="51">
        <v>0.92914309802737616</v>
      </c>
      <c r="AZ118" s="51">
        <v>0.92774104244663347</v>
      </c>
    </row>
    <row r="119" spans="1:52" ht="12" customHeight="1" x14ac:dyDescent="0.45">
      <c r="A119" s="29" t="s">
        <v>37</v>
      </c>
      <c r="B119" s="51">
        <v>1.7063554792917985</v>
      </c>
      <c r="C119" s="51">
        <v>1.6843348915077607</v>
      </c>
      <c r="D119" s="51">
        <v>1.6788540159957903</v>
      </c>
      <c r="E119" s="51">
        <v>1.6970663825992198</v>
      </c>
      <c r="F119" s="51">
        <v>1.6466047424924464</v>
      </c>
      <c r="G119" s="51">
        <v>1.543368762136389</v>
      </c>
      <c r="H119" s="51">
        <v>1.5376930858427114</v>
      </c>
      <c r="I119" s="51">
        <v>1.4981001903448943</v>
      </c>
      <c r="J119" s="51">
        <v>1.4370568312530931</v>
      </c>
      <c r="K119" s="51">
        <v>1.4504422873286817</v>
      </c>
      <c r="L119" s="51">
        <v>1.3719263721197246</v>
      </c>
      <c r="M119" s="51">
        <v>1.3392518294169335</v>
      </c>
      <c r="N119" s="51">
        <v>1.367864512238826</v>
      </c>
      <c r="O119" s="51">
        <v>1.3752102123488279</v>
      </c>
      <c r="P119" s="51">
        <v>1.3599933604672976</v>
      </c>
      <c r="Q119" s="51">
        <v>1.3616754419352197</v>
      </c>
      <c r="R119" s="51">
        <v>1.3713192460237229</v>
      </c>
      <c r="S119" s="51">
        <v>1.3798863880327676</v>
      </c>
      <c r="T119" s="51">
        <v>1.3744056086257246</v>
      </c>
      <c r="U119" s="51">
        <v>1.3648335315926623</v>
      </c>
      <c r="V119" s="51">
        <v>1.343583482826062</v>
      </c>
      <c r="W119" s="51">
        <v>1.3499225780701234</v>
      </c>
      <c r="X119" s="51">
        <v>1.3446210672376997</v>
      </c>
      <c r="Y119" s="51">
        <v>1.3394888505367704</v>
      </c>
      <c r="Z119" s="51">
        <v>1.331655527838111</v>
      </c>
      <c r="AA119" s="51">
        <v>1.3368184937633585</v>
      </c>
      <c r="AB119" s="51">
        <v>1.3319158769743087</v>
      </c>
      <c r="AC119" s="51">
        <v>1.3241923174847523</v>
      </c>
      <c r="AD119" s="51">
        <v>1.3197181920756531</v>
      </c>
      <c r="AE119" s="51">
        <v>1.3211523529200613</v>
      </c>
      <c r="AF119" s="51">
        <v>1.3142184874118839</v>
      </c>
      <c r="AG119" s="51">
        <v>1.3010011354136999</v>
      </c>
      <c r="AH119" s="51">
        <v>1.2928185865315853</v>
      </c>
      <c r="AI119" s="51">
        <v>1.2778589900975388</v>
      </c>
      <c r="AJ119" s="51">
        <v>1.2702263103565659</v>
      </c>
      <c r="AK119" s="51">
        <v>1.2573496887080928</v>
      </c>
      <c r="AL119" s="51">
        <v>1.2551237612724724</v>
      </c>
      <c r="AM119" s="51">
        <v>1.2497496709485465</v>
      </c>
      <c r="AN119" s="51">
        <v>1.2452583692679247</v>
      </c>
      <c r="AO119" s="51">
        <v>1.2409445037356059</v>
      </c>
      <c r="AP119" s="51">
        <v>1.2364813300572233</v>
      </c>
      <c r="AQ119" s="51">
        <v>1.2356412771144381</v>
      </c>
      <c r="AR119" s="51">
        <v>1.2278464912323399</v>
      </c>
      <c r="AS119" s="51">
        <v>1.2244314286649232</v>
      </c>
      <c r="AT119" s="51">
        <v>1.2234136941302314</v>
      </c>
      <c r="AU119" s="51">
        <v>1.2225786078434751</v>
      </c>
      <c r="AV119" s="51">
        <v>1.2165833140278017</v>
      </c>
      <c r="AW119" s="51">
        <v>1.2089175585853655</v>
      </c>
      <c r="AX119" s="51">
        <v>1.2059365761984939</v>
      </c>
      <c r="AY119" s="51">
        <v>1.2046499206147392</v>
      </c>
      <c r="AZ119" s="51">
        <v>1.2000454454655913</v>
      </c>
    </row>
    <row r="120" spans="1:52" ht="12" customHeight="1" x14ac:dyDescent="0.45">
      <c r="A120" s="29" t="s">
        <v>38</v>
      </c>
      <c r="B120" s="51">
        <v>0.59776522255848896</v>
      </c>
      <c r="C120" s="51">
        <v>0.61490014718435881</v>
      </c>
      <c r="D120" s="51">
        <v>0.55425473771418921</v>
      </c>
      <c r="E120" s="51">
        <v>0.54477114346089572</v>
      </c>
      <c r="F120" s="51">
        <v>0.57348391997872117</v>
      </c>
      <c r="G120" s="51">
        <v>0.58300018068864623</v>
      </c>
      <c r="H120" s="51">
        <v>0.61111357041525283</v>
      </c>
      <c r="I120" s="51">
        <v>0.49129541493992918</v>
      </c>
      <c r="J120" s="51">
        <v>0.49053841407710225</v>
      </c>
      <c r="K120" s="51">
        <v>0.43200632700442643</v>
      </c>
      <c r="L120" s="51">
        <v>0.40687172336191274</v>
      </c>
      <c r="M120" s="51">
        <v>0.3897128822519198</v>
      </c>
      <c r="N120" s="51">
        <v>0.32584884548791454</v>
      </c>
      <c r="O120" s="51">
        <v>0.29883783644161155</v>
      </c>
      <c r="P120" s="51">
        <v>0.27562601521339475</v>
      </c>
      <c r="Q120" s="51">
        <v>0.27316565903038825</v>
      </c>
      <c r="R120" s="51">
        <v>0.27344878411097451</v>
      </c>
      <c r="S120" s="51">
        <v>0.27086321264642338</v>
      </c>
      <c r="T120" s="51">
        <v>0.27104585812048343</v>
      </c>
      <c r="U120" s="51">
        <v>0.27062217114820653</v>
      </c>
      <c r="V120" s="51">
        <v>0.2692253635550178</v>
      </c>
      <c r="W120" s="51">
        <v>0.26401199685674909</v>
      </c>
      <c r="X120" s="51">
        <v>0.26303098723659118</v>
      </c>
      <c r="Y120" s="51">
        <v>0.26208949310205337</v>
      </c>
      <c r="Z120" s="51">
        <v>0.25880385283211799</v>
      </c>
      <c r="AA120" s="51">
        <v>0.25692460731034344</v>
      </c>
      <c r="AB120" s="51">
        <v>0.25453065314075485</v>
      </c>
      <c r="AC120" s="51">
        <v>0.25090231855193595</v>
      </c>
      <c r="AD120" s="51">
        <v>0.2490313588490139</v>
      </c>
      <c r="AE120" s="51">
        <v>0.24802064966753512</v>
      </c>
      <c r="AF120" s="51">
        <v>0.24732411216804195</v>
      </c>
      <c r="AG120" s="51">
        <v>0.24613838520268774</v>
      </c>
      <c r="AH120" s="51">
        <v>0.24508067537931313</v>
      </c>
      <c r="AI120" s="51">
        <v>0.24319659815460623</v>
      </c>
      <c r="AJ120" s="51">
        <v>0.24165596553954044</v>
      </c>
      <c r="AK120" s="51">
        <v>0.238473862338558</v>
      </c>
      <c r="AL120" s="51">
        <v>0.23738558001229204</v>
      </c>
      <c r="AM120" s="51">
        <v>0.23624236169913235</v>
      </c>
      <c r="AN120" s="51">
        <v>0.23580275611639823</v>
      </c>
      <c r="AO120" s="51">
        <v>0.23507461562086168</v>
      </c>
      <c r="AP120" s="51">
        <v>0.2345553936309655</v>
      </c>
      <c r="AQ120" s="51">
        <v>0.22804481224087453</v>
      </c>
      <c r="AR120" s="51">
        <v>0.22690212665765627</v>
      </c>
      <c r="AS120" s="51">
        <v>0.22604043110695299</v>
      </c>
      <c r="AT120" s="51">
        <v>0.22377494444412713</v>
      </c>
      <c r="AU120" s="51">
        <v>0.22223322772407902</v>
      </c>
      <c r="AV120" s="51">
        <v>0.22036177640545926</v>
      </c>
      <c r="AW120" s="51">
        <v>0.21796651112186022</v>
      </c>
      <c r="AX120" s="51">
        <v>0.21675317489715185</v>
      </c>
      <c r="AY120" s="51">
        <v>0.21600468306917414</v>
      </c>
      <c r="AZ120" s="51">
        <v>0.21547840129608048</v>
      </c>
    </row>
    <row r="121" spans="1:52" ht="12" customHeight="1" x14ac:dyDescent="0.45">
      <c r="A121" s="31" t="s">
        <v>39</v>
      </c>
      <c r="B121" s="52">
        <v>1.7748089101108939</v>
      </c>
      <c r="C121" s="52">
        <v>1.7204436352863377</v>
      </c>
      <c r="D121" s="52">
        <v>1.6188612241546667</v>
      </c>
      <c r="E121" s="52">
        <v>1.659463092456082</v>
      </c>
      <c r="F121" s="52">
        <v>1.5504879738325286</v>
      </c>
      <c r="G121" s="52">
        <v>1.5109765012859311</v>
      </c>
      <c r="H121" s="52">
        <v>1.4894646756967553</v>
      </c>
      <c r="I121" s="52">
        <v>1.5898183549102152</v>
      </c>
      <c r="J121" s="52">
        <v>1.6218115125780079</v>
      </c>
      <c r="K121" s="52">
        <v>1.5745490528462092</v>
      </c>
      <c r="L121" s="52">
        <v>1.5550750325482585</v>
      </c>
      <c r="M121" s="52">
        <v>1.513001365224389</v>
      </c>
      <c r="N121" s="52">
        <v>1.5187373150220598</v>
      </c>
      <c r="O121" s="52">
        <v>1.4767573023351281</v>
      </c>
      <c r="P121" s="52">
        <v>1.4823419102076931</v>
      </c>
      <c r="Q121" s="52">
        <v>1.4168322764336063</v>
      </c>
      <c r="R121" s="52">
        <v>1.4176807808010965</v>
      </c>
      <c r="S121" s="52">
        <v>1.4204172771560017</v>
      </c>
      <c r="T121" s="52">
        <v>1.4213791019366928</v>
      </c>
      <c r="U121" s="52">
        <v>1.4198435440254744</v>
      </c>
      <c r="V121" s="52">
        <v>1.4071069971707346</v>
      </c>
      <c r="W121" s="52">
        <v>1.4124054240614878</v>
      </c>
      <c r="X121" s="52">
        <v>1.4155370427805734</v>
      </c>
      <c r="Y121" s="52">
        <v>1.3903925866297322</v>
      </c>
      <c r="Z121" s="52">
        <v>1.3627591752034924</v>
      </c>
      <c r="AA121" s="52">
        <v>1.3646236407106749</v>
      </c>
      <c r="AB121" s="52">
        <v>1.3600702993253133</v>
      </c>
      <c r="AC121" s="52">
        <v>1.3531805001381016</v>
      </c>
      <c r="AD121" s="52">
        <v>1.3289368830610624</v>
      </c>
      <c r="AE121" s="52">
        <v>1.3189986343093369</v>
      </c>
      <c r="AF121" s="52">
        <v>1.3102422908737061</v>
      </c>
      <c r="AG121" s="52">
        <v>1.3057969751951826</v>
      </c>
      <c r="AH121" s="52">
        <v>1.2884207810096244</v>
      </c>
      <c r="AI121" s="52">
        <v>1.2715738225165691</v>
      </c>
      <c r="AJ121" s="52">
        <v>1.2607543021310901</v>
      </c>
      <c r="AK121" s="52">
        <v>1.2408023338406506</v>
      </c>
      <c r="AL121" s="52">
        <v>1.2395794420868398</v>
      </c>
      <c r="AM121" s="52">
        <v>1.2376431559762193</v>
      </c>
      <c r="AN121" s="52">
        <v>1.2361906325377372</v>
      </c>
      <c r="AO121" s="52">
        <v>1.2342945473079596</v>
      </c>
      <c r="AP121" s="52">
        <v>1.2315465124935945</v>
      </c>
      <c r="AQ121" s="52">
        <v>1.2302027167607112</v>
      </c>
      <c r="AR121" s="52">
        <v>1.2287247219811002</v>
      </c>
      <c r="AS121" s="52">
        <v>1.209837539398112</v>
      </c>
      <c r="AT121" s="52">
        <v>1.1919029431724721</v>
      </c>
      <c r="AU121" s="52">
        <v>1.1873342443046628</v>
      </c>
      <c r="AV121" s="52">
        <v>1.1801955086420073</v>
      </c>
      <c r="AW121" s="52">
        <v>1.1728037146833807</v>
      </c>
      <c r="AX121" s="52">
        <v>1.159191823923321</v>
      </c>
      <c r="AY121" s="52">
        <v>1.1516655686897688</v>
      </c>
      <c r="AZ121" s="52">
        <v>1.1433458547455186</v>
      </c>
    </row>
    <row r="123" spans="1:52" ht="12" customHeight="1" x14ac:dyDescent="0.45">
      <c r="A123" s="16" t="s">
        <v>69</v>
      </c>
      <c r="B123" s="17">
        <v>487.73617200179046</v>
      </c>
      <c r="C123" s="17">
        <v>491.69489225946808</v>
      </c>
      <c r="D123" s="17">
        <v>475.30748747696987</v>
      </c>
      <c r="E123" s="17">
        <v>478.64590837652065</v>
      </c>
      <c r="F123" s="17">
        <v>502.10991819277865</v>
      </c>
      <c r="G123" s="17">
        <v>555.85211152408465</v>
      </c>
      <c r="H123" s="17">
        <v>604.41079340580359</v>
      </c>
      <c r="I123" s="17">
        <v>610.89608519347394</v>
      </c>
      <c r="J123" s="17">
        <v>692.29779416618976</v>
      </c>
      <c r="K123" s="17">
        <v>621.09248665494567</v>
      </c>
      <c r="L123" s="17">
        <v>665.24217946754948</v>
      </c>
      <c r="M123" s="17">
        <v>727.07002292658422</v>
      </c>
      <c r="N123" s="17">
        <v>750.08300044144391</v>
      </c>
      <c r="O123" s="17">
        <v>739.82622594862755</v>
      </c>
      <c r="P123" s="17">
        <v>709.5408953453267</v>
      </c>
      <c r="Q123" s="17">
        <v>647.01471378907263</v>
      </c>
      <c r="R123" s="17">
        <v>605.60410190070081</v>
      </c>
      <c r="S123" s="17">
        <v>614.28708222154478</v>
      </c>
      <c r="T123" s="17">
        <v>645.74846689023059</v>
      </c>
      <c r="U123" s="17">
        <v>679.78753685274273</v>
      </c>
      <c r="V123" s="17">
        <v>709.2867806782225</v>
      </c>
      <c r="W123" s="17">
        <v>725.96592969199833</v>
      </c>
      <c r="X123" s="17">
        <v>736.62977429851401</v>
      </c>
      <c r="Y123" s="17">
        <v>762.55810530696021</v>
      </c>
      <c r="Z123" s="17">
        <v>779.99407286112796</v>
      </c>
      <c r="AA123" s="17">
        <v>791.98479782793174</v>
      </c>
      <c r="AB123" s="17">
        <v>794.30701281946665</v>
      </c>
      <c r="AC123" s="17">
        <v>797.10023128678426</v>
      </c>
      <c r="AD123" s="17">
        <v>799.25178957069465</v>
      </c>
      <c r="AE123" s="17">
        <v>802.35484039102528</v>
      </c>
      <c r="AF123" s="17">
        <v>808.16268444911941</v>
      </c>
      <c r="AG123" s="17">
        <v>813.23687985992581</v>
      </c>
      <c r="AH123" s="17">
        <v>810.58837215023584</v>
      </c>
      <c r="AI123" s="17">
        <v>818.62206599067065</v>
      </c>
      <c r="AJ123" s="17">
        <v>828.75386239538557</v>
      </c>
      <c r="AK123" s="17">
        <v>837.06812213911883</v>
      </c>
      <c r="AL123" s="17">
        <v>843.12355012687613</v>
      </c>
      <c r="AM123" s="17">
        <v>847.10108873432125</v>
      </c>
      <c r="AN123" s="17">
        <v>853.67251339587199</v>
      </c>
      <c r="AO123" s="17">
        <v>860.34220475264794</v>
      </c>
      <c r="AP123" s="17">
        <v>862.80145519483858</v>
      </c>
      <c r="AQ123" s="17">
        <v>858.96212391994925</v>
      </c>
      <c r="AR123" s="17">
        <v>860.40707671483653</v>
      </c>
      <c r="AS123" s="17">
        <v>863.72098194475439</v>
      </c>
      <c r="AT123" s="17">
        <v>869.71364789630479</v>
      </c>
      <c r="AU123" s="17">
        <v>870.08156599562278</v>
      </c>
      <c r="AV123" s="17">
        <v>870.14628481224577</v>
      </c>
      <c r="AW123" s="17">
        <v>871.5218215669048</v>
      </c>
      <c r="AX123" s="17">
        <v>874.82410257346623</v>
      </c>
      <c r="AY123" s="17">
        <v>876.63570982351314</v>
      </c>
      <c r="AZ123" s="17">
        <v>882.25378190763001</v>
      </c>
    </row>
    <row r="124" spans="1:52" ht="12" customHeight="1" x14ac:dyDescent="0.45">
      <c r="A124" s="27" t="s">
        <v>29</v>
      </c>
      <c r="B124" s="21">
        <v>398.10687993311444</v>
      </c>
      <c r="C124" s="21">
        <v>419.51319601114955</v>
      </c>
      <c r="D124" s="21">
        <v>408.07183038981486</v>
      </c>
      <c r="E124" s="21">
        <v>415.28841609818988</v>
      </c>
      <c r="F124" s="21">
        <v>446.0162608459151</v>
      </c>
      <c r="G124" s="21">
        <v>461.21774208468048</v>
      </c>
      <c r="H124" s="21">
        <v>488.82937221314592</v>
      </c>
      <c r="I124" s="21">
        <v>506.28680991646678</v>
      </c>
      <c r="J124" s="21">
        <v>575.92031046224713</v>
      </c>
      <c r="K124" s="21">
        <v>524.24558107853954</v>
      </c>
      <c r="L124" s="21">
        <v>538.67669248285995</v>
      </c>
      <c r="M124" s="21">
        <v>572.37063215032208</v>
      </c>
      <c r="N124" s="21">
        <v>564.47205017330737</v>
      </c>
      <c r="O124" s="21">
        <v>549.79616670526605</v>
      </c>
      <c r="P124" s="21">
        <v>532.10137341138795</v>
      </c>
      <c r="Q124" s="21">
        <v>515.25195118997669</v>
      </c>
      <c r="R124" s="21">
        <v>497.76591483520616</v>
      </c>
      <c r="S124" s="21">
        <v>509.66744962108913</v>
      </c>
      <c r="T124" s="21">
        <v>532.30301912723485</v>
      </c>
      <c r="U124" s="21">
        <v>551.76425460525184</v>
      </c>
      <c r="V124" s="21">
        <v>568.39540363826063</v>
      </c>
      <c r="W124" s="21">
        <v>575.19451662807762</v>
      </c>
      <c r="X124" s="21">
        <v>578.11805262980624</v>
      </c>
      <c r="Y124" s="21">
        <v>601.26562840359134</v>
      </c>
      <c r="Z124" s="21">
        <v>608.21152069103948</v>
      </c>
      <c r="AA124" s="21">
        <v>612.65245235426039</v>
      </c>
      <c r="AB124" s="21">
        <v>613.72741762607939</v>
      </c>
      <c r="AC124" s="21">
        <v>615.00744567002289</v>
      </c>
      <c r="AD124" s="21">
        <v>616.86642377939074</v>
      </c>
      <c r="AE124" s="21">
        <v>619.70210285550888</v>
      </c>
      <c r="AF124" s="21">
        <v>627.65208421647333</v>
      </c>
      <c r="AG124" s="21">
        <v>631.34682273849455</v>
      </c>
      <c r="AH124" s="21">
        <v>632.04797837752847</v>
      </c>
      <c r="AI124" s="21">
        <v>641.61126377094649</v>
      </c>
      <c r="AJ124" s="21">
        <v>654.41925574941456</v>
      </c>
      <c r="AK124" s="21">
        <v>663.8468744964664</v>
      </c>
      <c r="AL124" s="21">
        <v>665.11328610892224</v>
      </c>
      <c r="AM124" s="21">
        <v>673.19041485217599</v>
      </c>
      <c r="AN124" s="21">
        <v>682.60628152868571</v>
      </c>
      <c r="AO124" s="21">
        <v>691.99753285689633</v>
      </c>
      <c r="AP124" s="21">
        <v>699.1776061755744</v>
      </c>
      <c r="AQ124" s="21">
        <v>700.48666913318743</v>
      </c>
      <c r="AR124" s="21">
        <v>707.12851553905773</v>
      </c>
      <c r="AS124" s="21">
        <v>706.52802042206395</v>
      </c>
      <c r="AT124" s="21">
        <v>718.11991353255223</v>
      </c>
      <c r="AU124" s="21">
        <v>725.42030696673771</v>
      </c>
      <c r="AV124" s="21">
        <v>732.17928326756021</v>
      </c>
      <c r="AW124" s="21">
        <v>743.31279249762736</v>
      </c>
      <c r="AX124" s="21">
        <v>757.22480688149358</v>
      </c>
      <c r="AY124" s="21">
        <v>780.41477599568975</v>
      </c>
      <c r="AZ124" s="21">
        <v>799.07564198775628</v>
      </c>
    </row>
    <row r="125" spans="1:52" ht="12" customHeight="1" x14ac:dyDescent="0.45">
      <c r="A125" s="29" t="s">
        <v>30</v>
      </c>
      <c r="B125" s="21">
        <v>918.18550061268922</v>
      </c>
      <c r="C125" s="21">
        <v>927.96535213642585</v>
      </c>
      <c r="D125" s="21">
        <v>910.28819965863408</v>
      </c>
      <c r="E125" s="21">
        <v>924.82691417833587</v>
      </c>
      <c r="F125" s="21">
        <v>938.83070578601723</v>
      </c>
      <c r="G125" s="21">
        <v>981.74761878727554</v>
      </c>
      <c r="H125" s="21">
        <v>1025.5543568387097</v>
      </c>
      <c r="I125" s="21">
        <v>1041.5825190685605</v>
      </c>
      <c r="J125" s="21">
        <v>1125.2960863854835</v>
      </c>
      <c r="K125" s="21">
        <v>1083.6425819747872</v>
      </c>
      <c r="L125" s="21">
        <v>1103.4455283803995</v>
      </c>
      <c r="M125" s="21">
        <v>1127.0030758955622</v>
      </c>
      <c r="N125" s="21">
        <v>1145.2564083566704</v>
      </c>
      <c r="O125" s="21">
        <v>1124.0932632896215</v>
      </c>
      <c r="P125" s="21">
        <v>1130.130460622993</v>
      </c>
      <c r="Q125" s="21">
        <v>1123.8028712922396</v>
      </c>
      <c r="R125" s="21">
        <v>1078.4895293268114</v>
      </c>
      <c r="S125" s="21">
        <v>1054.391769648405</v>
      </c>
      <c r="T125" s="21">
        <v>1087.3923623600826</v>
      </c>
      <c r="U125" s="21">
        <v>1135.3074365223642</v>
      </c>
      <c r="V125" s="21">
        <v>1177.4493371318222</v>
      </c>
      <c r="W125" s="21">
        <v>1192.6863804331322</v>
      </c>
      <c r="X125" s="21">
        <v>1198.9041676146321</v>
      </c>
      <c r="Y125" s="21">
        <v>1235.1018228712928</v>
      </c>
      <c r="Z125" s="21">
        <v>1258.6396096185326</v>
      </c>
      <c r="AA125" s="21">
        <v>1268.0372275505893</v>
      </c>
      <c r="AB125" s="21">
        <v>1268.4204896755234</v>
      </c>
      <c r="AC125" s="21">
        <v>1269.8513390898722</v>
      </c>
      <c r="AD125" s="21">
        <v>1260.5389584113948</v>
      </c>
      <c r="AE125" s="21">
        <v>1256.5538166817375</v>
      </c>
      <c r="AF125" s="21">
        <v>1253.3941885014742</v>
      </c>
      <c r="AG125" s="21">
        <v>1252.3276436172989</v>
      </c>
      <c r="AH125" s="21">
        <v>1237.2964673404081</v>
      </c>
      <c r="AI125" s="21">
        <v>1252.6542513535624</v>
      </c>
      <c r="AJ125" s="21">
        <v>1256.174969085057</v>
      </c>
      <c r="AK125" s="21">
        <v>1271.658608821715</v>
      </c>
      <c r="AL125" s="21">
        <v>1288.9028720924846</v>
      </c>
      <c r="AM125" s="21">
        <v>1286.8645070538082</v>
      </c>
      <c r="AN125" s="21">
        <v>1307.8587290544133</v>
      </c>
      <c r="AO125" s="21">
        <v>1314.1847443633917</v>
      </c>
      <c r="AP125" s="21">
        <v>1313.3535367823761</v>
      </c>
      <c r="AQ125" s="21">
        <v>1294.3709441687215</v>
      </c>
      <c r="AR125" s="21">
        <v>1293.285167148666</v>
      </c>
      <c r="AS125" s="21">
        <v>1292.3685626537006</v>
      </c>
      <c r="AT125" s="21">
        <v>1308.0123821683194</v>
      </c>
      <c r="AU125" s="21">
        <v>1303.1360197294516</v>
      </c>
      <c r="AV125" s="21">
        <v>1293.5048467459721</v>
      </c>
      <c r="AW125" s="21">
        <v>1295.1278039223666</v>
      </c>
      <c r="AX125" s="21">
        <v>1294.8331646551367</v>
      </c>
      <c r="AY125" s="21">
        <v>1296.8740107436365</v>
      </c>
      <c r="AZ125" s="21">
        <v>1305.6736115525559</v>
      </c>
    </row>
    <row r="126" spans="1:52" ht="12" customHeight="1" x14ac:dyDescent="0.45">
      <c r="A126" s="29" t="s">
        <v>70</v>
      </c>
      <c r="B126" s="21">
        <v>411.60307894243425</v>
      </c>
      <c r="C126" s="21">
        <v>402.75491008112846</v>
      </c>
      <c r="D126" s="21">
        <v>384.28305075789802</v>
      </c>
      <c r="E126" s="21">
        <v>381.28624118845693</v>
      </c>
      <c r="F126" s="21">
        <v>406.79517705013029</v>
      </c>
      <c r="G126" s="21">
        <v>478.47375327537469</v>
      </c>
      <c r="H126" s="21">
        <v>531.93643957116274</v>
      </c>
      <c r="I126" s="21">
        <v>528.84972766111957</v>
      </c>
      <c r="J126" s="21">
        <v>621.18951374081496</v>
      </c>
      <c r="K126" s="21">
        <v>517.65447587168751</v>
      </c>
      <c r="L126" s="21">
        <v>585.03896923130048</v>
      </c>
      <c r="M126" s="21">
        <v>674.46667700951048</v>
      </c>
      <c r="N126" s="21">
        <v>706.18012546277055</v>
      </c>
      <c r="O126" s="21">
        <v>692.55548364785841</v>
      </c>
      <c r="P126" s="21">
        <v>651.6716025915274</v>
      </c>
      <c r="Q126" s="21">
        <v>543.12560000020312</v>
      </c>
      <c r="R126" s="21">
        <v>492.44421900288273</v>
      </c>
      <c r="S126" s="21">
        <v>518.96161471808807</v>
      </c>
      <c r="T126" s="21">
        <v>556.16503667887309</v>
      </c>
      <c r="U126" s="21">
        <v>593.57423297413823</v>
      </c>
      <c r="V126" s="21">
        <v>627.12819522761799</v>
      </c>
      <c r="W126" s="21">
        <v>652.85340464889543</v>
      </c>
      <c r="X126" s="21">
        <v>669.83047292937965</v>
      </c>
      <c r="Y126" s="21">
        <v>697.81101603129559</v>
      </c>
      <c r="Z126" s="21">
        <v>720.93376394871166</v>
      </c>
      <c r="AA126" s="21">
        <v>738.06976364898173</v>
      </c>
      <c r="AB126" s="21">
        <v>746.06820332670452</v>
      </c>
      <c r="AC126" s="21">
        <v>753.59009501022831</v>
      </c>
      <c r="AD126" s="21">
        <v>758.09733740769627</v>
      </c>
      <c r="AE126" s="21">
        <v>764.89647951307779</v>
      </c>
      <c r="AF126" s="21">
        <v>771.97526354963611</v>
      </c>
      <c r="AG126" s="21">
        <v>778.21303503753234</v>
      </c>
      <c r="AH126" s="21">
        <v>779.2923125966978</v>
      </c>
      <c r="AI126" s="21">
        <v>786.2977660414291</v>
      </c>
      <c r="AJ126" s="21">
        <v>794.22297150706675</v>
      </c>
      <c r="AK126" s="21">
        <v>801.57245674134447</v>
      </c>
      <c r="AL126" s="21">
        <v>807.39619540711919</v>
      </c>
      <c r="AM126" s="21">
        <v>812.00588383548973</v>
      </c>
      <c r="AN126" s="21">
        <v>818.98270911719521</v>
      </c>
      <c r="AO126" s="21">
        <v>825.79756351386027</v>
      </c>
      <c r="AP126" s="21">
        <v>830.32438363484562</v>
      </c>
      <c r="AQ126" s="21">
        <v>829.07860907636427</v>
      </c>
      <c r="AR126" s="21">
        <v>830.57744203702691</v>
      </c>
      <c r="AS126" s="21">
        <v>833.60300488704718</v>
      </c>
      <c r="AT126" s="21">
        <v>839.50552917673247</v>
      </c>
      <c r="AU126" s="21">
        <v>841.00310888447859</v>
      </c>
      <c r="AV126" s="21">
        <v>841.99054506113191</v>
      </c>
      <c r="AW126" s="21">
        <v>843.42188849262391</v>
      </c>
      <c r="AX126" s="21">
        <v>845.94699809085887</v>
      </c>
      <c r="AY126" s="21">
        <v>846.62368754112947</v>
      </c>
      <c r="AZ126" s="21">
        <v>850.30553692766466</v>
      </c>
    </row>
    <row r="127" spans="1:52" ht="12" customHeight="1" x14ac:dyDescent="0.45">
      <c r="A127" s="29" t="s">
        <v>32</v>
      </c>
      <c r="B127" s="21">
        <v>450.58734421327603</v>
      </c>
      <c r="C127" s="21">
        <v>459.16772375713447</v>
      </c>
      <c r="D127" s="21">
        <v>434.56771333020345</v>
      </c>
      <c r="E127" s="21">
        <v>438.77746119943549</v>
      </c>
      <c r="F127" s="21">
        <v>457.77657258361995</v>
      </c>
      <c r="G127" s="21">
        <v>516.96365257172806</v>
      </c>
      <c r="H127" s="21">
        <v>575.84662673684466</v>
      </c>
      <c r="I127" s="21">
        <v>565.25359671796389</v>
      </c>
      <c r="J127" s="21">
        <v>656.43686223170164</v>
      </c>
      <c r="K127" s="21">
        <v>579.90601337045393</v>
      </c>
      <c r="L127" s="21">
        <v>615.3559587011041</v>
      </c>
      <c r="M127" s="21">
        <v>669.82464686554658</v>
      </c>
      <c r="N127" s="21">
        <v>698.7361765268613</v>
      </c>
      <c r="O127" s="21">
        <v>691.24457078170894</v>
      </c>
      <c r="P127" s="21">
        <v>656.18398403244362</v>
      </c>
      <c r="Q127" s="21">
        <v>609.49703964743469</v>
      </c>
      <c r="R127" s="21">
        <v>558.90393878406189</v>
      </c>
      <c r="S127" s="21">
        <v>574.01928835691785</v>
      </c>
      <c r="T127" s="21">
        <v>602.94169702492832</v>
      </c>
      <c r="U127" s="21">
        <v>634.25264002271103</v>
      </c>
      <c r="V127" s="21">
        <v>661.68952728171519</v>
      </c>
      <c r="W127" s="21">
        <v>678.97838093491157</v>
      </c>
      <c r="X127" s="21">
        <v>689.74826545429494</v>
      </c>
      <c r="Y127" s="21">
        <v>710.0430629605014</v>
      </c>
      <c r="Z127" s="21">
        <v>720.88634289670813</v>
      </c>
      <c r="AA127" s="21">
        <v>730.64842181837719</v>
      </c>
      <c r="AB127" s="21">
        <v>732.67305746811178</v>
      </c>
      <c r="AC127" s="21">
        <v>736.16734714789663</v>
      </c>
      <c r="AD127" s="21">
        <v>740.65013913763426</v>
      </c>
      <c r="AE127" s="21">
        <v>745.56248606489225</v>
      </c>
      <c r="AF127" s="21">
        <v>754.9974723773098</v>
      </c>
      <c r="AG127" s="21">
        <v>761.05499660845021</v>
      </c>
      <c r="AH127" s="21">
        <v>763.22864124188516</v>
      </c>
      <c r="AI127" s="21">
        <v>770.94370574966217</v>
      </c>
      <c r="AJ127" s="21">
        <v>781.1576700637961</v>
      </c>
      <c r="AK127" s="21">
        <v>790.19453864516834</v>
      </c>
      <c r="AL127" s="21">
        <v>795.00401867862035</v>
      </c>
      <c r="AM127" s="21">
        <v>800.75535292143536</v>
      </c>
      <c r="AN127" s="21">
        <v>808.19705553320478</v>
      </c>
      <c r="AO127" s="21">
        <v>816.16000079909361</v>
      </c>
      <c r="AP127" s="21">
        <v>818.45050593020528</v>
      </c>
      <c r="AQ127" s="21">
        <v>817.53772236195209</v>
      </c>
      <c r="AR127" s="21">
        <v>819.03743052875643</v>
      </c>
      <c r="AS127" s="21">
        <v>825.11851772959176</v>
      </c>
      <c r="AT127" s="21">
        <v>831.67638661405101</v>
      </c>
      <c r="AU127" s="21">
        <v>833.59832978477368</v>
      </c>
      <c r="AV127" s="21">
        <v>833.79732036224766</v>
      </c>
      <c r="AW127" s="21">
        <v>841.48930613870778</v>
      </c>
      <c r="AX127" s="21">
        <v>848.41039944829959</v>
      </c>
      <c r="AY127" s="21">
        <v>852.52687413165268</v>
      </c>
      <c r="AZ127" s="21">
        <v>861.85160963586509</v>
      </c>
    </row>
    <row r="128" spans="1:52" ht="12" customHeight="1" x14ac:dyDescent="0.45">
      <c r="A128" s="29" t="s">
        <v>33</v>
      </c>
      <c r="B128" s="21">
        <v>694.78014467725484</v>
      </c>
      <c r="C128" s="21">
        <v>714.00225170094427</v>
      </c>
      <c r="D128" s="21">
        <v>697.78651620138317</v>
      </c>
      <c r="E128" s="21">
        <v>701.34892935136804</v>
      </c>
      <c r="F128" s="21">
        <v>729.11265361897301</v>
      </c>
      <c r="G128" s="21">
        <v>759.9719968978311</v>
      </c>
      <c r="H128" s="21">
        <v>790.60444593179682</v>
      </c>
      <c r="I128" s="21">
        <v>796.84438232216098</v>
      </c>
      <c r="J128" s="21">
        <v>848.87923410778785</v>
      </c>
      <c r="K128" s="21">
        <v>820.12235031375781</v>
      </c>
      <c r="L128" s="21">
        <v>832.38915282328912</v>
      </c>
      <c r="M128" s="21">
        <v>856.83857171053785</v>
      </c>
      <c r="N128" s="21">
        <v>870.99100709610218</v>
      </c>
      <c r="O128" s="21">
        <v>870.5581115578691</v>
      </c>
      <c r="P128" s="21">
        <v>853.67625482196286</v>
      </c>
      <c r="Q128" s="21">
        <v>838.7983207167058</v>
      </c>
      <c r="R128" s="21">
        <v>810.2209232102266</v>
      </c>
      <c r="S128" s="21">
        <v>803.83368789200551</v>
      </c>
      <c r="T128" s="21">
        <v>822.81021753265247</v>
      </c>
      <c r="U128" s="21">
        <v>845.78206771819885</v>
      </c>
      <c r="V128" s="21">
        <v>865.7012296546809</v>
      </c>
      <c r="W128" s="21">
        <v>870.62929203928093</v>
      </c>
      <c r="X128" s="21">
        <v>875.79559142327435</v>
      </c>
      <c r="Y128" s="21">
        <v>893.54781887461547</v>
      </c>
      <c r="Z128" s="21">
        <v>901.12903899515311</v>
      </c>
      <c r="AA128" s="21">
        <v>905.71443283449355</v>
      </c>
      <c r="AB128" s="21">
        <v>901.83242449630688</v>
      </c>
      <c r="AC128" s="21">
        <v>897.46019883652286</v>
      </c>
      <c r="AD128" s="21">
        <v>902.18873194776393</v>
      </c>
      <c r="AE128" s="21">
        <v>908.78246631036097</v>
      </c>
      <c r="AF128" s="21">
        <v>912.74554868698965</v>
      </c>
      <c r="AG128" s="21">
        <v>919.23360731893717</v>
      </c>
      <c r="AH128" s="21">
        <v>914.25188564624818</v>
      </c>
      <c r="AI128" s="21">
        <v>921.39246461020809</v>
      </c>
      <c r="AJ128" s="21">
        <v>934.66345330904733</v>
      </c>
      <c r="AK128" s="21">
        <v>941.70551812958649</v>
      </c>
      <c r="AL128" s="21">
        <v>950.84404337093838</v>
      </c>
      <c r="AM128" s="21">
        <v>953.75432437702682</v>
      </c>
      <c r="AN128" s="21">
        <v>954.62533263022385</v>
      </c>
      <c r="AO128" s="21">
        <v>957.55594350783917</v>
      </c>
      <c r="AP128" s="21">
        <v>949.79868995033212</v>
      </c>
      <c r="AQ128" s="21">
        <v>938.40397055177675</v>
      </c>
      <c r="AR128" s="21">
        <v>941.47303511451071</v>
      </c>
      <c r="AS128" s="21">
        <v>950.05290925842473</v>
      </c>
      <c r="AT128" s="21">
        <v>952.73609042160069</v>
      </c>
      <c r="AU128" s="21">
        <v>944.99784526918143</v>
      </c>
      <c r="AV128" s="21">
        <v>943.86399333596887</v>
      </c>
      <c r="AW128" s="21">
        <v>938.94966517983653</v>
      </c>
      <c r="AX128" s="21">
        <v>935.98733375653637</v>
      </c>
      <c r="AY128" s="21">
        <v>929.05548546438104</v>
      </c>
      <c r="AZ128" s="21">
        <v>931.21082756586645</v>
      </c>
    </row>
    <row r="129" spans="1:52" ht="12" customHeight="1" x14ac:dyDescent="0.45">
      <c r="A129" s="29" t="s">
        <v>34</v>
      </c>
      <c r="B129" s="21">
        <v>518.63352314213057</v>
      </c>
      <c r="C129" s="21">
        <v>524.94683721213221</v>
      </c>
      <c r="D129" s="21">
        <v>495.64363949235872</v>
      </c>
      <c r="E129" s="21">
        <v>507.85459525969935</v>
      </c>
      <c r="F129" s="21">
        <v>523.24138260745985</v>
      </c>
      <c r="G129" s="21">
        <v>587.4833972369762</v>
      </c>
      <c r="H129" s="21">
        <v>644.5877582734729</v>
      </c>
      <c r="I129" s="21">
        <v>648.78723463438132</v>
      </c>
      <c r="J129" s="21">
        <v>738.42612263894387</v>
      </c>
      <c r="K129" s="21">
        <v>684.28344070792059</v>
      </c>
      <c r="L129" s="21">
        <v>710.27335159829511</v>
      </c>
      <c r="M129" s="21">
        <v>753.02431720444338</v>
      </c>
      <c r="N129" s="21">
        <v>775.5611782434612</v>
      </c>
      <c r="O129" s="21">
        <v>775.93886651820912</v>
      </c>
      <c r="P129" s="21">
        <v>744.42696575039531</v>
      </c>
      <c r="Q129" s="21">
        <v>708.13135625927669</v>
      </c>
      <c r="R129" s="21">
        <v>650.0843804694191</v>
      </c>
      <c r="S129" s="21">
        <v>642.76018845226372</v>
      </c>
      <c r="T129" s="21">
        <v>672.00965698272751</v>
      </c>
      <c r="U129" s="21">
        <v>708.81093879717582</v>
      </c>
      <c r="V129" s="21">
        <v>740.68427652331525</v>
      </c>
      <c r="W129" s="21">
        <v>754.06291577259867</v>
      </c>
      <c r="X129" s="21">
        <v>758.35430413044992</v>
      </c>
      <c r="Y129" s="21">
        <v>784.03456418548524</v>
      </c>
      <c r="Z129" s="21">
        <v>803.05258917687183</v>
      </c>
      <c r="AA129" s="21">
        <v>812.97669540720005</v>
      </c>
      <c r="AB129" s="21">
        <v>811.851569490423</v>
      </c>
      <c r="AC129" s="21">
        <v>811.46787910231205</v>
      </c>
      <c r="AD129" s="21">
        <v>809.21904408944272</v>
      </c>
      <c r="AE129" s="21">
        <v>807.10164421752177</v>
      </c>
      <c r="AF129" s="21">
        <v>813.42092270617286</v>
      </c>
      <c r="AG129" s="21">
        <v>816.30842406204624</v>
      </c>
      <c r="AH129" s="21">
        <v>811.51864523801612</v>
      </c>
      <c r="AI129" s="21">
        <v>819.82405632339089</v>
      </c>
      <c r="AJ129" s="21">
        <v>833.53448397497266</v>
      </c>
      <c r="AK129" s="21">
        <v>844.18271160163397</v>
      </c>
      <c r="AL129" s="21">
        <v>852.80397042521531</v>
      </c>
      <c r="AM129" s="21">
        <v>855.71196971166262</v>
      </c>
      <c r="AN129" s="21">
        <v>861.50791309108536</v>
      </c>
      <c r="AO129" s="21">
        <v>868.03252587416046</v>
      </c>
      <c r="AP129" s="21">
        <v>868.74426058826589</v>
      </c>
      <c r="AQ129" s="21">
        <v>861.50573174850194</v>
      </c>
      <c r="AR129" s="21">
        <v>861.25206610899238</v>
      </c>
      <c r="AS129" s="21">
        <v>863.8417325291806</v>
      </c>
      <c r="AT129" s="21">
        <v>866.45055564758434</v>
      </c>
      <c r="AU129" s="21">
        <v>867.08705333124465</v>
      </c>
      <c r="AV129" s="21">
        <v>863.96950950531902</v>
      </c>
      <c r="AW129" s="21">
        <v>863.63135711928601</v>
      </c>
      <c r="AX129" s="21">
        <v>866.29117740708716</v>
      </c>
      <c r="AY129" s="21">
        <v>865.67551690846608</v>
      </c>
      <c r="AZ129" s="21">
        <v>869.03088408929807</v>
      </c>
    </row>
    <row r="130" spans="1:52" ht="12" customHeight="1" x14ac:dyDescent="0.45">
      <c r="A130" s="29" t="s">
        <v>35</v>
      </c>
      <c r="B130" s="21">
        <v>714.89835537638601</v>
      </c>
      <c r="C130" s="21">
        <v>716.47534638440607</v>
      </c>
      <c r="D130" s="21">
        <v>705.92263402258175</v>
      </c>
      <c r="E130" s="21">
        <v>693.91426148128346</v>
      </c>
      <c r="F130" s="21">
        <v>713.71245535138064</v>
      </c>
      <c r="G130" s="21">
        <v>780.40399796022075</v>
      </c>
      <c r="H130" s="21">
        <v>833.65289857230937</v>
      </c>
      <c r="I130" s="21">
        <v>846.64079482606621</v>
      </c>
      <c r="J130" s="21">
        <v>936.54776617525647</v>
      </c>
      <c r="K130" s="21">
        <v>900.76684075551532</v>
      </c>
      <c r="L130" s="21">
        <v>929.54095555482752</v>
      </c>
      <c r="M130" s="21">
        <v>963.64808611018702</v>
      </c>
      <c r="N130" s="21">
        <v>967.92310537348396</v>
      </c>
      <c r="O130" s="21">
        <v>958.55113802888218</v>
      </c>
      <c r="P130" s="21">
        <v>966.23403310443359</v>
      </c>
      <c r="Q130" s="21">
        <v>949.93122491490442</v>
      </c>
      <c r="R130" s="21">
        <v>904.93676515686298</v>
      </c>
      <c r="S130" s="21">
        <v>878.35701141260063</v>
      </c>
      <c r="T130" s="21">
        <v>907.3654862698354</v>
      </c>
      <c r="U130" s="21">
        <v>961.28647960998399</v>
      </c>
      <c r="V130" s="21">
        <v>989.09076469077957</v>
      </c>
      <c r="W130" s="21">
        <v>991.32933424713701</v>
      </c>
      <c r="X130" s="21">
        <v>997.99815362342531</v>
      </c>
      <c r="Y130" s="21">
        <v>1026.4025195212162</v>
      </c>
      <c r="Z130" s="21">
        <v>1041.1529484697523</v>
      </c>
      <c r="AA130" s="21">
        <v>1054.4631530411341</v>
      </c>
      <c r="AB130" s="21">
        <v>1043.4407174246751</v>
      </c>
      <c r="AC130" s="21">
        <v>1036.1069245765495</v>
      </c>
      <c r="AD130" s="21">
        <v>1035.085553473177</v>
      </c>
      <c r="AE130" s="21">
        <v>1024.5057452157121</v>
      </c>
      <c r="AF130" s="21">
        <v>1016.94192020675</v>
      </c>
      <c r="AG130" s="21">
        <v>1014.2211137685939</v>
      </c>
      <c r="AH130" s="21">
        <v>996.34756162832184</v>
      </c>
      <c r="AI130" s="21">
        <v>1007.0992189622445</v>
      </c>
      <c r="AJ130" s="21">
        <v>1019.4659947640195</v>
      </c>
      <c r="AK130" s="21">
        <v>1029.8432097407058</v>
      </c>
      <c r="AL130" s="21">
        <v>1040.9179281521858</v>
      </c>
      <c r="AM130" s="21">
        <v>1040.6916466715256</v>
      </c>
      <c r="AN130" s="21">
        <v>1047.2329090430892</v>
      </c>
      <c r="AO130" s="21">
        <v>1051.0268820448468</v>
      </c>
      <c r="AP130" s="21">
        <v>1051.568663304585</v>
      </c>
      <c r="AQ130" s="21">
        <v>1046.3887614998298</v>
      </c>
      <c r="AR130" s="21">
        <v>1044.8118870864446</v>
      </c>
      <c r="AS130" s="21">
        <v>1046.9318426711739</v>
      </c>
      <c r="AT130" s="21">
        <v>1053.8581791614163</v>
      </c>
      <c r="AU130" s="21">
        <v>1051.014285312732</v>
      </c>
      <c r="AV130" s="21">
        <v>1042.7183198192304</v>
      </c>
      <c r="AW130" s="21">
        <v>1035.6251242348324</v>
      </c>
      <c r="AX130" s="21">
        <v>1036.0407399296655</v>
      </c>
      <c r="AY130" s="21">
        <v>1031.0885764339359</v>
      </c>
      <c r="AZ130" s="21">
        <v>1034.1857491517301</v>
      </c>
    </row>
    <row r="131" spans="1:52" ht="12" customHeight="1" x14ac:dyDescent="0.45">
      <c r="A131" s="29" t="s">
        <v>36</v>
      </c>
      <c r="B131" s="21">
        <v>677.32060578950689</v>
      </c>
      <c r="C131" s="21">
        <v>678.38914289239267</v>
      </c>
      <c r="D131" s="21">
        <v>660.95286279021741</v>
      </c>
      <c r="E131" s="21">
        <v>702.48299215772147</v>
      </c>
      <c r="F131" s="21">
        <v>716.9090876341503</v>
      </c>
      <c r="G131" s="21">
        <v>766.99171487922251</v>
      </c>
      <c r="H131" s="21">
        <v>829.87137111430206</v>
      </c>
      <c r="I131" s="21">
        <v>841.71746440233039</v>
      </c>
      <c r="J131" s="21">
        <v>940.734381821395</v>
      </c>
      <c r="K131" s="21">
        <v>897.75308655236131</v>
      </c>
      <c r="L131" s="21">
        <v>929.95523334970096</v>
      </c>
      <c r="M131" s="21">
        <v>971.32460052416218</v>
      </c>
      <c r="N131" s="21">
        <v>992.86584536107682</v>
      </c>
      <c r="O131" s="21">
        <v>986.32300964860133</v>
      </c>
      <c r="P131" s="21">
        <v>975.65993337697898</v>
      </c>
      <c r="Q131" s="21">
        <v>945.14869691370257</v>
      </c>
      <c r="R131" s="21">
        <v>893.48289262033677</v>
      </c>
      <c r="S131" s="21">
        <v>861.74770895336371</v>
      </c>
      <c r="T131" s="21">
        <v>896.46158493039684</v>
      </c>
      <c r="U131" s="21">
        <v>951.15273830280137</v>
      </c>
      <c r="V131" s="21">
        <v>982.90358517181278</v>
      </c>
      <c r="W131" s="21">
        <v>991.71355168776324</v>
      </c>
      <c r="X131" s="21">
        <v>1000.8498073442047</v>
      </c>
      <c r="Y131" s="21">
        <v>1027.691171719978</v>
      </c>
      <c r="Z131" s="21">
        <v>1044.8529856573036</v>
      </c>
      <c r="AA131" s="21">
        <v>1058.9419113564663</v>
      </c>
      <c r="AB131" s="21">
        <v>1049.5200712983121</v>
      </c>
      <c r="AC131" s="21">
        <v>1042.8248324856086</v>
      </c>
      <c r="AD131" s="21">
        <v>1038.9687910791226</v>
      </c>
      <c r="AE131" s="21">
        <v>1028.7676913747057</v>
      </c>
      <c r="AF131" s="21">
        <v>1021.0290526360764</v>
      </c>
      <c r="AG131" s="21">
        <v>1023.1232385230537</v>
      </c>
      <c r="AH131" s="21">
        <v>1004.2279444388553</v>
      </c>
      <c r="AI131" s="21">
        <v>1018.0373940882171</v>
      </c>
      <c r="AJ131" s="21">
        <v>1032.8133034565028</v>
      </c>
      <c r="AK131" s="21">
        <v>1040.3120951146307</v>
      </c>
      <c r="AL131" s="21">
        <v>1047.168051741817</v>
      </c>
      <c r="AM131" s="21">
        <v>1048.2788610742177</v>
      </c>
      <c r="AN131" s="21">
        <v>1052.5492678328908</v>
      </c>
      <c r="AO131" s="21">
        <v>1059.4324944483171</v>
      </c>
      <c r="AP131" s="21">
        <v>1057.7160238172432</v>
      </c>
      <c r="AQ131" s="21">
        <v>1047.0662696473828</v>
      </c>
      <c r="AR131" s="21">
        <v>1043.7891637181833</v>
      </c>
      <c r="AS131" s="21">
        <v>1046.0651464924233</v>
      </c>
      <c r="AT131" s="21">
        <v>1050.8195655999805</v>
      </c>
      <c r="AU131" s="21">
        <v>1052.203150456922</v>
      </c>
      <c r="AV131" s="21">
        <v>1046.2549321535309</v>
      </c>
      <c r="AW131" s="21">
        <v>1038.6175666330173</v>
      </c>
      <c r="AX131" s="21">
        <v>1038.8593015005592</v>
      </c>
      <c r="AY131" s="21">
        <v>1031.8268417362842</v>
      </c>
      <c r="AZ131" s="21">
        <v>1034.7214903211761</v>
      </c>
    </row>
    <row r="132" spans="1:52" ht="12" customHeight="1" x14ac:dyDescent="0.45">
      <c r="A132" s="29" t="s">
        <v>37</v>
      </c>
      <c r="B132" s="21">
        <v>589.06410670565424</v>
      </c>
      <c r="C132" s="21">
        <v>599.10690461122931</v>
      </c>
      <c r="D132" s="21">
        <v>564.45244798439353</v>
      </c>
      <c r="E132" s="21">
        <v>559.53883703771783</v>
      </c>
      <c r="F132" s="21">
        <v>572.59843414088959</v>
      </c>
      <c r="G132" s="21">
        <v>657.90840183504133</v>
      </c>
      <c r="H132" s="21">
        <v>713.79435202081527</v>
      </c>
      <c r="I132" s="21">
        <v>737.05348171998503</v>
      </c>
      <c r="J132" s="21">
        <v>826.94074915222848</v>
      </c>
      <c r="K132" s="21">
        <v>771.14982621305103</v>
      </c>
      <c r="L132" s="21">
        <v>819.38990146013009</v>
      </c>
      <c r="M132" s="21">
        <v>869.81745720680499</v>
      </c>
      <c r="N132" s="21">
        <v>894.67369750494981</v>
      </c>
      <c r="O132" s="21">
        <v>902.88828903595879</v>
      </c>
      <c r="P132" s="21">
        <v>878.46051396623466</v>
      </c>
      <c r="Q132" s="21">
        <v>846.13461063104535</v>
      </c>
      <c r="R132" s="21">
        <v>784.13856159415752</v>
      </c>
      <c r="S132" s="21">
        <v>751.6650082193014</v>
      </c>
      <c r="T132" s="21">
        <v>783.20426488119676</v>
      </c>
      <c r="U132" s="21">
        <v>824.05482791596603</v>
      </c>
      <c r="V132" s="21">
        <v>851.18273008120332</v>
      </c>
      <c r="W132" s="21">
        <v>864.63332520389031</v>
      </c>
      <c r="X132" s="21">
        <v>868.61712761654974</v>
      </c>
      <c r="Y132" s="21">
        <v>898.75553506581707</v>
      </c>
      <c r="Z132" s="21">
        <v>922.6614670124701</v>
      </c>
      <c r="AA132" s="21">
        <v>929.56785973938929</v>
      </c>
      <c r="AB132" s="21">
        <v>928.26148618977413</v>
      </c>
      <c r="AC132" s="21">
        <v>925.67284440588014</v>
      </c>
      <c r="AD132" s="21">
        <v>922.40442102862494</v>
      </c>
      <c r="AE132" s="21">
        <v>914.95164992035711</v>
      </c>
      <c r="AF132" s="21">
        <v>923.16095993686918</v>
      </c>
      <c r="AG132" s="21">
        <v>928.80091691870439</v>
      </c>
      <c r="AH132" s="21">
        <v>918.43737506311129</v>
      </c>
      <c r="AI132" s="21">
        <v>925.53144783723576</v>
      </c>
      <c r="AJ132" s="21">
        <v>939.91318416988668</v>
      </c>
      <c r="AK132" s="21">
        <v>951.25364668145937</v>
      </c>
      <c r="AL132" s="21">
        <v>953.67668318974734</v>
      </c>
      <c r="AM132" s="21">
        <v>954.26440433218625</v>
      </c>
      <c r="AN132" s="21">
        <v>955.73535748335394</v>
      </c>
      <c r="AO132" s="21">
        <v>959.61849993033536</v>
      </c>
      <c r="AP132" s="21">
        <v>958.8539995966571</v>
      </c>
      <c r="AQ132" s="21">
        <v>948.25869706800222</v>
      </c>
      <c r="AR132" s="21">
        <v>946.92084420622496</v>
      </c>
      <c r="AS132" s="21">
        <v>949.0924113782329</v>
      </c>
      <c r="AT132" s="21">
        <v>953.24647005994007</v>
      </c>
      <c r="AU132" s="21">
        <v>951.58858555404083</v>
      </c>
      <c r="AV132" s="21">
        <v>949.57130822946408</v>
      </c>
      <c r="AW132" s="21">
        <v>952.49091017017508</v>
      </c>
      <c r="AX132" s="21">
        <v>955.04165699156931</v>
      </c>
      <c r="AY132" s="21">
        <v>953.23418962493554</v>
      </c>
      <c r="AZ132" s="21">
        <v>955.64560328629261</v>
      </c>
    </row>
    <row r="133" spans="1:52" ht="12" customHeight="1" x14ac:dyDescent="0.45">
      <c r="A133" s="29" t="s">
        <v>38</v>
      </c>
      <c r="B133" s="21">
        <v>554.09663082220641</v>
      </c>
      <c r="C133" s="21">
        <v>597.88187444576158</v>
      </c>
      <c r="D133" s="21">
        <v>593.95586934399489</v>
      </c>
      <c r="E133" s="21">
        <v>588.57543691904175</v>
      </c>
      <c r="F133" s="21">
        <v>586.96503807968577</v>
      </c>
      <c r="G133" s="21">
        <v>626.21987112137629</v>
      </c>
      <c r="H133" s="21">
        <v>673.43109690815447</v>
      </c>
      <c r="I133" s="21">
        <v>666.17620084238956</v>
      </c>
      <c r="J133" s="21">
        <v>696.79267572497076</v>
      </c>
      <c r="K133" s="21">
        <v>667.23860967493476</v>
      </c>
      <c r="L133" s="21">
        <v>675.28711643311055</v>
      </c>
      <c r="M133" s="21">
        <v>678.62911672528969</v>
      </c>
      <c r="N133" s="21">
        <v>686.63331041329809</v>
      </c>
      <c r="O133" s="21">
        <v>675.94487490341658</v>
      </c>
      <c r="P133" s="21">
        <v>661.76884379989235</v>
      </c>
      <c r="Q133" s="21">
        <v>661.66820756970685</v>
      </c>
      <c r="R133" s="21">
        <v>647.67277120764618</v>
      </c>
      <c r="S133" s="21">
        <v>629.87019227403584</v>
      </c>
      <c r="T133" s="21">
        <v>641.43695764219581</v>
      </c>
      <c r="U133" s="21">
        <v>658.9863327603839</v>
      </c>
      <c r="V133" s="21">
        <v>677.9826635218742</v>
      </c>
      <c r="W133" s="21">
        <v>679.03104418557689</v>
      </c>
      <c r="X133" s="21">
        <v>676.65838612868822</v>
      </c>
      <c r="Y133" s="21">
        <v>693.94486100185622</v>
      </c>
      <c r="Z133" s="21">
        <v>704.17959702500684</v>
      </c>
      <c r="AA133" s="21">
        <v>706.69416502458807</v>
      </c>
      <c r="AB133" s="21">
        <v>704.26863828416958</v>
      </c>
      <c r="AC133" s="21">
        <v>703.08043469086078</v>
      </c>
      <c r="AD133" s="21">
        <v>702.6166149249409</v>
      </c>
      <c r="AE133" s="21">
        <v>704.25842133213166</v>
      </c>
      <c r="AF133" s="21">
        <v>709.55964654876368</v>
      </c>
      <c r="AG133" s="21">
        <v>713.50860042711815</v>
      </c>
      <c r="AH133" s="21">
        <v>708.7893053706033</v>
      </c>
      <c r="AI133" s="21">
        <v>716.10313247479871</v>
      </c>
      <c r="AJ133" s="21">
        <v>724.31738388749693</v>
      </c>
      <c r="AK133" s="21">
        <v>731.52144711613403</v>
      </c>
      <c r="AL133" s="21">
        <v>734.99426779907913</v>
      </c>
      <c r="AM133" s="21">
        <v>738.22698562094877</v>
      </c>
      <c r="AN133" s="21">
        <v>742.5372824238176</v>
      </c>
      <c r="AO133" s="21">
        <v>747.37558337254336</v>
      </c>
      <c r="AP133" s="21">
        <v>747.0128563318043</v>
      </c>
      <c r="AQ133" s="21">
        <v>745.55823283121731</v>
      </c>
      <c r="AR133" s="21">
        <v>745.4528710949528</v>
      </c>
      <c r="AS133" s="21">
        <v>748.48455162233734</v>
      </c>
      <c r="AT133" s="21">
        <v>752.41767580148655</v>
      </c>
      <c r="AU133" s="21">
        <v>752.38136542095003</v>
      </c>
      <c r="AV133" s="21">
        <v>752.79555528750689</v>
      </c>
      <c r="AW133" s="21">
        <v>752.72105765613264</v>
      </c>
      <c r="AX133" s="21">
        <v>756.83305700434414</v>
      </c>
      <c r="AY133" s="21">
        <v>756.54326257540095</v>
      </c>
      <c r="AZ133" s="21">
        <v>760.29217185231789</v>
      </c>
    </row>
    <row r="134" spans="1:52" ht="12" customHeight="1" x14ac:dyDescent="0.45">
      <c r="A134" s="29" t="s">
        <v>39</v>
      </c>
      <c r="B134" s="21">
        <v>594.91809256718034</v>
      </c>
      <c r="C134" s="21">
        <v>595.7102787308512</v>
      </c>
      <c r="D134" s="21">
        <v>597.05117577711303</v>
      </c>
      <c r="E134" s="21">
        <v>602.51081722956008</v>
      </c>
      <c r="F134" s="21">
        <v>629.34009609327893</v>
      </c>
      <c r="G134" s="21">
        <v>685.26095601809754</v>
      </c>
      <c r="H134" s="21">
        <v>749.5664539616738</v>
      </c>
      <c r="I134" s="21">
        <v>779.36888380531695</v>
      </c>
      <c r="J134" s="21">
        <v>837.77705580324823</v>
      </c>
      <c r="K134" s="21">
        <v>785.78711707800949</v>
      </c>
      <c r="L134" s="21">
        <v>825.68887626530159</v>
      </c>
      <c r="M134" s="21">
        <v>910.10649858984516</v>
      </c>
      <c r="N134" s="21">
        <v>938.61769283458636</v>
      </c>
      <c r="O134" s="21">
        <v>922.25543433907035</v>
      </c>
      <c r="P134" s="21">
        <v>890.69043058643194</v>
      </c>
      <c r="Q134" s="21">
        <v>835.2899958967505</v>
      </c>
      <c r="R134" s="21">
        <v>790.20066519292959</v>
      </c>
      <c r="S134" s="21">
        <v>776.18075409533083</v>
      </c>
      <c r="T134" s="21">
        <v>809.39699080779894</v>
      </c>
      <c r="U134" s="21">
        <v>848.81068739885075</v>
      </c>
      <c r="V134" s="21">
        <v>890.09962843647179</v>
      </c>
      <c r="W134" s="21">
        <v>902.84551169512611</v>
      </c>
      <c r="X134" s="21">
        <v>906.14852128970278</v>
      </c>
      <c r="Y134" s="21">
        <v>937.73070449021054</v>
      </c>
      <c r="Z134" s="21">
        <v>959.31147205614582</v>
      </c>
      <c r="AA134" s="21">
        <v>969.11915118363856</v>
      </c>
      <c r="AB134" s="21">
        <v>968.25548059032462</v>
      </c>
      <c r="AC134" s="21">
        <v>968.11194426176314</v>
      </c>
      <c r="AD134" s="21">
        <v>964.87714223201101</v>
      </c>
      <c r="AE134" s="21">
        <v>962.54657387825034</v>
      </c>
      <c r="AF134" s="21">
        <v>969.28122461097792</v>
      </c>
      <c r="AG134" s="21">
        <v>975.02042965173598</v>
      </c>
      <c r="AH134" s="21">
        <v>964.2379184865739</v>
      </c>
      <c r="AI134" s="21">
        <v>968.96051003265927</v>
      </c>
      <c r="AJ134" s="21">
        <v>977.8896530413241</v>
      </c>
      <c r="AK134" s="21">
        <v>984.52551608126851</v>
      </c>
      <c r="AL134" s="21">
        <v>987.39898645145354</v>
      </c>
      <c r="AM134" s="21">
        <v>985.50491581142967</v>
      </c>
      <c r="AN134" s="21">
        <v>987.60895581066791</v>
      </c>
      <c r="AO134" s="21">
        <v>992.26414085128397</v>
      </c>
      <c r="AP134" s="21">
        <v>992.70337144054952</v>
      </c>
      <c r="AQ134" s="21">
        <v>983.44255027142833</v>
      </c>
      <c r="AR134" s="21">
        <v>981.20910897277781</v>
      </c>
      <c r="AS134" s="21">
        <v>985.00622481429093</v>
      </c>
      <c r="AT134" s="21">
        <v>988.78676692455656</v>
      </c>
      <c r="AU134" s="21">
        <v>982.33190973235037</v>
      </c>
      <c r="AV134" s="21">
        <v>981.24607834015035</v>
      </c>
      <c r="AW134" s="21">
        <v>978.29939115392779</v>
      </c>
      <c r="AX134" s="21">
        <v>978.93971298086387</v>
      </c>
      <c r="AY134" s="21">
        <v>976.01971946860635</v>
      </c>
      <c r="AZ134" s="21">
        <v>979.48845781824809</v>
      </c>
    </row>
    <row r="135" spans="1:52" ht="12" customHeight="1" x14ac:dyDescent="0.45">
      <c r="A135" s="31" t="s">
        <v>71</v>
      </c>
      <c r="B135" s="23">
        <v>274.35129866285376</v>
      </c>
      <c r="C135" s="23">
        <v>252.15854694025339</v>
      </c>
      <c r="D135" s="23">
        <v>242.55262679783178</v>
      </c>
      <c r="E135" s="23">
        <v>233.82491520150759</v>
      </c>
      <c r="F135" s="23">
        <v>260.75400328284741</v>
      </c>
      <c r="G135" s="23">
        <v>324.5791944475817</v>
      </c>
      <c r="H135" s="23">
        <v>372.43929064683681</v>
      </c>
      <c r="I135" s="23">
        <v>381.67767249526287</v>
      </c>
      <c r="J135" s="23">
        <v>468.09677182502298</v>
      </c>
      <c r="K135" s="23">
        <v>355.66957486891931</v>
      </c>
      <c r="L135" s="23">
        <v>450.34530593903429</v>
      </c>
      <c r="M135" s="23">
        <v>558.18952296231919</v>
      </c>
      <c r="N135" s="23">
        <v>593.26199427700067</v>
      </c>
      <c r="O135" s="23">
        <v>569.99135524799613</v>
      </c>
      <c r="P135" s="23">
        <v>527.92429702230481</v>
      </c>
      <c r="Q135" s="23">
        <v>380.51788062660313</v>
      </c>
      <c r="R135" s="23">
        <v>345.30952067514278</v>
      </c>
      <c r="S135" s="23">
        <v>388.39765534030283</v>
      </c>
      <c r="T135" s="23">
        <v>426.79509134336701</v>
      </c>
      <c r="U135" s="23">
        <v>460.42691467362096</v>
      </c>
      <c r="V135" s="23">
        <v>492.8631515472793</v>
      </c>
      <c r="W135" s="23">
        <v>523.75331886110223</v>
      </c>
      <c r="X135" s="23">
        <v>544.51180267663369</v>
      </c>
      <c r="Y135" s="23">
        <v>569.91939902702484</v>
      </c>
      <c r="Z135" s="23">
        <v>591.99907133244096</v>
      </c>
      <c r="AA135" s="23">
        <v>610.76884379111493</v>
      </c>
      <c r="AB135" s="23">
        <v>622.88198059812851</v>
      </c>
      <c r="AC135" s="23">
        <v>633.88057716169533</v>
      </c>
      <c r="AD135" s="23">
        <v>641.48163771484633</v>
      </c>
      <c r="AE135" s="23">
        <v>653.19250463838785</v>
      </c>
      <c r="AF135" s="23">
        <v>660.42930078901622</v>
      </c>
      <c r="AG135" s="23">
        <v>667.34060454807252</v>
      </c>
      <c r="AH135" s="23">
        <v>670.92788592370698</v>
      </c>
      <c r="AI135" s="23">
        <v>675.00706482047428</v>
      </c>
      <c r="AJ135" s="23">
        <v>679.57038764680908</v>
      </c>
      <c r="AK135" s="23">
        <v>684.66272221097745</v>
      </c>
      <c r="AL135" s="23">
        <v>690.36667497424776</v>
      </c>
      <c r="AM135" s="23">
        <v>696.81427381803212</v>
      </c>
      <c r="AN135" s="23">
        <v>703.77769181793235</v>
      </c>
      <c r="AO135" s="23">
        <v>710.9781418173975</v>
      </c>
      <c r="AP135" s="23">
        <v>718.31989820466458</v>
      </c>
      <c r="AQ135" s="23">
        <v>719.13831123956936</v>
      </c>
      <c r="AR135" s="23">
        <v>721.6992065725957</v>
      </c>
      <c r="AS135" s="23">
        <v>724.41459573782095</v>
      </c>
      <c r="AT135" s="23">
        <v>730.13745619501071</v>
      </c>
      <c r="AU135" s="23">
        <v>733.19792773475262</v>
      </c>
      <c r="AV135" s="23">
        <v>736.25153597793883</v>
      </c>
      <c r="AW135" s="23">
        <v>739.24202804845243</v>
      </c>
      <c r="AX135" s="23">
        <v>742.13578712635911</v>
      </c>
      <c r="AY135" s="23">
        <v>744.90710621017183</v>
      </c>
      <c r="AZ135" s="23">
        <v>748.53857461497341</v>
      </c>
    </row>
    <row r="136" spans="1:52" ht="12" customHeight="1" x14ac:dyDescent="0.45">
      <c r="A136" s="16" t="s">
        <v>72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ht="12" customHeight="1" x14ac:dyDescent="0.45">
      <c r="A137" s="54" t="s">
        <v>73</v>
      </c>
      <c r="B137" s="30">
        <v>75.382547198268639</v>
      </c>
      <c r="C137" s="30">
        <v>75.994391129064965</v>
      </c>
      <c r="D137" s="30">
        <v>73.461619550111266</v>
      </c>
      <c r="E137" s="30">
        <v>73.977592499165269</v>
      </c>
      <c r="F137" s="30">
        <v>77.604095778951162</v>
      </c>
      <c r="G137" s="30">
        <v>85.910273704423503</v>
      </c>
      <c r="H137" s="30">
        <v>93.415308883198307</v>
      </c>
      <c r="I137" s="30">
        <v>94.417649579546747</v>
      </c>
      <c r="J137" s="30">
        <v>106.99877134353383</v>
      </c>
      <c r="K137" s="30">
        <v>95.993564507626076</v>
      </c>
      <c r="L137" s="30">
        <v>102.81716401343218</v>
      </c>
      <c r="M137" s="30">
        <v>112.37302760376014</v>
      </c>
      <c r="N137" s="30">
        <v>115.92982113942645</v>
      </c>
      <c r="O137" s="30">
        <v>114.34457519768424</v>
      </c>
      <c r="P137" s="30">
        <v>109.6637959266932</v>
      </c>
      <c r="Q137" s="30">
        <v>100</v>
      </c>
      <c r="R137" s="30">
        <v>93.599741859677138</v>
      </c>
      <c r="S137" s="30">
        <v>94.941748484224249</v>
      </c>
      <c r="T137" s="30">
        <v>99.804293956249211</v>
      </c>
      <c r="U137" s="30">
        <v>105.06523613222714</v>
      </c>
      <c r="V137" s="30">
        <v>109.62452098260174</v>
      </c>
      <c r="W137" s="30">
        <v>112.20238338021227</v>
      </c>
      <c r="X137" s="30">
        <v>113.8505444466068</v>
      </c>
      <c r="Y137" s="30">
        <v>117.85792332932243</v>
      </c>
      <c r="Z137" s="30">
        <v>120.55275656612142</v>
      </c>
      <c r="AA137" s="30">
        <v>122.40599494096196</v>
      </c>
      <c r="AB137" s="30">
        <v>122.76490717928425</v>
      </c>
      <c r="AC137" s="30">
        <v>123.19661582636583</v>
      </c>
      <c r="AD137" s="30">
        <v>123.52915204819462</v>
      </c>
      <c r="AE137" s="30">
        <v>124.0087471415053</v>
      </c>
      <c r="AF137" s="30">
        <v>124.90638423295289</v>
      </c>
      <c r="AG137" s="30">
        <v>125.69063153099201</v>
      </c>
      <c r="AH137" s="30">
        <v>125.28128879840101</v>
      </c>
      <c r="AI137" s="30">
        <v>126.52294430780783</v>
      </c>
      <c r="AJ137" s="30">
        <v>128.08887413734459</v>
      </c>
      <c r="AK137" s="30">
        <v>129.37389278785457</v>
      </c>
      <c r="AL137" s="30">
        <v>130.30979545879927</v>
      </c>
      <c r="AM137" s="30">
        <v>130.92454787828473</v>
      </c>
      <c r="AN137" s="30">
        <v>131.94020092627599</v>
      </c>
      <c r="AO137" s="30">
        <v>132.97104168068739</v>
      </c>
      <c r="AP137" s="30">
        <v>133.35113356882832</v>
      </c>
      <c r="AQ137" s="30">
        <v>132.75774192052944</v>
      </c>
      <c r="AR137" s="30">
        <v>132.98106803106336</v>
      </c>
      <c r="AS137" s="30">
        <v>133.49325193651288</v>
      </c>
      <c r="AT137" s="30">
        <v>134.41945435878173</v>
      </c>
      <c r="AU137" s="30">
        <v>134.47631830506873</v>
      </c>
      <c r="AV137" s="30">
        <v>134.48632098588013</v>
      </c>
      <c r="AW137" s="30">
        <v>134.69891843155543</v>
      </c>
      <c r="AX137" s="30">
        <v>135.20930574364954</v>
      </c>
      <c r="AY137" s="30">
        <v>135.48930049669582</v>
      </c>
      <c r="AZ137" s="30">
        <v>136.35760719272383</v>
      </c>
    </row>
    <row r="138" spans="1:52" ht="12" customHeight="1" x14ac:dyDescent="0.45">
      <c r="A138" s="55" t="s">
        <v>74</v>
      </c>
      <c r="B138" s="32">
        <v>92.652332913895236</v>
      </c>
      <c r="C138" s="32">
        <v>92.963477115786404</v>
      </c>
      <c r="D138" s="32">
        <v>90.686275580567838</v>
      </c>
      <c r="E138" s="32">
        <v>94.398935334261097</v>
      </c>
      <c r="F138" s="32">
        <v>98.232376182738619</v>
      </c>
      <c r="G138" s="32">
        <v>107.56888091246266</v>
      </c>
      <c r="H138" s="32">
        <v>111.48351235806624</v>
      </c>
      <c r="I138" s="32">
        <v>109.73202795100521</v>
      </c>
      <c r="J138" s="32">
        <v>123.42316095203864</v>
      </c>
      <c r="K138" s="32">
        <v>110.53537587404814</v>
      </c>
      <c r="L138" s="32">
        <v>118.25679682651466</v>
      </c>
      <c r="M138" s="32">
        <v>122.36124355690421</v>
      </c>
      <c r="N138" s="32">
        <v>125.37795259162419</v>
      </c>
      <c r="O138" s="32">
        <v>122.47514133399005</v>
      </c>
      <c r="P138" s="32">
        <v>113.35230824697555</v>
      </c>
      <c r="Q138" s="32">
        <v>100</v>
      </c>
      <c r="R138" s="32">
        <v>92.33158404245718</v>
      </c>
      <c r="S138" s="32">
        <v>93.001675548819463</v>
      </c>
      <c r="T138" s="32">
        <v>95.249353093695206</v>
      </c>
      <c r="U138" s="32">
        <v>98.333290863995899</v>
      </c>
      <c r="V138" s="32">
        <v>101.26451871819337</v>
      </c>
      <c r="W138" s="32">
        <v>102.54252524141046</v>
      </c>
      <c r="X138" s="32">
        <v>103.16884636935634</v>
      </c>
      <c r="Y138" s="32">
        <v>105.29246725942987</v>
      </c>
      <c r="Z138" s="32">
        <v>106.53543210683078</v>
      </c>
      <c r="AA138" s="32">
        <v>107.27216034630773</v>
      </c>
      <c r="AB138" s="32">
        <v>106.84225361386419</v>
      </c>
      <c r="AC138" s="32">
        <v>106.32787615474415</v>
      </c>
      <c r="AD138" s="32">
        <v>105.92210734750782</v>
      </c>
      <c r="AE138" s="32">
        <v>105.51789440618154</v>
      </c>
      <c r="AF138" s="32">
        <v>105.11207805079093</v>
      </c>
      <c r="AG138" s="32">
        <v>104.89536830124935</v>
      </c>
      <c r="AH138" s="32">
        <v>103.54133019548522</v>
      </c>
      <c r="AI138" s="32">
        <v>103.28139106674992</v>
      </c>
      <c r="AJ138" s="32">
        <v>103.43856536582459</v>
      </c>
      <c r="AK138" s="32">
        <v>103.20745420354859</v>
      </c>
      <c r="AL138" s="32">
        <v>103.26527794840503</v>
      </c>
      <c r="AM138" s="32">
        <v>102.80358705131967</v>
      </c>
      <c r="AN138" s="32">
        <v>102.59416248947613</v>
      </c>
      <c r="AO138" s="32">
        <v>102.38214063058599</v>
      </c>
      <c r="AP138" s="32">
        <v>101.68251210695803</v>
      </c>
      <c r="AQ138" s="32">
        <v>100.23457239979712</v>
      </c>
      <c r="AR138" s="32">
        <v>99.438629408048698</v>
      </c>
      <c r="AS138" s="32">
        <v>98.365107536345505</v>
      </c>
      <c r="AT138" s="32">
        <v>97.896109742873165</v>
      </c>
      <c r="AU138" s="32">
        <v>96.866467255121478</v>
      </c>
      <c r="AV138" s="32">
        <v>95.903611021291368</v>
      </c>
      <c r="AW138" s="32">
        <v>94.737947461055953</v>
      </c>
      <c r="AX138" s="32">
        <v>94.019847042403029</v>
      </c>
      <c r="AY138" s="32">
        <v>93.265000094660223</v>
      </c>
      <c r="AZ138" s="32">
        <v>92.654873309560543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3CE6-191D-4A9A-AB5B-61114F7658D7}">
  <sheetPr>
    <pageSetUpPr fitToPage="1"/>
  </sheetPr>
  <dimension ref="A1:AZ13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I3" sqref="I3"/>
    </sheetView>
  </sheetViews>
  <sheetFormatPr defaultColWidth="9.1328125" defaultRowHeight="10.5" x14ac:dyDescent="0.45"/>
  <cols>
    <col min="1" max="1" width="50.6640625" style="15" customWidth="1"/>
    <col min="2" max="52" width="8.6640625" style="56" customWidth="1"/>
    <col min="53" max="16384" width="9.1328125" style="15"/>
  </cols>
  <sheetData>
    <row r="1" spans="1:52" ht="13.5" thickBot="1" x14ac:dyDescent="0.5">
      <c r="A1" s="62" t="s">
        <v>86</v>
      </c>
      <c r="B1" s="63">
        <v>2000</v>
      </c>
      <c r="C1" s="63">
        <v>2001</v>
      </c>
      <c r="D1" s="63">
        <v>2002</v>
      </c>
      <c r="E1" s="63">
        <v>2003</v>
      </c>
      <c r="F1" s="63">
        <v>2004</v>
      </c>
      <c r="G1" s="63">
        <v>2005</v>
      </c>
      <c r="H1" s="63">
        <v>2006</v>
      </c>
      <c r="I1" s="63">
        <v>2007</v>
      </c>
      <c r="J1" s="63">
        <v>2008</v>
      </c>
      <c r="K1" s="63">
        <v>2009</v>
      </c>
      <c r="L1" s="63">
        <v>2010</v>
      </c>
      <c r="M1" s="63">
        <v>2011</v>
      </c>
      <c r="N1" s="63">
        <v>2012</v>
      </c>
      <c r="O1" s="63">
        <v>2013</v>
      </c>
      <c r="P1" s="63">
        <v>2014</v>
      </c>
      <c r="Q1" s="63">
        <v>2015</v>
      </c>
      <c r="R1" s="63">
        <v>2016</v>
      </c>
      <c r="S1" s="63">
        <v>2017</v>
      </c>
      <c r="T1" s="63">
        <v>2018</v>
      </c>
      <c r="U1" s="63">
        <v>2019</v>
      </c>
      <c r="V1" s="63">
        <v>2020</v>
      </c>
      <c r="W1" s="63">
        <v>2021</v>
      </c>
      <c r="X1" s="63">
        <v>2022</v>
      </c>
      <c r="Y1" s="63">
        <v>2023</v>
      </c>
      <c r="Z1" s="63">
        <v>2024</v>
      </c>
      <c r="AA1" s="63">
        <v>2025</v>
      </c>
      <c r="AB1" s="63">
        <v>2026</v>
      </c>
      <c r="AC1" s="63">
        <v>2027</v>
      </c>
      <c r="AD1" s="63">
        <v>2028</v>
      </c>
      <c r="AE1" s="63">
        <v>2029</v>
      </c>
      <c r="AF1" s="63">
        <v>2030</v>
      </c>
      <c r="AG1" s="63">
        <v>2031</v>
      </c>
      <c r="AH1" s="63">
        <v>2032</v>
      </c>
      <c r="AI1" s="63">
        <v>2033</v>
      </c>
      <c r="AJ1" s="63">
        <v>2034</v>
      </c>
      <c r="AK1" s="63">
        <v>2035</v>
      </c>
      <c r="AL1" s="63">
        <v>2036</v>
      </c>
      <c r="AM1" s="63">
        <v>2037</v>
      </c>
      <c r="AN1" s="63">
        <v>2038</v>
      </c>
      <c r="AO1" s="63">
        <v>2039</v>
      </c>
      <c r="AP1" s="63">
        <v>2040</v>
      </c>
      <c r="AQ1" s="63">
        <v>2041</v>
      </c>
      <c r="AR1" s="63">
        <v>2042</v>
      </c>
      <c r="AS1" s="63">
        <v>2043</v>
      </c>
      <c r="AT1" s="63">
        <v>2044</v>
      </c>
      <c r="AU1" s="63">
        <v>2045</v>
      </c>
      <c r="AV1" s="63">
        <v>2046</v>
      </c>
      <c r="AW1" s="63">
        <v>2047</v>
      </c>
      <c r="AX1" s="63">
        <v>2048</v>
      </c>
      <c r="AY1" s="63">
        <v>2049</v>
      </c>
      <c r="AZ1" s="63">
        <v>2050</v>
      </c>
    </row>
    <row r="2" spans="1:52" x14ac:dyDescent="0.4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</row>
    <row r="3" spans="1:52" x14ac:dyDescent="0.45">
      <c r="A3" s="16" t="s">
        <v>28</v>
      </c>
      <c r="B3" s="24">
        <v>231176.6180167798</v>
      </c>
      <c r="C3" s="24">
        <v>236547.88166039245</v>
      </c>
      <c r="D3" s="24">
        <v>222214.32205049525</v>
      </c>
      <c r="E3" s="24">
        <v>218068.27623937427</v>
      </c>
      <c r="F3" s="24">
        <v>224666.2355295491</v>
      </c>
      <c r="G3" s="24">
        <v>196698.67945226279</v>
      </c>
      <c r="H3" s="24">
        <v>191863.44716404963</v>
      </c>
      <c r="I3" s="24">
        <v>198585.1459142814</v>
      </c>
      <c r="J3" s="24">
        <v>194410.938179877</v>
      </c>
      <c r="K3" s="24">
        <v>169051.23670145799</v>
      </c>
      <c r="L3" s="24">
        <v>186304</v>
      </c>
      <c r="M3" s="24">
        <v>196840.56863553825</v>
      </c>
      <c r="N3" s="24">
        <v>194247.50009011166</v>
      </c>
      <c r="O3" s="24">
        <v>202420.87628226515</v>
      </c>
      <c r="P3" s="24">
        <v>197246.14783413621</v>
      </c>
      <c r="Q3" s="24">
        <v>193444.39620161025</v>
      </c>
      <c r="R3" s="24">
        <v>190118.77062734385</v>
      </c>
      <c r="S3" s="24">
        <v>192705.82209353836</v>
      </c>
      <c r="T3" s="24">
        <v>195645.48434510065</v>
      </c>
      <c r="U3" s="24">
        <v>198346.46884766448</v>
      </c>
      <c r="V3" s="24">
        <v>200559.98794033393</v>
      </c>
      <c r="W3" s="24">
        <v>202877.65481698859</v>
      </c>
      <c r="X3" s="24">
        <v>205003.77671539446</v>
      </c>
      <c r="Y3" s="24">
        <v>207003.21783711118</v>
      </c>
      <c r="Z3" s="24">
        <v>208924.15224536796</v>
      </c>
      <c r="AA3" s="24">
        <v>210854.57939916689</v>
      </c>
      <c r="AB3" s="24">
        <v>212904.15582485212</v>
      </c>
      <c r="AC3" s="24">
        <v>215044.86590156824</v>
      </c>
      <c r="AD3" s="24">
        <v>217246.23901471272</v>
      </c>
      <c r="AE3" s="24">
        <v>219471.08619809733</v>
      </c>
      <c r="AF3" s="24">
        <v>221679.21237309271</v>
      </c>
      <c r="AG3" s="24">
        <v>223864.48206905427</v>
      </c>
      <c r="AH3" s="24">
        <v>226065.23215154375</v>
      </c>
      <c r="AI3" s="24">
        <v>228303.10454116776</v>
      </c>
      <c r="AJ3" s="24">
        <v>230568.01891637262</v>
      </c>
      <c r="AK3" s="24">
        <v>232848.56015367483</v>
      </c>
      <c r="AL3" s="24">
        <v>235178.09460265798</v>
      </c>
      <c r="AM3" s="24">
        <v>237573.41502749315</v>
      </c>
      <c r="AN3" s="24">
        <v>240027.94856991456</v>
      </c>
      <c r="AO3" s="24">
        <v>242545.76650328134</v>
      </c>
      <c r="AP3" s="24">
        <v>245142.74542814223</v>
      </c>
      <c r="AQ3" s="24">
        <v>247837.92589702678</v>
      </c>
      <c r="AR3" s="24">
        <v>250646.14752888551</v>
      </c>
      <c r="AS3" s="24">
        <v>253560.60774274875</v>
      </c>
      <c r="AT3" s="24">
        <v>256560.27537910274</v>
      </c>
      <c r="AU3" s="24">
        <v>259667.83775954324</v>
      </c>
      <c r="AV3" s="24">
        <v>262814.56209867261</v>
      </c>
      <c r="AW3" s="24">
        <v>266027.89710557763</v>
      </c>
      <c r="AX3" s="24">
        <v>269315.23396217974</v>
      </c>
      <c r="AY3" s="24">
        <v>272692.04021259502</v>
      </c>
      <c r="AZ3" s="24">
        <v>276180.59377525456</v>
      </c>
    </row>
    <row r="4" spans="1:52" x14ac:dyDescent="0.4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</row>
    <row r="5" spans="1:52" x14ac:dyDescent="0.45">
      <c r="A5" s="16" t="s">
        <v>87</v>
      </c>
      <c r="B5" s="24">
        <v>209812.36836567378</v>
      </c>
      <c r="C5" s="24">
        <v>211097.20718230802</v>
      </c>
      <c r="D5" s="24">
        <v>207058.49903406581</v>
      </c>
      <c r="E5" s="24">
        <v>209512.05522577642</v>
      </c>
      <c r="F5" s="24">
        <v>214905.44558900769</v>
      </c>
      <c r="G5" s="24">
        <v>216850.95181079878</v>
      </c>
      <c r="H5" s="24">
        <v>204671.55029187878</v>
      </c>
      <c r="I5" s="24">
        <v>200383.23218122448</v>
      </c>
      <c r="J5" s="24">
        <v>199807.89630684289</v>
      </c>
      <c r="K5" s="24">
        <v>193184.49110655906</v>
      </c>
      <c r="L5" s="24">
        <v>201135.36271238769</v>
      </c>
      <c r="M5" s="24">
        <v>198218.22726749282</v>
      </c>
      <c r="N5" s="24">
        <v>198052.90632184595</v>
      </c>
      <c r="O5" s="24">
        <v>203744.15413996537</v>
      </c>
      <c r="P5" s="24">
        <v>193825.07398432912</v>
      </c>
      <c r="Q5" s="24">
        <v>193444.39620161027</v>
      </c>
      <c r="R5" s="24">
        <v>192790.97092652298</v>
      </c>
      <c r="S5" s="24">
        <v>195669.90508360841</v>
      </c>
      <c r="T5" s="24">
        <v>197783.12393924489</v>
      </c>
      <c r="U5" s="24">
        <v>199887.87141105844</v>
      </c>
      <c r="V5" s="24">
        <v>201802.67745698689</v>
      </c>
      <c r="W5" s="24">
        <v>203928.29285784348</v>
      </c>
      <c r="X5" s="24">
        <v>206061.00736217326</v>
      </c>
      <c r="Y5" s="24">
        <v>208019.91085688616</v>
      </c>
      <c r="Z5" s="24">
        <v>209374.48491882774</v>
      </c>
      <c r="AA5" s="24">
        <v>211169.14034077834</v>
      </c>
      <c r="AB5" s="24">
        <v>213073.36332824215</v>
      </c>
      <c r="AC5" s="24">
        <v>215099.91139955452</v>
      </c>
      <c r="AD5" s="24">
        <v>217041.95824905357</v>
      </c>
      <c r="AE5" s="24">
        <v>219057.44811856124</v>
      </c>
      <c r="AF5" s="24">
        <v>220928.70369900696</v>
      </c>
      <c r="AG5" s="24">
        <v>222843.79828244366</v>
      </c>
      <c r="AH5" s="24">
        <v>224779.6727067391</v>
      </c>
      <c r="AI5" s="24">
        <v>226774.44849573329</v>
      </c>
      <c r="AJ5" s="24">
        <v>228669.67679229335</v>
      </c>
      <c r="AK5" s="24">
        <v>230586.08642959132</v>
      </c>
      <c r="AL5" s="24">
        <v>232614.19505819873</v>
      </c>
      <c r="AM5" s="24">
        <v>234604.71372950461</v>
      </c>
      <c r="AN5" s="24">
        <v>236712.08423726817</v>
      </c>
      <c r="AO5" s="24">
        <v>238810.31817770074</v>
      </c>
      <c r="AP5" s="24">
        <v>240989.35060096189</v>
      </c>
      <c r="AQ5" s="24">
        <v>243257.81407686503</v>
      </c>
      <c r="AR5" s="24">
        <v>245613.08224738759</v>
      </c>
      <c r="AS5" s="24">
        <v>247919.70321652869</v>
      </c>
      <c r="AT5" s="24">
        <v>250321.77666495135</v>
      </c>
      <c r="AU5" s="24">
        <v>252730.75627778171</v>
      </c>
      <c r="AV5" s="24">
        <v>255231.65021141674</v>
      </c>
      <c r="AW5" s="24">
        <v>257767.79296202483</v>
      </c>
      <c r="AX5" s="24">
        <v>260285.15196671587</v>
      </c>
      <c r="AY5" s="24">
        <v>262856.41858624766</v>
      </c>
      <c r="AZ5" s="24">
        <v>265566.36888512538</v>
      </c>
    </row>
    <row r="6" spans="1:52" x14ac:dyDescent="0.45">
      <c r="A6" s="64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.75" hidden="1" customHeight="1" x14ac:dyDescent="0.45">
      <c r="A7" s="16" t="s">
        <v>88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idden="1" x14ac:dyDescent="0.45">
      <c r="A8" s="68" t="s">
        <v>89</v>
      </c>
      <c r="B8" s="69">
        <v>0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69">
        <v>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69">
        <v>0</v>
      </c>
      <c r="AT8" s="69">
        <v>0</v>
      </c>
      <c r="AU8" s="69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</row>
    <row r="9" spans="1:52" hidden="1" x14ac:dyDescent="0.45">
      <c r="A9" s="70" t="s">
        <v>90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>
        <v>0</v>
      </c>
      <c r="AJ9" s="71">
        <v>0</v>
      </c>
      <c r="AK9" s="71">
        <v>0</v>
      </c>
      <c r="AL9" s="71">
        <v>0</v>
      </c>
      <c r="AM9" s="71">
        <v>0</v>
      </c>
      <c r="AN9" s="7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71">
        <v>0</v>
      </c>
      <c r="AW9" s="71">
        <v>0</v>
      </c>
      <c r="AX9" s="71">
        <v>0</v>
      </c>
      <c r="AY9" s="71">
        <v>0</v>
      </c>
      <c r="AZ9" s="71">
        <v>0</v>
      </c>
    </row>
    <row r="10" spans="1:52" hidden="1" x14ac:dyDescent="0.45">
      <c r="A10" s="72" t="s">
        <v>91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0</v>
      </c>
      <c r="AV10" s="73">
        <v>0</v>
      </c>
      <c r="AW10" s="73">
        <v>0</v>
      </c>
      <c r="AX10" s="73">
        <v>0</v>
      </c>
      <c r="AY10" s="73">
        <v>0</v>
      </c>
      <c r="AZ10" s="73">
        <v>0</v>
      </c>
    </row>
    <row r="11" spans="1:52" hidden="1" x14ac:dyDescent="0.45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x14ac:dyDescent="0.45">
      <c r="A12" s="16" t="s">
        <v>40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 x14ac:dyDescent="0.45">
      <c r="A13" s="25" t="s">
        <v>42</v>
      </c>
      <c r="B13" s="26">
        <v>31179.171390522719</v>
      </c>
      <c r="C13" s="26">
        <v>31224.71980390622</v>
      </c>
      <c r="D13" s="26">
        <v>30523.740833888769</v>
      </c>
      <c r="E13" s="26">
        <v>30884.96312016049</v>
      </c>
      <c r="F13" s="26">
        <v>31507.91198279789</v>
      </c>
      <c r="G13" s="26">
        <v>31790.593167215069</v>
      </c>
      <c r="H13" s="26">
        <v>29919.730730601877</v>
      </c>
      <c r="I13" s="26">
        <v>29038.673042642633</v>
      </c>
      <c r="J13" s="26">
        <v>28793.09314462023</v>
      </c>
      <c r="K13" s="26">
        <v>27938.64237907729</v>
      </c>
      <c r="L13" s="26">
        <v>28581.070682703346</v>
      </c>
      <c r="M13" s="26">
        <v>27645.633714889216</v>
      </c>
      <c r="N13" s="26">
        <v>27596.457661233504</v>
      </c>
      <c r="O13" s="26">
        <v>27944.130254535416</v>
      </c>
      <c r="P13" s="26">
        <v>26673.950387594665</v>
      </c>
      <c r="Q13" s="26">
        <v>26493.486305925144</v>
      </c>
      <c r="R13" s="26">
        <v>26386.903777697276</v>
      </c>
      <c r="S13" s="26">
        <v>26771.683818852638</v>
      </c>
      <c r="T13" s="26">
        <v>27049.133356745737</v>
      </c>
      <c r="U13" s="26">
        <v>27323.404978075931</v>
      </c>
      <c r="V13" s="26">
        <v>27539.687260263756</v>
      </c>
      <c r="W13" s="26">
        <v>27799.253710648958</v>
      </c>
      <c r="X13" s="26">
        <v>28067.228569584586</v>
      </c>
      <c r="Y13" s="26">
        <v>28296.285922699262</v>
      </c>
      <c r="Z13" s="26">
        <v>28420.441031952534</v>
      </c>
      <c r="AA13" s="26">
        <v>28574.581193130325</v>
      </c>
      <c r="AB13" s="26">
        <v>28792.013404191061</v>
      </c>
      <c r="AC13" s="26">
        <v>29007.468292208698</v>
      </c>
      <c r="AD13" s="26">
        <v>29178.177369544512</v>
      </c>
      <c r="AE13" s="26">
        <v>29374.268203555206</v>
      </c>
      <c r="AF13" s="26">
        <v>29525.700397717934</v>
      </c>
      <c r="AG13" s="26">
        <v>29625.629346302438</v>
      </c>
      <c r="AH13" s="26">
        <v>29804.123878241604</v>
      </c>
      <c r="AI13" s="26">
        <v>29917.130936918948</v>
      </c>
      <c r="AJ13" s="26">
        <v>30043.506788647952</v>
      </c>
      <c r="AK13" s="26">
        <v>30118.365734148127</v>
      </c>
      <c r="AL13" s="26">
        <v>30354.333177894707</v>
      </c>
      <c r="AM13" s="26">
        <v>30536.107860470467</v>
      </c>
      <c r="AN13" s="26">
        <v>30723.273074762699</v>
      </c>
      <c r="AO13" s="26">
        <v>30888.479777498262</v>
      </c>
      <c r="AP13" s="26">
        <v>31033.244271175641</v>
      </c>
      <c r="AQ13" s="26">
        <v>31160.891414708822</v>
      </c>
      <c r="AR13" s="26">
        <v>31351.517961337118</v>
      </c>
      <c r="AS13" s="26">
        <v>31467.331203108231</v>
      </c>
      <c r="AT13" s="26">
        <v>31681.045154877625</v>
      </c>
      <c r="AU13" s="26">
        <v>31862.803350486371</v>
      </c>
      <c r="AV13" s="26">
        <v>32097.778106014783</v>
      </c>
      <c r="AW13" s="26">
        <v>32343.193200299203</v>
      </c>
      <c r="AX13" s="26">
        <v>32574.148911043285</v>
      </c>
      <c r="AY13" s="26">
        <v>32790.819887087797</v>
      </c>
      <c r="AZ13" s="26">
        <v>33018.081280354032</v>
      </c>
    </row>
    <row r="14" spans="1:52" x14ac:dyDescent="0.45">
      <c r="A14" s="77" t="s">
        <v>43</v>
      </c>
      <c r="B14" s="28">
        <v>1102.9774056368155</v>
      </c>
      <c r="C14" s="28">
        <v>1180.20019</v>
      </c>
      <c r="D14" s="28">
        <v>1014.7548299999997</v>
      </c>
      <c r="E14" s="28">
        <v>999.61707999999987</v>
      </c>
      <c r="F14" s="28">
        <v>1069.1079</v>
      </c>
      <c r="G14" s="28">
        <v>1094.6573443059908</v>
      </c>
      <c r="H14" s="28">
        <v>1248.60932</v>
      </c>
      <c r="I14" s="28">
        <v>1116.6963299999995</v>
      </c>
      <c r="J14" s="28">
        <v>1238.6157799999996</v>
      </c>
      <c r="K14" s="28">
        <v>1295.4179799999997</v>
      </c>
      <c r="L14" s="28">
        <v>1325.0424853022357</v>
      </c>
      <c r="M14" s="28">
        <v>1164.4991192226714</v>
      </c>
      <c r="N14" s="28">
        <v>1197.0669038691192</v>
      </c>
      <c r="O14" s="28">
        <v>1195.2874221549453</v>
      </c>
      <c r="P14" s="28">
        <v>1121.3176141218214</v>
      </c>
      <c r="Q14" s="28">
        <v>1017.3347601813221</v>
      </c>
      <c r="R14" s="28">
        <v>1111.7886965549678</v>
      </c>
      <c r="S14" s="28">
        <v>1142.5911621957514</v>
      </c>
      <c r="T14" s="28">
        <v>1158.3838918788981</v>
      </c>
      <c r="U14" s="28">
        <v>1177.9069421106979</v>
      </c>
      <c r="V14" s="28">
        <v>1179.5199657082967</v>
      </c>
      <c r="W14" s="28">
        <v>1189.8205673268085</v>
      </c>
      <c r="X14" s="28">
        <v>1204.4146070720126</v>
      </c>
      <c r="Y14" s="28">
        <v>1219.962391332657</v>
      </c>
      <c r="Z14" s="28">
        <v>1221.5696926083597</v>
      </c>
      <c r="AA14" s="28">
        <v>1219.2633517480449</v>
      </c>
      <c r="AB14" s="28">
        <v>1231.5308909644225</v>
      </c>
      <c r="AC14" s="28">
        <v>1243.5274332489612</v>
      </c>
      <c r="AD14" s="28">
        <v>1237.7994703888289</v>
      </c>
      <c r="AE14" s="28">
        <v>1242.6320621258685</v>
      </c>
      <c r="AF14" s="28">
        <v>1219.3726326621081</v>
      </c>
      <c r="AG14" s="28">
        <v>1172.227954934119</v>
      </c>
      <c r="AH14" s="28">
        <v>1157.0391796292579</v>
      </c>
      <c r="AI14" s="28">
        <v>1141.3339523888083</v>
      </c>
      <c r="AJ14" s="28">
        <v>1107.0060402068577</v>
      </c>
      <c r="AK14" s="28">
        <v>1088.3692952665535</v>
      </c>
      <c r="AL14" s="28">
        <v>1082.7599925455311</v>
      </c>
      <c r="AM14" s="28">
        <v>1068.3038899398671</v>
      </c>
      <c r="AN14" s="28">
        <v>1042.2366583941457</v>
      </c>
      <c r="AO14" s="28">
        <v>1024.1641859956951</v>
      </c>
      <c r="AP14" s="28">
        <v>984.18814177576371</v>
      </c>
      <c r="AQ14" s="28">
        <v>934.63644095778511</v>
      </c>
      <c r="AR14" s="28">
        <v>903.29706844226109</v>
      </c>
      <c r="AS14" s="28">
        <v>871.15766810518335</v>
      </c>
      <c r="AT14" s="28">
        <v>842.0098033470764</v>
      </c>
      <c r="AU14" s="28">
        <v>827.43545403645783</v>
      </c>
      <c r="AV14" s="28">
        <v>805.84211679924761</v>
      </c>
      <c r="AW14" s="28">
        <v>779.25009471717044</v>
      </c>
      <c r="AX14" s="28">
        <v>756.73905374166304</v>
      </c>
      <c r="AY14" s="28">
        <v>732.91868554925929</v>
      </c>
      <c r="AZ14" s="28">
        <v>711.84554291124061</v>
      </c>
    </row>
    <row r="15" spans="1:52" x14ac:dyDescent="0.45">
      <c r="A15" s="40" t="s">
        <v>46</v>
      </c>
      <c r="B15" s="30">
        <v>754.05731928392925</v>
      </c>
      <c r="C15" s="30">
        <v>893.13573999999983</v>
      </c>
      <c r="D15" s="30">
        <v>735.29148999999973</v>
      </c>
      <c r="E15" s="30">
        <v>695.81757999999979</v>
      </c>
      <c r="F15" s="30">
        <v>747.09371999999985</v>
      </c>
      <c r="G15" s="30">
        <v>771.17920564430005</v>
      </c>
      <c r="H15" s="30">
        <v>731.20743999999991</v>
      </c>
      <c r="I15" s="30">
        <v>683.14724999999987</v>
      </c>
      <c r="J15" s="30">
        <v>711.70492999999988</v>
      </c>
      <c r="K15" s="30">
        <v>690.7901599999999</v>
      </c>
      <c r="L15" s="30">
        <v>745.23380497611947</v>
      </c>
      <c r="M15" s="30">
        <v>693.85149021896245</v>
      </c>
      <c r="N15" s="30">
        <v>778.496132658036</v>
      </c>
      <c r="O15" s="30">
        <v>759.2653126046979</v>
      </c>
      <c r="P15" s="30">
        <v>671.66385805293544</v>
      </c>
      <c r="Q15" s="30">
        <v>690.30595233727331</v>
      </c>
      <c r="R15" s="30">
        <v>665.58791676622616</v>
      </c>
      <c r="S15" s="30">
        <v>671.93324079767774</v>
      </c>
      <c r="T15" s="30">
        <v>677.09646438839582</v>
      </c>
      <c r="U15" s="30">
        <v>683.26712788618624</v>
      </c>
      <c r="V15" s="30">
        <v>686.28345616581271</v>
      </c>
      <c r="W15" s="30">
        <v>692.83970695900757</v>
      </c>
      <c r="X15" s="30">
        <v>701.38693166641065</v>
      </c>
      <c r="Y15" s="30">
        <v>709.57727647283605</v>
      </c>
      <c r="Z15" s="30">
        <v>724.2530666552633</v>
      </c>
      <c r="AA15" s="30">
        <v>734.11917442764491</v>
      </c>
      <c r="AB15" s="30">
        <v>740.64800060543678</v>
      </c>
      <c r="AC15" s="30">
        <v>753.6571803275499</v>
      </c>
      <c r="AD15" s="30">
        <v>765.82795246146031</v>
      </c>
      <c r="AE15" s="30">
        <v>777.88653070306532</v>
      </c>
      <c r="AF15" s="30">
        <v>785.64917404162009</v>
      </c>
      <c r="AG15" s="30">
        <v>813.27419772086967</v>
      </c>
      <c r="AH15" s="30">
        <v>822.50534082617924</v>
      </c>
      <c r="AI15" s="30">
        <v>842.72643862214466</v>
      </c>
      <c r="AJ15" s="30">
        <v>864.74679211329885</v>
      </c>
      <c r="AK15" s="30">
        <v>887.75030382321552</v>
      </c>
      <c r="AL15" s="30">
        <v>897.22413608269198</v>
      </c>
      <c r="AM15" s="30">
        <v>910.76608716173871</v>
      </c>
      <c r="AN15" s="30">
        <v>925.66234972414577</v>
      </c>
      <c r="AO15" s="30">
        <v>940.583168655137</v>
      </c>
      <c r="AP15" s="30">
        <v>954.79594228906979</v>
      </c>
      <c r="AQ15" s="30">
        <v>975.05318867906055</v>
      </c>
      <c r="AR15" s="30">
        <v>987.99655686526887</v>
      </c>
      <c r="AS15" s="30">
        <v>1004.9829013694961</v>
      </c>
      <c r="AT15" s="30">
        <v>1019.0198964506685</v>
      </c>
      <c r="AU15" s="30">
        <v>1035.0146270906923</v>
      </c>
      <c r="AV15" s="30">
        <v>1048.2220216065093</v>
      </c>
      <c r="AW15" s="30">
        <v>1063.3236224204936</v>
      </c>
      <c r="AX15" s="30">
        <v>1078.0471424545935</v>
      </c>
      <c r="AY15" s="30">
        <v>1093.3402872205731</v>
      </c>
      <c r="AZ15" s="30">
        <v>1108.942160645674</v>
      </c>
    </row>
    <row r="16" spans="1:52" x14ac:dyDescent="0.45">
      <c r="A16" s="40" t="s">
        <v>92</v>
      </c>
      <c r="B16" s="30">
        <v>17045.462768969959</v>
      </c>
      <c r="C16" s="30">
        <v>16832.073123264996</v>
      </c>
      <c r="D16" s="30">
        <v>16933.66527608077</v>
      </c>
      <c r="E16" s="30">
        <v>16836.556598591429</v>
      </c>
      <c r="F16" s="30">
        <v>16916.977367584317</v>
      </c>
      <c r="G16" s="30">
        <v>17035.114546266515</v>
      </c>
      <c r="H16" s="30">
        <v>15471.750081360413</v>
      </c>
      <c r="I16" s="30">
        <v>14898.160172375854</v>
      </c>
      <c r="J16" s="30">
        <v>14594.742301384082</v>
      </c>
      <c r="K16" s="30">
        <v>14086.003787076121</v>
      </c>
      <c r="L16" s="30">
        <v>14087.024670365452</v>
      </c>
      <c r="M16" s="30">
        <v>13793.612416367503</v>
      </c>
      <c r="N16" s="30">
        <v>13261.937922766798</v>
      </c>
      <c r="O16" s="30">
        <v>13236.910493280226</v>
      </c>
      <c r="P16" s="30">
        <v>12998.511001964809</v>
      </c>
      <c r="Q16" s="30">
        <v>13323.284566769782</v>
      </c>
      <c r="R16" s="30">
        <v>13168.723609880741</v>
      </c>
      <c r="S16" s="30">
        <v>13345.457488185406</v>
      </c>
      <c r="T16" s="30">
        <v>13466.094096505858</v>
      </c>
      <c r="U16" s="30">
        <v>13597.416673501397</v>
      </c>
      <c r="V16" s="30">
        <v>13618.613556956625</v>
      </c>
      <c r="W16" s="30">
        <v>13673.473437570809</v>
      </c>
      <c r="X16" s="30">
        <v>13765.64999081152</v>
      </c>
      <c r="Y16" s="30">
        <v>13813.734144034246</v>
      </c>
      <c r="Z16" s="30">
        <v>13708.763193035687</v>
      </c>
      <c r="AA16" s="30">
        <v>13579.682477329377</v>
      </c>
      <c r="AB16" s="30">
        <v>13637.969096387233</v>
      </c>
      <c r="AC16" s="30">
        <v>13613.959132653963</v>
      </c>
      <c r="AD16" s="30">
        <v>13544.845418207056</v>
      </c>
      <c r="AE16" s="30">
        <v>13471.790373337739</v>
      </c>
      <c r="AF16" s="30">
        <v>13349.555846791405</v>
      </c>
      <c r="AG16" s="30">
        <v>12974.765980440478</v>
      </c>
      <c r="AH16" s="30">
        <v>12871.049883435639</v>
      </c>
      <c r="AI16" s="30">
        <v>12508.883165753496</v>
      </c>
      <c r="AJ16" s="30">
        <v>12210.41355818529</v>
      </c>
      <c r="AK16" s="30">
        <v>11890.19214415749</v>
      </c>
      <c r="AL16" s="30">
        <v>11939.439355693266</v>
      </c>
      <c r="AM16" s="30">
        <v>11894.576247682819</v>
      </c>
      <c r="AN16" s="30">
        <v>11842.478670370925</v>
      </c>
      <c r="AO16" s="30">
        <v>11766.846908074693</v>
      </c>
      <c r="AP16" s="30">
        <v>11683.689941325922</v>
      </c>
      <c r="AQ16" s="30">
        <v>11522.651723678537</v>
      </c>
      <c r="AR16" s="30">
        <v>11472.751625517727</v>
      </c>
      <c r="AS16" s="30">
        <v>11309.981231091857</v>
      </c>
      <c r="AT16" s="30">
        <v>11259.438406606076</v>
      </c>
      <c r="AU16" s="30">
        <v>11198.986657822887</v>
      </c>
      <c r="AV16" s="30">
        <v>11199.724570856608</v>
      </c>
      <c r="AW16" s="30">
        <v>11202.415646873376</v>
      </c>
      <c r="AX16" s="30">
        <v>11192.836021679053</v>
      </c>
      <c r="AY16" s="30">
        <v>11164.666870152592</v>
      </c>
      <c r="AZ16" s="30">
        <v>11140.025566804496</v>
      </c>
    </row>
    <row r="17" spans="1:52" x14ac:dyDescent="0.45">
      <c r="A17" s="40" t="s">
        <v>93</v>
      </c>
      <c r="B17" s="30">
        <v>1377.6045531790558</v>
      </c>
      <c r="C17" s="30">
        <v>1254.0296000000003</v>
      </c>
      <c r="D17" s="30">
        <v>1061.9984899999986</v>
      </c>
      <c r="E17" s="30">
        <v>1362.8204499999997</v>
      </c>
      <c r="F17" s="30">
        <v>1165.7081699999992</v>
      </c>
      <c r="G17" s="30">
        <v>1190.8002761354833</v>
      </c>
      <c r="H17" s="30">
        <v>996.048820000001</v>
      </c>
      <c r="I17" s="30">
        <v>851.01731999999947</v>
      </c>
      <c r="J17" s="30">
        <v>754.76348000000098</v>
      </c>
      <c r="K17" s="30">
        <v>727.22683000000029</v>
      </c>
      <c r="L17" s="30">
        <v>618.449419213125</v>
      </c>
      <c r="M17" s="30">
        <v>544.26845226841124</v>
      </c>
      <c r="N17" s="30">
        <v>738.02670137769826</v>
      </c>
      <c r="O17" s="30">
        <v>837.99570140442017</v>
      </c>
      <c r="P17" s="30">
        <v>736.01927182004806</v>
      </c>
      <c r="Q17" s="30">
        <v>634.70471228804911</v>
      </c>
      <c r="R17" s="30">
        <v>625.63751753384315</v>
      </c>
      <c r="S17" s="30">
        <v>633.9442627021499</v>
      </c>
      <c r="T17" s="30">
        <v>642.27766470788299</v>
      </c>
      <c r="U17" s="30">
        <v>647.56828142668769</v>
      </c>
      <c r="V17" s="30">
        <v>646.62880457831909</v>
      </c>
      <c r="W17" s="30">
        <v>650.45517360420752</v>
      </c>
      <c r="X17" s="30">
        <v>653.31454099399684</v>
      </c>
      <c r="Y17" s="30">
        <v>650.40688243337581</v>
      </c>
      <c r="Z17" s="30">
        <v>648.65997852594717</v>
      </c>
      <c r="AA17" s="30">
        <v>639.71483874598425</v>
      </c>
      <c r="AB17" s="30">
        <v>640.34479835454295</v>
      </c>
      <c r="AC17" s="30">
        <v>636.99022724145243</v>
      </c>
      <c r="AD17" s="30">
        <v>633.40358380617602</v>
      </c>
      <c r="AE17" s="30">
        <v>624.67753885662307</v>
      </c>
      <c r="AF17" s="30">
        <v>619.32917545216253</v>
      </c>
      <c r="AG17" s="30">
        <v>615.78298016282554</v>
      </c>
      <c r="AH17" s="30">
        <v>611.3043866952263</v>
      </c>
      <c r="AI17" s="30">
        <v>604.9549098826069</v>
      </c>
      <c r="AJ17" s="30">
        <v>608.45848024303928</v>
      </c>
      <c r="AK17" s="30">
        <v>610.50321354816072</v>
      </c>
      <c r="AL17" s="30">
        <v>613.19152959378323</v>
      </c>
      <c r="AM17" s="30">
        <v>612.92979559411901</v>
      </c>
      <c r="AN17" s="30">
        <v>613.12015196129403</v>
      </c>
      <c r="AO17" s="30">
        <v>608.95794071076011</v>
      </c>
      <c r="AP17" s="30">
        <v>609.85079176627721</v>
      </c>
      <c r="AQ17" s="30">
        <v>611.40601384889771</v>
      </c>
      <c r="AR17" s="30">
        <v>612.41632278082295</v>
      </c>
      <c r="AS17" s="30">
        <v>612.12366658866256</v>
      </c>
      <c r="AT17" s="30">
        <v>615.63007890318897</v>
      </c>
      <c r="AU17" s="30">
        <v>619.81392981511465</v>
      </c>
      <c r="AV17" s="30">
        <v>624.21401518452478</v>
      </c>
      <c r="AW17" s="30">
        <v>627.94577846816026</v>
      </c>
      <c r="AX17" s="30">
        <v>631.07429307562347</v>
      </c>
      <c r="AY17" s="30">
        <v>634.37952621752356</v>
      </c>
      <c r="AZ17" s="30">
        <v>637.57430601621479</v>
      </c>
    </row>
    <row r="18" spans="1:52" x14ac:dyDescent="0.45">
      <c r="A18" s="40" t="s">
        <v>94</v>
      </c>
      <c r="B18" s="30">
        <v>4357.2483683372138</v>
      </c>
      <c r="C18" s="30">
        <v>4354.3722599999983</v>
      </c>
      <c r="D18" s="30">
        <v>4156.7144900000012</v>
      </c>
      <c r="E18" s="30">
        <v>4551.6777000000002</v>
      </c>
      <c r="F18" s="30">
        <v>4786.3888300000008</v>
      </c>
      <c r="G18" s="30">
        <v>4618.8448567144324</v>
      </c>
      <c r="H18" s="30">
        <v>4236.7548800000004</v>
      </c>
      <c r="I18" s="30">
        <v>4191.9590300000009</v>
      </c>
      <c r="J18" s="30">
        <v>4175.6072100000001</v>
      </c>
      <c r="K18" s="30">
        <v>3935.5667900000003</v>
      </c>
      <c r="L18" s="30">
        <v>4496.6996595536011</v>
      </c>
      <c r="M18" s="30">
        <v>4396.5084543346529</v>
      </c>
      <c r="N18" s="30">
        <v>4685.4109276363124</v>
      </c>
      <c r="O18" s="30">
        <v>4703.781402165072</v>
      </c>
      <c r="P18" s="30">
        <v>4317.6360304970895</v>
      </c>
      <c r="Q18" s="30">
        <v>3867.0234436691753</v>
      </c>
      <c r="R18" s="30">
        <v>3893.3880387634949</v>
      </c>
      <c r="S18" s="30">
        <v>3958.0828116150096</v>
      </c>
      <c r="T18" s="30">
        <v>4007.9299372340292</v>
      </c>
      <c r="U18" s="30">
        <v>4047.6311631016165</v>
      </c>
      <c r="V18" s="30">
        <v>4118.0434535388795</v>
      </c>
      <c r="W18" s="30">
        <v>4181.3626320077346</v>
      </c>
      <c r="X18" s="30">
        <v>4233.9615246527228</v>
      </c>
      <c r="Y18" s="30">
        <v>4294.9173320727332</v>
      </c>
      <c r="Z18" s="30">
        <v>4372.5830514851514</v>
      </c>
      <c r="AA18" s="30">
        <v>4466.7145269444891</v>
      </c>
      <c r="AB18" s="30">
        <v>4510.0408710011088</v>
      </c>
      <c r="AC18" s="30">
        <v>4581.1910518861196</v>
      </c>
      <c r="AD18" s="30">
        <v>4660.9868565450524</v>
      </c>
      <c r="AE18" s="30">
        <v>4757.9070356975271</v>
      </c>
      <c r="AF18" s="30">
        <v>4834.8178879413645</v>
      </c>
      <c r="AG18" s="30">
        <v>4998.3637556887861</v>
      </c>
      <c r="AH18" s="30">
        <v>5087.3190992970713</v>
      </c>
      <c r="AI18" s="30">
        <v>5268.4454043702126</v>
      </c>
      <c r="AJ18" s="30">
        <v>5412.0825532597355</v>
      </c>
      <c r="AK18" s="30">
        <v>5544.7492596909215</v>
      </c>
      <c r="AL18" s="30">
        <v>5601.771044202791</v>
      </c>
      <c r="AM18" s="30">
        <v>5669.9635559905355</v>
      </c>
      <c r="AN18" s="30">
        <v>5746.9196297314602</v>
      </c>
      <c r="AO18" s="30">
        <v>5830.5100990293658</v>
      </c>
      <c r="AP18" s="30">
        <v>5907.852801813523</v>
      </c>
      <c r="AQ18" s="30">
        <v>6020.759677264341</v>
      </c>
      <c r="AR18" s="30">
        <v>6104.5141307295016</v>
      </c>
      <c r="AS18" s="30">
        <v>6218.5146362626638</v>
      </c>
      <c r="AT18" s="30">
        <v>6317.3045415354536</v>
      </c>
      <c r="AU18" s="30">
        <v>6406.7508283056859</v>
      </c>
      <c r="AV18" s="30">
        <v>6491.6439521225966</v>
      </c>
      <c r="AW18" s="30">
        <v>6580.2791863213361</v>
      </c>
      <c r="AX18" s="30">
        <v>6668.1736414433826</v>
      </c>
      <c r="AY18" s="30">
        <v>6760.6087217958211</v>
      </c>
      <c r="AZ18" s="30">
        <v>6856.5104926136264</v>
      </c>
    </row>
    <row r="19" spans="1:52" x14ac:dyDescent="0.45">
      <c r="A19" s="40" t="s">
        <v>54</v>
      </c>
      <c r="B19" s="30">
        <v>1212.1927404618195</v>
      </c>
      <c r="C19" s="30">
        <v>1244.7738099999999</v>
      </c>
      <c r="D19" s="30">
        <v>1214.0249100000001</v>
      </c>
      <c r="E19" s="30">
        <v>1246.9697299999996</v>
      </c>
      <c r="F19" s="30">
        <v>1282.7736199999997</v>
      </c>
      <c r="G19" s="30">
        <v>1381.9267180924974</v>
      </c>
      <c r="H19" s="30">
        <v>1412.5473</v>
      </c>
      <c r="I19" s="30">
        <v>1453.53423</v>
      </c>
      <c r="J19" s="30">
        <v>1493.6019499999995</v>
      </c>
      <c r="K19" s="30">
        <v>1524.9917099999998</v>
      </c>
      <c r="L19" s="30">
        <v>1664.2085060127972</v>
      </c>
      <c r="M19" s="30">
        <v>1523.7401671025402</v>
      </c>
      <c r="N19" s="30">
        <v>1558.221967060209</v>
      </c>
      <c r="O19" s="30">
        <v>1604.5036505290361</v>
      </c>
      <c r="P19" s="30">
        <v>1573.9572132645471</v>
      </c>
      <c r="Q19" s="30">
        <v>1578.4455016083045</v>
      </c>
      <c r="R19" s="30">
        <v>1608.7348609508506</v>
      </c>
      <c r="S19" s="30">
        <v>1641.1626047407997</v>
      </c>
      <c r="T19" s="30">
        <v>1663.2360304994909</v>
      </c>
      <c r="U19" s="30">
        <v>1688.3861028428103</v>
      </c>
      <c r="V19" s="30">
        <v>1757.9023242484827</v>
      </c>
      <c r="W19" s="30">
        <v>1815.0397339205267</v>
      </c>
      <c r="X19" s="30">
        <v>1852.7564117258364</v>
      </c>
      <c r="Y19" s="30">
        <v>1901.6461087616774</v>
      </c>
      <c r="Z19" s="30">
        <v>1989.0223436251636</v>
      </c>
      <c r="AA19" s="30">
        <v>2114.3896167525963</v>
      </c>
      <c r="AB19" s="30">
        <v>2158.9599127180486</v>
      </c>
      <c r="AC19" s="30">
        <v>2238.399517898165</v>
      </c>
      <c r="AD19" s="30">
        <v>2338.648675739486</v>
      </c>
      <c r="AE19" s="30">
        <v>2434.9859252178576</v>
      </c>
      <c r="AF19" s="30">
        <v>2578.9321902262241</v>
      </c>
      <c r="AG19" s="30">
        <v>2801.8183070851901</v>
      </c>
      <c r="AH19" s="30">
        <v>2933.7339883634049</v>
      </c>
      <c r="AI19" s="30">
        <v>3121.61170053756</v>
      </c>
      <c r="AJ19" s="30">
        <v>3291.132338496574</v>
      </c>
      <c r="AK19" s="30">
        <v>3450.5847755198979</v>
      </c>
      <c r="AL19" s="30">
        <v>3514.811839664163</v>
      </c>
      <c r="AM19" s="30">
        <v>3608.0067870296675</v>
      </c>
      <c r="AN19" s="30">
        <v>3710.5540267972624</v>
      </c>
      <c r="AO19" s="30">
        <v>3807.7145783821029</v>
      </c>
      <c r="AP19" s="30">
        <v>3922.1284848765554</v>
      </c>
      <c r="AQ19" s="30">
        <v>4056.6039204973445</v>
      </c>
      <c r="AR19" s="30">
        <v>4159.0802695457878</v>
      </c>
      <c r="AS19" s="30">
        <v>4272.3766125644224</v>
      </c>
      <c r="AT19" s="30">
        <v>4364.7125750074083</v>
      </c>
      <c r="AU19" s="30">
        <v>4446.5884743080805</v>
      </c>
      <c r="AV19" s="30">
        <v>4523.5328721702263</v>
      </c>
      <c r="AW19" s="30">
        <v>4609.5450918202669</v>
      </c>
      <c r="AX19" s="30">
        <v>4691.7424414427078</v>
      </c>
      <c r="AY19" s="30">
        <v>4773.1141366891825</v>
      </c>
      <c r="AZ19" s="30">
        <v>4853.9620501572499</v>
      </c>
    </row>
    <row r="20" spans="1:52" x14ac:dyDescent="0.45">
      <c r="A20" s="40" t="s">
        <v>55</v>
      </c>
      <c r="B20" s="30">
        <v>1.0509225383084622</v>
      </c>
      <c r="C20" s="30">
        <v>1.1004499999999997</v>
      </c>
      <c r="D20" s="30">
        <v>1.1002699999999996</v>
      </c>
      <c r="E20" s="30">
        <v>1.3971699999999996</v>
      </c>
      <c r="F20" s="30">
        <v>1.4007399999999999</v>
      </c>
      <c r="G20" s="30">
        <v>2.364570883733828</v>
      </c>
      <c r="H20" s="30">
        <v>2.7984799999999996</v>
      </c>
      <c r="I20" s="30">
        <v>2.999509999999999</v>
      </c>
      <c r="J20" s="30">
        <v>3.5993699999999995</v>
      </c>
      <c r="K20" s="30">
        <v>4.6006299999999998</v>
      </c>
      <c r="L20" s="30">
        <v>5.636878118448843</v>
      </c>
      <c r="M20" s="30">
        <v>5.8996162294278367</v>
      </c>
      <c r="N20" s="30">
        <v>6.3534116577510718</v>
      </c>
      <c r="O20" s="30">
        <v>7.3087452393512278</v>
      </c>
      <c r="P20" s="30">
        <v>7.4281569960035014</v>
      </c>
      <c r="Q20" s="30">
        <v>7.7147342844323132</v>
      </c>
      <c r="R20" s="30">
        <v>7.5463658176464365</v>
      </c>
      <c r="S20" s="30">
        <v>7.6121516682164891</v>
      </c>
      <c r="T20" s="30">
        <v>7.6812067126912087</v>
      </c>
      <c r="U20" s="30">
        <v>7.7906748012420675</v>
      </c>
      <c r="V20" s="30">
        <v>9.5750794773191963</v>
      </c>
      <c r="W20" s="30">
        <v>11.133742170429686</v>
      </c>
      <c r="X20" s="30">
        <v>11.657843569864124</v>
      </c>
      <c r="Y20" s="30">
        <v>14.735589038521049</v>
      </c>
      <c r="Z20" s="30">
        <v>19.741088405987632</v>
      </c>
      <c r="AA20" s="30">
        <v>25.859152860675866</v>
      </c>
      <c r="AB20" s="30">
        <v>26.69165710476112</v>
      </c>
      <c r="AC20" s="30">
        <v>30.324348818957397</v>
      </c>
      <c r="AD20" s="30">
        <v>34.290055225132818</v>
      </c>
      <c r="AE20" s="30">
        <v>39.46610633858451</v>
      </c>
      <c r="AF20" s="30">
        <v>44.09584705022813</v>
      </c>
      <c r="AG20" s="30">
        <v>53.719041687094595</v>
      </c>
      <c r="AH20" s="30">
        <v>59.970744546952034</v>
      </c>
      <c r="AI20" s="30">
        <v>77.393594959996491</v>
      </c>
      <c r="AJ20" s="30">
        <v>89.677290923431258</v>
      </c>
      <c r="AK20" s="30">
        <v>102.13382539266962</v>
      </c>
      <c r="AL20" s="30">
        <v>103.31783734435307</v>
      </c>
      <c r="AM20" s="30">
        <v>106.64207857968597</v>
      </c>
      <c r="AN20" s="30">
        <v>110.18852363607127</v>
      </c>
      <c r="AO20" s="30">
        <v>115.08823584469185</v>
      </c>
      <c r="AP20" s="30">
        <v>119.10822454547447</v>
      </c>
      <c r="AQ20" s="30">
        <v>124.45050249228176</v>
      </c>
      <c r="AR20" s="30">
        <v>130.5471491592175</v>
      </c>
      <c r="AS20" s="30">
        <v>140.33841526605261</v>
      </c>
      <c r="AT20" s="30">
        <v>145.92119364423695</v>
      </c>
      <c r="AU20" s="30">
        <v>151.75946966672197</v>
      </c>
      <c r="AV20" s="30">
        <v>155.70883650807122</v>
      </c>
      <c r="AW20" s="30">
        <v>159.89321629167611</v>
      </c>
      <c r="AX20" s="30">
        <v>164.22575119935132</v>
      </c>
      <c r="AY20" s="30">
        <v>168.72417241873552</v>
      </c>
      <c r="AZ20" s="30">
        <v>173.48757624647376</v>
      </c>
    </row>
    <row r="21" spans="1:52" x14ac:dyDescent="0.45">
      <c r="A21" s="40" t="s">
        <v>95</v>
      </c>
      <c r="B21" s="30">
        <v>90.785460017206361</v>
      </c>
      <c r="C21" s="30">
        <v>97.282699999999963</v>
      </c>
      <c r="D21" s="30">
        <v>96.99391</v>
      </c>
      <c r="E21" s="30">
        <v>96.364919999999969</v>
      </c>
      <c r="F21" s="30">
        <v>111.34517</v>
      </c>
      <c r="G21" s="30">
        <v>111.78029314466009</v>
      </c>
      <c r="H21" s="30">
        <v>112.72329999999998</v>
      </c>
      <c r="I21" s="30">
        <v>112.03645999999998</v>
      </c>
      <c r="J21" s="30">
        <v>114.62290000000002</v>
      </c>
      <c r="K21" s="30">
        <v>116.34647</v>
      </c>
      <c r="L21" s="30">
        <v>90.54657046765719</v>
      </c>
      <c r="M21" s="30">
        <v>96.467751086011816</v>
      </c>
      <c r="N21" s="30">
        <v>90.846500522192102</v>
      </c>
      <c r="O21" s="30">
        <v>101.36786576538475</v>
      </c>
      <c r="P21" s="30">
        <v>136.81079060477492</v>
      </c>
      <c r="Q21" s="30">
        <v>155.752867602008</v>
      </c>
      <c r="R21" s="30">
        <v>154.91275973348181</v>
      </c>
      <c r="S21" s="30">
        <v>157.05955227801945</v>
      </c>
      <c r="T21" s="30">
        <v>159.16842598771635</v>
      </c>
      <c r="U21" s="30">
        <v>161.23932972153784</v>
      </c>
      <c r="V21" s="30">
        <v>170.01010691980451</v>
      </c>
      <c r="W21" s="30">
        <v>177.59606682284584</v>
      </c>
      <c r="X21" s="30">
        <v>182.4284952263942</v>
      </c>
      <c r="Y21" s="30">
        <v>189.48401240649031</v>
      </c>
      <c r="Z21" s="30">
        <v>201.62812816763878</v>
      </c>
      <c r="AA21" s="30">
        <v>220.29106056970684</v>
      </c>
      <c r="AB21" s="30">
        <v>224.73228197362104</v>
      </c>
      <c r="AC21" s="30">
        <v>238.15073887377378</v>
      </c>
      <c r="AD21" s="30">
        <v>254.38940594735078</v>
      </c>
      <c r="AE21" s="30">
        <v>269.85466860386379</v>
      </c>
      <c r="AF21" s="30">
        <v>288.22664302576158</v>
      </c>
      <c r="AG21" s="30">
        <v>326.29679654004724</v>
      </c>
      <c r="AH21" s="30">
        <v>338.95893640596182</v>
      </c>
      <c r="AI21" s="30">
        <v>374.75839546927921</v>
      </c>
      <c r="AJ21" s="30">
        <v>408.83518191940033</v>
      </c>
      <c r="AK21" s="30">
        <v>443.09865058024951</v>
      </c>
      <c r="AL21" s="30">
        <v>448.29102138082129</v>
      </c>
      <c r="AM21" s="30">
        <v>461.39661778782892</v>
      </c>
      <c r="AN21" s="30">
        <v>475.91661668434716</v>
      </c>
      <c r="AO21" s="30">
        <v>493.0213041130649</v>
      </c>
      <c r="AP21" s="30">
        <v>505.79203938563137</v>
      </c>
      <c r="AQ21" s="30">
        <v>524.39286672485014</v>
      </c>
      <c r="AR21" s="30">
        <v>535.1320796437592</v>
      </c>
      <c r="AS21" s="30">
        <v>553.75162533313039</v>
      </c>
      <c r="AT21" s="30">
        <v>571.10429308481923</v>
      </c>
      <c r="AU21" s="30">
        <v>587.78562777789989</v>
      </c>
      <c r="AV21" s="30">
        <v>599.08041359212268</v>
      </c>
      <c r="AW21" s="30">
        <v>610.71914210549642</v>
      </c>
      <c r="AX21" s="30">
        <v>622.33778389608779</v>
      </c>
      <c r="AY21" s="30">
        <v>634.2411641057904</v>
      </c>
      <c r="AZ21" s="30">
        <v>646.54168416194489</v>
      </c>
    </row>
    <row r="22" spans="1:52" x14ac:dyDescent="0.45">
      <c r="A22" s="40" t="s">
        <v>96</v>
      </c>
      <c r="B22" s="30">
        <v>1130.5546308812393</v>
      </c>
      <c r="C22" s="30">
        <v>1234.2135606412203</v>
      </c>
      <c r="D22" s="30">
        <v>1208.0092078079979</v>
      </c>
      <c r="E22" s="30">
        <v>1160.3068915690587</v>
      </c>
      <c r="F22" s="30">
        <v>1106.8314252135763</v>
      </c>
      <c r="G22" s="30">
        <v>1129.735387370868</v>
      </c>
      <c r="H22" s="30">
        <v>1068.3600792414611</v>
      </c>
      <c r="I22" s="30">
        <v>1031.2912402667741</v>
      </c>
      <c r="J22" s="30">
        <v>998.81366323614395</v>
      </c>
      <c r="K22" s="30">
        <v>857.24056200116763</v>
      </c>
      <c r="L22" s="30">
        <v>942.25623493915373</v>
      </c>
      <c r="M22" s="30">
        <v>831.4954846811786</v>
      </c>
      <c r="N22" s="30">
        <v>659.09055899557723</v>
      </c>
      <c r="O22" s="30">
        <v>653.53046101539212</v>
      </c>
      <c r="P22" s="30">
        <v>318.79254476393498</v>
      </c>
      <c r="Q22" s="30">
        <v>291.46409183619386</v>
      </c>
      <c r="R22" s="30">
        <v>291.35625853509902</v>
      </c>
      <c r="S22" s="30">
        <v>296.42165219201627</v>
      </c>
      <c r="T22" s="30">
        <v>299.75602415874215</v>
      </c>
      <c r="U22" s="30">
        <v>303.54984648981127</v>
      </c>
      <c r="V22" s="30">
        <v>311.14193972725872</v>
      </c>
      <c r="W22" s="30">
        <v>319.2528891792835</v>
      </c>
      <c r="X22" s="30">
        <v>326.19765733116475</v>
      </c>
      <c r="Y22" s="30">
        <v>332.45136882538145</v>
      </c>
      <c r="Z22" s="30">
        <v>344.81160435545519</v>
      </c>
      <c r="AA22" s="30">
        <v>361.84680579841529</v>
      </c>
      <c r="AB22" s="30">
        <v>368.78430684529343</v>
      </c>
      <c r="AC22" s="30">
        <v>382.68401241764866</v>
      </c>
      <c r="AD22" s="30">
        <v>396.99848492782337</v>
      </c>
      <c r="AE22" s="30">
        <v>411.5366178358766</v>
      </c>
      <c r="AF22" s="30">
        <v>432.41019093314929</v>
      </c>
      <c r="AG22" s="30">
        <v>468.68846066209051</v>
      </c>
      <c r="AH22" s="30">
        <v>486.43780347019413</v>
      </c>
      <c r="AI22" s="30">
        <v>509.05674984695173</v>
      </c>
      <c r="AJ22" s="30">
        <v>530.55275635697012</v>
      </c>
      <c r="AK22" s="30">
        <v>551.45252358766299</v>
      </c>
      <c r="AL22" s="30">
        <v>560.28725147370847</v>
      </c>
      <c r="AM22" s="30">
        <v>572.87351492207813</v>
      </c>
      <c r="AN22" s="30">
        <v>585.5770795361617</v>
      </c>
      <c r="AO22" s="30">
        <v>596.55689951326849</v>
      </c>
      <c r="AP22" s="30">
        <v>610.42314623761888</v>
      </c>
      <c r="AQ22" s="30">
        <v>626.4800842880951</v>
      </c>
      <c r="AR22" s="30">
        <v>640.4533280097022</v>
      </c>
      <c r="AS22" s="30">
        <v>653.16681301065046</v>
      </c>
      <c r="AT22" s="30">
        <v>667.90673715289938</v>
      </c>
      <c r="AU22" s="30">
        <v>676.155836988636</v>
      </c>
      <c r="AV22" s="30">
        <v>688.74137258836265</v>
      </c>
      <c r="AW22" s="30">
        <v>703.18369955347623</v>
      </c>
      <c r="AX22" s="30">
        <v>716.37076308279677</v>
      </c>
      <c r="AY22" s="30">
        <v>729.77088383671332</v>
      </c>
      <c r="AZ22" s="30">
        <v>742.4917240543798</v>
      </c>
    </row>
    <row r="23" spans="1:52" x14ac:dyDescent="0.45">
      <c r="A23" s="41" t="s">
        <v>57</v>
      </c>
      <c r="B23" s="32">
        <v>4107.2372212171676</v>
      </c>
      <c r="C23" s="32">
        <v>4133.5383700000002</v>
      </c>
      <c r="D23" s="32">
        <v>4101.1879600000002</v>
      </c>
      <c r="E23" s="32">
        <v>3933.4349999999999</v>
      </c>
      <c r="F23" s="32">
        <v>4320.2850399999998</v>
      </c>
      <c r="G23" s="32">
        <v>4454.1899686565876</v>
      </c>
      <c r="H23" s="32">
        <v>4638.9310299999997</v>
      </c>
      <c r="I23" s="32">
        <v>4697.8314999999993</v>
      </c>
      <c r="J23" s="32">
        <v>4707.0215599999992</v>
      </c>
      <c r="K23" s="32">
        <v>4700.4574600000005</v>
      </c>
      <c r="L23" s="32">
        <v>4605.9724537547545</v>
      </c>
      <c r="M23" s="32">
        <v>4595.2907633778559</v>
      </c>
      <c r="N23" s="32">
        <v>4621.006634689812</v>
      </c>
      <c r="O23" s="32">
        <v>4844.1792003768887</v>
      </c>
      <c r="P23" s="32">
        <v>4791.8139055087013</v>
      </c>
      <c r="Q23" s="32">
        <v>4927.4556753486022</v>
      </c>
      <c r="R23" s="32">
        <v>4859.2277531609243</v>
      </c>
      <c r="S23" s="32">
        <v>4917.4188924775881</v>
      </c>
      <c r="T23" s="32">
        <v>4967.5096146720352</v>
      </c>
      <c r="U23" s="32">
        <v>5008.648836193941</v>
      </c>
      <c r="V23" s="32">
        <v>5041.9685729429557</v>
      </c>
      <c r="W23" s="32">
        <v>5088.2797610873049</v>
      </c>
      <c r="X23" s="32">
        <v>5135.4605665346571</v>
      </c>
      <c r="Y23" s="32">
        <v>5169.3708173213427</v>
      </c>
      <c r="Z23" s="32">
        <v>5189.4088850878779</v>
      </c>
      <c r="AA23" s="32">
        <v>5212.7001879533882</v>
      </c>
      <c r="AB23" s="32">
        <v>5252.3115882365937</v>
      </c>
      <c r="AC23" s="32">
        <v>5288.5846488421057</v>
      </c>
      <c r="AD23" s="32">
        <v>5310.9874662961493</v>
      </c>
      <c r="AE23" s="32">
        <v>5343.5313448381994</v>
      </c>
      <c r="AF23" s="32">
        <v>5373.3108095939133</v>
      </c>
      <c r="AG23" s="32">
        <v>5400.6918713809428</v>
      </c>
      <c r="AH23" s="32">
        <v>5435.80451557172</v>
      </c>
      <c r="AI23" s="32">
        <v>5467.9666250878936</v>
      </c>
      <c r="AJ23" s="32">
        <v>5520.6017969433551</v>
      </c>
      <c r="AK23" s="32">
        <v>5549.5317425813</v>
      </c>
      <c r="AL23" s="32">
        <v>5593.2391699135997</v>
      </c>
      <c r="AM23" s="32">
        <v>5630.6492857821295</v>
      </c>
      <c r="AN23" s="32">
        <v>5670.6193679268899</v>
      </c>
      <c r="AO23" s="32">
        <v>5705.0364571794853</v>
      </c>
      <c r="AP23" s="32">
        <v>5735.414757159805</v>
      </c>
      <c r="AQ23" s="32">
        <v>5764.4569962776313</v>
      </c>
      <c r="AR23" s="32">
        <v>5805.3294306430726</v>
      </c>
      <c r="AS23" s="32">
        <v>5830.9376335161132</v>
      </c>
      <c r="AT23" s="32">
        <v>5877.9976291458024</v>
      </c>
      <c r="AU23" s="32">
        <v>5912.5124446741947</v>
      </c>
      <c r="AV23" s="32">
        <v>5961.0679345865155</v>
      </c>
      <c r="AW23" s="32">
        <v>6006.6377217277568</v>
      </c>
      <c r="AX23" s="32">
        <v>6052.6020190280251</v>
      </c>
      <c r="AY23" s="32">
        <v>6099.0554391016021</v>
      </c>
      <c r="AZ23" s="32">
        <v>6146.7001767427346</v>
      </c>
    </row>
    <row r="25" spans="1:52" x14ac:dyDescent="0.45">
      <c r="A25" s="16" t="s">
        <v>62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 x14ac:dyDescent="0.45">
      <c r="A26" s="25" t="s">
        <v>63</v>
      </c>
      <c r="B26" s="26">
        <v>73993.586459572689</v>
      </c>
      <c r="C26" s="26">
        <v>73602.327568166394</v>
      </c>
      <c r="D26" s="26">
        <v>71705.004072212512</v>
      </c>
      <c r="E26" s="26">
        <v>73090.116596947933</v>
      </c>
      <c r="F26" s="26">
        <v>73640.790770173757</v>
      </c>
      <c r="G26" s="26">
        <v>73803.664780676758</v>
      </c>
      <c r="H26" s="26">
        <v>67895.038487553509</v>
      </c>
      <c r="I26" s="26">
        <v>64856.884417528694</v>
      </c>
      <c r="J26" s="26">
        <v>64078.17725826367</v>
      </c>
      <c r="K26" s="26">
        <v>61904.697808617399</v>
      </c>
      <c r="L26" s="26">
        <v>63049.275736556621</v>
      </c>
      <c r="M26" s="26">
        <v>60810.452549178633</v>
      </c>
      <c r="N26" s="26">
        <v>60603.228829958607</v>
      </c>
      <c r="O26" s="26">
        <v>60700.882489090138</v>
      </c>
      <c r="P26" s="26">
        <v>58192.572325098598</v>
      </c>
      <c r="Q26" s="26">
        <v>57268.149756579725</v>
      </c>
      <c r="R26" s="26">
        <v>57117.762038620102</v>
      </c>
      <c r="S26" s="26">
        <v>57940.662767869944</v>
      </c>
      <c r="T26" s="26">
        <v>58493.317474377691</v>
      </c>
      <c r="U26" s="26">
        <v>59064.611905624253</v>
      </c>
      <c r="V26" s="26">
        <v>59257.745593826912</v>
      </c>
      <c r="W26" s="26">
        <v>59597.941755599422</v>
      </c>
      <c r="X26" s="26">
        <v>60050.104155990542</v>
      </c>
      <c r="Y26" s="26">
        <v>60370.313705486114</v>
      </c>
      <c r="Z26" s="26">
        <v>60218.187956232316</v>
      </c>
      <c r="AA26" s="26">
        <v>59974.313129002512</v>
      </c>
      <c r="AB26" s="26">
        <v>60273.033084686685</v>
      </c>
      <c r="AC26" s="26">
        <v>60380.871683958045</v>
      </c>
      <c r="AD26" s="26">
        <v>60290.637251364904</v>
      </c>
      <c r="AE26" s="26">
        <v>60249.507540710794</v>
      </c>
      <c r="AF26" s="26">
        <v>59895.169738105506</v>
      </c>
      <c r="AG26" s="26">
        <v>58918.611965421333</v>
      </c>
      <c r="AH26" s="26">
        <v>58693.911330293035</v>
      </c>
      <c r="AI26" s="26">
        <v>57897.256371472373</v>
      </c>
      <c r="AJ26" s="26">
        <v>57175.310652022476</v>
      </c>
      <c r="AK26" s="26">
        <v>56423.55688810048</v>
      </c>
      <c r="AL26" s="26">
        <v>56659.973891952868</v>
      </c>
      <c r="AM26" s="26">
        <v>56596.343203867662</v>
      </c>
      <c r="AN26" s="26">
        <v>56482.735773241991</v>
      </c>
      <c r="AO26" s="26">
        <v>56329.248843371148</v>
      </c>
      <c r="AP26" s="26">
        <v>56059.944188073459</v>
      </c>
      <c r="AQ26" s="26">
        <v>55602.239807777471</v>
      </c>
      <c r="AR26" s="26">
        <v>55476.922113045861</v>
      </c>
      <c r="AS26" s="26">
        <v>55072.965913808286</v>
      </c>
      <c r="AT26" s="26">
        <v>54992.632880827274</v>
      </c>
      <c r="AU26" s="26">
        <v>54927.459793750335</v>
      </c>
      <c r="AV26" s="26">
        <v>54998.406976101651</v>
      </c>
      <c r="AW26" s="26">
        <v>55060.887974686637</v>
      </c>
      <c r="AX26" s="26">
        <v>55093.716507119316</v>
      </c>
      <c r="AY26" s="26">
        <v>55071.427190947536</v>
      </c>
      <c r="AZ26" s="26">
        <v>55074.725559856393</v>
      </c>
    </row>
    <row r="27" spans="1:52" x14ac:dyDescent="0.45">
      <c r="A27" s="3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x14ac:dyDescent="0.45">
      <c r="A28" s="79" t="s">
        <v>97</v>
      </c>
      <c r="B28" s="26">
        <v>134.87164773843867</v>
      </c>
      <c r="C28" s="26">
        <v>132.00168855764682</v>
      </c>
      <c r="D28" s="26">
        <v>137.36171706769042</v>
      </c>
      <c r="E28" s="26">
        <v>141.62978518827728</v>
      </c>
      <c r="F28" s="26">
        <v>140.2432008019907</v>
      </c>
      <c r="G28" s="26">
        <v>161.62077577613019</v>
      </c>
      <c r="H28" s="26">
        <v>155.94283941442745</v>
      </c>
      <c r="I28" s="26">
        <v>146.22782035861371</v>
      </c>
      <c r="J28" s="26">
        <v>148.10428576801411</v>
      </c>
      <c r="K28" s="26">
        <v>165.26730548807828</v>
      </c>
      <c r="L28" s="26">
        <v>153.4109341866162</v>
      </c>
      <c r="M28" s="26">
        <v>140.44682915988074</v>
      </c>
      <c r="N28" s="26">
        <v>142.06853446469825</v>
      </c>
      <c r="O28" s="26">
        <v>138.04964570733708</v>
      </c>
      <c r="P28" s="26">
        <v>135.23179377893211</v>
      </c>
      <c r="Q28" s="26">
        <v>136.95659748299605</v>
      </c>
      <c r="R28" s="26">
        <v>138.79168106666779</v>
      </c>
      <c r="S28" s="26">
        <v>138.92514262416944</v>
      </c>
      <c r="T28" s="26">
        <v>138.25585316875268</v>
      </c>
      <c r="U28" s="26">
        <v>137.75594361128279</v>
      </c>
      <c r="V28" s="26">
        <v>137.31396547778382</v>
      </c>
      <c r="W28" s="26">
        <v>137.02471933503986</v>
      </c>
      <c r="X28" s="26">
        <v>136.9107877878277</v>
      </c>
      <c r="Y28" s="26">
        <v>136.69490850603751</v>
      </c>
      <c r="Z28" s="26">
        <v>136.03233865740211</v>
      </c>
      <c r="AA28" s="26">
        <v>135.5179540067567</v>
      </c>
      <c r="AB28" s="26">
        <v>135.2346237331183</v>
      </c>
      <c r="AC28" s="26">
        <v>134.89030845073134</v>
      </c>
      <c r="AD28" s="26">
        <v>134.30924052760454</v>
      </c>
      <c r="AE28" s="26">
        <v>133.84117567560415</v>
      </c>
      <c r="AF28" s="26">
        <v>133.19111017060681</v>
      </c>
      <c r="AG28" s="26">
        <v>132.33733673376548</v>
      </c>
      <c r="AH28" s="26">
        <v>131.83860071973513</v>
      </c>
      <c r="AI28" s="26">
        <v>131.0412795176172</v>
      </c>
      <c r="AJ28" s="26">
        <v>130.30214220448664</v>
      </c>
      <c r="AK28" s="26">
        <v>129.34744245045226</v>
      </c>
      <c r="AL28" s="26">
        <v>129.0695599400083</v>
      </c>
      <c r="AM28" s="26">
        <v>128.5333540242147</v>
      </c>
      <c r="AN28" s="26">
        <v>127.99873205521199</v>
      </c>
      <c r="AO28" s="26">
        <v>127.35113963360139</v>
      </c>
      <c r="AP28" s="26">
        <v>126.59254597551327</v>
      </c>
      <c r="AQ28" s="26">
        <v>125.73092395735971</v>
      </c>
      <c r="AR28" s="26">
        <v>125.08278411789288</v>
      </c>
      <c r="AS28" s="26">
        <v>124.10181330308839</v>
      </c>
      <c r="AT28" s="26">
        <v>123.48382892895079</v>
      </c>
      <c r="AU28" s="26">
        <v>122.70600635567297</v>
      </c>
      <c r="AV28" s="26">
        <v>122.13089658998351</v>
      </c>
      <c r="AW28" s="26">
        <v>121.57820120445211</v>
      </c>
      <c r="AX28" s="26">
        <v>120.95175022894439</v>
      </c>
      <c r="AY28" s="26">
        <v>120.24854066706001</v>
      </c>
      <c r="AZ28" s="26">
        <v>119.55250305248786</v>
      </c>
    </row>
    <row r="29" spans="1:52" x14ac:dyDescent="0.45">
      <c r="A29" s="79" t="s">
        <v>98</v>
      </c>
      <c r="B29" s="26">
        <v>148.60502092127265</v>
      </c>
      <c r="C29" s="26">
        <v>147.91630936613905</v>
      </c>
      <c r="D29" s="26">
        <v>147.41602482526892</v>
      </c>
      <c r="E29" s="26">
        <v>147.4137757222511</v>
      </c>
      <c r="F29" s="26">
        <v>146.61290641771203</v>
      </c>
      <c r="G29" s="26">
        <v>146.60112349865165</v>
      </c>
      <c r="H29" s="26">
        <v>146.18412128082204</v>
      </c>
      <c r="I29" s="26">
        <v>144.9156834459101</v>
      </c>
      <c r="J29" s="26">
        <v>144.10388016098713</v>
      </c>
      <c r="K29" s="26">
        <v>144.62155952087556</v>
      </c>
      <c r="L29" s="26">
        <v>142.09868566758536</v>
      </c>
      <c r="M29" s="26">
        <v>139.47069397196157</v>
      </c>
      <c r="N29" s="26">
        <v>139.33881695423278</v>
      </c>
      <c r="O29" s="26">
        <v>137.15304064792326</v>
      </c>
      <c r="P29" s="26">
        <v>137.61867770395523</v>
      </c>
      <c r="Q29" s="26">
        <v>136.95659748299602</v>
      </c>
      <c r="R29" s="26">
        <v>136.86794381959893</v>
      </c>
      <c r="S29" s="26">
        <v>136.82065112370387</v>
      </c>
      <c r="T29" s="26">
        <v>136.76158419388048</v>
      </c>
      <c r="U29" s="26">
        <v>136.69366122713291</v>
      </c>
      <c r="V29" s="26">
        <v>136.46839381570487</v>
      </c>
      <c r="W29" s="26">
        <v>136.3187683330805</v>
      </c>
      <c r="X29" s="26">
        <v>136.20834396996597</v>
      </c>
      <c r="Y29" s="26">
        <v>136.02681496275895</v>
      </c>
      <c r="Z29" s="26">
        <v>135.73975378600136</v>
      </c>
      <c r="AA29" s="26">
        <v>135.31608428683063</v>
      </c>
      <c r="AB29" s="26">
        <v>135.12723014484268</v>
      </c>
      <c r="AC29" s="26">
        <v>134.85578912362479</v>
      </c>
      <c r="AD29" s="26">
        <v>134.43565292597864</v>
      </c>
      <c r="AE29" s="26">
        <v>134.09390301879563</v>
      </c>
      <c r="AF29" s="26">
        <v>133.64356873221743</v>
      </c>
      <c r="AG29" s="26">
        <v>132.94347688668185</v>
      </c>
      <c r="AH29" s="26">
        <v>132.5926117755578</v>
      </c>
      <c r="AI29" s="26">
        <v>131.9246111516035</v>
      </c>
      <c r="AJ29" s="26">
        <v>131.38386868818316</v>
      </c>
      <c r="AK29" s="26">
        <v>130.61657882529988</v>
      </c>
      <c r="AL29" s="26">
        <v>130.49217899320473</v>
      </c>
      <c r="AM29" s="26">
        <v>130.15982234559061</v>
      </c>
      <c r="AN29" s="26">
        <v>129.7917390815048</v>
      </c>
      <c r="AO29" s="26">
        <v>129.34315406972442</v>
      </c>
      <c r="AP29" s="26">
        <v>128.7743387572404</v>
      </c>
      <c r="AQ29" s="26">
        <v>128.09821354746921</v>
      </c>
      <c r="AR29" s="26">
        <v>127.64596117791109</v>
      </c>
      <c r="AS29" s="26">
        <v>126.92549561349394</v>
      </c>
      <c r="AT29" s="26">
        <v>126.56128274960996</v>
      </c>
      <c r="AU29" s="26">
        <v>126.07410281107731</v>
      </c>
      <c r="AV29" s="26">
        <v>125.75939574667618</v>
      </c>
      <c r="AW29" s="26">
        <v>125.47414410715037</v>
      </c>
      <c r="AX29" s="26">
        <v>125.14793358327533</v>
      </c>
      <c r="AY29" s="26">
        <v>124.74802808107412</v>
      </c>
      <c r="AZ29" s="26">
        <v>124.33080822307167</v>
      </c>
    </row>
    <row r="30" spans="1:52" x14ac:dyDescent="0.4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ht="13.15" x14ac:dyDescent="0.45">
      <c r="A31" s="53" t="s">
        <v>99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 ht="13.15" x14ac:dyDescent="0.45">
      <c r="A32" s="82" t="s">
        <v>12</v>
      </c>
      <c r="B32" s="83">
        <v>31179.171390522715</v>
      </c>
      <c r="C32" s="83">
        <v>31224.719803906217</v>
      </c>
      <c r="D32" s="83">
        <v>30523.740833888762</v>
      </c>
      <c r="E32" s="83">
        <v>30884.963120160493</v>
      </c>
      <c r="F32" s="83">
        <v>31507.911982797894</v>
      </c>
      <c r="G32" s="83">
        <v>31790.593167215076</v>
      </c>
      <c r="H32" s="83">
        <v>29919.730730601867</v>
      </c>
      <c r="I32" s="83">
        <v>29038.673042642629</v>
      </c>
      <c r="J32" s="83">
        <v>28793.093144620223</v>
      </c>
      <c r="K32" s="83">
        <v>27938.642379077286</v>
      </c>
      <c r="L32" s="83">
        <v>28581.070682703346</v>
      </c>
      <c r="M32" s="83">
        <v>27645.633714889213</v>
      </c>
      <c r="N32" s="83">
        <v>27596.457661233504</v>
      </c>
      <c r="O32" s="83">
        <v>27944.130254535419</v>
      </c>
      <c r="P32" s="83">
        <v>26673.950387594668</v>
      </c>
      <c r="Q32" s="83">
        <v>26493.486305925144</v>
      </c>
      <c r="R32" s="83">
        <v>26386.903777697276</v>
      </c>
      <c r="S32" s="83">
        <v>26771.683818852634</v>
      </c>
      <c r="T32" s="83">
        <v>27049.13335674574</v>
      </c>
      <c r="U32" s="83">
        <v>27323.404978075931</v>
      </c>
      <c r="V32" s="83">
        <v>27539.687260263756</v>
      </c>
      <c r="W32" s="83">
        <v>27799.253710648951</v>
      </c>
      <c r="X32" s="83">
        <v>28067.228569584579</v>
      </c>
      <c r="Y32" s="83">
        <v>28296.285922699259</v>
      </c>
      <c r="Z32" s="83">
        <v>28420.44103195253</v>
      </c>
      <c r="AA32" s="83">
        <v>28574.581193130325</v>
      </c>
      <c r="AB32" s="83">
        <v>28792.013404191061</v>
      </c>
      <c r="AC32" s="83">
        <v>29007.468292208698</v>
      </c>
      <c r="AD32" s="83">
        <v>29178.177369544519</v>
      </c>
      <c r="AE32" s="83">
        <v>29374.268203555202</v>
      </c>
      <c r="AF32" s="83">
        <v>29525.700397717934</v>
      </c>
      <c r="AG32" s="83">
        <v>29625.629346302449</v>
      </c>
      <c r="AH32" s="83">
        <v>29804.123878241604</v>
      </c>
      <c r="AI32" s="83">
        <v>29917.130936918948</v>
      </c>
      <c r="AJ32" s="83">
        <v>30043.506788647948</v>
      </c>
      <c r="AK32" s="83">
        <v>30118.365734148119</v>
      </c>
      <c r="AL32" s="83">
        <v>30354.333177894707</v>
      </c>
      <c r="AM32" s="83">
        <v>30536.107860470463</v>
      </c>
      <c r="AN32" s="83">
        <v>30723.273074762699</v>
      </c>
      <c r="AO32" s="83">
        <v>30888.479777498265</v>
      </c>
      <c r="AP32" s="83">
        <v>31033.244271175645</v>
      </c>
      <c r="AQ32" s="83">
        <v>31160.891414708822</v>
      </c>
      <c r="AR32" s="83">
        <v>31351.517961337118</v>
      </c>
      <c r="AS32" s="83">
        <v>31467.331203108231</v>
      </c>
      <c r="AT32" s="83">
        <v>31681.045154877629</v>
      </c>
      <c r="AU32" s="83">
        <v>31862.803350486367</v>
      </c>
      <c r="AV32" s="83">
        <v>32097.778106014775</v>
      </c>
      <c r="AW32" s="83">
        <v>32343.193200299211</v>
      </c>
      <c r="AX32" s="83">
        <v>32574.148911043281</v>
      </c>
      <c r="AY32" s="83">
        <v>32790.819887087797</v>
      </c>
      <c r="AZ32" s="83">
        <v>33018.081280354032</v>
      </c>
    </row>
    <row r="33" spans="1:52" x14ac:dyDescent="0.45">
      <c r="A33" s="84" t="s">
        <v>100</v>
      </c>
      <c r="B33" s="85">
        <v>861.34521059807662</v>
      </c>
      <c r="C33" s="85">
        <v>865.74451254600001</v>
      </c>
      <c r="D33" s="85">
        <v>857.16780001999985</v>
      </c>
      <c r="E33" s="85">
        <v>753.18924256619982</v>
      </c>
      <c r="F33" s="85">
        <v>829.46593756599998</v>
      </c>
      <c r="G33" s="85">
        <v>855.21204629590511</v>
      </c>
      <c r="H33" s="85">
        <v>896.67220687259999</v>
      </c>
      <c r="I33" s="85">
        <v>910.2135252846</v>
      </c>
      <c r="J33" s="85">
        <v>912.44876623603977</v>
      </c>
      <c r="K33" s="85">
        <v>913.97114504105991</v>
      </c>
      <c r="L33" s="85">
        <v>894.13589464717859</v>
      </c>
      <c r="M33" s="85">
        <v>890.62108396978078</v>
      </c>
      <c r="N33" s="85">
        <v>894.95823426700053</v>
      </c>
      <c r="O33" s="85">
        <v>939.50991886893269</v>
      </c>
      <c r="P33" s="85">
        <v>930.5197188897971</v>
      </c>
      <c r="Q33" s="85">
        <v>955.22353992584544</v>
      </c>
      <c r="R33" s="85">
        <v>948.7954444176961</v>
      </c>
      <c r="S33" s="85">
        <v>961.72416423739332</v>
      </c>
      <c r="T33" s="85">
        <v>971.88513126087651</v>
      </c>
      <c r="U33" s="85">
        <v>980.73031273913227</v>
      </c>
      <c r="V33" s="85">
        <v>986.66669792174082</v>
      </c>
      <c r="W33" s="85">
        <v>995.03510504235453</v>
      </c>
      <c r="X33" s="85">
        <v>1004.455274774187</v>
      </c>
      <c r="Y33" s="85">
        <v>1010.3849981365962</v>
      </c>
      <c r="Z33" s="85">
        <v>1012.3437506199524</v>
      </c>
      <c r="AA33" s="85">
        <v>1013.2282381540307</v>
      </c>
      <c r="AB33" s="85">
        <v>1020.7332809402939</v>
      </c>
      <c r="AC33" s="85">
        <v>1026.0772331612668</v>
      </c>
      <c r="AD33" s="85">
        <v>1030.2470825684247</v>
      </c>
      <c r="AE33" s="85">
        <v>1033.3752763989417</v>
      </c>
      <c r="AF33" s="85">
        <v>1033.3140415963305</v>
      </c>
      <c r="AG33" s="85">
        <v>1029.3468766205933</v>
      </c>
      <c r="AH33" s="85">
        <v>1031.0491448664086</v>
      </c>
      <c r="AI33" s="85">
        <v>1026.3455912415279</v>
      </c>
      <c r="AJ33" s="85">
        <v>1026.9986387499916</v>
      </c>
      <c r="AK33" s="85">
        <v>1021.9791503446604</v>
      </c>
      <c r="AL33" s="85">
        <v>1029.4976682863808</v>
      </c>
      <c r="AM33" s="85">
        <v>1032.7757007835667</v>
      </c>
      <c r="AN33" s="85">
        <v>1034.7770569424736</v>
      </c>
      <c r="AO33" s="85">
        <v>1033.2991452490016</v>
      </c>
      <c r="AP33" s="85">
        <v>1026.7951209739153</v>
      </c>
      <c r="AQ33" s="85">
        <v>1016.6352384639977</v>
      </c>
      <c r="AR33" s="85">
        <v>1011.2284694262476</v>
      </c>
      <c r="AS33" s="85">
        <v>995.29294013134495</v>
      </c>
      <c r="AT33" s="85">
        <v>993.26465009343087</v>
      </c>
      <c r="AU33" s="85">
        <v>983.95754515543558</v>
      </c>
      <c r="AV33" s="85">
        <v>986.39580034418998</v>
      </c>
      <c r="AW33" s="85">
        <v>986.11357341169992</v>
      </c>
      <c r="AX33" s="85">
        <v>985.88361542500468</v>
      </c>
      <c r="AY33" s="85">
        <v>985.88498677957989</v>
      </c>
      <c r="AZ33" s="85">
        <v>986.52592169333298</v>
      </c>
    </row>
    <row r="34" spans="1:52" x14ac:dyDescent="0.45">
      <c r="A34" s="84" t="s">
        <v>101</v>
      </c>
      <c r="B34" s="85">
        <v>714.98956730625378</v>
      </c>
      <c r="C34" s="85">
        <v>720.62066280200008</v>
      </c>
      <c r="D34" s="85">
        <v>713.73588120799991</v>
      </c>
      <c r="E34" s="85">
        <v>686.77230817399993</v>
      </c>
      <c r="F34" s="85">
        <v>755.46356737999974</v>
      </c>
      <c r="G34" s="85">
        <v>777.8040762771991</v>
      </c>
      <c r="H34" s="85">
        <v>811.44325587799983</v>
      </c>
      <c r="I34" s="85">
        <v>823.12433304599995</v>
      </c>
      <c r="J34" s="85">
        <v>826.05702297120024</v>
      </c>
      <c r="K34" s="85">
        <v>821.42173193779979</v>
      </c>
      <c r="L34" s="85">
        <v>804.27362200165453</v>
      </c>
      <c r="M34" s="85">
        <v>803.13310751298457</v>
      </c>
      <c r="N34" s="85">
        <v>807.67328035981109</v>
      </c>
      <c r="O34" s="85">
        <v>846.17616261628814</v>
      </c>
      <c r="P34" s="85">
        <v>836.61865582548035</v>
      </c>
      <c r="Q34" s="85">
        <v>862.01972269087173</v>
      </c>
      <c r="R34" s="85">
        <v>847.3726544933379</v>
      </c>
      <c r="S34" s="85">
        <v>856.95878719180371</v>
      </c>
      <c r="T34" s="85">
        <v>865.16626692336877</v>
      </c>
      <c r="U34" s="85">
        <v>871.75704407495164</v>
      </c>
      <c r="V34" s="85">
        <v>877.8998042706213</v>
      </c>
      <c r="W34" s="85">
        <v>886.72443671190035</v>
      </c>
      <c r="X34" s="85">
        <v>895.32123789461218</v>
      </c>
      <c r="Y34" s="85">
        <v>902.37499592274355</v>
      </c>
      <c r="Z34" s="85">
        <v>906.29987891006203</v>
      </c>
      <c r="AA34" s="85">
        <v>912.14582836247928</v>
      </c>
      <c r="AB34" s="85">
        <v>918.23788541928877</v>
      </c>
      <c r="AC34" s="85">
        <v>925.24177551418484</v>
      </c>
      <c r="AD34" s="85">
        <v>930.93197504075226</v>
      </c>
      <c r="AE34" s="85">
        <v>938.20283173995062</v>
      </c>
      <c r="AF34" s="85">
        <v>944.40530776549167</v>
      </c>
      <c r="AG34" s="85">
        <v>951.34449740065827</v>
      </c>
      <c r="AH34" s="85">
        <v>958.61599130700665</v>
      </c>
      <c r="AI34" s="85">
        <v>965.81610488215335</v>
      </c>
      <c r="AJ34" s="85">
        <v>971.83377602768303</v>
      </c>
      <c r="AK34" s="85">
        <v>978.07129137214906</v>
      </c>
      <c r="AL34" s="85">
        <v>985.84329348261804</v>
      </c>
      <c r="AM34" s="85">
        <v>993.72102175154214</v>
      </c>
      <c r="AN34" s="85">
        <v>1001.8706165663984</v>
      </c>
      <c r="AO34" s="85">
        <v>1008.7952953792051</v>
      </c>
      <c r="AP34" s="85">
        <v>1015.6182040816317</v>
      </c>
      <c r="AQ34" s="85">
        <v>1023.2435478300594</v>
      </c>
      <c r="AR34" s="85">
        <v>1032.3527019392593</v>
      </c>
      <c r="AS34" s="85">
        <v>1039.7420900070031</v>
      </c>
      <c r="AT34" s="85">
        <v>1050.1348987467213</v>
      </c>
      <c r="AU34" s="85">
        <v>1058.9965817897189</v>
      </c>
      <c r="AV34" s="85">
        <v>1067.6953783198228</v>
      </c>
      <c r="AW34" s="85">
        <v>1077.5589965427096</v>
      </c>
      <c r="AX34" s="85">
        <v>1086.1436292899768</v>
      </c>
      <c r="AY34" s="85">
        <v>1094.567568638776</v>
      </c>
      <c r="AZ34" s="85">
        <v>1102.2287576691142</v>
      </c>
    </row>
    <row r="35" spans="1:52" x14ac:dyDescent="0.45">
      <c r="A35" s="84" t="s">
        <v>102</v>
      </c>
      <c r="B35" s="85">
        <v>521.7077625150697</v>
      </c>
      <c r="C35" s="85">
        <v>525.3901420604999</v>
      </c>
      <c r="D35" s="85">
        <v>521.37517993400002</v>
      </c>
      <c r="E35" s="85">
        <v>500.4768717293</v>
      </c>
      <c r="F35" s="85">
        <v>550.57386659800011</v>
      </c>
      <c r="G35" s="85">
        <v>567.20334022938675</v>
      </c>
      <c r="H35" s="85">
        <v>592.3342043964002</v>
      </c>
      <c r="I35" s="85">
        <v>601.56904465502475</v>
      </c>
      <c r="J35" s="85">
        <v>602.22503422350997</v>
      </c>
      <c r="K35" s="85">
        <v>599.71133200914005</v>
      </c>
      <c r="L35" s="85">
        <v>586.1780853823642</v>
      </c>
      <c r="M35" s="85">
        <v>584.68025921559979</v>
      </c>
      <c r="N35" s="85">
        <v>587.62941283157909</v>
      </c>
      <c r="O35" s="85">
        <v>616.80259651078688</v>
      </c>
      <c r="P35" s="85">
        <v>610.8315904969005</v>
      </c>
      <c r="Q35" s="85">
        <v>629.42979674243088</v>
      </c>
      <c r="R35" s="85">
        <v>617.61655197847062</v>
      </c>
      <c r="S35" s="85">
        <v>623.82125630249391</v>
      </c>
      <c r="T35" s="85">
        <v>630.03630473231192</v>
      </c>
      <c r="U35" s="85">
        <v>634.62419072500677</v>
      </c>
      <c r="V35" s="85">
        <v>638.84511621101274</v>
      </c>
      <c r="W35" s="85">
        <v>643.64517859390753</v>
      </c>
      <c r="X35" s="85">
        <v>647.75564199452265</v>
      </c>
      <c r="Y35" s="85">
        <v>650.31623272402953</v>
      </c>
      <c r="Z35" s="85">
        <v>649.76854310904582</v>
      </c>
      <c r="AA35" s="85">
        <v>648.14451641860956</v>
      </c>
      <c r="AB35" s="85">
        <v>651.04476007449284</v>
      </c>
      <c r="AC35" s="85">
        <v>650.58521523762795</v>
      </c>
      <c r="AD35" s="85">
        <v>641.23585171975037</v>
      </c>
      <c r="AE35" s="85">
        <v>640.22349383643098</v>
      </c>
      <c r="AF35" s="85">
        <v>644.16612326020959</v>
      </c>
      <c r="AG35" s="85">
        <v>645.02577124339268</v>
      </c>
      <c r="AH35" s="85">
        <v>646.71963587062362</v>
      </c>
      <c r="AI35" s="85">
        <v>646.74559018408854</v>
      </c>
      <c r="AJ35" s="85">
        <v>658.24207316269303</v>
      </c>
      <c r="AK35" s="85">
        <v>656.75491521942035</v>
      </c>
      <c r="AL35" s="85">
        <v>659.24128032640601</v>
      </c>
      <c r="AM35" s="85">
        <v>659.48260960661037</v>
      </c>
      <c r="AN35" s="85">
        <v>663.03530922349967</v>
      </c>
      <c r="AO35" s="85">
        <v>665.23978198922168</v>
      </c>
      <c r="AP35" s="85">
        <v>669.83502749960871</v>
      </c>
      <c r="AQ35" s="85">
        <v>674.62454474865751</v>
      </c>
      <c r="AR35" s="85">
        <v>680.18466593642358</v>
      </c>
      <c r="AS35" s="85">
        <v>683.79718139791896</v>
      </c>
      <c r="AT35" s="85">
        <v>689.69466832982971</v>
      </c>
      <c r="AU35" s="85">
        <v>694.4420916223753</v>
      </c>
      <c r="AV35" s="85">
        <v>699.78065300703395</v>
      </c>
      <c r="AW35" s="85">
        <v>704.43727961311686</v>
      </c>
      <c r="AX35" s="85">
        <v>711.04942170737024</v>
      </c>
      <c r="AY35" s="85">
        <v>717.24731148973899</v>
      </c>
      <c r="AZ35" s="85">
        <v>723.64852597530364</v>
      </c>
    </row>
    <row r="36" spans="1:52" x14ac:dyDescent="0.45">
      <c r="A36" s="86" t="s">
        <v>103</v>
      </c>
      <c r="B36" s="87">
        <v>6778.635582701173</v>
      </c>
      <c r="C36" s="87">
        <v>6866.6979533371323</v>
      </c>
      <c r="D36" s="87">
        <v>6698.2412982949136</v>
      </c>
      <c r="E36" s="87">
        <v>6789.5415564986333</v>
      </c>
      <c r="F36" s="87">
        <v>6800.88428854416</v>
      </c>
      <c r="G36" s="87">
        <v>6851.6130925333855</v>
      </c>
      <c r="H36" s="87">
        <v>6331.5067657845011</v>
      </c>
      <c r="I36" s="87">
        <v>6080.3230269354399</v>
      </c>
      <c r="J36" s="87">
        <v>5983.3249849975964</v>
      </c>
      <c r="K36" s="87">
        <v>5691.9538962770976</v>
      </c>
      <c r="L36" s="87">
        <v>5900.6201217415573</v>
      </c>
      <c r="M36" s="87">
        <v>5661.523568793551</v>
      </c>
      <c r="N36" s="87">
        <v>5431.6577963801801</v>
      </c>
      <c r="O36" s="87">
        <v>5451.0532385310398</v>
      </c>
      <c r="P36" s="87">
        <v>4922.3537758139319</v>
      </c>
      <c r="Q36" s="87">
        <v>4804.2341566158093</v>
      </c>
      <c r="R36" s="87">
        <v>4844.3381879314966</v>
      </c>
      <c r="S36" s="87">
        <v>4926.8760525371963</v>
      </c>
      <c r="T36" s="87">
        <v>4981.4318416061751</v>
      </c>
      <c r="U36" s="87">
        <v>5039.0024539996266</v>
      </c>
      <c r="V36" s="87">
        <v>5077.4481336393283</v>
      </c>
      <c r="W36" s="87">
        <v>5122.5964445069676</v>
      </c>
      <c r="X36" s="87">
        <v>5173.8145667051685</v>
      </c>
      <c r="Y36" s="87">
        <v>5216.8750788647376</v>
      </c>
      <c r="Z36" s="87">
        <v>5233.0486410111562</v>
      </c>
      <c r="AA36" s="87">
        <v>5252.3957729644908</v>
      </c>
      <c r="AB36" s="87">
        <v>5296.040630160699</v>
      </c>
      <c r="AC36" s="87">
        <v>5332.3991401098738</v>
      </c>
      <c r="AD36" s="87">
        <v>5362.4337744683326</v>
      </c>
      <c r="AE36" s="87">
        <v>5392.1577986532329</v>
      </c>
      <c r="AF36" s="87">
        <v>5406.8760941721057</v>
      </c>
      <c r="AG36" s="87">
        <v>5403.4496576464944</v>
      </c>
      <c r="AH36" s="87">
        <v>5422.1062376838026</v>
      </c>
      <c r="AI36" s="87">
        <v>5419.6654199542882</v>
      </c>
      <c r="AJ36" s="87">
        <v>5426.8691389867936</v>
      </c>
      <c r="AK36" s="87">
        <v>5425.8879573855747</v>
      </c>
      <c r="AL36" s="87">
        <v>5465.9224334598575</v>
      </c>
      <c r="AM36" s="87">
        <v>5493.1278275511731</v>
      </c>
      <c r="AN36" s="87">
        <v>5519.5980913339508</v>
      </c>
      <c r="AO36" s="87">
        <v>5545.1226493563418</v>
      </c>
      <c r="AP36" s="87">
        <v>5560.0253768660132</v>
      </c>
      <c r="AQ36" s="87">
        <v>5571.596025781254</v>
      </c>
      <c r="AR36" s="87">
        <v>5595.096992230001</v>
      </c>
      <c r="AS36" s="87">
        <v>5607.4048089907437</v>
      </c>
      <c r="AT36" s="87">
        <v>5636.2466653740294</v>
      </c>
      <c r="AU36" s="87">
        <v>5661.5897655340168</v>
      </c>
      <c r="AV36" s="87">
        <v>5698.5072789029537</v>
      </c>
      <c r="AW36" s="87">
        <v>5731.5566441503133</v>
      </c>
      <c r="AX36" s="87">
        <v>5764.0661078571966</v>
      </c>
      <c r="AY36" s="87">
        <v>5796.521293965141</v>
      </c>
      <c r="AZ36" s="87">
        <v>5832.8439413007809</v>
      </c>
    </row>
    <row r="37" spans="1:52" x14ac:dyDescent="0.45">
      <c r="A37" s="88" t="s">
        <v>104</v>
      </c>
      <c r="B37" s="89">
        <v>7516.6832684210458</v>
      </c>
      <c r="C37" s="89">
        <v>7429.9875716324987</v>
      </c>
      <c r="D37" s="89">
        <v>7445.1905900403854</v>
      </c>
      <c r="E37" s="89">
        <v>7285.9156942957161</v>
      </c>
      <c r="F37" s="89">
        <v>7274.1498842921592</v>
      </c>
      <c r="G37" s="89">
        <v>7345.8686319059825</v>
      </c>
      <c r="H37" s="89">
        <v>6768.8825146802055</v>
      </c>
      <c r="I37" s="89">
        <v>6529.6548556879288</v>
      </c>
      <c r="J37" s="89">
        <v>6365.1846566920385</v>
      </c>
      <c r="K37" s="89">
        <v>6146.1207235380598</v>
      </c>
      <c r="L37" s="89">
        <v>6158.2762692499837</v>
      </c>
      <c r="M37" s="89">
        <v>6020.0272571430014</v>
      </c>
      <c r="N37" s="89">
        <v>5759.1497675184683</v>
      </c>
      <c r="O37" s="89">
        <v>5758.4014887456478</v>
      </c>
      <c r="P37" s="89">
        <v>5654.7335385427468</v>
      </c>
      <c r="Q37" s="89">
        <v>5855.5448141123788</v>
      </c>
      <c r="R37" s="89">
        <v>5740.0080993161446</v>
      </c>
      <c r="S37" s="89">
        <v>5808.665205375687</v>
      </c>
      <c r="T37" s="89">
        <v>5858.1798171695536</v>
      </c>
      <c r="U37" s="89">
        <v>5908.4757569543781</v>
      </c>
      <c r="V37" s="89">
        <v>5952.2081796962475</v>
      </c>
      <c r="W37" s="89">
        <v>6007.9471481923238</v>
      </c>
      <c r="X37" s="89">
        <v>6058.8794516767675</v>
      </c>
      <c r="Y37" s="89">
        <v>6107.1759407336094</v>
      </c>
      <c r="Z37" s="89">
        <v>6135.0442483939514</v>
      </c>
      <c r="AA37" s="89">
        <v>6171.699544933269</v>
      </c>
      <c r="AB37" s="89">
        <v>6204.760462963789</v>
      </c>
      <c r="AC37" s="89">
        <v>6249.4316727896139</v>
      </c>
      <c r="AD37" s="89">
        <v>6278.4433023841202</v>
      </c>
      <c r="AE37" s="89">
        <v>6322.5352048957329</v>
      </c>
      <c r="AF37" s="89">
        <v>6356.9312149685047</v>
      </c>
      <c r="AG37" s="89">
        <v>6388.4888165565862</v>
      </c>
      <c r="AH37" s="89">
        <v>6434.7727105276208</v>
      </c>
      <c r="AI37" s="89">
        <v>6474.0507279464973</v>
      </c>
      <c r="AJ37" s="89">
        <v>6498.2965147089262</v>
      </c>
      <c r="AK37" s="89">
        <v>6517.5490275966658</v>
      </c>
      <c r="AL37" s="89">
        <v>6566.6321604884579</v>
      </c>
      <c r="AM37" s="89">
        <v>6603.3819789825802</v>
      </c>
      <c r="AN37" s="89">
        <v>6642.3729455471757</v>
      </c>
      <c r="AO37" s="89">
        <v>6676.5725465399555</v>
      </c>
      <c r="AP37" s="89">
        <v>6707.8296685124542</v>
      </c>
      <c r="AQ37" s="89">
        <v>6733.0089297831983</v>
      </c>
      <c r="AR37" s="89">
        <v>6775.5648318329786</v>
      </c>
      <c r="AS37" s="89">
        <v>6797.6173396661716</v>
      </c>
      <c r="AT37" s="89">
        <v>6843.2425857793642</v>
      </c>
      <c r="AU37" s="89">
        <v>6882.1903658717974</v>
      </c>
      <c r="AV37" s="89">
        <v>6917.4718753828929</v>
      </c>
      <c r="AW37" s="89">
        <v>6973.3705925554859</v>
      </c>
      <c r="AX37" s="89">
        <v>7017.0920378784249</v>
      </c>
      <c r="AY37" s="89">
        <v>7045.5151348146601</v>
      </c>
      <c r="AZ37" s="89">
        <v>7072.6198113537484</v>
      </c>
    </row>
    <row r="38" spans="1:52" x14ac:dyDescent="0.45">
      <c r="A38" s="90" t="s">
        <v>105</v>
      </c>
      <c r="B38" s="91">
        <v>11875.578199835993</v>
      </c>
      <c r="C38" s="91">
        <v>11903.163925348968</v>
      </c>
      <c r="D38" s="91">
        <v>11394.649176026925</v>
      </c>
      <c r="E38" s="91">
        <v>12032.159029559463</v>
      </c>
      <c r="F38" s="91">
        <v>12263.706450227814</v>
      </c>
      <c r="G38" s="91">
        <v>12280.971900513052</v>
      </c>
      <c r="H38" s="91">
        <v>11395.852090928151</v>
      </c>
      <c r="I38" s="91">
        <v>10976.126920362563</v>
      </c>
      <c r="J38" s="91">
        <v>10993.225735870385</v>
      </c>
      <c r="K38" s="91">
        <v>10678.190111974323</v>
      </c>
      <c r="L38" s="91">
        <v>11185.611062851238</v>
      </c>
      <c r="M38" s="91">
        <v>10650.04523624853</v>
      </c>
      <c r="N38" s="91">
        <v>11087.248870585132</v>
      </c>
      <c r="O38" s="91">
        <v>11196.981360636535</v>
      </c>
      <c r="P38" s="91">
        <v>10621.586758595975</v>
      </c>
      <c r="Q38" s="91">
        <v>10212.434782239043</v>
      </c>
      <c r="R38" s="91">
        <v>10251.458652335079</v>
      </c>
      <c r="S38" s="91">
        <v>10416.385678722092</v>
      </c>
      <c r="T38" s="91">
        <v>10532.702870315461</v>
      </c>
      <c r="U38" s="91">
        <v>10648.708693933957</v>
      </c>
      <c r="V38" s="91">
        <v>10739.427573326822</v>
      </c>
      <c r="W38" s="91">
        <v>10843.73163258071</v>
      </c>
      <c r="X38" s="91">
        <v>10954.425936258735</v>
      </c>
      <c r="Y38" s="91">
        <v>11048.362536279137</v>
      </c>
      <c r="Z38" s="91">
        <v>11105.312832396594</v>
      </c>
      <c r="AA38" s="91">
        <v>11174.933408115921</v>
      </c>
      <c r="AB38" s="91">
        <v>11271.68088215762</v>
      </c>
      <c r="AC38" s="91">
        <v>11366.695132836081</v>
      </c>
      <c r="AD38" s="91">
        <v>11452.13425134395</v>
      </c>
      <c r="AE38" s="91">
        <v>11539.369821857252</v>
      </c>
      <c r="AF38" s="91">
        <v>11608.541959626398</v>
      </c>
      <c r="AG38" s="91">
        <v>11665.733700538125</v>
      </c>
      <c r="AH38" s="91">
        <v>11746.914985323065</v>
      </c>
      <c r="AI38" s="91">
        <v>11809.768951049682</v>
      </c>
      <c r="AJ38" s="91">
        <v>11882.347857765348</v>
      </c>
      <c r="AK38" s="91">
        <v>11938.283954366658</v>
      </c>
      <c r="AL38" s="91">
        <v>12040.568951329959</v>
      </c>
      <c r="AM38" s="91">
        <v>12127.517373582667</v>
      </c>
      <c r="AN38" s="91">
        <v>12216.811469823746</v>
      </c>
      <c r="AO38" s="91">
        <v>12301.735907554626</v>
      </c>
      <c r="AP38" s="91">
        <v>12380.327006582404</v>
      </c>
      <c r="AQ38" s="91">
        <v>12460.192711458538</v>
      </c>
      <c r="AR38" s="91">
        <v>12556.473577273971</v>
      </c>
      <c r="AS38" s="91">
        <v>12636.777524121713</v>
      </c>
      <c r="AT38" s="91">
        <v>12737.944148255503</v>
      </c>
      <c r="AU38" s="91">
        <v>12829.79195630138</v>
      </c>
      <c r="AV38" s="91">
        <v>12940.288770569958</v>
      </c>
      <c r="AW38" s="91">
        <v>13047.814299314026</v>
      </c>
      <c r="AX38" s="91">
        <v>13153.041761805129</v>
      </c>
      <c r="AY38" s="91">
        <v>13259.213918647196</v>
      </c>
      <c r="AZ38" s="91">
        <v>13372.053133265868</v>
      </c>
    </row>
    <row r="39" spans="1:52" x14ac:dyDescent="0.45">
      <c r="A39" s="90" t="s">
        <v>106</v>
      </c>
      <c r="B39" s="91">
        <v>1770.2280656893638</v>
      </c>
      <c r="C39" s="91">
        <v>1766.5352005896198</v>
      </c>
      <c r="D39" s="91">
        <v>1754.3142072005407</v>
      </c>
      <c r="E39" s="91">
        <v>1739.3437127582783</v>
      </c>
      <c r="F39" s="91">
        <v>1837.697418647761</v>
      </c>
      <c r="G39" s="91">
        <v>1878.1524868859619</v>
      </c>
      <c r="H39" s="91">
        <v>1836.4603852018097</v>
      </c>
      <c r="I39" s="91">
        <v>1807.0178795709967</v>
      </c>
      <c r="J39" s="91">
        <v>1795.802808321524</v>
      </c>
      <c r="K39" s="91">
        <v>1775.4402254922863</v>
      </c>
      <c r="L39" s="91">
        <v>1764.5438244611801</v>
      </c>
      <c r="M39" s="91">
        <v>1752.6773501507639</v>
      </c>
      <c r="N39" s="91">
        <v>1737.3822694590463</v>
      </c>
      <c r="O39" s="91">
        <v>1781.7218549833844</v>
      </c>
      <c r="P39" s="91">
        <v>1754.550588693447</v>
      </c>
      <c r="Q39" s="91">
        <v>1791.5654133328892</v>
      </c>
      <c r="R39" s="91">
        <v>1773.2336035332744</v>
      </c>
      <c r="S39" s="91">
        <v>1796.5495015083598</v>
      </c>
      <c r="T39" s="91">
        <v>1814.6640100099646</v>
      </c>
      <c r="U39" s="91">
        <v>1833.4230327746145</v>
      </c>
      <c r="V39" s="91">
        <v>1850.2486694499619</v>
      </c>
      <c r="W39" s="91">
        <v>1869.2461534111183</v>
      </c>
      <c r="X39" s="91">
        <v>1887.9206272563297</v>
      </c>
      <c r="Y39" s="91">
        <v>1905.1860894296581</v>
      </c>
      <c r="Z39" s="91">
        <v>1916.3156267890135</v>
      </c>
      <c r="AA39" s="91">
        <v>1930.9478154566889</v>
      </c>
      <c r="AB39" s="91">
        <v>1946.3550346255911</v>
      </c>
      <c r="AC39" s="91">
        <v>1961.8961841553567</v>
      </c>
      <c r="AD39" s="91">
        <v>1976.3302665052126</v>
      </c>
      <c r="AE39" s="91">
        <v>1991.112243767283</v>
      </c>
      <c r="AF39" s="91">
        <v>2004.67088426343</v>
      </c>
      <c r="AG39" s="91">
        <v>2006.8899002526005</v>
      </c>
      <c r="AH39" s="91">
        <v>2018.189754688957</v>
      </c>
      <c r="AI39" s="91">
        <v>2020.67246300478</v>
      </c>
      <c r="AJ39" s="91">
        <v>2014.5421249797382</v>
      </c>
      <c r="AK39" s="91">
        <v>2007.0285149888389</v>
      </c>
      <c r="AL39" s="91">
        <v>2020.1877283348731</v>
      </c>
      <c r="AM39" s="91">
        <v>2026.8504424256228</v>
      </c>
      <c r="AN39" s="91">
        <v>2032.2502512979661</v>
      </c>
      <c r="AO39" s="91">
        <v>2032.6629073815175</v>
      </c>
      <c r="AP39" s="91">
        <v>2035.0157170428577</v>
      </c>
      <c r="AQ39" s="91">
        <v>2030.5550002655486</v>
      </c>
      <c r="AR39" s="91">
        <v>2034.9716459648805</v>
      </c>
      <c r="AS39" s="91">
        <v>2027.741529849495</v>
      </c>
      <c r="AT39" s="91">
        <v>2035.4742209553656</v>
      </c>
      <c r="AU39" s="91">
        <v>2041.7415681607445</v>
      </c>
      <c r="AV39" s="91">
        <v>2060.2732626253137</v>
      </c>
      <c r="AW39" s="91">
        <v>2078.1010259807249</v>
      </c>
      <c r="AX39" s="91">
        <v>2095.725460484116</v>
      </c>
      <c r="AY39" s="91">
        <v>2113.4927989872804</v>
      </c>
      <c r="AZ39" s="91">
        <v>2131.9401375149096</v>
      </c>
    </row>
    <row r="40" spans="1:52" x14ac:dyDescent="0.45">
      <c r="A40" s="92" t="s">
        <v>107</v>
      </c>
      <c r="B40" s="93">
        <v>1140.0037334557394</v>
      </c>
      <c r="C40" s="93">
        <v>1146.5798355895001</v>
      </c>
      <c r="D40" s="93">
        <v>1139.0667011639998</v>
      </c>
      <c r="E40" s="93">
        <v>1097.5647045789001</v>
      </c>
      <c r="F40" s="93">
        <v>1195.9705695420002</v>
      </c>
      <c r="G40" s="93">
        <v>1233.7675925742024</v>
      </c>
      <c r="H40" s="93">
        <v>1286.5793068602002</v>
      </c>
      <c r="I40" s="93">
        <v>1310.6434571000752</v>
      </c>
      <c r="J40" s="93">
        <v>1314.82413530793</v>
      </c>
      <c r="K40" s="93">
        <v>1311.8332128075197</v>
      </c>
      <c r="L40" s="93">
        <v>1287.4318023681876</v>
      </c>
      <c r="M40" s="93">
        <v>1282.9258518550018</v>
      </c>
      <c r="N40" s="93">
        <v>1290.7580298322855</v>
      </c>
      <c r="O40" s="93">
        <v>1353.4836336428036</v>
      </c>
      <c r="P40" s="93">
        <v>1342.7557607363899</v>
      </c>
      <c r="Q40" s="93">
        <v>1383.0340802658702</v>
      </c>
      <c r="R40" s="93">
        <v>1364.0805836917734</v>
      </c>
      <c r="S40" s="93">
        <v>1380.7031729776088</v>
      </c>
      <c r="T40" s="93">
        <v>1395.0671147280279</v>
      </c>
      <c r="U40" s="93">
        <v>1406.6834928742633</v>
      </c>
      <c r="V40" s="93">
        <v>1416.9430857480233</v>
      </c>
      <c r="W40" s="93">
        <v>1430.3276116096683</v>
      </c>
      <c r="X40" s="93">
        <v>1444.6558330242558</v>
      </c>
      <c r="Y40" s="93">
        <v>1455.6100506087498</v>
      </c>
      <c r="Z40" s="93">
        <v>1462.3075107227521</v>
      </c>
      <c r="AA40" s="93">
        <v>1471.0860687248364</v>
      </c>
      <c r="AB40" s="93">
        <v>1483.1604678492861</v>
      </c>
      <c r="AC40" s="93">
        <v>1495.1419384046922</v>
      </c>
      <c r="AD40" s="93">
        <v>1506.4208655139748</v>
      </c>
      <c r="AE40" s="93">
        <v>1517.2915324063811</v>
      </c>
      <c r="AF40" s="93">
        <v>1526.7947720654672</v>
      </c>
      <c r="AG40" s="93">
        <v>1535.3501260439944</v>
      </c>
      <c r="AH40" s="93">
        <v>1545.7554179741228</v>
      </c>
      <c r="AI40" s="93">
        <v>1554.0660886559313</v>
      </c>
      <c r="AJ40" s="93">
        <v>1564.3766642667736</v>
      </c>
      <c r="AK40" s="93">
        <v>1572.8109228741514</v>
      </c>
      <c r="AL40" s="93">
        <v>1586.4396621861556</v>
      </c>
      <c r="AM40" s="93">
        <v>1599.2509057867044</v>
      </c>
      <c r="AN40" s="93">
        <v>1612.5573340274907</v>
      </c>
      <c r="AO40" s="93">
        <v>1625.0515440483975</v>
      </c>
      <c r="AP40" s="93">
        <v>1637.798149616759</v>
      </c>
      <c r="AQ40" s="93">
        <v>1651.0354163775698</v>
      </c>
      <c r="AR40" s="93">
        <v>1665.6450767333542</v>
      </c>
      <c r="AS40" s="93">
        <v>1678.9577889438413</v>
      </c>
      <c r="AT40" s="93">
        <v>1695.0433173433851</v>
      </c>
      <c r="AU40" s="93">
        <v>1710.0934760509022</v>
      </c>
      <c r="AV40" s="93">
        <v>1727.3650868626148</v>
      </c>
      <c r="AW40" s="93">
        <v>1744.2407887311324</v>
      </c>
      <c r="AX40" s="93">
        <v>1761.1468765960688</v>
      </c>
      <c r="AY40" s="93">
        <v>1778.3768737654218</v>
      </c>
      <c r="AZ40" s="93">
        <v>1796.2210515809725</v>
      </c>
    </row>
    <row r="41" spans="1:52" x14ac:dyDescent="0.4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</row>
    <row r="42" spans="1:52" ht="13.15" x14ac:dyDescent="0.45">
      <c r="A42" s="16" t="s">
        <v>108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 x14ac:dyDescent="0.45">
      <c r="A43" s="95" t="s">
        <v>12</v>
      </c>
      <c r="B43" s="96">
        <v>1</v>
      </c>
      <c r="C43" s="96">
        <v>1</v>
      </c>
      <c r="D43" s="96">
        <v>1</v>
      </c>
      <c r="E43" s="96">
        <v>1</v>
      </c>
      <c r="F43" s="96">
        <v>1</v>
      </c>
      <c r="G43" s="96">
        <v>1</v>
      </c>
      <c r="H43" s="96">
        <v>1</v>
      </c>
      <c r="I43" s="96">
        <v>1</v>
      </c>
      <c r="J43" s="96">
        <v>1</v>
      </c>
      <c r="K43" s="96">
        <v>1</v>
      </c>
      <c r="L43" s="96">
        <v>1</v>
      </c>
      <c r="M43" s="96">
        <v>1</v>
      </c>
      <c r="N43" s="96">
        <v>1</v>
      </c>
      <c r="O43" s="96">
        <v>1</v>
      </c>
      <c r="P43" s="96">
        <v>1</v>
      </c>
      <c r="Q43" s="96">
        <v>1</v>
      </c>
      <c r="R43" s="96">
        <v>1</v>
      </c>
      <c r="S43" s="96">
        <v>1</v>
      </c>
      <c r="T43" s="96">
        <v>1</v>
      </c>
      <c r="U43" s="96">
        <v>1</v>
      </c>
      <c r="V43" s="96">
        <v>1</v>
      </c>
      <c r="W43" s="96">
        <v>1</v>
      </c>
      <c r="X43" s="96">
        <v>1</v>
      </c>
      <c r="Y43" s="96">
        <v>1</v>
      </c>
      <c r="Z43" s="96">
        <v>1</v>
      </c>
      <c r="AA43" s="96">
        <v>1</v>
      </c>
      <c r="AB43" s="96">
        <v>1</v>
      </c>
      <c r="AC43" s="96">
        <v>1</v>
      </c>
      <c r="AD43" s="96">
        <v>1</v>
      </c>
      <c r="AE43" s="96">
        <v>1</v>
      </c>
      <c r="AF43" s="96">
        <v>1</v>
      </c>
      <c r="AG43" s="96">
        <v>1</v>
      </c>
      <c r="AH43" s="96">
        <v>1</v>
      </c>
      <c r="AI43" s="96">
        <v>1</v>
      </c>
      <c r="AJ43" s="96">
        <v>1</v>
      </c>
      <c r="AK43" s="96">
        <v>1</v>
      </c>
      <c r="AL43" s="96">
        <v>1</v>
      </c>
      <c r="AM43" s="96">
        <v>1</v>
      </c>
      <c r="AN43" s="96">
        <v>1</v>
      </c>
      <c r="AO43" s="96">
        <v>1</v>
      </c>
      <c r="AP43" s="96">
        <v>1</v>
      </c>
      <c r="AQ43" s="96">
        <v>1</v>
      </c>
      <c r="AR43" s="96">
        <v>1</v>
      </c>
      <c r="AS43" s="96">
        <v>1</v>
      </c>
      <c r="AT43" s="96">
        <v>1</v>
      </c>
      <c r="AU43" s="96">
        <v>1</v>
      </c>
      <c r="AV43" s="96">
        <v>1</v>
      </c>
      <c r="AW43" s="96">
        <v>1</v>
      </c>
      <c r="AX43" s="96">
        <v>1</v>
      </c>
      <c r="AY43" s="96">
        <v>1</v>
      </c>
      <c r="AZ43" s="96">
        <v>1</v>
      </c>
    </row>
    <row r="44" spans="1:52" x14ac:dyDescent="0.45">
      <c r="A44" s="84" t="s">
        <v>100</v>
      </c>
      <c r="B44" s="97">
        <v>2.7625660727465414E-2</v>
      </c>
      <c r="C44" s="97">
        <v>2.7726254005894884E-2</v>
      </c>
      <c r="D44" s="97">
        <v>2.8082003601220974E-2</v>
      </c>
      <c r="E44" s="97">
        <v>2.438692381259628E-2</v>
      </c>
      <c r="F44" s="97">
        <v>2.6325639668501565E-2</v>
      </c>
      <c r="G44" s="97">
        <v>2.6901418347169002E-2</v>
      </c>
      <c r="H44" s="97">
        <v>2.9969260584136362E-2</v>
      </c>
      <c r="I44" s="97">
        <v>3.1344873229846699E-2</v>
      </c>
      <c r="J44" s="97">
        <v>3.168984873049404E-2</v>
      </c>
      <c r="K44" s="97">
        <v>3.271351315644154E-2</v>
      </c>
      <c r="L44" s="97">
        <v>3.1284198712271845E-2</v>
      </c>
      <c r="M44" s="97">
        <v>3.2215614702661551E-2</v>
      </c>
      <c r="N44" s="97">
        <v>3.2430185252515405E-2</v>
      </c>
      <c r="O44" s="97">
        <v>3.3621011293291092E-2</v>
      </c>
      <c r="P44" s="97">
        <v>3.4884960996349329E-2</v>
      </c>
      <c r="Q44" s="97">
        <v>3.6055033637162892E-2</v>
      </c>
      <c r="R44" s="97">
        <v>3.5957058562499346E-2</v>
      </c>
      <c r="S44" s="97">
        <v>3.5923185509913524E-2</v>
      </c>
      <c r="T44" s="97">
        <v>3.5930361185435154E-2</v>
      </c>
      <c r="U44" s="97">
        <v>3.5893414950518135E-2</v>
      </c>
      <c r="V44" s="97">
        <v>3.5827084330960234E-2</v>
      </c>
      <c r="W44" s="97">
        <v>3.5793590554597889E-2</v>
      </c>
      <c r="X44" s="97">
        <v>3.5787476212121569E-2</v>
      </c>
      <c r="Y44" s="97">
        <v>3.5707336323106138E-2</v>
      </c>
      <c r="Z44" s="97">
        <v>3.5620268857960179E-2</v>
      </c>
      <c r="AA44" s="97">
        <v>3.5459075718583866E-2</v>
      </c>
      <c r="AB44" s="97">
        <v>3.5451959076669246E-2</v>
      </c>
      <c r="AC44" s="97">
        <v>3.5372864078485174E-2</v>
      </c>
      <c r="AD44" s="97">
        <v>3.5308822395595275E-2</v>
      </c>
      <c r="AE44" s="97">
        <v>3.5179609215724085E-2</v>
      </c>
      <c r="AF44" s="97">
        <v>3.4997105155080289E-2</v>
      </c>
      <c r="AG44" s="97">
        <v>3.4745148013170066E-2</v>
      </c>
      <c r="AH44" s="97">
        <v>3.4594177271525917E-2</v>
      </c>
      <c r="AI44" s="97">
        <v>3.4306284028558905E-2</v>
      </c>
      <c r="AJ44" s="97">
        <v>3.4183713837894814E-2</v>
      </c>
      <c r="AK44" s="97">
        <v>3.3932091779665961E-2</v>
      </c>
      <c r="AL44" s="97">
        <v>3.3916003433608746E-2</v>
      </c>
      <c r="AM44" s="97">
        <v>3.3821458369961852E-2</v>
      </c>
      <c r="AN44" s="97">
        <v>3.3680560480142334E-2</v>
      </c>
      <c r="AO44" s="97">
        <v>3.3452573667990697E-2</v>
      </c>
      <c r="AP44" s="97">
        <v>3.3086940959235291E-2</v>
      </c>
      <c r="AQ44" s="97">
        <v>3.2625358014761963E-2</v>
      </c>
      <c r="AR44" s="97">
        <v>3.2254529770242721E-2</v>
      </c>
      <c r="AS44" s="97">
        <v>3.1629404276681511E-2</v>
      </c>
      <c r="AT44" s="97">
        <v>3.1352016489282625E-2</v>
      </c>
      <c r="AU44" s="97">
        <v>3.0881072651770172E-2</v>
      </c>
      <c r="AV44" s="97">
        <v>3.0730968264727026E-2</v>
      </c>
      <c r="AW44" s="97">
        <v>3.0489060474170413E-2</v>
      </c>
      <c r="AX44" s="97">
        <v>3.026582883615328E-2</v>
      </c>
      <c r="AY44" s="97">
        <v>3.0065883993580674E-2</v>
      </c>
      <c r="AZ44" s="97">
        <v>2.9878354024172875E-2</v>
      </c>
    </row>
    <row r="45" spans="1:52" x14ac:dyDescent="0.45">
      <c r="A45" s="84" t="s">
        <v>101</v>
      </c>
      <c r="B45" s="97">
        <v>2.2931641073809406E-2</v>
      </c>
      <c r="C45" s="97">
        <v>2.3078530962889549E-2</v>
      </c>
      <c r="D45" s="97">
        <v>2.3382975405674387E-2</v>
      </c>
      <c r="E45" s="97">
        <v>2.2236461979962732E-2</v>
      </c>
      <c r="F45" s="97">
        <v>2.3976948005708969E-2</v>
      </c>
      <c r="G45" s="97">
        <v>2.4466485170189619E-2</v>
      </c>
      <c r="H45" s="97">
        <v>2.7120673751520653E-2</v>
      </c>
      <c r="I45" s="97">
        <v>2.8345797063015262E-2</v>
      </c>
      <c r="J45" s="97">
        <v>2.8689415854772204E-2</v>
      </c>
      <c r="K45" s="97">
        <v>2.940091793984044E-2</v>
      </c>
      <c r="L45" s="97">
        <v>2.8140080227588665E-2</v>
      </c>
      <c r="M45" s="97">
        <v>2.9050992854630718E-2</v>
      </c>
      <c r="N45" s="97">
        <v>2.9267280977674212E-2</v>
      </c>
      <c r="O45" s="97">
        <v>3.028099836741031E-2</v>
      </c>
      <c r="P45" s="97">
        <v>3.136463267227823E-2</v>
      </c>
      <c r="Q45" s="97">
        <v>3.2537043737353853E-2</v>
      </c>
      <c r="R45" s="97">
        <v>3.2113379486741971E-2</v>
      </c>
      <c r="S45" s="97">
        <v>3.2009894969263493E-2</v>
      </c>
      <c r="T45" s="97">
        <v>3.1984990258758374E-2</v>
      </c>
      <c r="U45" s="97">
        <v>3.1905139376825181E-2</v>
      </c>
      <c r="V45" s="97">
        <v>3.1877624316283298E-2</v>
      </c>
      <c r="W45" s="97">
        <v>3.1897418755965606E-2</v>
      </c>
      <c r="X45" s="97">
        <v>3.1899167945097326E-2</v>
      </c>
      <c r="Y45" s="97">
        <v>3.1890227515649287E-2</v>
      </c>
      <c r="Z45" s="97">
        <v>3.1889015300330045E-2</v>
      </c>
      <c r="AA45" s="97">
        <v>3.1921581709193E-2</v>
      </c>
      <c r="AB45" s="97">
        <v>3.1892103984837231E-2</v>
      </c>
      <c r="AC45" s="97">
        <v>3.189667454579969E-2</v>
      </c>
      <c r="AD45" s="97">
        <v>3.1905076292134571E-2</v>
      </c>
      <c r="AE45" s="97">
        <v>3.1939615490621784E-2</v>
      </c>
      <c r="AF45" s="97">
        <v>3.1985873156068656E-2</v>
      </c>
      <c r="AG45" s="97">
        <v>3.2112212242991385E-2</v>
      </c>
      <c r="AH45" s="97">
        <v>3.2163870853014434E-2</v>
      </c>
      <c r="AI45" s="97">
        <v>3.2283045687723257E-2</v>
      </c>
      <c r="AJ45" s="97">
        <v>3.2347547936544284E-2</v>
      </c>
      <c r="AK45" s="97">
        <v>3.2474248437165849E-2</v>
      </c>
      <c r="AL45" s="97">
        <v>3.2477843861862539E-2</v>
      </c>
      <c r="AM45" s="97">
        <v>3.254249121375196E-2</v>
      </c>
      <c r="AN45" s="97">
        <v>3.2609501407236924E-2</v>
      </c>
      <c r="AO45" s="97">
        <v>3.2659273057332378E-2</v>
      </c>
      <c r="AP45" s="97">
        <v>3.2726781486554404E-2</v>
      </c>
      <c r="AQ45" s="97">
        <v>3.2837428628471763E-2</v>
      </c>
      <c r="AR45" s="97">
        <v>3.2928316364533382E-2</v>
      </c>
      <c r="AS45" s="97">
        <v>3.3041953360960621E-2</v>
      </c>
      <c r="AT45" s="97">
        <v>3.3147104005343778E-2</v>
      </c>
      <c r="AU45" s="97">
        <v>3.3236139649763553E-2</v>
      </c>
      <c r="AV45" s="97">
        <v>3.3263840717988769E-2</v>
      </c>
      <c r="AW45" s="97">
        <v>3.3316407253589947E-2</v>
      </c>
      <c r="AX45" s="97">
        <v>3.3343730092722471E-2</v>
      </c>
      <c r="AY45" s="97">
        <v>3.3380304988036888E-2</v>
      </c>
      <c r="AZ45" s="97">
        <v>3.3382580541557613E-2</v>
      </c>
    </row>
    <row r="46" spans="1:52" x14ac:dyDescent="0.45">
      <c r="A46" s="84" t="s">
        <v>102</v>
      </c>
      <c r="B46" s="97">
        <v>1.6732573036679514E-2</v>
      </c>
      <c r="C46" s="97">
        <v>1.6826096290374831E-2</v>
      </c>
      <c r="D46" s="97">
        <v>1.7080972570542436E-2</v>
      </c>
      <c r="E46" s="97">
        <v>1.6204548141506708E-2</v>
      </c>
      <c r="F46" s="97">
        <v>1.7474146395311509E-2</v>
      </c>
      <c r="G46" s="97">
        <v>1.7841860868904165E-2</v>
      </c>
      <c r="H46" s="97">
        <v>1.9797444359703459E-2</v>
      </c>
      <c r="I46" s="97">
        <v>2.0716134093718204E-2</v>
      </c>
      <c r="J46" s="97">
        <v>2.0915607475677941E-2</v>
      </c>
      <c r="K46" s="97">
        <v>2.1465299704693325E-2</v>
      </c>
      <c r="L46" s="97">
        <v>2.050931163111068E-2</v>
      </c>
      <c r="M46" s="97">
        <v>2.1149099537577477E-2</v>
      </c>
      <c r="N46" s="97">
        <v>2.1293653701687208E-2</v>
      </c>
      <c r="O46" s="97">
        <v>2.2072706893809226E-2</v>
      </c>
      <c r="P46" s="97">
        <v>2.2899929767470129E-2</v>
      </c>
      <c r="Q46" s="97">
        <v>2.3757907489950155E-2</v>
      </c>
      <c r="R46" s="97">
        <v>2.3406177442481604E-2</v>
      </c>
      <c r="S46" s="97">
        <v>2.3301532340046487E-2</v>
      </c>
      <c r="T46" s="97">
        <v>2.32922917131165E-2</v>
      </c>
      <c r="U46" s="97">
        <v>2.3226394778916606E-2</v>
      </c>
      <c r="V46" s="97">
        <v>2.3197253845826511E-2</v>
      </c>
      <c r="W46" s="97">
        <v>2.3153325815626083E-2</v>
      </c>
      <c r="X46" s="97">
        <v>2.307871760079909E-2</v>
      </c>
      <c r="Y46" s="97">
        <v>2.2982388377774568E-2</v>
      </c>
      <c r="Z46" s="97">
        <v>2.2862718505266125E-2</v>
      </c>
      <c r="AA46" s="97">
        <v>2.268255524159463E-2</v>
      </c>
      <c r="AB46" s="97">
        <v>2.2611991420500126E-2</v>
      </c>
      <c r="AC46" s="97">
        <v>2.2428197065800907E-2</v>
      </c>
      <c r="AD46" s="97">
        <v>2.1976556095277457E-2</v>
      </c>
      <c r="AE46" s="97">
        <v>2.1795385314788675E-2</v>
      </c>
      <c r="AF46" s="97">
        <v>2.1817132687223153E-2</v>
      </c>
      <c r="AG46" s="97">
        <v>2.1772559283163309E-2</v>
      </c>
      <c r="AH46" s="97">
        <v>2.1698998384004135E-2</v>
      </c>
      <c r="AI46" s="97">
        <v>2.1617901514278511E-2</v>
      </c>
      <c r="AJ46" s="97">
        <v>2.190962851951132E-2</v>
      </c>
      <c r="AK46" s="97">
        <v>2.1805795208695321E-2</v>
      </c>
      <c r="AL46" s="97">
        <v>2.1718193460645449E-2</v>
      </c>
      <c r="AM46" s="97">
        <v>2.1596812947478561E-2</v>
      </c>
      <c r="AN46" s="97">
        <v>2.1580881295103382E-2</v>
      </c>
      <c r="AO46" s="97">
        <v>2.1536824951606637E-2</v>
      </c>
      <c r="AP46" s="97">
        <v>2.1584434474411884E-2</v>
      </c>
      <c r="AQ46" s="97">
        <v>2.1649719058749895E-2</v>
      </c>
      <c r="AR46" s="97">
        <v>2.1695430083329026E-2</v>
      </c>
      <c r="AS46" s="97">
        <v>2.1730383710785613E-2</v>
      </c>
      <c r="AT46" s="97">
        <v>2.1769946823349796E-2</v>
      </c>
      <c r="AU46" s="97">
        <v>2.1794758106611328E-2</v>
      </c>
      <c r="AV46" s="97">
        <v>2.1801529398569261E-2</v>
      </c>
      <c r="AW46" s="97">
        <v>2.1780078276457875E-2</v>
      </c>
      <c r="AX46" s="97">
        <v>2.1828641590887748E-2</v>
      </c>
      <c r="AY46" s="97">
        <v>2.1873418046865399E-2</v>
      </c>
      <c r="AZ46" s="97">
        <v>2.1916734647021392E-2</v>
      </c>
    </row>
    <row r="47" spans="1:52" x14ac:dyDescent="0.45">
      <c r="A47" s="84" t="s">
        <v>103</v>
      </c>
      <c r="B47" s="97">
        <v>0.21740909974155442</v>
      </c>
      <c r="C47" s="97">
        <v>0.21991223608924451</v>
      </c>
      <c r="D47" s="97">
        <v>0.21944365648846814</v>
      </c>
      <c r="E47" s="97">
        <v>0.2198332415060158</v>
      </c>
      <c r="F47" s="97">
        <v>0.2158468733903148</v>
      </c>
      <c r="G47" s="97">
        <v>0.21552328566172524</v>
      </c>
      <c r="H47" s="97">
        <v>0.21161643541492983</v>
      </c>
      <c r="I47" s="97">
        <v>0.2093870824609177</v>
      </c>
      <c r="J47" s="97">
        <v>0.20780417563840434</v>
      </c>
      <c r="K47" s="97">
        <v>0.20373051127708672</v>
      </c>
      <c r="L47" s="97">
        <v>0.20645203208963359</v>
      </c>
      <c r="M47" s="97">
        <v>0.20478906821891382</v>
      </c>
      <c r="N47" s="97">
        <v>0.19682445707553164</v>
      </c>
      <c r="O47" s="97">
        <v>0.19506970476013713</v>
      </c>
      <c r="P47" s="97">
        <v>0.18453786200724079</v>
      </c>
      <c r="Q47" s="97">
        <v>0.18133642741994907</v>
      </c>
      <c r="R47" s="97">
        <v>0.18358873131701134</v>
      </c>
      <c r="S47" s="97">
        <v>0.18403310325470404</v>
      </c>
      <c r="T47" s="97">
        <v>0.18416234545880059</v>
      </c>
      <c r="U47" s="97">
        <v>0.18442073592375766</v>
      </c>
      <c r="V47" s="97">
        <v>0.1843684020684373</v>
      </c>
      <c r="W47" s="97">
        <v>0.18427100589915027</v>
      </c>
      <c r="X47" s="97">
        <v>0.18433649599133706</v>
      </c>
      <c r="Y47" s="97">
        <v>0.18436607168574604</v>
      </c>
      <c r="Z47" s="97">
        <v>0.18412974785042022</v>
      </c>
      <c r="AA47" s="97">
        <v>0.18381356974104068</v>
      </c>
      <c r="AB47" s="97">
        <v>0.18394130885580201</v>
      </c>
      <c r="AC47" s="97">
        <v>0.18382849155926292</v>
      </c>
      <c r="AD47" s="97">
        <v>0.18378234207546879</v>
      </c>
      <c r="AE47" s="97">
        <v>0.1835673917486943</v>
      </c>
      <c r="AF47" s="97">
        <v>0.18312439743478559</v>
      </c>
      <c r="AG47" s="97">
        <v>0.18239105048146073</v>
      </c>
      <c r="AH47" s="97">
        <v>0.18192469806643746</v>
      </c>
      <c r="AI47" s="97">
        <v>0.18115592138102396</v>
      </c>
      <c r="AJ47" s="97">
        <v>0.18063367825747148</v>
      </c>
      <c r="AK47" s="97">
        <v>0.18015213724673373</v>
      </c>
      <c r="AL47" s="97">
        <v>0.18007058173296886</v>
      </c>
      <c r="AM47" s="97">
        <v>0.17988958686716341</v>
      </c>
      <c r="AN47" s="97">
        <v>0.17965527559197347</v>
      </c>
      <c r="AO47" s="97">
        <v>0.17952073683457448</v>
      </c>
      <c r="AP47" s="97">
        <v>0.1791635231006217</v>
      </c>
      <c r="AQ47" s="97">
        <v>0.1788009191274709</v>
      </c>
      <c r="AR47" s="97">
        <v>0.17846335220929041</v>
      </c>
      <c r="AS47" s="97">
        <v>0.17819766070396412</v>
      </c>
      <c r="AT47" s="97">
        <v>0.17790595726310091</v>
      </c>
      <c r="AU47" s="97">
        <v>0.17768649240486858</v>
      </c>
      <c r="AV47" s="97">
        <v>0.17753587990051919</v>
      </c>
      <c r="AW47" s="97">
        <v>0.17721059910983961</v>
      </c>
      <c r="AX47" s="97">
        <v>0.17695216300503447</v>
      </c>
      <c r="AY47" s="97">
        <v>0.17677268558471348</v>
      </c>
      <c r="AZ47" s="97">
        <v>0.17665605374747684</v>
      </c>
    </row>
    <row r="48" spans="1:52" x14ac:dyDescent="0.45">
      <c r="A48" s="88" t="s">
        <v>104</v>
      </c>
      <c r="B48" s="98">
        <v>0.24108027677431582</v>
      </c>
      <c r="C48" s="98">
        <v>0.23795209751419472</v>
      </c>
      <c r="D48" s="98">
        <v>0.24391474919661277</v>
      </c>
      <c r="E48" s="98">
        <v>0.23590495044301205</v>
      </c>
      <c r="F48" s="98">
        <v>0.23086740524930896</v>
      </c>
      <c r="G48" s="98">
        <v>0.23107051174753201</v>
      </c>
      <c r="H48" s="98">
        <v>0.2262347404001534</v>
      </c>
      <c r="I48" s="98">
        <v>0.22486064862878821</v>
      </c>
      <c r="J48" s="98">
        <v>0.22106637257488698</v>
      </c>
      <c r="K48" s="98">
        <v>0.21998637729586931</v>
      </c>
      <c r="L48" s="98">
        <v>0.21546695495130072</v>
      </c>
      <c r="M48" s="98">
        <v>0.217756891349565</v>
      </c>
      <c r="N48" s="98">
        <v>0.20869163130341586</v>
      </c>
      <c r="O48" s="98">
        <v>0.20606837415564369</v>
      </c>
      <c r="P48" s="98">
        <v>0.21199460358794886</v>
      </c>
      <c r="Q48" s="98">
        <v>0.22101828149369732</v>
      </c>
      <c r="R48" s="98">
        <v>0.21753246033237561</v>
      </c>
      <c r="S48" s="98">
        <v>0.21697048436248234</v>
      </c>
      <c r="T48" s="98">
        <v>0.21657550871989736</v>
      </c>
      <c r="U48" s="98">
        <v>0.21624229343653506</v>
      </c>
      <c r="V48" s="98">
        <v>0.21613201789275663</v>
      </c>
      <c r="W48" s="98">
        <v>0.21611900847147142</v>
      </c>
      <c r="X48" s="98">
        <v>0.21587024300085517</v>
      </c>
      <c r="Y48" s="98">
        <v>0.21582959535457752</v>
      </c>
      <c r="Z48" s="98">
        <v>0.21586731330088949</v>
      </c>
      <c r="AA48" s="98">
        <v>0.21598565183580085</v>
      </c>
      <c r="AB48" s="98">
        <v>0.21550283322876626</v>
      </c>
      <c r="AC48" s="98">
        <v>0.21544216164732269</v>
      </c>
      <c r="AD48" s="98">
        <v>0.21517599344424468</v>
      </c>
      <c r="AE48" s="98">
        <v>0.21524060313885571</v>
      </c>
      <c r="AF48" s="98">
        <v>0.2153016229704694</v>
      </c>
      <c r="AG48" s="98">
        <v>0.21564061110330229</v>
      </c>
      <c r="AH48" s="98">
        <v>0.21590209250288697</v>
      </c>
      <c r="AI48" s="98">
        <v>0.21639945159170518</v>
      </c>
      <c r="AJ48" s="98">
        <v>0.21629620538053607</v>
      </c>
      <c r="AK48" s="98">
        <v>0.21639783131417012</v>
      </c>
      <c r="AL48" s="98">
        <v>0.21633261129486955</v>
      </c>
      <c r="AM48" s="98">
        <v>0.21624831852034346</v>
      </c>
      <c r="AN48" s="98">
        <v>0.21620004253399294</v>
      </c>
      <c r="AO48" s="98">
        <v>0.21615089491726056</v>
      </c>
      <c r="AP48" s="98">
        <v>0.21614980405844428</v>
      </c>
      <c r="AQ48" s="98">
        <v>0.2160724107720817</v>
      </c>
      <c r="AR48" s="98">
        <v>0.2161160056169735</v>
      </c>
      <c r="AS48" s="98">
        <v>0.21602141267686301</v>
      </c>
      <c r="AT48" s="98">
        <v>0.21600431905971307</v>
      </c>
      <c r="AU48" s="98">
        <v>0.21599450274882184</v>
      </c>
      <c r="AV48" s="98">
        <v>0.21551248352877839</v>
      </c>
      <c r="AW48" s="98">
        <v>0.215605507760779</v>
      </c>
      <c r="AX48" s="98">
        <v>0.21541904462466221</v>
      </c>
      <c r="AY48" s="98">
        <v>0.21486242671196543</v>
      </c>
      <c r="AZ48" s="98">
        <v>0.21420444608215325</v>
      </c>
    </row>
    <row r="49" spans="1:52" x14ac:dyDescent="0.45">
      <c r="A49" s="90" t="s">
        <v>105</v>
      </c>
      <c r="B49" s="99">
        <v>0.38088177684688945</v>
      </c>
      <c r="C49" s="99">
        <v>0.38120963134663199</v>
      </c>
      <c r="D49" s="99">
        <v>0.37330447922608812</v>
      </c>
      <c r="E49" s="99">
        <v>0.38957984125632134</v>
      </c>
      <c r="F49" s="99">
        <v>0.38922625075642348</v>
      </c>
      <c r="G49" s="99">
        <v>0.38630835970617061</v>
      </c>
      <c r="H49" s="99">
        <v>0.38088083724872851</v>
      </c>
      <c r="I49" s="99">
        <v>0.37798307464822417</v>
      </c>
      <c r="J49" s="99">
        <v>0.38180079092768077</v>
      </c>
      <c r="K49" s="99">
        <v>0.38220146731149024</v>
      </c>
      <c r="L49" s="99">
        <v>0.39136431196122162</v>
      </c>
      <c r="M49" s="99">
        <v>0.38523425963329233</v>
      </c>
      <c r="N49" s="99">
        <v>0.40176348017883812</v>
      </c>
      <c r="O49" s="99">
        <v>0.40069171087617694</v>
      </c>
      <c r="P49" s="99">
        <v>0.39820073908271897</v>
      </c>
      <c r="Q49" s="99">
        <v>0.38546964579573206</v>
      </c>
      <c r="R49" s="99">
        <v>0.38850555331163222</v>
      </c>
      <c r="S49" s="99">
        <v>0.38908220152319545</v>
      </c>
      <c r="T49" s="99">
        <v>0.38939150956896468</v>
      </c>
      <c r="U49" s="99">
        <v>0.38972846548511764</v>
      </c>
      <c r="V49" s="99">
        <v>0.38996185656844556</v>
      </c>
      <c r="W49" s="99">
        <v>0.39007276042186861</v>
      </c>
      <c r="X49" s="99">
        <v>0.39029239773711188</v>
      </c>
      <c r="Y49" s="99">
        <v>0.39045274586429557</v>
      </c>
      <c r="Z49" s="99">
        <v>0.39075089721201417</v>
      </c>
      <c r="AA49" s="99">
        <v>0.39107951688203607</v>
      </c>
      <c r="AB49" s="99">
        <v>0.39148637241593104</v>
      </c>
      <c r="AC49" s="99">
        <v>0.39185409144751648</v>
      </c>
      <c r="AD49" s="99">
        <v>0.39248970579284409</v>
      </c>
      <c r="AE49" s="99">
        <v>0.39283939745810004</v>
      </c>
      <c r="AF49" s="99">
        <v>0.39316736955454684</v>
      </c>
      <c r="AG49" s="99">
        <v>0.39377167533469176</v>
      </c>
      <c r="AH49" s="99">
        <v>0.39413723528034517</v>
      </c>
      <c r="AI49" s="99">
        <v>0.39474938208315791</v>
      </c>
      <c r="AJ49" s="99">
        <v>0.39550469062603361</v>
      </c>
      <c r="AK49" s="99">
        <v>0.39637887592390397</v>
      </c>
      <c r="AL49" s="99">
        <v>0.39666721982541864</v>
      </c>
      <c r="AM49" s="99">
        <v>0.39715334478766218</v>
      </c>
      <c r="AN49" s="99">
        <v>0.39764029828772096</v>
      </c>
      <c r="AO49" s="99">
        <v>0.39826291213322296</v>
      </c>
      <c r="AP49" s="99">
        <v>0.39893756831867949</v>
      </c>
      <c r="AQ49" s="99">
        <v>0.39986637563189142</v>
      </c>
      <c r="AR49" s="99">
        <v>0.40050608052722331</v>
      </c>
      <c r="AS49" s="99">
        <v>0.4015840251134325</v>
      </c>
      <c r="AT49" s="99">
        <v>0.40206830570090468</v>
      </c>
      <c r="AU49" s="99">
        <v>0.4026573498626429</v>
      </c>
      <c r="AV49" s="99">
        <v>0.4031521661041419</v>
      </c>
      <c r="AW49" s="99">
        <v>0.40341762851026469</v>
      </c>
      <c r="AX49" s="99">
        <v>0.40378773357132863</v>
      </c>
      <c r="AY49" s="99">
        <v>0.40435749896782369</v>
      </c>
      <c r="AZ49" s="99">
        <v>0.40499182916550408</v>
      </c>
    </row>
    <row r="50" spans="1:52" x14ac:dyDescent="0.45">
      <c r="A50" s="90" t="s">
        <v>106</v>
      </c>
      <c r="B50" s="99">
        <v>5.6775981744898008E-2</v>
      </c>
      <c r="C50" s="99">
        <v>5.6574893599801848E-2</v>
      </c>
      <c r="D50" s="99">
        <v>5.747376171051833E-2</v>
      </c>
      <c r="E50" s="99">
        <v>5.6316846032524577E-2</v>
      </c>
      <c r="F50" s="99">
        <v>5.8324950877451764E-2</v>
      </c>
      <c r="G50" s="99">
        <v>5.9078875219694182E-2</v>
      </c>
      <c r="H50" s="99">
        <v>6.1379575964013611E-2</v>
      </c>
      <c r="I50" s="99">
        <v>6.2227977046934349E-2</v>
      </c>
      <c r="J50" s="99">
        <v>6.2369221649847525E-2</v>
      </c>
      <c r="K50" s="99">
        <v>6.3547834622840499E-2</v>
      </c>
      <c r="L50" s="99">
        <v>6.1738198825736931E-2</v>
      </c>
      <c r="M50" s="99">
        <v>6.3397980607940191E-2</v>
      </c>
      <c r="N50" s="99">
        <v>6.2956713169011455E-2</v>
      </c>
      <c r="O50" s="99">
        <v>6.3760147077549692E-2</v>
      </c>
      <c r="P50" s="99">
        <v>6.5777680590927437E-2</v>
      </c>
      <c r="Q50" s="99">
        <v>6.7622863697338845E-2</v>
      </c>
      <c r="R50" s="99">
        <v>6.7201275999348054E-2</v>
      </c>
      <c r="S50" s="99">
        <v>6.7106331961205537E-2</v>
      </c>
      <c r="T50" s="99">
        <v>6.7087695050215293E-2</v>
      </c>
      <c r="U50" s="99">
        <v>6.7100825619857321E-2</v>
      </c>
      <c r="V50" s="99">
        <v>6.7184810486923499E-2</v>
      </c>
      <c r="W50" s="99">
        <v>6.7240875343897222E-2</v>
      </c>
      <c r="X50" s="99">
        <v>6.7264233893837302E-2</v>
      </c>
      <c r="Y50" s="99">
        <v>6.7329899571778054E-2</v>
      </c>
      <c r="Z50" s="99">
        <v>6.7427371188031118E-2</v>
      </c>
      <c r="AA50" s="99">
        <v>6.7575717117453749E-2</v>
      </c>
      <c r="AB50" s="99">
        <v>6.7600518494558393E-2</v>
      </c>
      <c r="AC50" s="99">
        <v>6.7634174909442721E-2</v>
      </c>
      <c r="AD50" s="99">
        <v>6.7733163777668262E-2</v>
      </c>
      <c r="AE50" s="99">
        <v>6.7784233124360743E-2</v>
      </c>
      <c r="AF50" s="99">
        <v>6.7895794418423777E-2</v>
      </c>
      <c r="AG50" s="99">
        <v>6.7741679908078598E-2</v>
      </c>
      <c r="AH50" s="99">
        <v>6.7715117643915357E-2</v>
      </c>
      <c r="AI50" s="99">
        <v>6.7542321062317792E-2</v>
      </c>
      <c r="AJ50" s="99">
        <v>6.7054160459755E-2</v>
      </c>
      <c r="AK50" s="99">
        <v>6.6638028527333928E-2</v>
      </c>
      <c r="AL50" s="99">
        <v>6.6553520266624019E-2</v>
      </c>
      <c r="AM50" s="99">
        <v>6.6375533243692025E-2</v>
      </c>
      <c r="AN50" s="99">
        <v>6.6146931882961918E-2</v>
      </c>
      <c r="AO50" s="99">
        <v>6.5806505273926688E-2</v>
      </c>
      <c r="AP50" s="99">
        <v>6.557534556362915E-2</v>
      </c>
      <c r="AQ50" s="99">
        <v>6.5163572288149285E-2</v>
      </c>
      <c r="AR50" s="99">
        <v>6.4908233421884703E-2</v>
      </c>
      <c r="AS50" s="99">
        <v>6.4439577565739092E-2</v>
      </c>
      <c r="AT50" s="99">
        <v>6.4248960569471075E-2</v>
      </c>
      <c r="AU50" s="99">
        <v>6.407915668002824E-2</v>
      </c>
      <c r="AV50" s="99">
        <v>6.4187410599590405E-2</v>
      </c>
      <c r="AW50" s="99">
        <v>6.4251572598635689E-2</v>
      </c>
      <c r="AX50" s="99">
        <v>6.4337074967248747E-2</v>
      </c>
      <c r="AY50" s="99">
        <v>6.4453795491082572E-2</v>
      </c>
      <c r="AZ50" s="99">
        <v>6.4568868172949448E-2</v>
      </c>
    </row>
    <row r="51" spans="1:52" x14ac:dyDescent="0.45">
      <c r="A51" s="92" t="s">
        <v>107</v>
      </c>
      <c r="B51" s="100">
        <v>3.6562990054387949E-2</v>
      </c>
      <c r="C51" s="100">
        <v>3.672026019096776E-2</v>
      </c>
      <c r="D51" s="100">
        <v>3.7317401800874922E-2</v>
      </c>
      <c r="E51" s="100">
        <v>3.5537186828060445E-2</v>
      </c>
      <c r="F51" s="100">
        <v>3.7957785656978923E-2</v>
      </c>
      <c r="G51" s="100">
        <v>3.8809203278615104E-2</v>
      </c>
      <c r="H51" s="100">
        <v>4.3001032276814184E-2</v>
      </c>
      <c r="I51" s="100">
        <v>4.5134412828555397E-2</v>
      </c>
      <c r="J51" s="100">
        <v>4.5664567148236211E-2</v>
      </c>
      <c r="K51" s="100">
        <v>4.6954078691737948E-2</v>
      </c>
      <c r="L51" s="100">
        <v>4.5044911601135849E-2</v>
      </c>
      <c r="M51" s="100">
        <v>4.640609309541896E-2</v>
      </c>
      <c r="N51" s="100">
        <v>4.6772598341326077E-2</v>
      </c>
      <c r="O51" s="100">
        <v>4.8435346575981877E-2</v>
      </c>
      <c r="P51" s="100">
        <v>5.0339591295066259E-2</v>
      </c>
      <c r="Q51" s="100">
        <v>5.2202796728815608E-2</v>
      </c>
      <c r="R51" s="100">
        <v>5.1695363547909733E-2</v>
      </c>
      <c r="S51" s="100">
        <v>5.157326607918912E-2</v>
      </c>
      <c r="T51" s="100">
        <v>5.1575298044812014E-2</v>
      </c>
      <c r="U51" s="100">
        <v>5.1482730428472373E-2</v>
      </c>
      <c r="V51" s="100">
        <v>5.1450950490367076E-2</v>
      </c>
      <c r="W51" s="100">
        <v>5.1452014737422912E-2</v>
      </c>
      <c r="X51" s="100">
        <v>5.1471267618840577E-2</v>
      </c>
      <c r="Y51" s="100">
        <v>5.1441735307072953E-2</v>
      </c>
      <c r="Z51" s="100">
        <v>5.1452667785088529E-2</v>
      </c>
      <c r="AA51" s="100">
        <v>5.1482331754297186E-2</v>
      </c>
      <c r="AB51" s="100">
        <v>5.1512912522935696E-2</v>
      </c>
      <c r="AC51" s="100">
        <v>5.1543344746369402E-2</v>
      </c>
      <c r="AD51" s="100">
        <v>5.1628340126766821E-2</v>
      </c>
      <c r="AE51" s="100">
        <v>5.1653764508854776E-2</v>
      </c>
      <c r="AF51" s="100">
        <v>5.1710704623402409E-2</v>
      </c>
      <c r="AG51" s="100">
        <v>5.1825063633141696E-2</v>
      </c>
      <c r="AH51" s="100">
        <v>5.1863809997870665E-2</v>
      </c>
      <c r="AI51" s="100">
        <v>5.1945692651234512E-2</v>
      </c>
      <c r="AJ51" s="100">
        <v>5.2070374982253372E-2</v>
      </c>
      <c r="AK51" s="100">
        <v>5.2220991562331114E-2</v>
      </c>
      <c r="AL51" s="100">
        <v>5.2264026124002196E-2</v>
      </c>
      <c r="AM51" s="100">
        <v>5.2372454049946664E-2</v>
      </c>
      <c r="AN51" s="100">
        <v>5.2486508520868128E-2</v>
      </c>
      <c r="AO51" s="100">
        <v>5.2610279164085637E-2</v>
      </c>
      <c r="AP51" s="100">
        <v>5.2775602038423734E-2</v>
      </c>
      <c r="AQ51" s="100">
        <v>5.2984216478423156E-2</v>
      </c>
      <c r="AR51" s="100">
        <v>5.3128052006522868E-2</v>
      </c>
      <c r="AS51" s="100">
        <v>5.3355582591573567E-2</v>
      </c>
      <c r="AT51" s="100">
        <v>5.3503390088834091E-2</v>
      </c>
      <c r="AU51" s="100">
        <v>5.3670527895493494E-2</v>
      </c>
      <c r="AV51" s="100">
        <v>5.3815721485685183E-2</v>
      </c>
      <c r="AW51" s="100">
        <v>5.3929146016262745E-2</v>
      </c>
      <c r="AX51" s="100">
        <v>5.4065783311962608E-2</v>
      </c>
      <c r="AY51" s="100">
        <v>5.4233986215931798E-2</v>
      </c>
      <c r="AZ51" s="100">
        <v>5.440113361916446E-2</v>
      </c>
    </row>
    <row r="52" spans="1:52" x14ac:dyDescent="0.4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  <row r="53" spans="1:52" ht="13.15" x14ac:dyDescent="0.45">
      <c r="A53" s="16" t="s">
        <v>98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</row>
    <row r="54" spans="1:52" x14ac:dyDescent="0.45">
      <c r="A54" s="95" t="s">
        <v>12</v>
      </c>
      <c r="B54" s="101">
        <v>148.60502092127265</v>
      </c>
      <c r="C54" s="101">
        <v>147.91630936613902</v>
      </c>
      <c r="D54" s="101">
        <v>147.41602482526889</v>
      </c>
      <c r="E54" s="101">
        <v>147.4137757222511</v>
      </c>
      <c r="F54" s="101">
        <v>146.61290641771205</v>
      </c>
      <c r="G54" s="101">
        <v>146.60112349865167</v>
      </c>
      <c r="H54" s="101">
        <v>146.18412128082198</v>
      </c>
      <c r="I54" s="101">
        <v>144.9156834459101</v>
      </c>
      <c r="J54" s="101">
        <v>144.1038801609871</v>
      </c>
      <c r="K54" s="101">
        <v>144.62155952087556</v>
      </c>
      <c r="L54" s="101">
        <v>142.09868566758536</v>
      </c>
      <c r="M54" s="101">
        <v>139.47069397196154</v>
      </c>
      <c r="N54" s="101">
        <v>139.33881695423278</v>
      </c>
      <c r="O54" s="101">
        <v>137.15304064792329</v>
      </c>
      <c r="P54" s="101">
        <v>137.61867770395526</v>
      </c>
      <c r="Q54" s="101">
        <v>136.95659748299602</v>
      </c>
      <c r="R54" s="101">
        <v>136.86794381959893</v>
      </c>
      <c r="S54" s="101">
        <v>136.82065112370387</v>
      </c>
      <c r="T54" s="101">
        <v>136.76158419388051</v>
      </c>
      <c r="U54" s="101">
        <v>136.69366122713291</v>
      </c>
      <c r="V54" s="101">
        <v>136.46839381570487</v>
      </c>
      <c r="W54" s="101">
        <v>136.31876833308044</v>
      </c>
      <c r="X54" s="101">
        <v>136.20834396996594</v>
      </c>
      <c r="Y54" s="101">
        <v>136.02681496275892</v>
      </c>
      <c r="Z54" s="101">
        <v>135.73975378600136</v>
      </c>
      <c r="AA54" s="101">
        <v>135.31608428683063</v>
      </c>
      <c r="AB54" s="101">
        <v>135.12723014484268</v>
      </c>
      <c r="AC54" s="101">
        <v>134.85578912362479</v>
      </c>
      <c r="AD54" s="101">
        <v>134.43565292597867</v>
      </c>
      <c r="AE54" s="101">
        <v>134.09390301879563</v>
      </c>
      <c r="AF54" s="101">
        <v>133.64356873221743</v>
      </c>
      <c r="AG54" s="101">
        <v>132.94347688668188</v>
      </c>
      <c r="AH54" s="101">
        <v>132.5926117755578</v>
      </c>
      <c r="AI54" s="101">
        <v>131.9246111516035</v>
      </c>
      <c r="AJ54" s="101">
        <v>131.38386868818316</v>
      </c>
      <c r="AK54" s="101">
        <v>130.61657882529985</v>
      </c>
      <c r="AL54" s="101">
        <v>130.49217899320473</v>
      </c>
      <c r="AM54" s="101">
        <v>130.15982234559061</v>
      </c>
      <c r="AN54" s="101">
        <v>129.7917390815048</v>
      </c>
      <c r="AO54" s="101">
        <v>129.34315406972445</v>
      </c>
      <c r="AP54" s="101">
        <v>128.77433875724043</v>
      </c>
      <c r="AQ54" s="101">
        <v>128.09821354746921</v>
      </c>
      <c r="AR54" s="101">
        <v>127.64596117791109</v>
      </c>
      <c r="AS54" s="101">
        <v>126.92549561349394</v>
      </c>
      <c r="AT54" s="101">
        <v>126.56128274960997</v>
      </c>
      <c r="AU54" s="101">
        <v>126.0741028110773</v>
      </c>
      <c r="AV54" s="101">
        <v>125.75939574667615</v>
      </c>
      <c r="AW54" s="101">
        <v>125.47414410715039</v>
      </c>
      <c r="AX54" s="101">
        <v>125.14793358327532</v>
      </c>
      <c r="AY54" s="101">
        <v>124.74802808107412</v>
      </c>
      <c r="AZ54" s="101">
        <v>124.33080822307167</v>
      </c>
    </row>
    <row r="55" spans="1:52" x14ac:dyDescent="0.45">
      <c r="A55" s="84" t="s">
        <v>100</v>
      </c>
      <c r="B55" s="85">
        <v>4.105311890368978</v>
      </c>
      <c r="C55" s="85">
        <v>4.1011651651000989</v>
      </c>
      <c r="D55" s="85">
        <v>4.139737340020881</v>
      </c>
      <c r="E55" s="85">
        <v>3.5949685174656931</v>
      </c>
      <c r="F55" s="85">
        <v>3.859678545104428</v>
      </c>
      <c r="G55" s="85">
        <v>3.9437781534022167</v>
      </c>
      <c r="H55" s="85">
        <v>4.3810300239279485</v>
      </c>
      <c r="I55" s="85">
        <v>4.5423637266286461</v>
      </c>
      <c r="J55" s="85">
        <v>4.5666301637789219</v>
      </c>
      <c r="K55" s="85">
        <v>4.7310792900912562</v>
      </c>
      <c r="L55" s="85">
        <v>4.4454435191773953</v>
      </c>
      <c r="M55" s="85">
        <v>4.4931341393135336</v>
      </c>
      <c r="N55" s="85">
        <v>4.5187836466921034</v>
      </c>
      <c r="O55" s="85">
        <v>4.6112239285330414</v>
      </c>
      <c r="P55" s="85">
        <v>4.8008222040716477</v>
      </c>
      <c r="Q55" s="85">
        <v>4.9379747290807998</v>
      </c>
      <c r="R55" s="85">
        <v>4.9213686712501881</v>
      </c>
      <c r="S55" s="85">
        <v>4.915033631903972</v>
      </c>
      <c r="T55" s="85">
        <v>4.9138931163784259</v>
      </c>
      <c r="U55" s="85">
        <v>4.906402303531034</v>
      </c>
      <c r="V55" s="85">
        <v>4.8892646537459514</v>
      </c>
      <c r="W55" s="85">
        <v>4.8793381786213663</v>
      </c>
      <c r="X55" s="85">
        <v>4.8745528697176281</v>
      </c>
      <c r="Y55" s="85">
        <v>4.8571552308361596</v>
      </c>
      <c r="Z55" s="85">
        <v>4.8350865245706869</v>
      </c>
      <c r="AA55" s="85">
        <v>4.7981832786690033</v>
      </c>
      <c r="AB55" s="85">
        <v>4.7905250332386302</v>
      </c>
      <c r="AC55" s="85">
        <v>4.770235498866839</v>
      </c>
      <c r="AD55" s="85">
        <v>4.746764592799269</v>
      </c>
      <c r="AE55" s="85">
        <v>4.7173711064124344</v>
      </c>
      <c r="AF55" s="85">
        <v>4.6771380282216137</v>
      </c>
      <c r="AG55" s="85">
        <v>4.6191407818132157</v>
      </c>
      <c r="AH55" s="85">
        <v>4.5869323166582614</v>
      </c>
      <c r="AI55" s="85">
        <v>4.5258431805240988</v>
      </c>
      <c r="AJ55" s="85">
        <v>4.491188570152401</v>
      </c>
      <c r="AK55" s="85">
        <v>4.4320937406460486</v>
      </c>
      <c r="AL55" s="85">
        <v>4.4257731907926185</v>
      </c>
      <c r="AM55" s="85">
        <v>4.4021950129030234</v>
      </c>
      <c r="AN55" s="85">
        <v>4.3714585179574756</v>
      </c>
      <c r="AO55" s="85">
        <v>4.3268613899677284</v>
      </c>
      <c r="AP55" s="85">
        <v>4.2607489435253783</v>
      </c>
      <c r="AQ55" s="85">
        <v>4.1792500780376143</v>
      </c>
      <c r="AR55" s="85">
        <v>4.1171604548641803</v>
      </c>
      <c r="AS55" s="85">
        <v>4.0145778137773647</v>
      </c>
      <c r="AT55" s="85">
        <v>3.9679514236705327</v>
      </c>
      <c r="AU55" s="85">
        <v>3.8933035284156197</v>
      </c>
      <c r="AV55" s="85">
        <v>3.8647079996823512</v>
      </c>
      <c r="AW55" s="85">
        <v>3.8255887676276816</v>
      </c>
      <c r="AX55" s="85">
        <v>3.7877059370296893</v>
      </c>
      <c r="AY55" s="85">
        <v>3.7506597407135192</v>
      </c>
      <c r="AZ55" s="85">
        <v>3.7147999042004796</v>
      </c>
    </row>
    <row r="56" spans="1:52" x14ac:dyDescent="0.45">
      <c r="A56" s="84" t="s">
        <v>101</v>
      </c>
      <c r="B56" s="85">
        <v>3.4077570015325618</v>
      </c>
      <c r="C56" s="85">
        <v>3.4136911256227886</v>
      </c>
      <c r="D56" s="85">
        <v>3.4470252828915475</v>
      </c>
      <c r="E56" s="85">
        <v>3.2779608191705898</v>
      </c>
      <c r="F56" s="85">
        <v>3.5153300341433571</v>
      </c>
      <c r="G56" s="85">
        <v>3.586814214012898</v>
      </c>
      <c r="H56" s="85">
        <v>3.9646118609099004</v>
      </c>
      <c r="I56" s="85">
        <v>4.1077505542059276</v>
      </c>
      <c r="J56" s="85">
        <v>4.1342561442248167</v>
      </c>
      <c r="K56" s="85">
        <v>4.2520066038050128</v>
      </c>
      <c r="L56" s="85">
        <v>3.9986684149207559</v>
      </c>
      <c r="M56" s="85">
        <v>4.0517621340098415</v>
      </c>
      <c r="N56" s="85">
        <v>4.0780683068962453</v>
      </c>
      <c r="O56" s="85">
        <v>4.1531309999451258</v>
      </c>
      <c r="P56" s="85">
        <v>4.3163592750292024</v>
      </c>
      <c r="Q56" s="85">
        <v>4.4561628024234077</v>
      </c>
      <c r="R56" s="85">
        <v>4.3952922194488604</v>
      </c>
      <c r="S56" s="85">
        <v>4.379614672096003</v>
      </c>
      <c r="T56" s="85">
        <v>4.3743179382136308</v>
      </c>
      <c r="U56" s="85">
        <v>4.3612303133802008</v>
      </c>
      <c r="V56" s="85">
        <v>4.3502881891036393</v>
      </c>
      <c r="W56" s="85">
        <v>4.3482168378177315</v>
      </c>
      <c r="X56" s="85">
        <v>4.344932839821527</v>
      </c>
      <c r="Y56" s="85">
        <v>4.3379260773915096</v>
      </c>
      <c r="Z56" s="85">
        <v>4.3286070853448297</v>
      </c>
      <c r="AA56" s="85">
        <v>4.3195034411301103</v>
      </c>
      <c r="AB56" s="85">
        <v>4.3094916749623557</v>
      </c>
      <c r="AC56" s="85">
        <v>4.3014512162932537</v>
      </c>
      <c r="AD56" s="85">
        <v>4.2891797629862731</v>
      </c>
      <c r="AE56" s="85">
        <v>4.2829077020570594</v>
      </c>
      <c r="AF56" s="85">
        <v>4.2747062375930494</v>
      </c>
      <c r="AG56" s="85">
        <v>4.2691091461063477</v>
      </c>
      <c r="AH56" s="85">
        <v>4.2646916412129219</v>
      </c>
      <c r="AI56" s="85">
        <v>4.2589282491423406</v>
      </c>
      <c r="AJ56" s="85">
        <v>4.2499459904796435</v>
      </c>
      <c r="AK56" s="85">
        <v>4.241675230785444</v>
      </c>
      <c r="AL56" s="85">
        <v>4.2381046145355219</v>
      </c>
      <c r="AM56" s="85">
        <v>4.2357248750648981</v>
      </c>
      <c r="AN56" s="85">
        <v>4.2324438982260588</v>
      </c>
      <c r="AO56" s="85">
        <v>4.2242533868597425</v>
      </c>
      <c r="AP56" s="85">
        <v>4.2143696455837416</v>
      </c>
      <c r="AQ56" s="85">
        <v>4.2064159447997547</v>
      </c>
      <c r="AR56" s="85">
        <v>4.2031665923212023</v>
      </c>
      <c r="AS56" s="85">
        <v>4.1938663063778785</v>
      </c>
      <c r="AT56" s="85">
        <v>4.1951400023510423</v>
      </c>
      <c r="AU56" s="85">
        <v>4.1902164872476124</v>
      </c>
      <c r="AV56" s="85">
        <v>4.1832405089079492</v>
      </c>
      <c r="AW56" s="85">
        <v>4.1803476848694556</v>
      </c>
      <c r="AX56" s="85">
        <v>4.1728989190626908</v>
      </c>
      <c r="AY56" s="85">
        <v>4.1641272240024438</v>
      </c>
      <c r="AZ56" s="85">
        <v>4.1504832193036441</v>
      </c>
    </row>
    <row r="57" spans="1:52" x14ac:dyDescent="0.45">
      <c r="A57" s="84" t="s">
        <v>102</v>
      </c>
      <c r="B57" s="85">
        <v>2.4865443661824815</v>
      </c>
      <c r="C57" s="85">
        <v>2.4888540643115276</v>
      </c>
      <c r="D57" s="85">
        <v>2.5180090764988208</v>
      </c>
      <c r="E57" s="85">
        <v>2.3887736254124912</v>
      </c>
      <c r="F57" s="85">
        <v>2.5619353901852064</v>
      </c>
      <c r="G57" s="85">
        <v>2.6156368486879797</v>
      </c>
      <c r="H57" s="85">
        <v>2.8940720073292163</v>
      </c>
      <c r="I57" s="85">
        <v>3.0020927305482932</v>
      </c>
      <c r="J57" s="85">
        <v>3.0140201931693396</v>
      </c>
      <c r="K57" s="85">
        <v>3.1043451188757381</v>
      </c>
      <c r="L57" s="85">
        <v>2.9143462267277487</v>
      </c>
      <c r="M57" s="85">
        <v>2.9496795893880212</v>
      </c>
      <c r="N57" s="85">
        <v>2.9670325154262152</v>
      </c>
      <c r="O57" s="85">
        <v>3.0273388658163136</v>
      </c>
      <c r="P57" s="85">
        <v>3.1514580541126822</v>
      </c>
      <c r="Q57" s="85">
        <v>3.25380217313936</v>
      </c>
      <c r="R57" s="85">
        <v>3.2035553792291358</v>
      </c>
      <c r="S57" s="85">
        <v>3.1881308269452031</v>
      </c>
      <c r="T57" s="85">
        <v>3.1854907141918067</v>
      </c>
      <c r="U57" s="85">
        <v>3.174900939436875</v>
      </c>
      <c r="V57" s="85">
        <v>3.1656919732751265</v>
      </c>
      <c r="W57" s="85">
        <v>3.1562328580006631</v>
      </c>
      <c r="X57" s="85">
        <v>3.1435139053553494</v>
      </c>
      <c r="Y57" s="85">
        <v>3.1262210912658022</v>
      </c>
      <c r="Z57" s="85">
        <v>3.1033797807834809</v>
      </c>
      <c r="AA57" s="85">
        <v>3.0693145569123104</v>
      </c>
      <c r="AB57" s="85">
        <v>3.0554957687111286</v>
      </c>
      <c r="AC57" s="85">
        <v>3.0245722139287472</v>
      </c>
      <c r="AD57" s="85">
        <v>2.954432667733021</v>
      </c>
      <c r="AE57" s="85">
        <v>2.9226282846585545</v>
      </c>
      <c r="AF57" s="85">
        <v>2.9157194718248149</v>
      </c>
      <c r="AG57" s="85">
        <v>2.8945197318251323</v>
      </c>
      <c r="AH57" s="85">
        <v>2.8771268686487166</v>
      </c>
      <c r="AI57" s="85">
        <v>2.8519332511848527</v>
      </c>
      <c r="AJ57" s="85">
        <v>2.8785717564143476</v>
      </c>
      <c r="AK57" s="85">
        <v>2.8481983687248982</v>
      </c>
      <c r="AL57" s="85">
        <v>2.8340543884755944</v>
      </c>
      <c r="AM57" s="85">
        <v>2.8110373364747607</v>
      </c>
      <c r="AN57" s="85">
        <v>2.8010201142029856</v>
      </c>
      <c r="AO57" s="85">
        <v>2.7856408678883433</v>
      </c>
      <c r="AP57" s="85">
        <v>2.7795212768913746</v>
      </c>
      <c r="AQ57" s="85">
        <v>2.7732903352304583</v>
      </c>
      <c r="AR57" s="85">
        <v>2.7693340261547008</v>
      </c>
      <c r="AS57" s="85">
        <v>2.7581397223628596</v>
      </c>
      <c r="AT57" s="85">
        <v>2.7552323953539473</v>
      </c>
      <c r="AU57" s="85">
        <v>2.7477545742754765</v>
      </c>
      <c r="AV57" s="85">
        <v>2.7417471635174664</v>
      </c>
      <c r="AW57" s="85">
        <v>2.732836680325291</v>
      </c>
      <c r="AX57" s="85">
        <v>2.7318093880295411</v>
      </c>
      <c r="AY57" s="85">
        <v>2.7286657687394382</v>
      </c>
      <c r="AZ57" s="85">
        <v>2.7249253322747671</v>
      </c>
    </row>
    <row r="58" spans="1:52" x14ac:dyDescent="0.45">
      <c r="A58" s="84" t="s">
        <v>103</v>
      </c>
      <c r="B58" s="85">
        <v>32.308083815568743</v>
      </c>
      <c r="C58" s="85">
        <v>32.528606346776094</v>
      </c>
      <c r="D58" s="85">
        <v>32.349511512651802</v>
      </c>
      <c r="E58" s="85">
        <v>32.406448159663277</v>
      </c>
      <c r="F58" s="85">
        <v>31.645937448929967</v>
      </c>
      <c r="G58" s="85">
        <v>31.595955818129767</v>
      </c>
      <c r="H58" s="85">
        <v>30.934962659711339</v>
      </c>
      <c r="I58" s="85">
        <v>30.343472159569018</v>
      </c>
      <c r="J58" s="85">
        <v>29.945388023149331</v>
      </c>
      <c r="K58" s="85">
        <v>29.463824262877608</v>
      </c>
      <c r="L58" s="85">
        <v>29.336562413339088</v>
      </c>
      <c r="M58" s="85">
        <v>28.562073462363283</v>
      </c>
      <c r="N58" s="85">
        <v>27.425286996563749</v>
      </c>
      <c r="O58" s="85">
        <v>26.754403146145485</v>
      </c>
      <c r="P58" s="85">
        <v>25.395856555751436</v>
      </c>
      <c r="Q58" s="85">
        <v>24.835220099158487</v>
      </c>
      <c r="R58" s="85">
        <v>25.127412163808149</v>
      </c>
      <c r="S58" s="85">
        <v>25.179529015624432</v>
      </c>
      <c r="T58" s="85">
        <v>25.186334113806261</v>
      </c>
      <c r="U58" s="85">
        <v>25.209145599620673</v>
      </c>
      <c r="V58" s="85">
        <v>25.160459700647717</v>
      </c>
      <c r="W58" s="85">
        <v>25.119596563669965</v>
      </c>
      <c r="X58" s="85">
        <v>25.108168852206283</v>
      </c>
      <c r="Y58" s="85">
        <v>25.078729518607719</v>
      </c>
      <c r="Z58" s="85">
        <v>24.993726637894554</v>
      </c>
      <c r="AA58" s="85">
        <v>24.872932496141878</v>
      </c>
      <c r="AB58" s="85">
        <v>24.855479574901544</v>
      </c>
      <c r="AC58" s="85">
        <v>24.790336292629998</v>
      </c>
      <c r="AD58" s="85">
        <v>24.706899153181208</v>
      </c>
      <c r="AE58" s="85">
        <v>24.615268026562678</v>
      </c>
      <c r="AF58" s="85">
        <v>24.473397995121669</v>
      </c>
      <c r="AG58" s="85">
        <v>24.2477004040197</v>
      </c>
      <c r="AH58" s="85">
        <v>24.121870863108715</v>
      </c>
      <c r="AI58" s="85">
        <v>23.898924486002034</v>
      </c>
      <c r="AJ58" s="85">
        <v>23.732351464843152</v>
      </c>
      <c r="AK58" s="85">
        <v>23.530855835234235</v>
      </c>
      <c r="AL58" s="85">
        <v>23.497802582909074</v>
      </c>
      <c r="AM58" s="85">
        <v>23.41439666845168</v>
      </c>
      <c r="AN58" s="85">
        <v>23.317770654249262</v>
      </c>
      <c r="AO58" s="85">
        <v>23.219778323104826</v>
      </c>
      <c r="AP58" s="85">
        <v>23.071664216700125</v>
      </c>
      <c r="AQ58" s="85">
        <v>22.904078320874543</v>
      </c>
      <c r="AR58" s="85">
        <v>22.780126127786957</v>
      </c>
      <c r="AS58" s="85">
        <v>22.617826402015879</v>
      </c>
      <c r="AT58" s="85">
        <v>22.516006160015344</v>
      </c>
      <c r="AU58" s="85">
        <v>22.401665111591104</v>
      </c>
      <c r="AV58" s="85">
        <v>22.326804979643761</v>
      </c>
      <c r="AW58" s="85">
        <v>22.235348250022469</v>
      </c>
      <c r="AX58" s="85">
        <v>22.145197543170962</v>
      </c>
      <c r="AY58" s="85">
        <v>22.052043945288723</v>
      </c>
      <c r="AZ58" s="85">
        <v>21.963789939922183</v>
      </c>
    </row>
    <row r="59" spans="1:52" x14ac:dyDescent="0.45">
      <c r="A59" s="88" t="s">
        <v>104</v>
      </c>
      <c r="B59" s="89">
        <v>35.825739573753403</v>
      </c>
      <c r="C59" s="89">
        <v>35.196996070231307</v>
      </c>
      <c r="D59" s="89">
        <v>35.956942722817111</v>
      </c>
      <c r="E59" s="89">
        <v>34.77563945637494</v>
      </c>
      <c r="F59" s="89">
        <v>33.848141280716938</v>
      </c>
      <c r="G59" s="89">
        <v>33.875196629596587</v>
      </c>
      <c r="H59" s="89">
        <v>33.071926728591308</v>
      </c>
      <c r="I59" s="89">
        <v>32.585834576131489</v>
      </c>
      <c r="J59" s="89">
        <v>31.856522061155637</v>
      </c>
      <c r="K59" s="89">
        <v>31.814772957876354</v>
      </c>
      <c r="L59" s="89">
        <v>30.617571103376655</v>
      </c>
      <c r="M59" s="89">
        <v>30.370704753700856</v>
      </c>
      <c r="N59" s="89">
        <v>29.078845014066896</v>
      </c>
      <c r="O59" s="89">
        <v>28.262904096820467</v>
      </c>
      <c r="P59" s="89">
        <v>29.174417026147687</v>
      </c>
      <c r="Q59" s="89">
        <v>30.269911814915815</v>
      </c>
      <c r="R59" s="89">
        <v>29.773220559710715</v>
      </c>
      <c r="S59" s="89">
        <v>29.68604294510024</v>
      </c>
      <c r="T59" s="89">
        <v>29.61920967012874</v>
      </c>
      <c r="U59" s="89">
        <v>29.558950801991994</v>
      </c>
      <c r="V59" s="89">
        <v>29.495189333971684</v>
      </c>
      <c r="W59" s="89">
        <v>29.461077048197563</v>
      </c>
      <c r="X59" s="89">
        <v>29.403328311540612</v>
      </c>
      <c r="Y59" s="89">
        <v>29.358612430784252</v>
      </c>
      <c r="Z59" s="89">
        <v>29.301775957908347</v>
      </c>
      <c r="AA59" s="89">
        <v>29.226332668559277</v>
      </c>
      <c r="AB59" s="89">
        <v>29.120300942569148</v>
      </c>
      <c r="AC59" s="89">
        <v>29.05362271944923</v>
      </c>
      <c r="AD59" s="89">
        <v>28.927325172673143</v>
      </c>
      <c r="AE59" s="89">
        <v>28.862452563008791</v>
      </c>
      <c r="AF59" s="89">
        <v>28.773677247611886</v>
      </c>
      <c r="AG59" s="89">
        <v>28.668012598041823</v>
      </c>
      <c r="AH59" s="89">
        <v>28.627022332765861</v>
      </c>
      <c r="AI59" s="89">
        <v>28.548413504655951</v>
      </c>
      <c r="AJ59" s="89">
        <v>28.417832245468642</v>
      </c>
      <c r="AK59" s="89">
        <v>28.265144391471239</v>
      </c>
      <c r="AL59" s="89">
        <v>28.229713835157501</v>
      </c>
      <c r="AM59" s="89">
        <v>28.146842721140594</v>
      </c>
      <c r="AN59" s="89">
        <v>28.060979509982257</v>
      </c>
      <c r="AO59" s="89">
        <v>27.957638503592054</v>
      </c>
      <c r="AP59" s="89">
        <v>27.834548090133243</v>
      </c>
      <c r="AQ59" s="89">
        <v>27.67848981679861</v>
      </c>
      <c r="AR59" s="89">
        <v>27.586335262909415</v>
      </c>
      <c r="AS59" s="89">
        <v>27.418624867137943</v>
      </c>
      <c r="AT59" s="89">
        <v>27.337783699653315</v>
      </c>
      <c r="AU59" s="89">
        <v>27.23131314618248</v>
      </c>
      <c r="AV59" s="89">
        <v>27.102719704444667</v>
      </c>
      <c r="AW59" s="89">
        <v>27.052916551071316</v>
      </c>
      <c r="AX59" s="89">
        <v>26.95924828925985</v>
      </c>
      <c r="AY59" s="89">
        <v>26.803664041031993</v>
      </c>
      <c r="AZ59" s="89">
        <v>26.632211906369491</v>
      </c>
    </row>
    <row r="60" spans="1:52" x14ac:dyDescent="0.45">
      <c r="A60" s="90" t="s">
        <v>105</v>
      </c>
      <c r="B60" s="91">
        <v>56.600944416863506</v>
      </c>
      <c r="C60" s="91">
        <v>56.387121763620229</v>
      </c>
      <c r="D60" s="91">
        <v>55.031062376977083</v>
      </c>
      <c r="E60" s="91">
        <v>57.429435344869539</v>
      </c>
      <c r="F60" s="91">
        <v>57.065591877468442</v>
      </c>
      <c r="G60" s="91">
        <v>56.633239549845875</v>
      </c>
      <c r="H60" s="91">
        <v>55.678730505909151</v>
      </c>
      <c r="I60" s="91">
        <v>54.775675593633856</v>
      </c>
      <c r="J60" s="91">
        <v>55.018975421212595</v>
      </c>
      <c r="K60" s="91">
        <v>55.274572253754663</v>
      </c>
      <c r="L60" s="91">
        <v>55.612354346888445</v>
      </c>
      <c r="M60" s="91">
        <v>53.728889532830088</v>
      </c>
      <c r="N60" s="91">
        <v>55.981248023534654</v>
      </c>
      <c r="O60" s="91">
        <v>54.956086509086234</v>
      </c>
      <c r="P60" s="91">
        <v>54.799859173301471</v>
      </c>
      <c r="Q60" s="91">
        <v>52.792611121159126</v>
      </c>
      <c r="R60" s="91">
        <v>53.173956244258676</v>
      </c>
      <c r="S60" s="91">
        <v>53.23448015304777</v>
      </c>
      <c r="T60" s="91">
        <v>53.253799720298183</v>
      </c>
      <c r="U60" s="91">
        <v>53.273410831593033</v>
      </c>
      <c r="V60" s="91">
        <v>53.217468215286047</v>
      </c>
      <c r="W60" s="91">
        <v>53.174238260993896</v>
      </c>
      <c r="X60" s="91">
        <v>53.161081159839298</v>
      </c>
      <c r="Y60" s="91">
        <v>53.11204341338366</v>
      </c>
      <c r="Z60" s="91">
        <v>53.040430579217926</v>
      </c>
      <c r="AA60" s="91">
        <v>52.919348869262592</v>
      </c>
      <c r="AB60" s="91">
        <v>52.900469144017109</v>
      </c>
      <c r="AC60" s="91">
        <v>52.843792723475858</v>
      </c>
      <c r="AD60" s="91">
        <v>52.764609864986269</v>
      </c>
      <c r="AE60" s="91">
        <v>52.677368064708567</v>
      </c>
      <c r="AF60" s="91">
        <v>52.544290376328213</v>
      </c>
      <c r="AG60" s="91">
        <v>52.349375618487599</v>
      </c>
      <c r="AH60" s="91">
        <v>52.259685423818489</v>
      </c>
      <c r="AI60" s="91">
        <v>52.077158733656361</v>
      </c>
      <c r="AJ60" s="91">
        <v>51.9629363387713</v>
      </c>
      <c r="AK60" s="91">
        <v>51.773652691798354</v>
      </c>
      <c r="AL60" s="91">
        <v>51.761969850195413</v>
      </c>
      <c r="AM60" s="91">
        <v>51.693408801519205</v>
      </c>
      <c r="AN60" s="91">
        <v>51.610425843651626</v>
      </c>
      <c r="AO60" s="91">
        <v>51.512581204304595</v>
      </c>
      <c r="AP60" s="91">
        <v>51.372921565659375</v>
      </c>
      <c r="AQ60" s="91">
        <v>51.22216837614657</v>
      </c>
      <c r="AR60" s="91">
        <v>51.122983606495268</v>
      </c>
      <c r="AS60" s="91">
        <v>50.971251417984213</v>
      </c>
      <c r="AT60" s="91">
        <v>50.886280522468816</v>
      </c>
      <c r="AU60" s="91">
        <v>50.764664124218761</v>
      </c>
      <c r="AV60" s="91">
        <v>50.700172803220497</v>
      </c>
      <c r="AW60" s="91">
        <v>50.618481655061814</v>
      </c>
      <c r="AX60" s="91">
        <v>50.533200462725901</v>
      </c>
      <c r="AY60" s="91">
        <v>50.442800636030967</v>
      </c>
      <c r="AZ60" s="91">
        <v>50.352961443887288</v>
      </c>
    </row>
    <row r="61" spans="1:52" x14ac:dyDescent="0.45">
      <c r="A61" s="90" t="s">
        <v>106</v>
      </c>
      <c r="B61" s="91">
        <v>8.4371959550263611</v>
      </c>
      <c r="C61" s="91">
        <v>8.3683494640646892</v>
      </c>
      <c r="D61" s="91">
        <v>8.4725534831193592</v>
      </c>
      <c r="E61" s="91">
        <v>8.3018789104231239</v>
      </c>
      <c r="F61" s="91">
        <v>8.5511905648134885</v>
      </c>
      <c r="G61" s="91">
        <v>8.6610294822438192</v>
      </c>
      <c r="H61" s="91">
        <v>8.9727193768887918</v>
      </c>
      <c r="I61" s="91">
        <v>9.0178098232128967</v>
      </c>
      <c r="J61" s="91">
        <v>8.9876468423636702</v>
      </c>
      <c r="K61" s="91">
        <v>9.190386947329884</v>
      </c>
      <c r="L61" s="91">
        <v>8.7729169086212799</v>
      </c>
      <c r="M61" s="91">
        <v>8.8421603518103797</v>
      </c>
      <c r="N61" s="91">
        <v>8.7723139322970223</v>
      </c>
      <c r="O61" s="91">
        <v>8.7448980438447403</v>
      </c>
      <c r="P61" s="91">
        <v>9.0522374253565534</v>
      </c>
      <c r="Q61" s="91">
        <v>9.2613973240439407</v>
      </c>
      <c r="R61" s="91">
        <v>9.1977004680841308</v>
      </c>
      <c r="S61" s="91">
        <v>9.1815320334555608</v>
      </c>
      <c r="T61" s="91">
        <v>9.1750194549833992</v>
      </c>
      <c r="U61" s="91">
        <v>9.1722575253416974</v>
      </c>
      <c r="V61" s="91">
        <v>9.1686031759629749</v>
      </c>
      <c r="W61" s="91">
        <v>9.1661933085182667</v>
      </c>
      <c r="X61" s="91">
        <v>9.161949907088033</v>
      </c>
      <c r="Y61" s="91">
        <v>9.158671790511395</v>
      </c>
      <c r="Z61" s="91">
        <v>9.1525747635006667</v>
      </c>
      <c r="AA61" s="91">
        <v>9.1440814332083935</v>
      </c>
      <c r="AB61" s="91">
        <v>9.134670820524887</v>
      </c>
      <c r="AC61" s="91">
        <v>9.1208600291381607</v>
      </c>
      <c r="AD61" s="91">
        <v>9.105752097193081</v>
      </c>
      <c r="AE61" s="91">
        <v>9.0894523827814613</v>
      </c>
      <c r="AF61" s="91">
        <v>9.0738362679871223</v>
      </c>
      <c r="AG61" s="91">
        <v>9.0058144571246501</v>
      </c>
      <c r="AH61" s="91">
        <v>8.9785243050958936</v>
      </c>
      <c r="AI61" s="91">
        <v>8.9104944424230332</v>
      </c>
      <c r="AJ61" s="91">
        <v>8.8098350128408125</v>
      </c>
      <c r="AK61" s="91">
        <v>8.7040313059030918</v>
      </c>
      <c r="AL61" s="91">
        <v>8.6847138792601779</v>
      </c>
      <c r="AM61" s="91">
        <v>8.6394276150927993</v>
      </c>
      <c r="AN61" s="91">
        <v>8.5853253239954643</v>
      </c>
      <c r="AO61" s="91">
        <v>8.5116209504356348</v>
      </c>
      <c r="AP61" s="91">
        <v>8.4444217637338816</v>
      </c>
      <c r="AQ61" s="91">
        <v>8.3473371984832951</v>
      </c>
      <c r="AR61" s="91">
        <v>8.2852738434966859</v>
      </c>
      <c r="AS61" s="91">
        <v>8.1790253196556204</v>
      </c>
      <c r="AT61" s="91">
        <v>8.1314308650013718</v>
      </c>
      <c r="AU61" s="91">
        <v>8.0787221873250097</v>
      </c>
      <c r="AV61" s="91">
        <v>8.0721699715482842</v>
      </c>
      <c r="AW61" s="91">
        <v>8.0619110793522495</v>
      </c>
      <c r="AX61" s="91">
        <v>8.0516519849434527</v>
      </c>
      <c r="AY61" s="91">
        <v>8.0404838898533786</v>
      </c>
      <c r="AZ61" s="91">
        <v>8.0278995659917758</v>
      </c>
    </row>
    <row r="62" spans="1:52" x14ac:dyDescent="0.45">
      <c r="A62" s="92" t="s">
        <v>107</v>
      </c>
      <c r="B62" s="93">
        <v>5.433443901976605</v>
      </c>
      <c r="C62" s="93">
        <v>5.4315253664123064</v>
      </c>
      <c r="D62" s="93">
        <v>5.501183030292311</v>
      </c>
      <c r="E62" s="93">
        <v>5.2386708888714386</v>
      </c>
      <c r="F62" s="93">
        <v>5.5651012763502239</v>
      </c>
      <c r="G62" s="93">
        <v>5.6894728027325314</v>
      </c>
      <c r="H62" s="93">
        <v>6.286068117554346</v>
      </c>
      <c r="I62" s="93">
        <v>6.5406842819799564</v>
      </c>
      <c r="J62" s="93">
        <v>6.5804413119327796</v>
      </c>
      <c r="K62" s="93">
        <v>6.7905720862650547</v>
      </c>
      <c r="L62" s="93">
        <v>6.4008227345339712</v>
      </c>
      <c r="M62" s="93">
        <v>6.472290008545535</v>
      </c>
      <c r="N62" s="93">
        <v>6.5172385187558861</v>
      </c>
      <c r="O62" s="93">
        <v>6.6430550577318943</v>
      </c>
      <c r="P62" s="93">
        <v>6.9276679901845553</v>
      </c>
      <c r="Q62" s="93">
        <v>7.1495174190750612</v>
      </c>
      <c r="R62" s="93">
        <v>7.0754381138090521</v>
      </c>
      <c r="S62" s="93">
        <v>7.0562878455306857</v>
      </c>
      <c r="T62" s="93">
        <v>7.0535194658800382</v>
      </c>
      <c r="U62" s="93">
        <v>7.0373629122374108</v>
      </c>
      <c r="V62" s="93">
        <v>7.0214285737117477</v>
      </c>
      <c r="W62" s="93">
        <v>7.0138752772609942</v>
      </c>
      <c r="X62" s="93">
        <v>7.0108161243972065</v>
      </c>
      <c r="Y62" s="93">
        <v>6.9974554099784347</v>
      </c>
      <c r="Z62" s="93">
        <v>6.9841724567808408</v>
      </c>
      <c r="AA62" s="93">
        <v>6.9663875429470545</v>
      </c>
      <c r="AB62" s="93">
        <v>6.9607971859178805</v>
      </c>
      <c r="AC62" s="93">
        <v>6.9509184298426847</v>
      </c>
      <c r="AD62" s="93">
        <v>6.9406896144264021</v>
      </c>
      <c r="AE62" s="93">
        <v>6.9264548886060791</v>
      </c>
      <c r="AF62" s="93">
        <v>6.9108031075290732</v>
      </c>
      <c r="AG62" s="93">
        <v>6.8898041492633908</v>
      </c>
      <c r="AH62" s="93">
        <v>6.876758024248959</v>
      </c>
      <c r="AI62" s="93">
        <v>6.8529153040148199</v>
      </c>
      <c r="AJ62" s="93">
        <v>6.8412073092128338</v>
      </c>
      <c r="AK62" s="93">
        <v>6.8209272607365401</v>
      </c>
      <c r="AL62" s="93">
        <v>6.8200466518788225</v>
      </c>
      <c r="AM62" s="93">
        <v>6.8167893149436649</v>
      </c>
      <c r="AN62" s="93">
        <v>6.8123152192396956</v>
      </c>
      <c r="AO62" s="93">
        <v>6.804779443571543</v>
      </c>
      <c r="AP62" s="93">
        <v>6.7961432550132859</v>
      </c>
      <c r="AQ62" s="93">
        <v>6.7871834770983872</v>
      </c>
      <c r="AR62" s="93">
        <v>6.7815812638826589</v>
      </c>
      <c r="AS62" s="93">
        <v>6.7721837641821843</v>
      </c>
      <c r="AT62" s="93">
        <v>6.7714576810956109</v>
      </c>
      <c r="AU62" s="93">
        <v>6.7664636518212387</v>
      </c>
      <c r="AV62" s="93">
        <v>6.7678326157111854</v>
      </c>
      <c r="AW62" s="93">
        <v>6.7667134388201067</v>
      </c>
      <c r="AX62" s="93">
        <v>6.766221059053251</v>
      </c>
      <c r="AY62" s="93">
        <v>6.7655828354136469</v>
      </c>
      <c r="AZ62" s="93">
        <v>6.7637369111220336</v>
      </c>
    </row>
    <row r="63" spans="1:52" x14ac:dyDescent="0.4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</row>
    <row r="64" spans="1:52" ht="13.15" x14ac:dyDescent="0.45">
      <c r="A64" s="53" t="s">
        <v>109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</row>
    <row r="65" spans="1:52" ht="13.15" x14ac:dyDescent="0.45">
      <c r="A65" s="82" t="s">
        <v>12</v>
      </c>
      <c r="B65" s="83">
        <v>11504.369945591401</v>
      </c>
      <c r="C65" s="83">
        <v>11574.819848912899</v>
      </c>
      <c r="D65" s="83">
        <v>11353.370594030679</v>
      </c>
      <c r="E65" s="83">
        <v>11487.903264013887</v>
      </c>
      <c r="F65" s="83">
        <v>11783.632054851711</v>
      </c>
      <c r="G65" s="83">
        <v>11890.307478618559</v>
      </c>
      <c r="H65" s="83">
        <v>11222.490124088956</v>
      </c>
      <c r="I65" s="83">
        <v>10987.354329313681</v>
      </c>
      <c r="J65" s="83">
        <v>10955.80768221459</v>
      </c>
      <c r="K65" s="83">
        <v>10592.635080345783</v>
      </c>
      <c r="L65" s="83">
        <v>11028.594928927883</v>
      </c>
      <c r="M65" s="83">
        <v>10868.643417961764</v>
      </c>
      <c r="N65" s="83">
        <v>10859.578588594029</v>
      </c>
      <c r="O65" s="83">
        <v>11171.639411612683</v>
      </c>
      <c r="P65" s="83">
        <v>10627.759331904843</v>
      </c>
      <c r="Q65" s="83">
        <v>10606.88611991749</v>
      </c>
      <c r="R65" s="83">
        <v>10569.894985250823</v>
      </c>
      <c r="S65" s="83">
        <v>10725.826785262721</v>
      </c>
      <c r="T65" s="83">
        <v>10839.969916926519</v>
      </c>
      <c r="U65" s="83">
        <v>10953.741271747667</v>
      </c>
      <c r="V65" s="83">
        <v>11057.412053763068</v>
      </c>
      <c r="W65" s="83">
        <v>11173.012076278776</v>
      </c>
      <c r="X65" s="83">
        <v>11289.36711957905</v>
      </c>
      <c r="Y65" s="83">
        <v>11395.932679632147</v>
      </c>
      <c r="Z65" s="83">
        <v>11469.657466950986</v>
      </c>
      <c r="AA65" s="83">
        <v>11567.746307889756</v>
      </c>
      <c r="AB65" s="83">
        <v>11672.003704403509</v>
      </c>
      <c r="AC65" s="83">
        <v>11783.053806751743</v>
      </c>
      <c r="AD65" s="83">
        <v>11879.619721061175</v>
      </c>
      <c r="AE65" s="83">
        <v>11990.082452831486</v>
      </c>
      <c r="AF65" s="83">
        <v>12092.719308397931</v>
      </c>
      <c r="AG65" s="83">
        <v>12198.815703883105</v>
      </c>
      <c r="AH65" s="83">
        <v>12305.162104186889</v>
      </c>
      <c r="AI65" s="83">
        <v>12415.380304208818</v>
      </c>
      <c r="AJ65" s="83">
        <v>12531.346089517863</v>
      </c>
      <c r="AK65" s="83">
        <v>12638.137652722266</v>
      </c>
      <c r="AL65" s="83">
        <v>12749.219270076865</v>
      </c>
      <c r="AM65" s="83">
        <v>12859.18687439225</v>
      </c>
      <c r="AN65" s="83">
        <v>12975.698674533493</v>
      </c>
      <c r="AO65" s="83">
        <v>13091.604919095491</v>
      </c>
      <c r="AP65" s="83">
        <v>13212.089439588792</v>
      </c>
      <c r="AQ65" s="83">
        <v>13338.223564528867</v>
      </c>
      <c r="AR65" s="83">
        <v>13468.57835626361</v>
      </c>
      <c r="AS65" s="83">
        <v>13596.688151200915</v>
      </c>
      <c r="AT65" s="83">
        <v>13729.47961554537</v>
      </c>
      <c r="AU65" s="83">
        <v>13862.378471401857</v>
      </c>
      <c r="AV65" s="83">
        <v>13999.527746134403</v>
      </c>
      <c r="AW65" s="83">
        <v>14138.653642512647</v>
      </c>
      <c r="AX65" s="83">
        <v>14276.655899978852</v>
      </c>
      <c r="AY65" s="83">
        <v>14417.674334444704</v>
      </c>
      <c r="AZ65" s="83">
        <v>14566.280286578771</v>
      </c>
    </row>
    <row r="66" spans="1:52" x14ac:dyDescent="0.45">
      <c r="A66" s="84" t="s">
        <v>100</v>
      </c>
      <c r="B66" s="85">
        <v>383.65451631051224</v>
      </c>
      <c r="C66" s="85">
        <v>386.54761705143386</v>
      </c>
      <c r="D66" s="85">
        <v>383.38364185278829</v>
      </c>
      <c r="E66" s="85">
        <v>339.79132065231073</v>
      </c>
      <c r="F66" s="85">
        <v>374.54987569802063</v>
      </c>
      <c r="G66" s="85">
        <v>385.7995618737138</v>
      </c>
      <c r="H66" s="85">
        <v>405.62732531344449</v>
      </c>
      <c r="I66" s="85">
        <v>414.59078056600998</v>
      </c>
      <c r="J66" s="85">
        <v>418.32977534977704</v>
      </c>
      <c r="K66" s="85">
        <v>418.81719013365785</v>
      </c>
      <c r="L66" s="85">
        <v>416.56118426252772</v>
      </c>
      <c r="M66" s="85">
        <v>422.69975545287053</v>
      </c>
      <c r="N66" s="85">
        <v>428.2799245265237</v>
      </c>
      <c r="O66" s="85">
        <v>456.60906443964217</v>
      </c>
      <c r="P66" s="85">
        <v>454.68205476673995</v>
      </c>
      <c r="Q66" s="85">
        <v>469.39623223992515</v>
      </c>
      <c r="R66" s="85">
        <v>466.46682886193264</v>
      </c>
      <c r="S66" s="85">
        <v>472.85402741479464</v>
      </c>
      <c r="T66" s="85">
        <v>477.9038030648943</v>
      </c>
      <c r="U66" s="85">
        <v>482.30023291079442</v>
      </c>
      <c r="V66" s="85">
        <v>486.42782939663283</v>
      </c>
      <c r="W66" s="85">
        <v>491.60940228934618</v>
      </c>
      <c r="X66" s="85">
        <v>496.86527238689001</v>
      </c>
      <c r="Y66" s="85">
        <v>501.34635070896439</v>
      </c>
      <c r="Z66" s="85">
        <v>504.32898000108639</v>
      </c>
      <c r="AA66" s="85">
        <v>508.52390250372429</v>
      </c>
      <c r="AB66" s="85">
        <v>512.99755666054273</v>
      </c>
      <c r="AC66" s="85">
        <v>517.68397981790883</v>
      </c>
      <c r="AD66" s="85">
        <v>522.23019470635688</v>
      </c>
      <c r="AE66" s="85">
        <v>526.93186431877996</v>
      </c>
      <c r="AF66" s="85">
        <v>531.36541819333502</v>
      </c>
      <c r="AG66" s="85">
        <v>536.01492887087795</v>
      </c>
      <c r="AH66" s="85">
        <v>540.66217533051179</v>
      </c>
      <c r="AI66" s="85">
        <v>545.52463926218604</v>
      </c>
      <c r="AJ66" s="85">
        <v>550.1220894419946</v>
      </c>
      <c r="AK66" s="85">
        <v>554.95964911655665</v>
      </c>
      <c r="AL66" s="85">
        <v>559.91723805024913</v>
      </c>
      <c r="AM66" s="85">
        <v>564.9797494225013</v>
      </c>
      <c r="AN66" s="85">
        <v>570.33152661717804</v>
      </c>
      <c r="AO66" s="85">
        <v>575.64687736441886</v>
      </c>
      <c r="AP66" s="85">
        <v>581.16461451066982</v>
      </c>
      <c r="AQ66" s="85">
        <v>587.04019020462022</v>
      </c>
      <c r="AR66" s="85">
        <v>593.10555258262332</v>
      </c>
      <c r="AS66" s="85">
        <v>599.09673135143407</v>
      </c>
      <c r="AT66" s="85">
        <v>605.38609559244833</v>
      </c>
      <c r="AU66" s="85">
        <v>611.60368221071394</v>
      </c>
      <c r="AV66" s="85">
        <v>618.01236577031796</v>
      </c>
      <c r="AW66" s="85">
        <v>624.41061430655054</v>
      </c>
      <c r="AX66" s="85">
        <v>630.82820007317912</v>
      </c>
      <c r="AY66" s="85">
        <v>637.35624093431647</v>
      </c>
      <c r="AZ66" s="85">
        <v>644.14810866745506</v>
      </c>
    </row>
    <row r="67" spans="1:52" x14ac:dyDescent="0.45">
      <c r="A67" s="84" t="s">
        <v>101</v>
      </c>
      <c r="B67" s="85">
        <v>83.851418940054074</v>
      </c>
      <c r="C67" s="85">
        <v>84.711080764399327</v>
      </c>
      <c r="D67" s="85">
        <v>84.0355752502564</v>
      </c>
      <c r="E67" s="85">
        <v>81.364723339830391</v>
      </c>
      <c r="F67" s="85">
        <v>89.583794244312188</v>
      </c>
      <c r="G67" s="85">
        <v>92.149852855037793</v>
      </c>
      <c r="H67" s="85">
        <v>96.365377703299657</v>
      </c>
      <c r="I67" s="85">
        <v>98.384693976678008</v>
      </c>
      <c r="J67" s="85">
        <v>99.398427371707612</v>
      </c>
      <c r="K67" s="85">
        <v>98.795297074918693</v>
      </c>
      <c r="L67" s="85">
        <v>98.250191024948606</v>
      </c>
      <c r="M67" s="85">
        <v>99.898093921029854</v>
      </c>
      <c r="N67" s="85">
        <v>101.33087065601831</v>
      </c>
      <c r="O67" s="85">
        <v>107.88859634089245</v>
      </c>
      <c r="P67" s="85">
        <v>107.30467415371896</v>
      </c>
      <c r="Q67" s="85">
        <v>111.25992619736607</v>
      </c>
      <c r="R67" s="85">
        <v>109.4627563493025</v>
      </c>
      <c r="S67" s="85">
        <v>110.71873679225061</v>
      </c>
      <c r="T67" s="85">
        <v>111.83283539243845</v>
      </c>
      <c r="U67" s="85">
        <v>112.75283347334064</v>
      </c>
      <c r="V67" s="85">
        <v>113.68586900169461</v>
      </c>
      <c r="W67" s="85">
        <v>114.86480101464645</v>
      </c>
      <c r="X67" s="85">
        <v>116.06522563681276</v>
      </c>
      <c r="Y67" s="85">
        <v>117.09149920400604</v>
      </c>
      <c r="Z67" s="85">
        <v>117.76517359719642</v>
      </c>
      <c r="AA67" s="85">
        <v>118.73068430264962</v>
      </c>
      <c r="AB67" s="85">
        <v>119.77166456411108</v>
      </c>
      <c r="AC67" s="85">
        <v>120.85886915296842</v>
      </c>
      <c r="AD67" s="85">
        <v>121.91431094507701</v>
      </c>
      <c r="AE67" s="85">
        <v>122.99923787989141</v>
      </c>
      <c r="AF67" s="85">
        <v>124.02674630124923</v>
      </c>
      <c r="AG67" s="85">
        <v>125.15867376754825</v>
      </c>
      <c r="AH67" s="85">
        <v>126.22199405878695</v>
      </c>
      <c r="AI67" s="85">
        <v>127.39717132517366</v>
      </c>
      <c r="AJ67" s="85">
        <v>128.45882767931923</v>
      </c>
      <c r="AK67" s="85">
        <v>129.67789437923764</v>
      </c>
      <c r="AL67" s="85">
        <v>130.81429720250546</v>
      </c>
      <c r="AM67" s="85">
        <v>132.07089816125662</v>
      </c>
      <c r="AN67" s="85">
        <v>133.39681731789727</v>
      </c>
      <c r="AO67" s="85">
        <v>134.68974698896736</v>
      </c>
      <c r="AP67" s="85">
        <v>135.97800746197342</v>
      </c>
      <c r="AQ67" s="85">
        <v>137.42543550058238</v>
      </c>
      <c r="AR67" s="85">
        <v>138.94900766925545</v>
      </c>
      <c r="AS67" s="85">
        <v>140.44291019951683</v>
      </c>
      <c r="AT67" s="85">
        <v>142.07321933731558</v>
      </c>
      <c r="AU67" s="85">
        <v>143.61244813142156</v>
      </c>
      <c r="AV67" s="85">
        <v>145.15723364663793</v>
      </c>
      <c r="AW67" s="85">
        <v>146.69468183810613</v>
      </c>
      <c r="AX67" s="85">
        <v>148.23745366664198</v>
      </c>
      <c r="AY67" s="85">
        <v>149.8184124227104</v>
      </c>
      <c r="AZ67" s="85">
        <v>151.46074491485831</v>
      </c>
    </row>
    <row r="68" spans="1:52" x14ac:dyDescent="0.45">
      <c r="A68" s="84" t="s">
        <v>102</v>
      </c>
      <c r="B68" s="85">
        <v>335.44554865500294</v>
      </c>
      <c r="C68" s="85">
        <v>338.63328414805102</v>
      </c>
      <c r="D68" s="85">
        <v>336.59556558690508</v>
      </c>
      <c r="E68" s="85">
        <v>325.03069571739127</v>
      </c>
      <c r="F68" s="85">
        <v>357.86281835798809</v>
      </c>
      <c r="G68" s="85">
        <v>368.35601182492474</v>
      </c>
      <c r="H68" s="85">
        <v>385.64901961616482</v>
      </c>
      <c r="I68" s="85">
        <v>394.18344429207508</v>
      </c>
      <c r="J68" s="85">
        <v>397.1150556482911</v>
      </c>
      <c r="K68" s="85">
        <v>395.29439718054482</v>
      </c>
      <c r="L68" s="85">
        <v>392.45401697839196</v>
      </c>
      <c r="M68" s="85">
        <v>398.59682357566254</v>
      </c>
      <c r="N68" s="85">
        <v>404.04189525454217</v>
      </c>
      <c r="O68" s="85">
        <v>430.98294310528598</v>
      </c>
      <c r="P68" s="85">
        <v>429.26664436442383</v>
      </c>
      <c r="Q68" s="85">
        <v>445.12271881506814</v>
      </c>
      <c r="R68" s="85">
        <v>437.11950013461137</v>
      </c>
      <c r="S68" s="85">
        <v>442.27093366248624</v>
      </c>
      <c r="T68" s="85">
        <v>446.8244908998218</v>
      </c>
      <c r="U68" s="85">
        <v>450.57819825745838</v>
      </c>
      <c r="V68" s="85">
        <v>454.29572095029692</v>
      </c>
      <c r="W68" s="85">
        <v>458.95011395299332</v>
      </c>
      <c r="X68" s="85">
        <v>463.70030853019472</v>
      </c>
      <c r="Y68" s="85">
        <v>467.71696024541092</v>
      </c>
      <c r="Z68" s="85">
        <v>470.37067747548548</v>
      </c>
      <c r="AA68" s="85">
        <v>474.19370925618</v>
      </c>
      <c r="AB68" s="85">
        <v>478.31036094910917</v>
      </c>
      <c r="AC68" s="85">
        <v>482.65258753466901</v>
      </c>
      <c r="AD68" s="85">
        <v>476.88002467125301</v>
      </c>
      <c r="AE68" s="85">
        <v>481.20637374280653</v>
      </c>
      <c r="AF68" s="85">
        <v>485.29593110218383</v>
      </c>
      <c r="AG68" s="85">
        <v>489.58207659867077</v>
      </c>
      <c r="AH68" s="85">
        <v>493.86735240885287</v>
      </c>
      <c r="AI68" s="85">
        <v>498.38081933833291</v>
      </c>
      <c r="AJ68" s="85">
        <v>513.97223904274983</v>
      </c>
      <c r="AK68" s="85">
        <v>518.46750718264877</v>
      </c>
      <c r="AL68" s="85">
        <v>523.07213515302738</v>
      </c>
      <c r="AM68" s="85">
        <v>527.80137885126157</v>
      </c>
      <c r="AN68" s="85">
        <v>532.78793213144752</v>
      </c>
      <c r="AO68" s="85">
        <v>537.77184341524742</v>
      </c>
      <c r="AP68" s="85">
        <v>542.94985860327347</v>
      </c>
      <c r="AQ68" s="85">
        <v>548.44254377424238</v>
      </c>
      <c r="AR68" s="85">
        <v>554.15477738822699</v>
      </c>
      <c r="AS68" s="85">
        <v>559.83755251727428</v>
      </c>
      <c r="AT68" s="85">
        <v>565.82651258210979</v>
      </c>
      <c r="AU68" s="85">
        <v>571.77265417393698</v>
      </c>
      <c r="AV68" s="85">
        <v>577.91460041631422</v>
      </c>
      <c r="AW68" s="85">
        <v>584.02716435841842</v>
      </c>
      <c r="AX68" s="85">
        <v>590.18495278111129</v>
      </c>
      <c r="AY68" s="85">
        <v>596.47612896995781</v>
      </c>
      <c r="AZ68" s="85">
        <v>603.01126730806254</v>
      </c>
    </row>
    <row r="69" spans="1:52" x14ac:dyDescent="0.45">
      <c r="A69" s="86" t="s">
        <v>103</v>
      </c>
      <c r="B69" s="87">
        <v>4028.645219497334</v>
      </c>
      <c r="C69" s="87">
        <v>4097.5777765637858</v>
      </c>
      <c r="D69" s="87">
        <v>4004.1612933574715</v>
      </c>
      <c r="E69" s="87">
        <v>4072.5971747713925</v>
      </c>
      <c r="F69" s="87">
        <v>4101.7733390436406</v>
      </c>
      <c r="G69" s="87">
        <v>4131.8745597730031</v>
      </c>
      <c r="H69" s="87">
        <v>3828.6726623999566</v>
      </c>
      <c r="I69" s="87">
        <v>3706.5416495513778</v>
      </c>
      <c r="J69" s="87">
        <v>3674.7214124248835</v>
      </c>
      <c r="K69" s="87">
        <v>3486.6165730186067</v>
      </c>
      <c r="L69" s="87">
        <v>3689.2476215144975</v>
      </c>
      <c r="M69" s="87">
        <v>3598.2915030928839</v>
      </c>
      <c r="N69" s="87">
        <v>3476.5682350294837</v>
      </c>
      <c r="O69" s="87">
        <v>3540.9275701901934</v>
      </c>
      <c r="P69" s="87">
        <v>3184.5936942037783</v>
      </c>
      <c r="Q69" s="87">
        <v>3111.9543779697574</v>
      </c>
      <c r="R69" s="87">
        <v>3136.4923615979601</v>
      </c>
      <c r="S69" s="87">
        <v>3189.9220731995392</v>
      </c>
      <c r="T69" s="87">
        <v>3225.8166326252067</v>
      </c>
      <c r="U69" s="87">
        <v>3263.4540604369495</v>
      </c>
      <c r="V69" s="87">
        <v>3296.3818818420391</v>
      </c>
      <c r="W69" s="87">
        <v>3332.0068119787661</v>
      </c>
      <c r="X69" s="87">
        <v>3367.5241671573258</v>
      </c>
      <c r="Y69" s="87">
        <v>3400.8254909141228</v>
      </c>
      <c r="Z69" s="87">
        <v>3424.2117599873563</v>
      </c>
      <c r="AA69" s="87">
        <v>3454.5101835665864</v>
      </c>
      <c r="AB69" s="87">
        <v>3486.5495564867474</v>
      </c>
      <c r="AC69" s="87">
        <v>3520.7512084369623</v>
      </c>
      <c r="AD69" s="87">
        <v>3553.3774789732443</v>
      </c>
      <c r="AE69" s="87">
        <v>3587.1989285933255</v>
      </c>
      <c r="AF69" s="87">
        <v>3618.4237798078852</v>
      </c>
      <c r="AG69" s="87">
        <v>3650.516897459313</v>
      </c>
      <c r="AH69" s="87">
        <v>3682.4870008061389</v>
      </c>
      <c r="AI69" s="87">
        <v>3715.4835504378748</v>
      </c>
      <c r="AJ69" s="87">
        <v>3746.5292180021179</v>
      </c>
      <c r="AK69" s="87">
        <v>3778.20833696106</v>
      </c>
      <c r="AL69" s="87">
        <v>3810.9056504855903</v>
      </c>
      <c r="AM69" s="87">
        <v>3842.963697209118</v>
      </c>
      <c r="AN69" s="87">
        <v>3876.8405542218215</v>
      </c>
      <c r="AO69" s="87">
        <v>3910.2286301311533</v>
      </c>
      <c r="AP69" s="87">
        <v>3944.8797077346453</v>
      </c>
      <c r="AQ69" s="87">
        <v>3980.8321646928657</v>
      </c>
      <c r="AR69" s="87">
        <v>4017.7793252905858</v>
      </c>
      <c r="AS69" s="87">
        <v>4053.7716686019098</v>
      </c>
      <c r="AT69" s="87">
        <v>4090.6710506079521</v>
      </c>
      <c r="AU69" s="87">
        <v>4127.4504000653315</v>
      </c>
      <c r="AV69" s="87">
        <v>4165.4126354193304</v>
      </c>
      <c r="AW69" s="87">
        <v>4204.1199303069388</v>
      </c>
      <c r="AX69" s="87">
        <v>4242.2285540656376</v>
      </c>
      <c r="AY69" s="87">
        <v>4280.9535726717313</v>
      </c>
      <c r="AZ69" s="87">
        <v>4322.2434784494781</v>
      </c>
    </row>
    <row r="70" spans="1:52" x14ac:dyDescent="0.45">
      <c r="A70" s="88" t="s">
        <v>104</v>
      </c>
      <c r="B70" s="89">
        <v>2439.4254108819414</v>
      </c>
      <c r="C70" s="89">
        <v>2416.6148473430112</v>
      </c>
      <c r="D70" s="89">
        <v>2424.4892268692356</v>
      </c>
      <c r="E70" s="89">
        <v>2377.6067957365863</v>
      </c>
      <c r="F70" s="89">
        <v>2390.5733089374066</v>
      </c>
      <c r="G70" s="89">
        <v>2416.3151876781526</v>
      </c>
      <c r="H70" s="89">
        <v>2222.7094620736739</v>
      </c>
      <c r="I70" s="89">
        <v>2161.73629097822</v>
      </c>
      <c r="J70" s="89">
        <v>2121.724556405105</v>
      </c>
      <c r="K70" s="89">
        <v>2048.0397375623565</v>
      </c>
      <c r="L70" s="89">
        <v>2083.7279265989805</v>
      </c>
      <c r="M70" s="89">
        <v>2067.764413394676</v>
      </c>
      <c r="N70" s="89">
        <v>1998.1606284976467</v>
      </c>
      <c r="O70" s="89">
        <v>2029.6149194948921</v>
      </c>
      <c r="P70" s="89">
        <v>2003.3473624875146</v>
      </c>
      <c r="Q70" s="89">
        <v>2090.3627493511358</v>
      </c>
      <c r="R70" s="89">
        <v>2050.8839278696687</v>
      </c>
      <c r="S70" s="89">
        <v>2075.864281858539</v>
      </c>
      <c r="T70" s="89">
        <v>2094.9563017963937</v>
      </c>
      <c r="U70" s="89">
        <v>2115.7102660456367</v>
      </c>
      <c r="V70" s="89">
        <v>2135.4173167761592</v>
      </c>
      <c r="W70" s="89">
        <v>2156.2976903656472</v>
      </c>
      <c r="X70" s="89">
        <v>2177.3852310851735</v>
      </c>
      <c r="Y70" s="89">
        <v>2198.0875571543643</v>
      </c>
      <c r="Z70" s="89">
        <v>2212.4596886136437</v>
      </c>
      <c r="AA70" s="89">
        <v>2231.473613708723</v>
      </c>
      <c r="AB70" s="89">
        <v>2251.5177166146191</v>
      </c>
      <c r="AC70" s="89">
        <v>2272.722974733053</v>
      </c>
      <c r="AD70" s="89">
        <v>2293.1310872535628</v>
      </c>
      <c r="AE70" s="89">
        <v>2314.2174986543087</v>
      </c>
      <c r="AF70" s="89">
        <v>2333.7689573761686</v>
      </c>
      <c r="AG70" s="89">
        <v>2353.8718306742521</v>
      </c>
      <c r="AH70" s="89">
        <v>2374.1788866986585</v>
      </c>
      <c r="AI70" s="89">
        <v>2395.0723863470489</v>
      </c>
      <c r="AJ70" s="89">
        <v>2415.1523298068932</v>
      </c>
      <c r="AK70" s="89">
        <v>2435.1945986365299</v>
      </c>
      <c r="AL70" s="89">
        <v>2456.2341813088001</v>
      </c>
      <c r="AM70" s="89">
        <v>2476.9934991271966</v>
      </c>
      <c r="AN70" s="89">
        <v>2499.1800532062771</v>
      </c>
      <c r="AO70" s="89">
        <v>2521.5274959006119</v>
      </c>
      <c r="AP70" s="89">
        <v>2544.8635860876739</v>
      </c>
      <c r="AQ70" s="89">
        <v>2569.5009823029945</v>
      </c>
      <c r="AR70" s="89">
        <v>2595.2549792369982</v>
      </c>
      <c r="AS70" s="89">
        <v>2620.7056528273351</v>
      </c>
      <c r="AT70" s="89">
        <v>2647.4066444423279</v>
      </c>
      <c r="AU70" s="89">
        <v>2674.336908082114</v>
      </c>
      <c r="AV70" s="89">
        <v>2702.2475043205263</v>
      </c>
      <c r="AW70" s="89">
        <v>2730.851502310371</v>
      </c>
      <c r="AX70" s="89">
        <v>2759.3373503952657</v>
      </c>
      <c r="AY70" s="89">
        <v>2788.8202061727484</v>
      </c>
      <c r="AZ70" s="89">
        <v>2819.8894771461919</v>
      </c>
    </row>
    <row r="71" spans="1:52" x14ac:dyDescent="0.45">
      <c r="A71" s="90" t="s">
        <v>105</v>
      </c>
      <c r="B71" s="91">
        <v>3128.3452795460821</v>
      </c>
      <c r="C71" s="91">
        <v>3138.7244927790834</v>
      </c>
      <c r="D71" s="91">
        <v>3014.8289976892552</v>
      </c>
      <c r="E71" s="91">
        <v>3203.9259433789884</v>
      </c>
      <c r="F71" s="91">
        <v>3289.1127060166436</v>
      </c>
      <c r="G71" s="91">
        <v>3282.9065285301776</v>
      </c>
      <c r="H71" s="91">
        <v>3044.8235760932416</v>
      </c>
      <c r="I71" s="91">
        <v>2957.7953403870283</v>
      </c>
      <c r="J71" s="91">
        <v>2981.5914421553452</v>
      </c>
      <c r="K71" s="91">
        <v>2888.6217925010546</v>
      </c>
      <c r="L71" s="91">
        <v>3089.9272834983026</v>
      </c>
      <c r="M71" s="91">
        <v>3004.471873437049</v>
      </c>
      <c r="N71" s="91">
        <v>3161.0387615946574</v>
      </c>
      <c r="O71" s="91">
        <v>3240.8422778964732</v>
      </c>
      <c r="P71" s="91">
        <v>3091.6494397274628</v>
      </c>
      <c r="Q71" s="91">
        <v>2976.1595015220669</v>
      </c>
      <c r="R71" s="91">
        <v>2984.5648728889478</v>
      </c>
      <c r="S71" s="91">
        <v>3032.0929197110922</v>
      </c>
      <c r="T71" s="91">
        <v>3066.1001202421594</v>
      </c>
      <c r="U71" s="91">
        <v>3099.6087175917733</v>
      </c>
      <c r="V71" s="91">
        <v>3129.6599166140281</v>
      </c>
      <c r="W71" s="91">
        <v>3162.7795253925783</v>
      </c>
      <c r="X71" s="91">
        <v>3196.1400008671176</v>
      </c>
      <c r="Y71" s="91">
        <v>3225.9763998955514</v>
      </c>
      <c r="Z71" s="91">
        <v>3246.8863324640442</v>
      </c>
      <c r="AA71" s="91">
        <v>3274.3756931167209</v>
      </c>
      <c r="AB71" s="91">
        <v>3303.7503321275876</v>
      </c>
      <c r="AC71" s="91">
        <v>3335.4758065116048</v>
      </c>
      <c r="AD71" s="91">
        <v>3365.8654761557355</v>
      </c>
      <c r="AE71" s="91">
        <v>3397.5643934586105</v>
      </c>
      <c r="AF71" s="91">
        <v>3426.9504824061796</v>
      </c>
      <c r="AG71" s="91">
        <v>3457.4535390589349</v>
      </c>
      <c r="AH71" s="91">
        <v>3488.0501476917425</v>
      </c>
      <c r="AI71" s="91">
        <v>3519.8272690683757</v>
      </c>
      <c r="AJ71" s="91">
        <v>3550.004057913387</v>
      </c>
      <c r="AK71" s="91">
        <v>3580.7991094626827</v>
      </c>
      <c r="AL71" s="91">
        <v>3613.0831223951745</v>
      </c>
      <c r="AM71" s="91">
        <v>3644.7254898773094</v>
      </c>
      <c r="AN71" s="91">
        <v>3678.2277990856819</v>
      </c>
      <c r="AO71" s="91">
        <v>3711.4624474966599</v>
      </c>
      <c r="AP71" s="91">
        <v>3745.8786803800172</v>
      </c>
      <c r="AQ71" s="91">
        <v>3781.727058044562</v>
      </c>
      <c r="AR71" s="91">
        <v>3818.6037957994281</v>
      </c>
      <c r="AS71" s="91">
        <v>3854.6996160607528</v>
      </c>
      <c r="AT71" s="91">
        <v>3891.8413261581541</v>
      </c>
      <c r="AU71" s="91">
        <v>3929.0688544985528</v>
      </c>
      <c r="AV71" s="91">
        <v>3967.3216975907276</v>
      </c>
      <c r="AW71" s="91">
        <v>4006.1028957476574</v>
      </c>
      <c r="AX71" s="91">
        <v>4044.3985978728056</v>
      </c>
      <c r="AY71" s="91">
        <v>4083.3639850723416</v>
      </c>
      <c r="AZ71" s="91">
        <v>4124.3780829852831</v>
      </c>
    </row>
    <row r="72" spans="1:52" x14ac:dyDescent="0.45">
      <c r="A72" s="90" t="s">
        <v>106</v>
      </c>
      <c r="B72" s="91">
        <v>564.45720049344413</v>
      </c>
      <c r="C72" s="91">
        <v>567.05289713840079</v>
      </c>
      <c r="D72" s="91">
        <v>563.61190843477141</v>
      </c>
      <c r="E72" s="91">
        <v>562.28247095436575</v>
      </c>
      <c r="F72" s="91">
        <v>607.30191617534172</v>
      </c>
      <c r="G72" s="91">
        <v>622.54276342345395</v>
      </c>
      <c r="H72" s="91">
        <v>621.42222349805331</v>
      </c>
      <c r="I72" s="91">
        <v>621.40883114909491</v>
      </c>
      <c r="J72" s="91">
        <v>624.21493884777681</v>
      </c>
      <c r="K72" s="91">
        <v>619.50182513007496</v>
      </c>
      <c r="L72" s="91">
        <v>622.3272150342309</v>
      </c>
      <c r="M72" s="91">
        <v>631.42556784755254</v>
      </c>
      <c r="N72" s="91">
        <v>635.10853860873397</v>
      </c>
      <c r="O72" s="91">
        <v>666.89554047784827</v>
      </c>
      <c r="P72" s="91">
        <v>661.02274888591216</v>
      </c>
      <c r="Q72" s="91">
        <v>681.04450408229525</v>
      </c>
      <c r="R72" s="91">
        <v>672.92821258908691</v>
      </c>
      <c r="S72" s="91">
        <v>681.45846743557831</v>
      </c>
      <c r="T72" s="91">
        <v>688.38133471153446</v>
      </c>
      <c r="U72" s="91">
        <v>695.12548178028851</v>
      </c>
      <c r="V72" s="91">
        <v>701.35638105779481</v>
      </c>
      <c r="W72" s="91">
        <v>708.74281047979457</v>
      </c>
      <c r="X72" s="91">
        <v>716.14391575366665</v>
      </c>
      <c r="Y72" s="91">
        <v>722.82830785662418</v>
      </c>
      <c r="Z72" s="91">
        <v>727.26546816229677</v>
      </c>
      <c r="AA72" s="91">
        <v>733.39103542227076</v>
      </c>
      <c r="AB72" s="91">
        <v>739.88227182087553</v>
      </c>
      <c r="AC72" s="91">
        <v>746.63144903146929</v>
      </c>
      <c r="AD72" s="91">
        <v>753.10964636368749</v>
      </c>
      <c r="AE72" s="91">
        <v>759.81133370231419</v>
      </c>
      <c r="AF72" s="91">
        <v>766.06757268812362</v>
      </c>
      <c r="AG72" s="91">
        <v>772.44652434314605</v>
      </c>
      <c r="AH72" s="91">
        <v>778.93377639958578</v>
      </c>
      <c r="AI72" s="91">
        <v>785.59637180561162</v>
      </c>
      <c r="AJ72" s="91">
        <v>791.97104965893118</v>
      </c>
      <c r="AK72" s="91">
        <v>798.41174717682213</v>
      </c>
      <c r="AL72" s="91">
        <v>805.1990929620232</v>
      </c>
      <c r="AM72" s="91">
        <v>811.96125406556837</v>
      </c>
      <c r="AN72" s="91">
        <v>819.15000767298386</v>
      </c>
      <c r="AO72" s="91">
        <v>826.37686347236195</v>
      </c>
      <c r="AP72" s="91">
        <v>833.96858930573217</v>
      </c>
      <c r="AQ72" s="91">
        <v>841.8931206353368</v>
      </c>
      <c r="AR72" s="91">
        <v>850.11843965956905</v>
      </c>
      <c r="AS72" s="91">
        <v>858.26002274462792</v>
      </c>
      <c r="AT72" s="91">
        <v>866.71695652803544</v>
      </c>
      <c r="AU72" s="91">
        <v>875.26321163391765</v>
      </c>
      <c r="AV72" s="91">
        <v>884.12802513930285</v>
      </c>
      <c r="AW72" s="91">
        <v>893.09128426030122</v>
      </c>
      <c r="AX72" s="91">
        <v>901.97042110105622</v>
      </c>
      <c r="AY72" s="91">
        <v>911.10893950463787</v>
      </c>
      <c r="AZ72" s="91">
        <v>920.69358835128037</v>
      </c>
    </row>
    <row r="73" spans="1:52" x14ac:dyDescent="0.45">
      <c r="A73" s="92" t="s">
        <v>107</v>
      </c>
      <c r="B73" s="93">
        <v>540.54535126702945</v>
      </c>
      <c r="C73" s="93">
        <v>544.95785312473299</v>
      </c>
      <c r="D73" s="93">
        <v>542.26438498999539</v>
      </c>
      <c r="E73" s="93">
        <v>525.30413946302156</v>
      </c>
      <c r="F73" s="93">
        <v>572.87429637835669</v>
      </c>
      <c r="G73" s="93">
        <v>590.36301266009355</v>
      </c>
      <c r="H73" s="93">
        <v>617.22047739112247</v>
      </c>
      <c r="I73" s="93">
        <v>632.71329841319596</v>
      </c>
      <c r="J73" s="93">
        <v>638.71207401170386</v>
      </c>
      <c r="K73" s="93">
        <v>636.94826774456942</v>
      </c>
      <c r="L73" s="93">
        <v>636.09949001600387</v>
      </c>
      <c r="M73" s="93">
        <v>645.49538724004105</v>
      </c>
      <c r="N73" s="93">
        <v>655.04973442642222</v>
      </c>
      <c r="O73" s="93">
        <v>697.87849966745728</v>
      </c>
      <c r="P73" s="93">
        <v>695.89271331529062</v>
      </c>
      <c r="Q73" s="93">
        <v>721.58610973987425</v>
      </c>
      <c r="R73" s="93">
        <v>711.97652495931209</v>
      </c>
      <c r="S73" s="93">
        <v>720.64534518844027</v>
      </c>
      <c r="T73" s="93">
        <v>728.15439819406959</v>
      </c>
      <c r="U73" s="93">
        <v>734.21148125142452</v>
      </c>
      <c r="V73" s="93">
        <v>740.18713812442104</v>
      </c>
      <c r="W73" s="93">
        <v>747.76092080500291</v>
      </c>
      <c r="X73" s="93">
        <v>755.54299816186904</v>
      </c>
      <c r="Y73" s="93">
        <v>762.06011365310439</v>
      </c>
      <c r="Z73" s="93">
        <v>766.36938664987622</v>
      </c>
      <c r="AA73" s="93">
        <v>772.54748601290032</v>
      </c>
      <c r="AB73" s="93">
        <v>779.22424517991658</v>
      </c>
      <c r="AC73" s="93">
        <v>786.27693153310781</v>
      </c>
      <c r="AD73" s="93">
        <v>793.11150199225824</v>
      </c>
      <c r="AE73" s="93">
        <v>800.15282248144888</v>
      </c>
      <c r="AF73" s="93">
        <v>806.82042052280508</v>
      </c>
      <c r="AG73" s="93">
        <v>813.77123311036098</v>
      </c>
      <c r="AH73" s="93">
        <v>820.76077079261017</v>
      </c>
      <c r="AI73" s="93">
        <v>828.09809662421571</v>
      </c>
      <c r="AJ73" s="93">
        <v>835.13627797247125</v>
      </c>
      <c r="AK73" s="93">
        <v>842.41880980672818</v>
      </c>
      <c r="AL73" s="93">
        <v>849.99355251949635</v>
      </c>
      <c r="AM73" s="93">
        <v>857.69090767803664</v>
      </c>
      <c r="AN73" s="93">
        <v>865.78398428020421</v>
      </c>
      <c r="AO73" s="93">
        <v>873.90101432607025</v>
      </c>
      <c r="AP73" s="93">
        <v>882.4063955048066</v>
      </c>
      <c r="AQ73" s="93">
        <v>891.36206937366251</v>
      </c>
      <c r="AR73" s="93">
        <v>900.61247863692461</v>
      </c>
      <c r="AS73" s="93">
        <v>909.87399689806443</v>
      </c>
      <c r="AT73" s="93">
        <v>919.55781029702632</v>
      </c>
      <c r="AU73" s="93">
        <v>929.27031260586716</v>
      </c>
      <c r="AV73" s="93">
        <v>939.33368383124548</v>
      </c>
      <c r="AW73" s="93">
        <v>949.35556938430432</v>
      </c>
      <c r="AX73" s="93">
        <v>959.47037002315471</v>
      </c>
      <c r="AY73" s="93">
        <v>969.77684869625921</v>
      </c>
      <c r="AZ73" s="93">
        <v>980.45553875616054</v>
      </c>
    </row>
    <row r="75" spans="1:52" ht="13.15" x14ac:dyDescent="0.45">
      <c r="A75" s="16" t="s">
        <v>110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</row>
    <row r="76" spans="1:52" x14ac:dyDescent="0.45">
      <c r="A76" s="95" t="s">
        <v>12</v>
      </c>
      <c r="B76" s="102">
        <v>0.36897612837422272</v>
      </c>
      <c r="C76" s="102">
        <v>0.37069411420194354</v>
      </c>
      <c r="D76" s="102">
        <v>0.37195213574299785</v>
      </c>
      <c r="E76" s="102">
        <v>0.37195781064459271</v>
      </c>
      <c r="F76" s="102">
        <v>0.37398962080651743</v>
      </c>
      <c r="G76" s="102">
        <v>0.37401967984921924</v>
      </c>
      <c r="H76" s="102">
        <v>0.37508660171899894</v>
      </c>
      <c r="I76" s="102">
        <v>0.37836971108077155</v>
      </c>
      <c r="J76" s="102">
        <v>0.38050124129375112</v>
      </c>
      <c r="K76" s="102">
        <v>0.37913922003162204</v>
      </c>
      <c r="L76" s="102">
        <v>0.38587060125785116</v>
      </c>
      <c r="M76" s="102">
        <v>0.39314140996189928</v>
      </c>
      <c r="N76" s="102">
        <v>0.39351349806932534</v>
      </c>
      <c r="O76" s="102">
        <v>0.39978483172864154</v>
      </c>
      <c r="P76" s="102">
        <v>0.39843214737504817</v>
      </c>
      <c r="Q76" s="102">
        <v>0.40035826155296556</v>
      </c>
      <c r="R76" s="102">
        <v>0.40057352216460895</v>
      </c>
      <c r="S76" s="102">
        <v>0.40064072390208</v>
      </c>
      <c r="T76" s="102">
        <v>0.40075109889696914</v>
      </c>
      <c r="U76" s="102">
        <v>0.40089224899081416</v>
      </c>
      <c r="V76" s="102">
        <v>0.4015082651180828</v>
      </c>
      <c r="W76" s="102">
        <v>0.40191769867544225</v>
      </c>
      <c r="X76" s="102">
        <v>0.40222593020149205</v>
      </c>
      <c r="Y76" s="102">
        <v>0.40273598841784175</v>
      </c>
      <c r="Z76" s="102">
        <v>0.4035707065226708</v>
      </c>
      <c r="AA76" s="102">
        <v>0.40482645151316454</v>
      </c>
      <c r="AB76" s="102">
        <v>0.40539032614872617</v>
      </c>
      <c r="AC76" s="102">
        <v>0.40620759068162554</v>
      </c>
      <c r="AD76" s="102">
        <v>0.40714056846678975</v>
      </c>
      <c r="AE76" s="102">
        <v>0.40818318842000334</v>
      </c>
      <c r="AF76" s="102">
        <v>0.40956587466194661</v>
      </c>
      <c r="AG76" s="102">
        <v>0.41176562230248892</v>
      </c>
      <c r="AH76" s="102">
        <v>0.41286776804636188</v>
      </c>
      <c r="AI76" s="102">
        <v>0.41499234436574056</v>
      </c>
      <c r="AJ76" s="102">
        <v>0.41710663730682995</v>
      </c>
      <c r="AK76" s="102">
        <v>0.4196156512699884</v>
      </c>
      <c r="AL76" s="102">
        <v>0.42001315579422377</v>
      </c>
      <c r="AM76" s="102">
        <v>0.42111414241625394</v>
      </c>
      <c r="AN76" s="102">
        <v>0.42234102606705143</v>
      </c>
      <c r="AO76" s="102">
        <v>0.42383454975445256</v>
      </c>
      <c r="AP76" s="102">
        <v>0.42573987186574846</v>
      </c>
      <c r="AQ76" s="102">
        <v>0.42804370988670909</v>
      </c>
      <c r="AR76" s="102">
        <v>0.4295989231804706</v>
      </c>
      <c r="AS76" s="102">
        <v>0.43208901522153498</v>
      </c>
      <c r="AT76" s="102">
        <v>0.43336574120035215</v>
      </c>
      <c r="AU76" s="102">
        <v>0.43506462124244494</v>
      </c>
      <c r="AV76" s="102">
        <v>0.43615254924798186</v>
      </c>
      <c r="AW76" s="102">
        <v>0.43714464292232741</v>
      </c>
      <c r="AX76" s="102">
        <v>0.4382817779511895</v>
      </c>
      <c r="AY76" s="102">
        <v>0.43968630196166653</v>
      </c>
      <c r="AZ76" s="102">
        <v>0.44116071321339317</v>
      </c>
    </row>
    <row r="77" spans="1:52" x14ac:dyDescent="0.45">
      <c r="A77" s="84" t="s">
        <v>100</v>
      </c>
      <c r="B77" s="103">
        <v>0.44541318810389741</v>
      </c>
      <c r="C77" s="103">
        <v>0.44649155894117809</v>
      </c>
      <c r="D77" s="103">
        <v>0.44726789998859384</v>
      </c>
      <c r="E77" s="103">
        <v>0.45113671498361257</v>
      </c>
      <c r="F77" s="103">
        <v>0.45155546326242962</v>
      </c>
      <c r="G77" s="103">
        <v>0.45111567773710515</v>
      </c>
      <c r="H77" s="103">
        <v>0.45236968671995026</v>
      </c>
      <c r="I77" s="103">
        <v>0.45548738735383903</v>
      </c>
      <c r="J77" s="103">
        <v>0.45846933091425762</v>
      </c>
      <c r="K77" s="103">
        <v>0.45823896345747611</v>
      </c>
      <c r="L77" s="103">
        <v>0.4658812902561088</v>
      </c>
      <c r="M77" s="103">
        <v>0.47461233858148022</v>
      </c>
      <c r="N77" s="103">
        <v>0.47854738704907129</v>
      </c>
      <c r="O77" s="103">
        <v>0.48600771026382522</v>
      </c>
      <c r="P77" s="103">
        <v>0.4886323691336934</v>
      </c>
      <c r="Q77" s="103">
        <v>0.4913993558789021</v>
      </c>
      <c r="R77" s="103">
        <v>0.49164109250990046</v>
      </c>
      <c r="S77" s="103">
        <v>0.49167323126350676</v>
      </c>
      <c r="T77" s="103">
        <v>0.49172869065800517</v>
      </c>
      <c r="U77" s="103">
        <v>0.49177661447391507</v>
      </c>
      <c r="V77" s="103">
        <v>0.49300116282551854</v>
      </c>
      <c r="W77" s="103">
        <v>0.49406237005921555</v>
      </c>
      <c r="X77" s="103">
        <v>0.49466141984130751</v>
      </c>
      <c r="Y77" s="103">
        <v>0.49619338334750912</v>
      </c>
      <c r="Z77" s="103">
        <v>0.49817957555646369</v>
      </c>
      <c r="AA77" s="103">
        <v>0.5018848501796479</v>
      </c>
      <c r="AB77" s="103">
        <v>0.50257747664303865</v>
      </c>
      <c r="AC77" s="103">
        <v>0.50452730368352816</v>
      </c>
      <c r="AD77" s="103">
        <v>0.50689800878098823</v>
      </c>
      <c r="AE77" s="103">
        <v>0.50991336482812688</v>
      </c>
      <c r="AF77" s="103">
        <v>0.51423419870734288</v>
      </c>
      <c r="AG77" s="103">
        <v>0.52073304057680403</v>
      </c>
      <c r="AH77" s="103">
        <v>0.52438060593180025</v>
      </c>
      <c r="AI77" s="103">
        <v>0.53152139388282205</v>
      </c>
      <c r="AJ77" s="103">
        <v>0.53565999864573732</v>
      </c>
      <c r="AK77" s="103">
        <v>0.54302443345287188</v>
      </c>
      <c r="AL77" s="103">
        <v>0.54387421681317882</v>
      </c>
      <c r="AM77" s="103">
        <v>0.5470498085826877</v>
      </c>
      <c r="AN77" s="103">
        <v>0.55116367606987304</v>
      </c>
      <c r="AO77" s="103">
        <v>0.55709605491418557</v>
      </c>
      <c r="AP77" s="103">
        <v>0.56599861319893596</v>
      </c>
      <c r="AQ77" s="103">
        <v>0.57743443075174228</v>
      </c>
      <c r="AR77" s="103">
        <v>0.58651983257467077</v>
      </c>
      <c r="AS77" s="103">
        <v>0.60193005214361672</v>
      </c>
      <c r="AT77" s="103">
        <v>0.60949123230702218</v>
      </c>
      <c r="AU77" s="103">
        <v>0.62157527550042724</v>
      </c>
      <c r="AV77" s="103">
        <v>0.62653588504195834</v>
      </c>
      <c r="AW77" s="103">
        <v>0.633203548903855</v>
      </c>
      <c r="AX77" s="103">
        <v>0.639860720072151</v>
      </c>
      <c r="AY77" s="103">
        <v>0.64648133350347281</v>
      </c>
      <c r="AZ77" s="103">
        <v>0.65294595357595886</v>
      </c>
    </row>
    <row r="78" spans="1:52" x14ac:dyDescent="0.45">
      <c r="A78" s="84" t="s">
        <v>101</v>
      </c>
      <c r="B78" s="103">
        <v>0.11727642300567685</v>
      </c>
      <c r="C78" s="103">
        <v>0.11755294447846662</v>
      </c>
      <c r="D78" s="103">
        <v>0.11774043797269371</v>
      </c>
      <c r="E78" s="103">
        <v>0.11847408867746005</v>
      </c>
      <c r="F78" s="103">
        <v>0.11858122365184998</v>
      </c>
      <c r="G78" s="103">
        <v>0.11847437634435436</v>
      </c>
      <c r="H78" s="103">
        <v>0.11875799941060593</v>
      </c>
      <c r="I78" s="103">
        <v>0.1195259209657939</v>
      </c>
      <c r="J78" s="103">
        <v>0.12032877223679636</v>
      </c>
      <c r="K78" s="103">
        <v>0.12027353700741841</v>
      </c>
      <c r="L78" s="103">
        <v>0.12216015586887728</v>
      </c>
      <c r="M78" s="103">
        <v>0.12438547606433316</v>
      </c>
      <c r="N78" s="103">
        <v>0.12546022397927578</v>
      </c>
      <c r="O78" s="103">
        <v>0.12750134204597799</v>
      </c>
      <c r="P78" s="103">
        <v>0.12825995859229661</v>
      </c>
      <c r="Q78" s="103">
        <v>0.12906888702042482</v>
      </c>
      <c r="R78" s="103">
        <v>0.12917900497361764</v>
      </c>
      <c r="S78" s="103">
        <v>0.1291996049834187</v>
      </c>
      <c r="T78" s="103">
        <v>0.12926166873117803</v>
      </c>
      <c r="U78" s="103">
        <v>0.12933974464523676</v>
      </c>
      <c r="V78" s="103">
        <v>0.12949754453601611</v>
      </c>
      <c r="W78" s="103">
        <v>0.12953832809726251</v>
      </c>
      <c r="X78" s="103">
        <v>0.1296352870057515</v>
      </c>
      <c r="Y78" s="103">
        <v>0.12975924613721321</v>
      </c>
      <c r="Z78" s="103">
        <v>0.12994062598664766</v>
      </c>
      <c r="AA78" s="103">
        <v>0.13016634030525548</v>
      </c>
      <c r="AB78" s="103">
        <v>0.13043642226700389</v>
      </c>
      <c r="AC78" s="103">
        <v>0.13062409453551047</v>
      </c>
      <c r="AD78" s="103">
        <v>0.13095941939231392</v>
      </c>
      <c r="AE78" s="103">
        <v>0.13110090240484812</v>
      </c>
      <c r="AF78" s="103">
        <v>0.13132787933467091</v>
      </c>
      <c r="AG78" s="103">
        <v>0.13155978103569957</v>
      </c>
      <c r="AH78" s="103">
        <v>0.13167107079727722</v>
      </c>
      <c r="AI78" s="103">
        <v>0.1319062404128355</v>
      </c>
      <c r="AJ78" s="103">
        <v>0.13218189246764772</v>
      </c>
      <c r="AK78" s="103">
        <v>0.13258531921258093</v>
      </c>
      <c r="AL78" s="103">
        <v>0.13269279008876467</v>
      </c>
      <c r="AM78" s="103">
        <v>0.13290540832925846</v>
      </c>
      <c r="AN78" s="103">
        <v>0.1331477489329646</v>
      </c>
      <c r="AO78" s="103">
        <v>0.13351543926296527</v>
      </c>
      <c r="AP78" s="103">
        <v>0.1338869340028529</v>
      </c>
      <c r="AQ78" s="103">
        <v>0.13430374009395274</v>
      </c>
      <c r="AR78" s="103">
        <v>0.13459451155427965</v>
      </c>
      <c r="AS78" s="103">
        <v>0.13507475704727015</v>
      </c>
      <c r="AT78" s="103">
        <v>0.13529044650060884</v>
      </c>
      <c r="AU78" s="103">
        <v>0.13561181461862185</v>
      </c>
      <c r="AV78" s="103">
        <v>0.1359537903733033</v>
      </c>
      <c r="AW78" s="103">
        <v>0.13613610234684892</v>
      </c>
      <c r="AX78" s="103">
        <v>0.13648052584311185</v>
      </c>
      <c r="AY78" s="103">
        <v>0.13687452169720987</v>
      </c>
      <c r="AZ78" s="103">
        <v>0.13741316751266108</v>
      </c>
    </row>
    <row r="79" spans="1:52" x14ac:dyDescent="0.45">
      <c r="A79" s="84" t="s">
        <v>102</v>
      </c>
      <c r="B79" s="103">
        <v>0.64297595849038858</v>
      </c>
      <c r="C79" s="103">
        <v>0.64453680615320075</v>
      </c>
      <c r="D79" s="103">
        <v>0.64559184737085895</v>
      </c>
      <c r="E79" s="103">
        <v>0.64944199038471295</v>
      </c>
      <c r="F79" s="103">
        <v>0.6499814830827787</v>
      </c>
      <c r="G79" s="103">
        <v>0.64942496931692129</v>
      </c>
      <c r="H79" s="103">
        <v>0.65106660522694026</v>
      </c>
      <c r="I79" s="103">
        <v>0.65525885647610604</v>
      </c>
      <c r="J79" s="103">
        <v>0.65941306501865826</v>
      </c>
      <c r="K79" s="103">
        <v>0.65914111687074184</v>
      </c>
      <c r="L79" s="103">
        <v>0.66951328745494476</v>
      </c>
      <c r="M79" s="103">
        <v>0.68173470421323168</v>
      </c>
      <c r="N79" s="103">
        <v>0.68757942749599044</v>
      </c>
      <c r="O79" s="103">
        <v>0.69873723869408</v>
      </c>
      <c r="P79" s="103">
        <v>0.70275776669511003</v>
      </c>
      <c r="Q79" s="103">
        <v>0.70718405947536822</v>
      </c>
      <c r="R79" s="103">
        <v>0.70775224325569697</v>
      </c>
      <c r="S79" s="103">
        <v>0.70897060527226885</v>
      </c>
      <c r="T79" s="103">
        <v>0.70920435464376508</v>
      </c>
      <c r="U79" s="103">
        <v>0.7099921573155118</v>
      </c>
      <c r="V79" s="103">
        <v>0.71112028474870814</v>
      </c>
      <c r="W79" s="103">
        <v>0.71304832105727134</v>
      </c>
      <c r="X79" s="103">
        <v>0.71585684240804459</v>
      </c>
      <c r="Y79" s="103">
        <v>0.71921464775106259</v>
      </c>
      <c r="Z79" s="103">
        <v>0.72390496964477802</v>
      </c>
      <c r="AA79" s="103">
        <v>0.73161725085076246</v>
      </c>
      <c r="AB79" s="103">
        <v>0.73468122359879018</v>
      </c>
      <c r="AC79" s="103">
        <v>0.74187450964187507</v>
      </c>
      <c r="AD79" s="103">
        <v>0.74368896154557429</v>
      </c>
      <c r="AE79" s="103">
        <v>0.75162248554681854</v>
      </c>
      <c r="AF79" s="103">
        <v>0.75337077436801114</v>
      </c>
      <c r="AG79" s="103">
        <v>0.75901165259633152</v>
      </c>
      <c r="AH79" s="103">
        <v>0.76364984920243106</v>
      </c>
      <c r="AI79" s="103">
        <v>0.77059793975011825</v>
      </c>
      <c r="AJ79" s="103">
        <v>0.78082556554496474</v>
      </c>
      <c r="AK79" s="103">
        <v>0.78943833562239873</v>
      </c>
      <c r="AL79" s="103">
        <v>0.79344566361809432</v>
      </c>
      <c r="AM79" s="103">
        <v>0.80032645465223362</v>
      </c>
      <c r="AN79" s="103">
        <v>0.8035589126549102</v>
      </c>
      <c r="AO79" s="103">
        <v>0.80838797975548682</v>
      </c>
      <c r="AP79" s="103">
        <v>0.81057250862204366</v>
      </c>
      <c r="AQ79" s="103">
        <v>0.8129596648141133</v>
      </c>
      <c r="AR79" s="103">
        <v>0.81471224674744946</v>
      </c>
      <c r="AS79" s="103">
        <v>0.81871871915700478</v>
      </c>
      <c r="AT79" s="103">
        <v>0.82040145960866995</v>
      </c>
      <c r="AU79" s="103">
        <v>0.82335541159111703</v>
      </c>
      <c r="AV79" s="103">
        <v>0.82585106909279649</v>
      </c>
      <c r="AW79" s="103">
        <v>0.82906907578652178</v>
      </c>
      <c r="AX79" s="103">
        <v>0.8300195946492166</v>
      </c>
      <c r="AY79" s="103">
        <v>0.83161849394884912</v>
      </c>
      <c r="AZ79" s="103">
        <v>0.83329302232095182</v>
      </c>
    </row>
    <row r="80" spans="1:52" x14ac:dyDescent="0.45">
      <c r="A80" s="84" t="s">
        <v>103</v>
      </c>
      <c r="B80" s="103">
        <v>0.59431506095095121</v>
      </c>
      <c r="C80" s="103">
        <v>0.59673190875862137</v>
      </c>
      <c r="D80" s="103">
        <v>0.59779293026913793</v>
      </c>
      <c r="E80" s="103">
        <v>0.59983389760289363</v>
      </c>
      <c r="F80" s="103">
        <v>0.6031235299728489</v>
      </c>
      <c r="G80" s="103">
        <v>0.60305135505619178</v>
      </c>
      <c r="H80" s="103">
        <v>0.6047016617103097</v>
      </c>
      <c r="I80" s="103">
        <v>0.60959617328415561</v>
      </c>
      <c r="J80" s="103">
        <v>0.61416042445275265</v>
      </c>
      <c r="K80" s="103">
        <v>0.61255179443724539</v>
      </c>
      <c r="L80" s="103">
        <v>0.62523049194795866</v>
      </c>
      <c r="M80" s="103">
        <v>0.63556946453897145</v>
      </c>
      <c r="N80" s="103">
        <v>0.64005656566700009</v>
      </c>
      <c r="O80" s="103">
        <v>0.64958594518229462</v>
      </c>
      <c r="P80" s="103">
        <v>0.64696562645524036</v>
      </c>
      <c r="Q80" s="103">
        <v>0.64775243598073806</v>
      </c>
      <c r="R80" s="103">
        <v>0.64745528489562854</v>
      </c>
      <c r="S80" s="103">
        <v>0.6474532826042626</v>
      </c>
      <c r="T80" s="103">
        <v>0.64756815614385654</v>
      </c>
      <c r="U80" s="103">
        <v>0.64763891072262436</v>
      </c>
      <c r="V80" s="103">
        <v>0.6492201978396801</v>
      </c>
      <c r="W80" s="103">
        <v>0.65045272413596511</v>
      </c>
      <c r="X80" s="103">
        <v>0.65087840388177276</v>
      </c>
      <c r="Y80" s="103">
        <v>0.65188938579188449</v>
      </c>
      <c r="Z80" s="103">
        <v>0.65434357577951208</v>
      </c>
      <c r="AA80" s="103">
        <v>0.65770180559277147</v>
      </c>
      <c r="AB80" s="103">
        <v>0.658331345992894</v>
      </c>
      <c r="AC80" s="103">
        <v>0.66025650292270088</v>
      </c>
      <c r="AD80" s="103">
        <v>0.6626426783845083</v>
      </c>
      <c r="AE80" s="103">
        <v>0.6652622312887948</v>
      </c>
      <c r="AF80" s="103">
        <v>0.66922631789325915</v>
      </c>
      <c r="AG80" s="103">
        <v>0.67559006352421869</v>
      </c>
      <c r="AH80" s="103">
        <v>0.67916172044227807</v>
      </c>
      <c r="AI80" s="103">
        <v>0.68555588999241446</v>
      </c>
      <c r="AJ80" s="103">
        <v>0.69036660403084671</v>
      </c>
      <c r="AK80" s="103">
        <v>0.69632995864174874</v>
      </c>
      <c r="AL80" s="103">
        <v>0.69721180585311315</v>
      </c>
      <c r="AM80" s="103">
        <v>0.69959480606558255</v>
      </c>
      <c r="AN80" s="103">
        <v>0.70237732712978829</v>
      </c>
      <c r="AO80" s="103">
        <v>0.70516539982844906</v>
      </c>
      <c r="AP80" s="103">
        <v>0.70950750047803424</v>
      </c>
      <c r="AQ80" s="103">
        <v>0.71448686270011297</v>
      </c>
      <c r="AR80" s="103">
        <v>0.71808930763311862</v>
      </c>
      <c r="AS80" s="103">
        <v>0.72293187431415951</v>
      </c>
      <c r="AT80" s="103">
        <v>0.72577928069379294</v>
      </c>
      <c r="AU80" s="103">
        <v>0.72902675237827286</v>
      </c>
      <c r="AV80" s="103">
        <v>0.73096557248255956</v>
      </c>
      <c r="AW80" s="103">
        <v>0.73350403587090207</v>
      </c>
      <c r="AX80" s="103">
        <v>0.73597846983102955</v>
      </c>
      <c r="AY80" s="103">
        <v>0.73853840183916974</v>
      </c>
      <c r="AZ80" s="103">
        <v>0.74101819317414752</v>
      </c>
    </row>
    <row r="81" spans="1:52" x14ac:dyDescent="0.45">
      <c r="A81" s="88" t="s">
        <v>104</v>
      </c>
      <c r="B81" s="104">
        <v>0.3245348145944118</v>
      </c>
      <c r="C81" s="104">
        <v>0.32525153293251585</v>
      </c>
      <c r="D81" s="104">
        <v>0.3256450184247176</v>
      </c>
      <c r="E81" s="104">
        <v>0.3263291665038151</v>
      </c>
      <c r="F81" s="104">
        <v>0.32863954509648258</v>
      </c>
      <c r="G81" s="104">
        <v>0.32893525718431038</v>
      </c>
      <c r="H81" s="104">
        <v>0.32837170053596143</v>
      </c>
      <c r="I81" s="104">
        <v>0.33106440367137463</v>
      </c>
      <c r="J81" s="104">
        <v>0.3333327579388336</v>
      </c>
      <c r="K81" s="104">
        <v>0.33322478188866217</v>
      </c>
      <c r="L81" s="104">
        <v>0.33836220323593208</v>
      </c>
      <c r="M81" s="104">
        <v>0.34348090549609911</v>
      </c>
      <c r="N81" s="104">
        <v>0.3469541007193887</v>
      </c>
      <c r="O81" s="104">
        <v>0.35246151617972765</v>
      </c>
      <c r="P81" s="104">
        <v>0.35427794233497822</v>
      </c>
      <c r="Q81" s="104">
        <v>0.35698860067011656</v>
      </c>
      <c r="R81" s="104">
        <v>0.35729634738912786</v>
      </c>
      <c r="S81" s="104">
        <v>0.35737371813707042</v>
      </c>
      <c r="T81" s="104">
        <v>0.35761215380524042</v>
      </c>
      <c r="U81" s="104">
        <v>0.35808055293370866</v>
      </c>
      <c r="V81" s="104">
        <v>0.35876052253352697</v>
      </c>
      <c r="W81" s="104">
        <v>0.35890756645794325</v>
      </c>
      <c r="X81" s="104">
        <v>0.35937094448753093</v>
      </c>
      <c r="Y81" s="104">
        <v>0.35991881984168356</v>
      </c>
      <c r="Z81" s="104">
        <v>0.36062652509683651</v>
      </c>
      <c r="AA81" s="104">
        <v>0.36156549706647306</v>
      </c>
      <c r="AB81" s="104">
        <v>0.36286940165602311</v>
      </c>
      <c r="AC81" s="104">
        <v>0.36366874521224385</v>
      </c>
      <c r="AD81" s="104">
        <v>0.36523879834716189</v>
      </c>
      <c r="AE81" s="104">
        <v>0.36602682684350085</v>
      </c>
      <c r="AF81" s="104">
        <v>0.36712194586609687</v>
      </c>
      <c r="AG81" s="104">
        <v>0.36845518529732602</v>
      </c>
      <c r="AH81" s="104">
        <v>0.3689607999384934</v>
      </c>
      <c r="AI81" s="104">
        <v>0.36994958596914507</v>
      </c>
      <c r="AJ81" s="104">
        <v>0.37165929937794989</v>
      </c>
      <c r="AK81" s="104">
        <v>0.37363656005124113</v>
      </c>
      <c r="AL81" s="104">
        <v>0.37404777993931271</v>
      </c>
      <c r="AM81" s="104">
        <v>0.37510983114577306</v>
      </c>
      <c r="AN81" s="104">
        <v>0.37624807786224101</v>
      </c>
      <c r="AO81" s="104">
        <v>0.37766795437688455</v>
      </c>
      <c r="AP81" s="104">
        <v>0.37938703155114989</v>
      </c>
      <c r="AQ81" s="104">
        <v>0.38162744310896557</v>
      </c>
      <c r="AR81" s="104">
        <v>0.38303153222650366</v>
      </c>
      <c r="AS81" s="104">
        <v>0.38553297749414606</v>
      </c>
      <c r="AT81" s="104">
        <v>0.38686435724838764</v>
      </c>
      <c r="AU81" s="104">
        <v>0.38858804623364174</v>
      </c>
      <c r="AV81" s="104">
        <v>0.39064090942486884</v>
      </c>
      <c r="AW81" s="104">
        <v>0.39161141173620223</v>
      </c>
      <c r="AX81" s="104">
        <v>0.39323089044582843</v>
      </c>
      <c r="AY81" s="104">
        <v>0.39582914134867037</v>
      </c>
      <c r="AZ81" s="104">
        <v>0.39870508416405964</v>
      </c>
    </row>
    <row r="82" spans="1:52" x14ac:dyDescent="0.45">
      <c r="A82" s="90" t="s">
        <v>105</v>
      </c>
      <c r="B82" s="105">
        <v>0.26342677610335519</v>
      </c>
      <c r="C82" s="105">
        <v>0.26368825233893134</v>
      </c>
      <c r="D82" s="105">
        <v>0.26458287140881176</v>
      </c>
      <c r="E82" s="105">
        <v>0.26628021916165567</v>
      </c>
      <c r="F82" s="105">
        <v>0.26819891028584952</v>
      </c>
      <c r="G82" s="105">
        <v>0.26731650842658716</v>
      </c>
      <c r="H82" s="105">
        <v>0.26718700381493382</v>
      </c>
      <c r="I82" s="105">
        <v>0.26947532238351035</v>
      </c>
      <c r="J82" s="105">
        <v>0.27122079667904492</v>
      </c>
      <c r="K82" s="105">
        <v>0.2705160483387356</v>
      </c>
      <c r="L82" s="105">
        <v>0.27624125907258867</v>
      </c>
      <c r="M82" s="105">
        <v>0.2821088367973329</v>
      </c>
      <c r="N82" s="105">
        <v>0.28510578219101823</v>
      </c>
      <c r="O82" s="105">
        <v>0.28943892764614149</v>
      </c>
      <c r="P82" s="105">
        <v>0.29107227667517876</v>
      </c>
      <c r="Q82" s="105">
        <v>0.29142506806487078</v>
      </c>
      <c r="R82" s="105">
        <v>0.29113562997292325</v>
      </c>
      <c r="S82" s="105">
        <v>0.29108877236610509</v>
      </c>
      <c r="T82" s="105">
        <v>0.29110287814948377</v>
      </c>
      <c r="U82" s="105">
        <v>0.29107836515027097</v>
      </c>
      <c r="V82" s="105">
        <v>0.29141775902349448</v>
      </c>
      <c r="W82" s="105">
        <v>0.29166892289087992</v>
      </c>
      <c r="X82" s="105">
        <v>0.29176700079627316</v>
      </c>
      <c r="Y82" s="105">
        <v>0.29198683418493204</v>
      </c>
      <c r="Z82" s="105">
        <v>0.29237234299174142</v>
      </c>
      <c r="AA82" s="105">
        <v>0.29301075662237669</v>
      </c>
      <c r="AB82" s="105">
        <v>0.29310183340598489</v>
      </c>
      <c r="AC82" s="105">
        <v>0.2934428844560184</v>
      </c>
      <c r="AD82" s="105">
        <v>0.29390726674032297</v>
      </c>
      <c r="AE82" s="105">
        <v>0.29443240366758394</v>
      </c>
      <c r="AF82" s="105">
        <v>0.29520938067199531</v>
      </c>
      <c r="AG82" s="105">
        <v>0.29637686131129903</v>
      </c>
      <c r="AH82" s="105">
        <v>0.29693329287304909</v>
      </c>
      <c r="AI82" s="105">
        <v>0.29804370294268329</v>
      </c>
      <c r="AJ82" s="105">
        <v>0.29876284555946486</v>
      </c>
      <c r="AK82" s="105">
        <v>0.29994253136799753</v>
      </c>
      <c r="AL82" s="105">
        <v>0.30007578022266851</v>
      </c>
      <c r="AM82" s="105">
        <v>0.30053352039029879</v>
      </c>
      <c r="AN82" s="105">
        <v>0.30107919797003696</v>
      </c>
      <c r="AO82" s="105">
        <v>0.301702334970255</v>
      </c>
      <c r="AP82" s="105">
        <v>0.30256702253408968</v>
      </c>
      <c r="AQ82" s="105">
        <v>0.30350470057873519</v>
      </c>
      <c r="AR82" s="105">
        <v>0.30411434964596584</v>
      </c>
      <c r="AS82" s="105">
        <v>0.30503817992385396</v>
      </c>
      <c r="AT82" s="105">
        <v>0.30553135426419281</v>
      </c>
      <c r="AU82" s="105">
        <v>0.30624571839364723</v>
      </c>
      <c r="AV82" s="105">
        <v>0.30658679786293408</v>
      </c>
      <c r="AW82" s="105">
        <v>0.30703248864894356</v>
      </c>
      <c r="AX82" s="105">
        <v>0.30748770292946676</v>
      </c>
      <c r="AY82" s="105">
        <v>0.30796425867521993</v>
      </c>
      <c r="AZ82" s="105">
        <v>0.30843267237138045</v>
      </c>
    </row>
    <row r="83" spans="1:52" x14ac:dyDescent="0.45">
      <c r="A83" s="90" t="s">
        <v>106</v>
      </c>
      <c r="B83" s="105">
        <v>0.31886128766896071</v>
      </c>
      <c r="C83" s="105">
        <v>0.32099722493451277</v>
      </c>
      <c r="D83" s="105">
        <v>0.32127192843872537</v>
      </c>
      <c r="E83" s="105">
        <v>0.32327277629485285</v>
      </c>
      <c r="F83" s="105">
        <v>0.33046893901729191</v>
      </c>
      <c r="G83" s="105">
        <v>0.33146550547429199</v>
      </c>
      <c r="H83" s="105">
        <v>0.33838041294300225</v>
      </c>
      <c r="I83" s="105">
        <v>0.34388637665091798</v>
      </c>
      <c r="J83" s="105">
        <v>0.34759659354314593</v>
      </c>
      <c r="K83" s="105">
        <v>0.34892857345186162</v>
      </c>
      <c r="L83" s="105">
        <v>0.35268447652427354</v>
      </c>
      <c r="M83" s="105">
        <v>0.36026343798716737</v>
      </c>
      <c r="N83" s="105">
        <v>0.36555486364349871</v>
      </c>
      <c r="O83" s="105">
        <v>0.37429834438668175</v>
      </c>
      <c r="P83" s="105">
        <v>0.37674761454336458</v>
      </c>
      <c r="Q83" s="105">
        <v>0.38013934574419639</v>
      </c>
      <c r="R83" s="105">
        <v>0.3794921386828205</v>
      </c>
      <c r="S83" s="105">
        <v>0.37931516324122133</v>
      </c>
      <c r="T83" s="105">
        <v>0.37934368616687031</v>
      </c>
      <c r="U83" s="105">
        <v>0.37914080348839019</v>
      </c>
      <c r="V83" s="105">
        <v>0.37906060554892473</v>
      </c>
      <c r="W83" s="105">
        <v>0.37915969985356718</v>
      </c>
      <c r="X83" s="105">
        <v>0.37932946195647094</v>
      </c>
      <c r="Y83" s="105">
        <v>0.37940037031921231</v>
      </c>
      <c r="Z83" s="105">
        <v>0.37951236111397046</v>
      </c>
      <c r="AA83" s="105">
        <v>0.37980883250789266</v>
      </c>
      <c r="AB83" s="105">
        <v>0.38013736376888829</v>
      </c>
      <c r="AC83" s="105">
        <v>0.38056623742958756</v>
      </c>
      <c r="AD83" s="105">
        <v>0.38106467280664963</v>
      </c>
      <c r="AE83" s="105">
        <v>0.38160145721605004</v>
      </c>
      <c r="AF83" s="105">
        <v>0.38214131741111085</v>
      </c>
      <c r="AG83" s="105">
        <v>0.38489731013441286</v>
      </c>
      <c r="AH83" s="105">
        <v>0.38595665971936066</v>
      </c>
      <c r="AI83" s="105">
        <v>0.38877966923813784</v>
      </c>
      <c r="AJ83" s="105">
        <v>0.39312707331294777</v>
      </c>
      <c r="AK83" s="105">
        <v>0.39780787428486641</v>
      </c>
      <c r="AL83" s="105">
        <v>0.39857637073446806</v>
      </c>
      <c r="AM83" s="105">
        <v>0.40060245051620974</v>
      </c>
      <c r="AN83" s="105">
        <v>0.40307536296270879</v>
      </c>
      <c r="AO83" s="105">
        <v>0.40654889724775028</v>
      </c>
      <c r="AP83" s="105">
        <v>0.40980940949075173</v>
      </c>
      <c r="AQ83" s="105">
        <v>0.41461232053563535</v>
      </c>
      <c r="AR83" s="105">
        <v>0.4177544396479716</v>
      </c>
      <c r="AS83" s="105">
        <v>0.42325908411430058</v>
      </c>
      <c r="AT83" s="105">
        <v>0.42580591176499161</v>
      </c>
      <c r="AU83" s="105">
        <v>0.42868462164013155</v>
      </c>
      <c r="AV83" s="105">
        <v>0.42913143667782117</v>
      </c>
      <c r="AW83" s="105">
        <v>0.42976316988189822</v>
      </c>
      <c r="AX83" s="105">
        <v>0.43038577242493375</v>
      </c>
      <c r="AY83" s="105">
        <v>0.43109157501800471</v>
      </c>
      <c r="AZ83" s="105">
        <v>0.43185714840215189</v>
      </c>
    </row>
    <row r="84" spans="1:52" x14ac:dyDescent="0.45">
      <c r="A84" s="92" t="s">
        <v>107</v>
      </c>
      <c r="B84" s="106">
        <v>0.47416103597174414</v>
      </c>
      <c r="C84" s="106">
        <v>0.47528993290253491</v>
      </c>
      <c r="D84" s="106">
        <v>0.47606025567761867</v>
      </c>
      <c r="E84" s="106">
        <v>0.47860881210148215</v>
      </c>
      <c r="F84" s="106">
        <v>0.47900367364201968</v>
      </c>
      <c r="G84" s="106">
        <v>0.47850423062930908</v>
      </c>
      <c r="H84" s="106">
        <v>0.47973760661315357</v>
      </c>
      <c r="I84" s="106">
        <v>0.48275012932436639</v>
      </c>
      <c r="J84" s="106">
        <v>0.48577757044452063</v>
      </c>
      <c r="K84" s="106">
        <v>0.48554058665842487</v>
      </c>
      <c r="L84" s="106">
        <v>0.49408402747696628</v>
      </c>
      <c r="M84" s="106">
        <v>0.5031431756610949</v>
      </c>
      <c r="N84" s="106">
        <v>0.5074922791776364</v>
      </c>
      <c r="O84" s="106">
        <v>0.51561650419751848</v>
      </c>
      <c r="P84" s="106">
        <v>0.51825710502530353</v>
      </c>
      <c r="Q84" s="106">
        <v>0.52174138008309867</v>
      </c>
      <c r="R84" s="106">
        <v>0.52194608842859225</v>
      </c>
      <c r="S84" s="106">
        <v>0.52194081920903002</v>
      </c>
      <c r="T84" s="106">
        <v>0.52194936752990928</v>
      </c>
      <c r="U84" s="106">
        <v>0.52194504660832908</v>
      </c>
      <c r="V84" s="106">
        <v>0.52238311162206363</v>
      </c>
      <c r="W84" s="106">
        <v>0.52278996415617296</v>
      </c>
      <c r="X84" s="106">
        <v>0.52299169178600025</v>
      </c>
      <c r="Y84" s="106">
        <v>0.52353314909745485</v>
      </c>
      <c r="Z84" s="106">
        <v>0.52408223375061147</v>
      </c>
      <c r="AA84" s="106">
        <v>0.52515451164768234</v>
      </c>
      <c r="AB84" s="106">
        <v>0.52538094297366267</v>
      </c>
      <c r="AC84" s="106">
        <v>0.52588781796333051</v>
      </c>
      <c r="AD84" s="106">
        <v>0.52648733176014328</v>
      </c>
      <c r="AE84" s="106">
        <v>0.52735601919060959</v>
      </c>
      <c r="AF84" s="106">
        <v>0.52844064918517386</v>
      </c>
      <c r="AG84" s="106">
        <v>0.53002323008051322</v>
      </c>
      <c r="AH84" s="106">
        <v>0.53097712694308696</v>
      </c>
      <c r="AI84" s="106">
        <v>0.53285899658258085</v>
      </c>
      <c r="AJ84" s="106">
        <v>0.53384603404570807</v>
      </c>
      <c r="AK84" s="106">
        <v>0.53561352960805597</v>
      </c>
      <c r="AL84" s="106">
        <v>0.5357868772318658</v>
      </c>
      <c r="AM84" s="106">
        <v>0.53630790801779837</v>
      </c>
      <c r="AN84" s="106">
        <v>0.53690121027687099</v>
      </c>
      <c r="AO84" s="106">
        <v>0.5377681818934622</v>
      </c>
      <c r="AP84" s="106">
        <v>0.53877603641894922</v>
      </c>
      <c r="AQ84" s="106">
        <v>0.53988064733907548</v>
      </c>
      <c r="AR84" s="106">
        <v>0.54069891072064191</v>
      </c>
      <c r="AS84" s="106">
        <v>0.54192785720385872</v>
      </c>
      <c r="AT84" s="106">
        <v>0.54249811841872864</v>
      </c>
      <c r="AU84" s="106">
        <v>0.54340322656035134</v>
      </c>
      <c r="AV84" s="106">
        <v>0.54379568683846791</v>
      </c>
      <c r="AW84" s="106">
        <v>0.54428011058893067</v>
      </c>
      <c r="AX84" s="106">
        <v>0.5447986098000025</v>
      </c>
      <c r="AY84" s="106">
        <v>0.54531571063613504</v>
      </c>
      <c r="AZ84" s="106">
        <v>0.54584347393835353</v>
      </c>
    </row>
    <row r="86" spans="1:52" ht="13.15" x14ac:dyDescent="0.45">
      <c r="A86" s="53" t="s">
        <v>111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</row>
    <row r="87" spans="1:52" ht="13.15" x14ac:dyDescent="0.45">
      <c r="A87" s="82" t="s">
        <v>12</v>
      </c>
      <c r="B87" s="83">
        <v>73993.586459572689</v>
      </c>
      <c r="C87" s="83">
        <v>73602.327568166394</v>
      </c>
      <c r="D87" s="83">
        <v>71705.004072212541</v>
      </c>
      <c r="E87" s="83">
        <v>73090.116596947933</v>
      </c>
      <c r="F87" s="83">
        <v>73640.790770173771</v>
      </c>
      <c r="G87" s="83">
        <v>73803.664780676772</v>
      </c>
      <c r="H87" s="83">
        <v>67895.038487553524</v>
      </c>
      <c r="I87" s="83">
        <v>64856.884417528672</v>
      </c>
      <c r="J87" s="83">
        <v>64078.17725826367</v>
      </c>
      <c r="K87" s="83">
        <v>61904.697808617406</v>
      </c>
      <c r="L87" s="83">
        <v>63049.275736556629</v>
      </c>
      <c r="M87" s="83">
        <v>60810.452549178655</v>
      </c>
      <c r="N87" s="83">
        <v>60603.228829958622</v>
      </c>
      <c r="O87" s="83">
        <v>60700.882489090145</v>
      </c>
      <c r="P87" s="83">
        <v>58192.572325098605</v>
      </c>
      <c r="Q87" s="83">
        <v>57268.149756579711</v>
      </c>
      <c r="R87" s="83">
        <v>57117.762038620094</v>
      </c>
      <c r="S87" s="83">
        <v>57940.662767869951</v>
      </c>
      <c r="T87" s="83">
        <v>58493.317474377676</v>
      </c>
      <c r="U87" s="83">
        <v>59064.611905624261</v>
      </c>
      <c r="V87" s="83">
        <v>59257.745593826898</v>
      </c>
      <c r="W87" s="83">
        <v>59597.941755599408</v>
      </c>
      <c r="X87" s="83">
        <v>60050.104155990542</v>
      </c>
      <c r="Y87" s="83">
        <v>60370.313705486122</v>
      </c>
      <c r="Z87" s="83">
        <v>60218.187956232323</v>
      </c>
      <c r="AA87" s="83">
        <v>59974.313129002512</v>
      </c>
      <c r="AB87" s="83">
        <v>60273.033084686693</v>
      </c>
      <c r="AC87" s="83">
        <v>60380.871683958037</v>
      </c>
      <c r="AD87" s="83">
        <v>60290.637251364911</v>
      </c>
      <c r="AE87" s="83">
        <v>60249.507540710787</v>
      </c>
      <c r="AF87" s="83">
        <v>59895.169738105513</v>
      </c>
      <c r="AG87" s="83">
        <v>58918.611965421325</v>
      </c>
      <c r="AH87" s="83">
        <v>58693.911330293064</v>
      </c>
      <c r="AI87" s="83">
        <v>57897.25637147238</v>
      </c>
      <c r="AJ87" s="83">
        <v>57175.310652022483</v>
      </c>
      <c r="AK87" s="83">
        <v>56423.556888100502</v>
      </c>
      <c r="AL87" s="83">
        <v>56659.973891952868</v>
      </c>
      <c r="AM87" s="83">
        <v>56596.343203867669</v>
      </c>
      <c r="AN87" s="83">
        <v>56482.735773242006</v>
      </c>
      <c r="AO87" s="83">
        <v>56329.248843371133</v>
      </c>
      <c r="AP87" s="83">
        <v>56059.944188073445</v>
      </c>
      <c r="AQ87" s="83">
        <v>55602.239807777485</v>
      </c>
      <c r="AR87" s="83">
        <v>55476.922113045861</v>
      </c>
      <c r="AS87" s="83">
        <v>55072.965913808308</v>
      </c>
      <c r="AT87" s="83">
        <v>54992.632880827274</v>
      </c>
      <c r="AU87" s="83">
        <v>54927.459793750357</v>
      </c>
      <c r="AV87" s="83">
        <v>54998.406976101651</v>
      </c>
      <c r="AW87" s="83">
        <v>55060.88797468663</v>
      </c>
      <c r="AX87" s="83">
        <v>55093.716507119323</v>
      </c>
      <c r="AY87" s="83">
        <v>55071.42719094755</v>
      </c>
      <c r="AZ87" s="83">
        <v>55074.725559856408</v>
      </c>
    </row>
    <row r="88" spans="1:52" x14ac:dyDescent="0.45">
      <c r="A88" s="84" t="s">
        <v>100</v>
      </c>
      <c r="B88" s="85">
        <v>0</v>
      </c>
      <c r="C88" s="85">
        <v>0</v>
      </c>
      <c r="D88" s="85">
        <v>0</v>
      </c>
      <c r="E88" s="85">
        <v>0</v>
      </c>
      <c r="F88" s="85">
        <v>0</v>
      </c>
      <c r="G88" s="85">
        <v>0</v>
      </c>
      <c r="H88" s="85">
        <v>0</v>
      </c>
      <c r="I88" s="85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0</v>
      </c>
      <c r="S88" s="85">
        <v>0</v>
      </c>
      <c r="T88" s="85">
        <v>0</v>
      </c>
      <c r="U88" s="85">
        <v>0</v>
      </c>
      <c r="V88" s="85">
        <v>0</v>
      </c>
      <c r="W88" s="85">
        <v>0</v>
      </c>
      <c r="X88" s="85">
        <v>0</v>
      </c>
      <c r="Y88" s="85">
        <v>0</v>
      </c>
      <c r="Z88" s="85">
        <v>0</v>
      </c>
      <c r="AA88" s="85">
        <v>0</v>
      </c>
      <c r="AB88" s="85">
        <v>0</v>
      </c>
      <c r="AC88" s="85">
        <v>0</v>
      </c>
      <c r="AD88" s="85">
        <v>0</v>
      </c>
      <c r="AE88" s="85">
        <v>0</v>
      </c>
      <c r="AF88" s="85">
        <v>0</v>
      </c>
      <c r="AG88" s="85">
        <v>0</v>
      </c>
      <c r="AH88" s="85">
        <v>0</v>
      </c>
      <c r="AI88" s="85">
        <v>0</v>
      </c>
      <c r="AJ88" s="85">
        <v>0</v>
      </c>
      <c r="AK88" s="85">
        <v>0</v>
      </c>
      <c r="AL88" s="85">
        <v>0</v>
      </c>
      <c r="AM88" s="85">
        <v>0</v>
      </c>
      <c r="AN88" s="85">
        <v>0</v>
      </c>
      <c r="AO88" s="85">
        <v>0</v>
      </c>
      <c r="AP88" s="85">
        <v>0</v>
      </c>
      <c r="AQ88" s="85">
        <v>0</v>
      </c>
      <c r="AR88" s="85">
        <v>0</v>
      </c>
      <c r="AS88" s="85">
        <v>0</v>
      </c>
      <c r="AT88" s="85">
        <v>0</v>
      </c>
      <c r="AU88" s="85">
        <v>0</v>
      </c>
      <c r="AV88" s="85">
        <v>0</v>
      </c>
      <c r="AW88" s="85">
        <v>0</v>
      </c>
      <c r="AX88" s="85">
        <v>0</v>
      </c>
      <c r="AY88" s="85">
        <v>0</v>
      </c>
      <c r="AZ88" s="85">
        <v>0</v>
      </c>
    </row>
    <row r="89" spans="1:52" x14ac:dyDescent="0.45">
      <c r="A89" s="84" t="s">
        <v>101</v>
      </c>
      <c r="B89" s="85">
        <v>0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  <c r="I89" s="85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5">
        <v>0</v>
      </c>
      <c r="T89" s="85">
        <v>0</v>
      </c>
      <c r="U89" s="85">
        <v>0</v>
      </c>
      <c r="V89" s="85">
        <v>0</v>
      </c>
      <c r="W89" s="85">
        <v>0</v>
      </c>
      <c r="X89" s="85">
        <v>0</v>
      </c>
      <c r="Y89" s="85">
        <v>0</v>
      </c>
      <c r="Z89" s="85">
        <v>0</v>
      </c>
      <c r="AA89" s="85">
        <v>0</v>
      </c>
      <c r="AB89" s="85">
        <v>0</v>
      </c>
      <c r="AC89" s="85">
        <v>0</v>
      </c>
      <c r="AD89" s="85">
        <v>0</v>
      </c>
      <c r="AE89" s="85">
        <v>0</v>
      </c>
      <c r="AF89" s="85">
        <v>0</v>
      </c>
      <c r="AG89" s="85">
        <v>0</v>
      </c>
      <c r="AH89" s="85">
        <v>0</v>
      </c>
      <c r="AI89" s="85">
        <v>0</v>
      </c>
      <c r="AJ89" s="85">
        <v>0</v>
      </c>
      <c r="AK89" s="85">
        <v>0</v>
      </c>
      <c r="AL89" s="85">
        <v>0</v>
      </c>
      <c r="AM89" s="85">
        <v>0</v>
      </c>
      <c r="AN89" s="85">
        <v>0</v>
      </c>
      <c r="AO89" s="85">
        <v>0</v>
      </c>
      <c r="AP89" s="85">
        <v>0</v>
      </c>
      <c r="AQ89" s="85">
        <v>0</v>
      </c>
      <c r="AR89" s="85">
        <v>0</v>
      </c>
      <c r="AS89" s="85">
        <v>0</v>
      </c>
      <c r="AT89" s="85">
        <v>0</v>
      </c>
      <c r="AU89" s="85">
        <v>0</v>
      </c>
      <c r="AV89" s="85">
        <v>0</v>
      </c>
      <c r="AW89" s="85">
        <v>0</v>
      </c>
      <c r="AX89" s="85">
        <v>0</v>
      </c>
      <c r="AY89" s="85">
        <v>0</v>
      </c>
      <c r="AZ89" s="85">
        <v>0</v>
      </c>
    </row>
    <row r="90" spans="1:52" x14ac:dyDescent="0.45">
      <c r="A90" s="84" t="s">
        <v>102</v>
      </c>
      <c r="B90" s="85">
        <v>0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</v>
      </c>
      <c r="AD90" s="85">
        <v>0</v>
      </c>
      <c r="AE90" s="85">
        <v>0</v>
      </c>
      <c r="AF90" s="85">
        <v>0</v>
      </c>
      <c r="AG90" s="85">
        <v>0</v>
      </c>
      <c r="AH90" s="85">
        <v>0</v>
      </c>
      <c r="AI90" s="85">
        <v>0</v>
      </c>
      <c r="AJ90" s="85">
        <v>0</v>
      </c>
      <c r="AK90" s="85">
        <v>0</v>
      </c>
      <c r="AL90" s="85">
        <v>0</v>
      </c>
      <c r="AM90" s="85">
        <v>0</v>
      </c>
      <c r="AN90" s="85">
        <v>0</v>
      </c>
      <c r="AO90" s="85">
        <v>0</v>
      </c>
      <c r="AP90" s="85">
        <v>0</v>
      </c>
      <c r="AQ90" s="85">
        <v>0</v>
      </c>
      <c r="AR90" s="85">
        <v>0</v>
      </c>
      <c r="AS90" s="85">
        <v>0</v>
      </c>
      <c r="AT90" s="85">
        <v>0</v>
      </c>
      <c r="AU90" s="85">
        <v>0</v>
      </c>
      <c r="AV90" s="85">
        <v>0</v>
      </c>
      <c r="AW90" s="85">
        <v>0</v>
      </c>
      <c r="AX90" s="85">
        <v>0</v>
      </c>
      <c r="AY90" s="85">
        <v>0</v>
      </c>
      <c r="AZ90" s="85">
        <v>0</v>
      </c>
    </row>
    <row r="91" spans="1:52" x14ac:dyDescent="0.45">
      <c r="A91" s="86" t="s">
        <v>103</v>
      </c>
      <c r="B91" s="87">
        <v>16014.152349858223</v>
      </c>
      <c r="C91" s="87">
        <v>15936.598980678018</v>
      </c>
      <c r="D91" s="87">
        <v>15535.944671663754</v>
      </c>
      <c r="E91" s="87">
        <v>15854.829457146654</v>
      </c>
      <c r="F91" s="87">
        <v>15981.273270623717</v>
      </c>
      <c r="G91" s="87">
        <v>16049.556228631604</v>
      </c>
      <c r="H91" s="87">
        <v>14671.977078330794</v>
      </c>
      <c r="I91" s="87">
        <v>14049.926163692086</v>
      </c>
      <c r="J91" s="87">
        <v>13852.56747242378</v>
      </c>
      <c r="K91" s="87">
        <v>13383.165291939909</v>
      </c>
      <c r="L91" s="87">
        <v>13721.314768509097</v>
      </c>
      <c r="M91" s="87">
        <v>13340.568619124715</v>
      </c>
      <c r="N91" s="87">
        <v>13117.802740429224</v>
      </c>
      <c r="O91" s="87">
        <v>13135.809049081019</v>
      </c>
      <c r="P91" s="87">
        <v>12556.459096488034</v>
      </c>
      <c r="Q91" s="87">
        <v>12257.605400827157</v>
      </c>
      <c r="R91" s="87">
        <v>12381.92201098708</v>
      </c>
      <c r="S91" s="87">
        <v>12589.633577013457</v>
      </c>
      <c r="T91" s="87">
        <v>12719.526668616863</v>
      </c>
      <c r="U91" s="87">
        <v>12859.934039229065</v>
      </c>
      <c r="V91" s="87">
        <v>12901.279113803261</v>
      </c>
      <c r="W91" s="87">
        <v>12963.533728281291</v>
      </c>
      <c r="X91" s="87">
        <v>13064.537011127533</v>
      </c>
      <c r="Y91" s="87">
        <v>13131.101695990163</v>
      </c>
      <c r="Z91" s="87">
        <v>13060.344933126144</v>
      </c>
      <c r="AA91" s="87">
        <v>12961.347689447919</v>
      </c>
      <c r="AB91" s="87">
        <v>13033.920369356158</v>
      </c>
      <c r="AC91" s="87">
        <v>13020.615671923226</v>
      </c>
      <c r="AD91" s="87">
        <v>12977.737539369184</v>
      </c>
      <c r="AE91" s="87">
        <v>12921.768096522304</v>
      </c>
      <c r="AF91" s="87">
        <v>12798.004507391905</v>
      </c>
      <c r="AG91" s="87">
        <v>12479.662690145115</v>
      </c>
      <c r="AH91" s="87">
        <v>12379.273749778706</v>
      </c>
      <c r="AI91" s="87">
        <v>12075.136714146271</v>
      </c>
      <c r="AJ91" s="87">
        <v>11836.760427247074</v>
      </c>
      <c r="AK91" s="87">
        <v>11572.455694970749</v>
      </c>
      <c r="AL91" s="87">
        <v>11616.472332418749</v>
      </c>
      <c r="AM91" s="87">
        <v>11577.897241446022</v>
      </c>
      <c r="AN91" s="87">
        <v>11524.364806396488</v>
      </c>
      <c r="AO91" s="87">
        <v>11460.793631412571</v>
      </c>
      <c r="AP91" s="87">
        <v>11364.653162948256</v>
      </c>
      <c r="AQ91" s="87">
        <v>11215.644519707919</v>
      </c>
      <c r="AR91" s="87">
        <v>11141.876523724452</v>
      </c>
      <c r="AS91" s="87">
        <v>10994.33849795604</v>
      </c>
      <c r="AT91" s="87">
        <v>10914.424770832982</v>
      </c>
      <c r="AU91" s="87">
        <v>10847.055897977378</v>
      </c>
      <c r="AV91" s="87">
        <v>10822.995283212585</v>
      </c>
      <c r="AW91" s="87">
        <v>10773.671662330311</v>
      </c>
      <c r="AX91" s="87">
        <v>10725.563646146151</v>
      </c>
      <c r="AY91" s="87">
        <v>10671.114874246839</v>
      </c>
      <c r="AZ91" s="87">
        <v>10626.389991723501</v>
      </c>
    </row>
    <row r="92" spans="1:52" x14ac:dyDescent="0.45">
      <c r="A92" s="88" t="s">
        <v>104</v>
      </c>
      <c r="B92" s="89">
        <v>23317.639435594898</v>
      </c>
      <c r="C92" s="89">
        <v>23048.450973789702</v>
      </c>
      <c r="D92" s="89">
        <v>23095.462060535549</v>
      </c>
      <c r="E92" s="89">
        <v>22601.32452102458</v>
      </c>
      <c r="F92" s="89">
        <v>22562.495857256086</v>
      </c>
      <c r="G92" s="89">
        <v>22783.529066445819</v>
      </c>
      <c r="H92" s="89">
        <v>20979.315139229351</v>
      </c>
      <c r="I92" s="89">
        <v>20228.601871251696</v>
      </c>
      <c r="J92" s="89">
        <v>19716.449089132813</v>
      </c>
      <c r="K92" s="89">
        <v>19015.819056184893</v>
      </c>
      <c r="L92" s="89">
        <v>19046.783397300966</v>
      </c>
      <c r="M92" s="89">
        <v>18627.609518558584</v>
      </c>
      <c r="N92" s="89">
        <v>17793.805019134023</v>
      </c>
      <c r="O92" s="89">
        <v>17792.824390963029</v>
      </c>
      <c r="P92" s="89">
        <v>17470.600136956007</v>
      </c>
      <c r="Q92" s="89">
        <v>18092.246806081366</v>
      </c>
      <c r="R92" s="89">
        <v>17724.037808899709</v>
      </c>
      <c r="S92" s="89">
        <v>17926.919594475807</v>
      </c>
      <c r="T92" s="89">
        <v>18070.619909010366</v>
      </c>
      <c r="U92" s="89">
        <v>18216.724785589704</v>
      </c>
      <c r="V92" s="89">
        <v>18342.28512877307</v>
      </c>
      <c r="W92" s="89">
        <v>18504.494146843455</v>
      </c>
      <c r="X92" s="89">
        <v>18651.567948746517</v>
      </c>
      <c r="Y92" s="89">
        <v>18790.329777503564</v>
      </c>
      <c r="Z92" s="89">
        <v>18865.972127297209</v>
      </c>
      <c r="AA92" s="89">
        <v>18968.488432811115</v>
      </c>
      <c r="AB92" s="89">
        <v>19059.501235999473</v>
      </c>
      <c r="AC92" s="89">
        <v>19186.061144829884</v>
      </c>
      <c r="AD92" s="89">
        <v>19264.127729004766</v>
      </c>
      <c r="AE92" s="89">
        <v>19388.125208267757</v>
      </c>
      <c r="AF92" s="89">
        <v>19482.082366569008</v>
      </c>
      <c r="AG92" s="89">
        <v>19569.933917869421</v>
      </c>
      <c r="AH92" s="89">
        <v>19702.680942644842</v>
      </c>
      <c r="AI92" s="89">
        <v>19813.779278550537</v>
      </c>
      <c r="AJ92" s="89">
        <v>19878.425563001379</v>
      </c>
      <c r="AK92" s="89">
        <v>19927.772424040555</v>
      </c>
      <c r="AL92" s="89">
        <v>20068.309133701368</v>
      </c>
      <c r="AM92" s="89">
        <v>20170.917378765673</v>
      </c>
      <c r="AN92" s="89">
        <v>20280.107949508074</v>
      </c>
      <c r="AO92" s="89">
        <v>20374.524858508143</v>
      </c>
      <c r="AP92" s="89">
        <v>20459.878797348767</v>
      </c>
      <c r="AQ92" s="89">
        <v>20526.14317501914</v>
      </c>
      <c r="AR92" s="89">
        <v>20645.614632093952</v>
      </c>
      <c r="AS92" s="89">
        <v>20702.247964958973</v>
      </c>
      <c r="AT92" s="89">
        <v>20830.455493819594</v>
      </c>
      <c r="AU92" s="89">
        <v>20938.273140366582</v>
      </c>
      <c r="AV92" s="89">
        <v>21034.557124565308</v>
      </c>
      <c r="AW92" s="89">
        <v>21193.411223742118</v>
      </c>
      <c r="AX92" s="89">
        <v>21315.108737212318</v>
      </c>
      <c r="AY92" s="89">
        <v>21389.758577163622</v>
      </c>
      <c r="AZ92" s="89">
        <v>21460.428594566911</v>
      </c>
    </row>
    <row r="93" spans="1:52" x14ac:dyDescent="0.45">
      <c r="A93" s="90" t="s">
        <v>105</v>
      </c>
      <c r="B93" s="91">
        <v>31444.764418820887</v>
      </c>
      <c r="C93" s="91">
        <v>31441.698154368289</v>
      </c>
      <c r="D93" s="91">
        <v>29917.218139649038</v>
      </c>
      <c r="E93" s="91">
        <v>31521.899769758722</v>
      </c>
      <c r="F93" s="91">
        <v>31968.5601850985</v>
      </c>
      <c r="G93" s="91">
        <v>31804.119394228132</v>
      </c>
      <c r="H93" s="91">
        <v>29316.479866894548</v>
      </c>
      <c r="I93" s="91">
        <v>27777.940668852265</v>
      </c>
      <c r="J93" s="91">
        <v>27754.86445715708</v>
      </c>
      <c r="K93" s="91">
        <v>26821.952686089655</v>
      </c>
      <c r="L93" s="91">
        <v>27576.393011873744</v>
      </c>
      <c r="M93" s="91">
        <v>26177.399158123477</v>
      </c>
      <c r="N93" s="91">
        <v>27100.080858246412</v>
      </c>
      <c r="O93" s="91">
        <v>27186.471251938325</v>
      </c>
      <c r="P93" s="91">
        <v>25621.361547454402</v>
      </c>
      <c r="Q93" s="91">
        <v>24344.185738000768</v>
      </c>
      <c r="R93" s="91">
        <v>24445.881944002922</v>
      </c>
      <c r="S93" s="91">
        <v>24821.495453272586</v>
      </c>
      <c r="T93" s="91">
        <v>25075.697058141799</v>
      </c>
      <c r="U93" s="91">
        <v>25329.585475337812</v>
      </c>
      <c r="V93" s="91">
        <v>25330.225529622367</v>
      </c>
      <c r="W93" s="91">
        <v>25419.982065865308</v>
      </c>
      <c r="X93" s="91">
        <v>25600.14760665932</v>
      </c>
      <c r="Y93" s="91">
        <v>25690.495682708428</v>
      </c>
      <c r="Z93" s="91">
        <v>25519.072998799278</v>
      </c>
      <c r="AA93" s="91">
        <v>25255.364732158956</v>
      </c>
      <c r="AB93" s="91">
        <v>25373.785369739933</v>
      </c>
      <c r="AC93" s="91">
        <v>25353.405011648112</v>
      </c>
      <c r="AD93" s="91">
        <v>25216.003830419675</v>
      </c>
      <c r="AE93" s="91">
        <v>25095.197640709299</v>
      </c>
      <c r="AF93" s="91">
        <v>24760.957703262262</v>
      </c>
      <c r="AG93" s="91">
        <v>24058.478490447807</v>
      </c>
      <c r="AH93" s="91">
        <v>23803.727848929229</v>
      </c>
      <c r="AI93" s="91">
        <v>23248.281990183415</v>
      </c>
      <c r="AJ93" s="91">
        <v>22784.552817240179</v>
      </c>
      <c r="AK93" s="91">
        <v>22329.737916142098</v>
      </c>
      <c r="AL93" s="91">
        <v>22376.038801965213</v>
      </c>
      <c r="AM93" s="91">
        <v>22267.421547580641</v>
      </c>
      <c r="AN93" s="91">
        <v>22121.153625534109</v>
      </c>
      <c r="AO93" s="91">
        <v>21980.390908892008</v>
      </c>
      <c r="AP93" s="91">
        <v>21753.677093407427</v>
      </c>
      <c r="AQ93" s="91">
        <v>21437.542269767808</v>
      </c>
      <c r="AR93" s="91">
        <v>21305.00984487779</v>
      </c>
      <c r="AS93" s="91">
        <v>21070.657976652514</v>
      </c>
      <c r="AT93" s="91">
        <v>20968.70171623299</v>
      </c>
      <c r="AU93" s="91">
        <v>20888.346418043115</v>
      </c>
      <c r="AV93" s="91">
        <v>20873.007465959483</v>
      </c>
      <c r="AW93" s="91">
        <v>20813.252276672159</v>
      </c>
      <c r="AX93" s="91">
        <v>20759.864243436106</v>
      </c>
      <c r="AY93" s="91">
        <v>20706.053076045835</v>
      </c>
      <c r="AZ93" s="91">
        <v>20671.52405547351</v>
      </c>
    </row>
    <row r="94" spans="1:52" x14ac:dyDescent="0.45">
      <c r="A94" s="90" t="s">
        <v>106</v>
      </c>
      <c r="B94" s="91">
        <v>3217.0302552986891</v>
      </c>
      <c r="C94" s="91">
        <v>3175.5794593303922</v>
      </c>
      <c r="D94" s="91">
        <v>3156.3792003642043</v>
      </c>
      <c r="E94" s="91">
        <v>3112.0628490179788</v>
      </c>
      <c r="F94" s="91">
        <v>3128.4614571954789</v>
      </c>
      <c r="G94" s="91">
        <v>3166.4600913712143</v>
      </c>
      <c r="H94" s="91">
        <v>2927.2664030988371</v>
      </c>
      <c r="I94" s="91">
        <v>2800.4157137326247</v>
      </c>
      <c r="J94" s="91">
        <v>2754.2962395500008</v>
      </c>
      <c r="K94" s="91">
        <v>2683.7607744029488</v>
      </c>
      <c r="L94" s="91">
        <v>2704.7845588728132</v>
      </c>
      <c r="M94" s="91">
        <v>2664.8752533718775</v>
      </c>
      <c r="N94" s="91">
        <v>2591.5402121489624</v>
      </c>
      <c r="O94" s="91">
        <v>2585.7777971077776</v>
      </c>
      <c r="P94" s="91">
        <v>2544.1515442001646</v>
      </c>
      <c r="Q94" s="91">
        <v>2574.1118116704224</v>
      </c>
      <c r="R94" s="91">
        <v>2565.9202747303893</v>
      </c>
      <c r="S94" s="91">
        <v>2602.614143108101</v>
      </c>
      <c r="T94" s="91">
        <v>2627.4738386086497</v>
      </c>
      <c r="U94" s="91">
        <v>2658.3676054676775</v>
      </c>
      <c r="V94" s="91">
        <v>2683.9558216282044</v>
      </c>
      <c r="W94" s="91">
        <v>2709.931814609351</v>
      </c>
      <c r="X94" s="91">
        <v>2733.8515894571765</v>
      </c>
      <c r="Y94" s="91">
        <v>2758.3865492839618</v>
      </c>
      <c r="Z94" s="91">
        <v>2772.7978970096929</v>
      </c>
      <c r="AA94" s="91">
        <v>2789.112274584531</v>
      </c>
      <c r="AB94" s="91">
        <v>2805.8261095911316</v>
      </c>
      <c r="AC94" s="91">
        <v>2820.789855556819</v>
      </c>
      <c r="AD94" s="91">
        <v>2832.7681525712856</v>
      </c>
      <c r="AE94" s="91">
        <v>2844.416595211424</v>
      </c>
      <c r="AF94" s="91">
        <v>2854.1251608823382</v>
      </c>
      <c r="AG94" s="91">
        <v>2810.5368669589793</v>
      </c>
      <c r="AH94" s="91">
        <v>2808.2287889402864</v>
      </c>
      <c r="AI94" s="91">
        <v>2760.0583885921601</v>
      </c>
      <c r="AJ94" s="91">
        <v>2675.5718445338503</v>
      </c>
      <c r="AK94" s="91">
        <v>2593.5908529470971</v>
      </c>
      <c r="AL94" s="91">
        <v>2599.1536238675408</v>
      </c>
      <c r="AM94" s="91">
        <v>2580.1070360753329</v>
      </c>
      <c r="AN94" s="91">
        <v>2557.1093918033257</v>
      </c>
      <c r="AO94" s="91">
        <v>2513.5394445584166</v>
      </c>
      <c r="AP94" s="91">
        <v>2481.7351343689975</v>
      </c>
      <c r="AQ94" s="91">
        <v>2422.9098432826113</v>
      </c>
      <c r="AR94" s="91">
        <v>2384.4211123496621</v>
      </c>
      <c r="AS94" s="91">
        <v>2305.7214742407841</v>
      </c>
      <c r="AT94" s="91">
        <v>2279.0508999417079</v>
      </c>
      <c r="AU94" s="91">
        <v>2253.7843373632759</v>
      </c>
      <c r="AV94" s="91">
        <v>2267.8471023642724</v>
      </c>
      <c r="AW94" s="91">
        <v>2280.552811942041</v>
      </c>
      <c r="AX94" s="91">
        <v>2293.1798803247411</v>
      </c>
      <c r="AY94" s="91">
        <v>2304.5006634912579</v>
      </c>
      <c r="AZ94" s="91">
        <v>2316.3829180924808</v>
      </c>
    </row>
    <row r="95" spans="1:52" x14ac:dyDescent="0.45">
      <c r="A95" s="92" t="s">
        <v>107</v>
      </c>
      <c r="B95" s="93">
        <v>0</v>
      </c>
      <c r="C95" s="93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0</v>
      </c>
      <c r="T95" s="93">
        <v>0</v>
      </c>
      <c r="U95" s="93">
        <v>0</v>
      </c>
      <c r="V95" s="93">
        <v>0</v>
      </c>
      <c r="W95" s="93">
        <v>0</v>
      </c>
      <c r="X95" s="93">
        <v>0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0</v>
      </c>
      <c r="AN95" s="93">
        <v>0</v>
      </c>
      <c r="AO95" s="93">
        <v>0</v>
      </c>
      <c r="AP95" s="93">
        <v>0</v>
      </c>
      <c r="AQ95" s="93">
        <v>0</v>
      </c>
      <c r="AR95" s="93">
        <v>0</v>
      </c>
      <c r="AS95" s="93">
        <v>0</v>
      </c>
      <c r="AT95" s="93">
        <v>0</v>
      </c>
      <c r="AU95" s="93">
        <v>0</v>
      </c>
      <c r="AV95" s="93">
        <v>0</v>
      </c>
      <c r="AW95" s="93">
        <v>0</v>
      </c>
      <c r="AX95" s="93">
        <v>0</v>
      </c>
      <c r="AY95" s="93">
        <v>0</v>
      </c>
      <c r="AZ95" s="93">
        <v>0</v>
      </c>
    </row>
    <row r="96" spans="1:52" x14ac:dyDescent="0.4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</row>
    <row r="97" spans="1:52" ht="13.15" x14ac:dyDescent="0.45">
      <c r="A97" s="16" t="s">
        <v>112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</row>
    <row r="98" spans="1:52" x14ac:dyDescent="0.45">
      <c r="A98" s="95" t="s">
        <v>12</v>
      </c>
      <c r="B98" s="96">
        <v>1</v>
      </c>
      <c r="C98" s="96">
        <v>1</v>
      </c>
      <c r="D98" s="96">
        <v>1</v>
      </c>
      <c r="E98" s="96">
        <v>1</v>
      </c>
      <c r="F98" s="96">
        <v>1</v>
      </c>
      <c r="G98" s="96">
        <v>1</v>
      </c>
      <c r="H98" s="96">
        <v>1</v>
      </c>
      <c r="I98" s="96">
        <v>1</v>
      </c>
      <c r="J98" s="96">
        <v>1</v>
      </c>
      <c r="K98" s="96">
        <v>1</v>
      </c>
      <c r="L98" s="96">
        <v>1</v>
      </c>
      <c r="M98" s="96">
        <v>1</v>
      </c>
      <c r="N98" s="96">
        <v>1</v>
      </c>
      <c r="O98" s="96">
        <v>1</v>
      </c>
      <c r="P98" s="96">
        <v>1</v>
      </c>
      <c r="Q98" s="96">
        <v>1</v>
      </c>
      <c r="R98" s="96">
        <v>1</v>
      </c>
      <c r="S98" s="96">
        <v>1</v>
      </c>
      <c r="T98" s="96">
        <v>1</v>
      </c>
      <c r="U98" s="96">
        <v>1</v>
      </c>
      <c r="V98" s="96">
        <v>1</v>
      </c>
      <c r="W98" s="96">
        <v>1</v>
      </c>
      <c r="X98" s="96">
        <v>1</v>
      </c>
      <c r="Y98" s="96">
        <v>1</v>
      </c>
      <c r="Z98" s="96">
        <v>1</v>
      </c>
      <c r="AA98" s="96">
        <v>1</v>
      </c>
      <c r="AB98" s="96">
        <v>1</v>
      </c>
      <c r="AC98" s="96">
        <v>1</v>
      </c>
      <c r="AD98" s="96">
        <v>1</v>
      </c>
      <c r="AE98" s="96">
        <v>1</v>
      </c>
      <c r="AF98" s="96">
        <v>1</v>
      </c>
      <c r="AG98" s="96">
        <v>1</v>
      </c>
      <c r="AH98" s="96">
        <v>1</v>
      </c>
      <c r="AI98" s="96">
        <v>1</v>
      </c>
      <c r="AJ98" s="96">
        <v>1</v>
      </c>
      <c r="AK98" s="96">
        <v>1</v>
      </c>
      <c r="AL98" s="96">
        <v>1</v>
      </c>
      <c r="AM98" s="96">
        <v>1</v>
      </c>
      <c r="AN98" s="96">
        <v>1</v>
      </c>
      <c r="AO98" s="96">
        <v>1</v>
      </c>
      <c r="AP98" s="96">
        <v>1</v>
      </c>
      <c r="AQ98" s="96">
        <v>1</v>
      </c>
      <c r="AR98" s="96">
        <v>1</v>
      </c>
      <c r="AS98" s="96">
        <v>1</v>
      </c>
      <c r="AT98" s="96">
        <v>1</v>
      </c>
      <c r="AU98" s="96">
        <v>1</v>
      </c>
      <c r="AV98" s="96">
        <v>1</v>
      </c>
      <c r="AW98" s="96">
        <v>1</v>
      </c>
      <c r="AX98" s="96">
        <v>1</v>
      </c>
      <c r="AY98" s="96">
        <v>1</v>
      </c>
      <c r="AZ98" s="96">
        <v>1</v>
      </c>
    </row>
    <row r="99" spans="1:52" x14ac:dyDescent="0.45">
      <c r="A99" s="84" t="s">
        <v>100</v>
      </c>
      <c r="B99" s="97">
        <v>0</v>
      </c>
      <c r="C99" s="97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97">
        <v>0</v>
      </c>
      <c r="AL99" s="97">
        <v>0</v>
      </c>
      <c r="AM99" s="97">
        <v>0</v>
      </c>
      <c r="AN99" s="97">
        <v>0</v>
      </c>
      <c r="AO99" s="97">
        <v>0</v>
      </c>
      <c r="AP99" s="97">
        <v>0</v>
      </c>
      <c r="AQ99" s="97">
        <v>0</v>
      </c>
      <c r="AR99" s="97">
        <v>0</v>
      </c>
      <c r="AS99" s="97">
        <v>0</v>
      </c>
      <c r="AT99" s="97">
        <v>0</v>
      </c>
      <c r="AU99" s="97">
        <v>0</v>
      </c>
      <c r="AV99" s="97">
        <v>0</v>
      </c>
      <c r="AW99" s="97">
        <v>0</v>
      </c>
      <c r="AX99" s="97">
        <v>0</v>
      </c>
      <c r="AY99" s="97">
        <v>0</v>
      </c>
      <c r="AZ99" s="97">
        <v>0</v>
      </c>
    </row>
    <row r="100" spans="1:52" x14ac:dyDescent="0.45">
      <c r="A100" s="84" t="s">
        <v>101</v>
      </c>
      <c r="B100" s="97">
        <v>0</v>
      </c>
      <c r="C100" s="97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97">
        <v>0</v>
      </c>
      <c r="AL100" s="97">
        <v>0</v>
      </c>
      <c r="AM100" s="97">
        <v>0</v>
      </c>
      <c r="AN100" s="97">
        <v>0</v>
      </c>
      <c r="AO100" s="97">
        <v>0</v>
      </c>
      <c r="AP100" s="97">
        <v>0</v>
      </c>
      <c r="AQ100" s="97">
        <v>0</v>
      </c>
      <c r="AR100" s="97">
        <v>0</v>
      </c>
      <c r="AS100" s="97">
        <v>0</v>
      </c>
      <c r="AT100" s="97">
        <v>0</v>
      </c>
      <c r="AU100" s="97">
        <v>0</v>
      </c>
      <c r="AV100" s="97">
        <v>0</v>
      </c>
      <c r="AW100" s="97">
        <v>0</v>
      </c>
      <c r="AX100" s="97">
        <v>0</v>
      </c>
      <c r="AY100" s="97">
        <v>0</v>
      </c>
      <c r="AZ100" s="97">
        <v>0</v>
      </c>
    </row>
    <row r="101" spans="1:52" x14ac:dyDescent="0.45">
      <c r="A101" s="84" t="s">
        <v>102</v>
      </c>
      <c r="B101" s="97">
        <v>0</v>
      </c>
      <c r="C101" s="97">
        <v>0</v>
      </c>
      <c r="D101" s="97">
        <v>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7">
        <v>0</v>
      </c>
      <c r="AJ101" s="97">
        <v>0</v>
      </c>
      <c r="AK101" s="97">
        <v>0</v>
      </c>
      <c r="AL101" s="97">
        <v>0</v>
      </c>
      <c r="AM101" s="97">
        <v>0</v>
      </c>
      <c r="AN101" s="97">
        <v>0</v>
      </c>
      <c r="AO101" s="97">
        <v>0</v>
      </c>
      <c r="AP101" s="97">
        <v>0</v>
      </c>
      <c r="AQ101" s="97">
        <v>0</v>
      </c>
      <c r="AR101" s="97">
        <v>0</v>
      </c>
      <c r="AS101" s="97">
        <v>0</v>
      </c>
      <c r="AT101" s="97">
        <v>0</v>
      </c>
      <c r="AU101" s="97">
        <v>0</v>
      </c>
      <c r="AV101" s="97">
        <v>0</v>
      </c>
      <c r="AW101" s="97">
        <v>0</v>
      </c>
      <c r="AX101" s="97">
        <v>0</v>
      </c>
      <c r="AY101" s="97">
        <v>0</v>
      </c>
      <c r="AZ101" s="97">
        <v>0</v>
      </c>
    </row>
    <row r="102" spans="1:52" x14ac:dyDescent="0.45">
      <c r="A102" s="84" t="s">
        <v>103</v>
      </c>
      <c r="B102" s="97">
        <v>0.21642622173217341</v>
      </c>
      <c r="C102" s="97">
        <v>0.21652303000769133</v>
      </c>
      <c r="D102" s="97">
        <v>0.21666472058237168</v>
      </c>
      <c r="E102" s="97">
        <v>0.21692166048355591</v>
      </c>
      <c r="F102" s="97">
        <v>0.21701658963032894</v>
      </c>
      <c r="G102" s="97">
        <v>0.21746286280398489</v>
      </c>
      <c r="H102" s="97">
        <v>0.21609792711172043</v>
      </c>
      <c r="I102" s="97">
        <v>0.21662968071736197</v>
      </c>
      <c r="J102" s="97">
        <v>0.21618229583203882</v>
      </c>
      <c r="K102" s="97">
        <v>0.21618981702026682</v>
      </c>
      <c r="L102" s="97">
        <v>0.21762842805430255</v>
      </c>
      <c r="M102" s="97">
        <v>0.21937953197003301</v>
      </c>
      <c r="N102" s="97">
        <v>0.21645385887335042</v>
      </c>
      <c r="O102" s="97">
        <v>0.21640227473532919</v>
      </c>
      <c r="P102" s="97">
        <v>0.2157742576894543</v>
      </c>
      <c r="Q102" s="97">
        <v>0.21403878862733544</v>
      </c>
      <c r="R102" s="97">
        <v>0.2167788367235933</v>
      </c>
      <c r="S102" s="97">
        <v>0.21728494248420702</v>
      </c>
      <c r="T102" s="97">
        <v>0.21745264617942905</v>
      </c>
      <c r="U102" s="97">
        <v>0.21772654766236624</v>
      </c>
      <c r="V102" s="97">
        <v>0.21771464615331629</v>
      </c>
      <c r="W102" s="97">
        <v>0.21751646695186966</v>
      </c>
      <c r="X102" s="97">
        <v>0.21756060534366661</v>
      </c>
      <c r="Y102" s="97">
        <v>0.21750925065669952</v>
      </c>
      <c r="Z102" s="97">
        <v>0.2168837252728136</v>
      </c>
      <c r="AA102" s="97">
        <v>0.21611498345247479</v>
      </c>
      <c r="AB102" s="97">
        <v>0.21624795870224139</v>
      </c>
      <c r="AC102" s="97">
        <v>0.21564139948285208</v>
      </c>
      <c r="AD102" s="97">
        <v>0.21525295022612126</v>
      </c>
      <c r="AE102" s="97">
        <v>0.21447093302449027</v>
      </c>
      <c r="AF102" s="97">
        <v>0.21367339909631761</v>
      </c>
      <c r="AG102" s="97">
        <v>0.21181189226706984</v>
      </c>
      <c r="AH102" s="97">
        <v>0.21091240077894627</v>
      </c>
      <c r="AI102" s="97">
        <v>0.20856146682791749</v>
      </c>
      <c r="AJ102" s="97">
        <v>0.20702573002685326</v>
      </c>
      <c r="AK102" s="97">
        <v>0.20509971957140713</v>
      </c>
      <c r="AL102" s="97">
        <v>0.20502078512373931</v>
      </c>
      <c r="AM102" s="97">
        <v>0.2045697051440386</v>
      </c>
      <c r="AN102" s="97">
        <v>0.20403340328029956</v>
      </c>
      <c r="AO102" s="97">
        <v>0.20346079286944521</v>
      </c>
      <c r="AP102" s="97">
        <v>0.20272323363044029</v>
      </c>
      <c r="AQ102" s="97">
        <v>0.20171209934134895</v>
      </c>
      <c r="AR102" s="97">
        <v>0.20083804398918423</v>
      </c>
      <c r="AS102" s="97">
        <v>0.19963222091874766</v>
      </c>
      <c r="AT102" s="97">
        <v>0.19847067141675637</v>
      </c>
      <c r="AU102" s="97">
        <v>0.19747965659994995</v>
      </c>
      <c r="AV102" s="97">
        <v>0.19678743218718098</v>
      </c>
      <c r="AW102" s="97">
        <v>0.19566832389777905</v>
      </c>
      <c r="AX102" s="97">
        <v>0.19467852826302201</v>
      </c>
      <c r="AY102" s="97">
        <v>0.19376862773588915</v>
      </c>
      <c r="AZ102" s="97">
        <v>0.19294494677371582</v>
      </c>
    </row>
    <row r="103" spans="1:52" x14ac:dyDescent="0.45">
      <c r="A103" s="88" t="s">
        <v>104</v>
      </c>
      <c r="B103" s="98">
        <v>0.31513054781220501</v>
      </c>
      <c r="C103" s="98">
        <v>0.3131483980916705</v>
      </c>
      <c r="D103" s="98">
        <v>0.32208996233061521</v>
      </c>
      <c r="E103" s="98">
        <v>0.30922545445724953</v>
      </c>
      <c r="F103" s="98">
        <v>0.30638584433010219</v>
      </c>
      <c r="G103" s="98">
        <v>0.30870457631273329</v>
      </c>
      <c r="H103" s="98">
        <v>0.30899629202029638</v>
      </c>
      <c r="I103" s="98">
        <v>0.31189598533636276</v>
      </c>
      <c r="J103" s="98">
        <v>0.30769366315878055</v>
      </c>
      <c r="K103" s="98">
        <v>0.30717893357582643</v>
      </c>
      <c r="L103" s="98">
        <v>0.30209361130309448</v>
      </c>
      <c r="M103" s="98">
        <v>0.3063224945332228</v>
      </c>
      <c r="N103" s="98">
        <v>0.29361150160926452</v>
      </c>
      <c r="O103" s="98">
        <v>0.29312299362634403</v>
      </c>
      <c r="P103" s="98">
        <v>0.30022044805572023</v>
      </c>
      <c r="Q103" s="98">
        <v>0.3159216228040036</v>
      </c>
      <c r="R103" s="98">
        <v>0.31030693739218329</v>
      </c>
      <c r="S103" s="98">
        <v>0.30940135542282554</v>
      </c>
      <c r="T103" s="98">
        <v>0.30893477561647947</v>
      </c>
      <c r="U103" s="98">
        <v>0.30842029089596146</v>
      </c>
      <c r="V103" s="98">
        <v>0.30953396800643485</v>
      </c>
      <c r="W103" s="98">
        <v>0.31048881222655483</v>
      </c>
      <c r="X103" s="98">
        <v>0.3106000932204187</v>
      </c>
      <c r="Y103" s="98">
        <v>0.31125115349195215</v>
      </c>
      <c r="Z103" s="98">
        <v>0.31329358732961776</v>
      </c>
      <c r="AA103" s="98">
        <v>0.31627687660233145</v>
      </c>
      <c r="AB103" s="98">
        <v>0.31621938138105476</v>
      </c>
      <c r="AC103" s="98">
        <v>0.31775064866987052</v>
      </c>
      <c r="AD103" s="98">
        <v>0.31952105015391336</v>
      </c>
      <c r="AE103" s="98">
        <v>0.32179723950717998</v>
      </c>
      <c r="AF103" s="98">
        <v>0.32526967452893685</v>
      </c>
      <c r="AG103" s="98">
        <v>0.3321519850018666</v>
      </c>
      <c r="AH103" s="98">
        <v>0.33568526097656581</v>
      </c>
      <c r="AI103" s="98">
        <v>0.34222311246363907</v>
      </c>
      <c r="AJ103" s="98">
        <v>0.34767499006668207</v>
      </c>
      <c r="AK103" s="98">
        <v>0.35318178298403657</v>
      </c>
      <c r="AL103" s="98">
        <v>0.35418846418761885</v>
      </c>
      <c r="AM103" s="98">
        <v>0.35639965829783921</v>
      </c>
      <c r="AN103" s="98">
        <v>0.3590496754782817</v>
      </c>
      <c r="AO103" s="98">
        <v>0.36170418169717583</v>
      </c>
      <c r="AP103" s="98">
        <v>0.36496430907438426</v>
      </c>
      <c r="AQ103" s="98">
        <v>0.36916036558922938</v>
      </c>
      <c r="AR103" s="98">
        <v>0.37214780210813037</v>
      </c>
      <c r="AS103" s="98">
        <v>0.3759058118888845</v>
      </c>
      <c r="AT103" s="98">
        <v>0.37878629195588054</v>
      </c>
      <c r="AU103" s="98">
        <v>0.38119864306466505</v>
      </c>
      <c r="AV103" s="98">
        <v>0.38245757070210074</v>
      </c>
      <c r="AW103" s="98">
        <v>0.38490863484594462</v>
      </c>
      <c r="AX103" s="98">
        <v>0.38688819866523139</v>
      </c>
      <c r="AY103" s="98">
        <v>0.388400295183917</v>
      </c>
      <c r="AZ103" s="98">
        <v>0.38966020032625037</v>
      </c>
    </row>
    <row r="104" spans="1:52" x14ac:dyDescent="0.45">
      <c r="A104" s="90" t="s">
        <v>105</v>
      </c>
      <c r="B104" s="99">
        <v>0.42496608048592321</v>
      </c>
      <c r="C104" s="99">
        <v>0.42718347630037556</v>
      </c>
      <c r="D104" s="99">
        <v>0.41722636413938508</v>
      </c>
      <c r="E104" s="99">
        <v>0.43127444909665119</v>
      </c>
      <c r="F104" s="99">
        <v>0.43411484111936655</v>
      </c>
      <c r="G104" s="99">
        <v>0.43092872811588434</v>
      </c>
      <c r="H104" s="99">
        <v>0.43179119593943271</v>
      </c>
      <c r="I104" s="99">
        <v>0.42829594604061499</v>
      </c>
      <c r="J104" s="99">
        <v>0.43314066730226397</v>
      </c>
      <c r="K104" s="99">
        <v>0.4332781458527033</v>
      </c>
      <c r="L104" s="99">
        <v>0.43737842647230701</v>
      </c>
      <c r="M104" s="99">
        <v>0.43047532226393609</v>
      </c>
      <c r="N104" s="99">
        <v>0.44717222797293843</v>
      </c>
      <c r="O104" s="99">
        <v>0.44787604623086968</v>
      </c>
      <c r="P104" s="99">
        <v>0.44028577056738638</v>
      </c>
      <c r="Q104" s="99">
        <v>0.42509118666268403</v>
      </c>
      <c r="R104" s="99">
        <v>0.4279908923510321</v>
      </c>
      <c r="S104" s="99">
        <v>0.42839509021006472</v>
      </c>
      <c r="T104" s="99">
        <v>0.42869336431680283</v>
      </c>
      <c r="U104" s="99">
        <v>0.42884537218005275</v>
      </c>
      <c r="V104" s="99">
        <v>0.42745847442871859</v>
      </c>
      <c r="W104" s="99">
        <v>0.42652449593155661</v>
      </c>
      <c r="X104" s="99">
        <v>0.42631312578840003</v>
      </c>
      <c r="Y104" s="99">
        <v>0.42554848742443785</v>
      </c>
      <c r="Z104" s="99">
        <v>0.42377683329407068</v>
      </c>
      <c r="AA104" s="99">
        <v>0.42110302585434545</v>
      </c>
      <c r="AB104" s="99">
        <v>0.42098072838127237</v>
      </c>
      <c r="AC104" s="99">
        <v>0.41989133817662311</v>
      </c>
      <c r="AD104" s="99">
        <v>0.41824079127391894</v>
      </c>
      <c r="AE104" s="99">
        <v>0.41652120764227646</v>
      </c>
      <c r="AF104" s="99">
        <v>0.41340491748384273</v>
      </c>
      <c r="AG104" s="99">
        <v>0.40833410170231876</v>
      </c>
      <c r="AH104" s="99">
        <v>0.40555702132332871</v>
      </c>
      <c r="AI104" s="99">
        <v>0.40154375953535693</v>
      </c>
      <c r="AJ104" s="99">
        <v>0.39850334973972218</v>
      </c>
      <c r="AK104" s="99">
        <v>0.39575204307708839</v>
      </c>
      <c r="AL104" s="99">
        <v>0.39491791585776159</v>
      </c>
      <c r="AM104" s="99">
        <v>0.39344276126410471</v>
      </c>
      <c r="AN104" s="99">
        <v>0.39164451442902187</v>
      </c>
      <c r="AO104" s="99">
        <v>0.39021274666755434</v>
      </c>
      <c r="AP104" s="99">
        <v>0.38804314575174775</v>
      </c>
      <c r="AQ104" s="99">
        <v>0.38555177532199314</v>
      </c>
      <c r="AR104" s="99">
        <v>0.38403373931712298</v>
      </c>
      <c r="AS104" s="99">
        <v>0.38259530110706313</v>
      </c>
      <c r="AT104" s="99">
        <v>0.38130019636764029</v>
      </c>
      <c r="AU104" s="99">
        <v>0.38028968564134819</v>
      </c>
      <c r="AV104" s="99">
        <v>0.37952021910433498</v>
      </c>
      <c r="AW104" s="99">
        <v>0.37800429746503039</v>
      </c>
      <c r="AX104" s="99">
        <v>0.37681001681477549</v>
      </c>
      <c r="AY104" s="99">
        <v>0.37598540898989857</v>
      </c>
      <c r="AZ104" s="99">
        <v>0.37533594303628892</v>
      </c>
    </row>
    <row r="105" spans="1:52" x14ac:dyDescent="0.45">
      <c r="A105" s="90" t="s">
        <v>106</v>
      </c>
      <c r="B105" s="99">
        <v>4.3477149969698432E-2</v>
      </c>
      <c r="C105" s="99">
        <v>4.314509560026273E-2</v>
      </c>
      <c r="D105" s="99">
        <v>4.4018952947628087E-2</v>
      </c>
      <c r="E105" s="99">
        <v>4.2578435962543411E-2</v>
      </c>
      <c r="F105" s="99">
        <v>4.248272492020249E-2</v>
      </c>
      <c r="G105" s="99">
        <v>4.2903832767397412E-2</v>
      </c>
      <c r="H105" s="99">
        <v>4.3114584928550588E-2</v>
      </c>
      <c r="I105" s="99">
        <v>4.3178387905660247E-2</v>
      </c>
      <c r="J105" s="99">
        <v>4.2983373706916739E-2</v>
      </c>
      <c r="K105" s="99">
        <v>4.3353103551203469E-2</v>
      </c>
      <c r="L105" s="99">
        <v>4.2899534170295801E-2</v>
      </c>
      <c r="M105" s="99">
        <v>4.382265123280802E-2</v>
      </c>
      <c r="N105" s="99">
        <v>4.2762411544446613E-2</v>
      </c>
      <c r="O105" s="99">
        <v>4.2598685407457183E-2</v>
      </c>
      <c r="P105" s="99">
        <v>4.371952368743915E-2</v>
      </c>
      <c r="Q105" s="99">
        <v>4.494840190597698E-2</v>
      </c>
      <c r="R105" s="99">
        <v>4.492333353319141E-2</v>
      </c>
      <c r="S105" s="99">
        <v>4.4918611882902693E-2</v>
      </c>
      <c r="T105" s="99">
        <v>4.4919213887288652E-2</v>
      </c>
      <c r="U105" s="99">
        <v>4.5007789261619476E-2</v>
      </c>
      <c r="V105" s="99">
        <v>4.5292911411530343E-2</v>
      </c>
      <c r="W105" s="99">
        <v>4.5470224890018868E-2</v>
      </c>
      <c r="X105" s="99">
        <v>4.5526175647514676E-2</v>
      </c>
      <c r="Y105" s="99">
        <v>4.5691108426910411E-2</v>
      </c>
      <c r="Z105" s="99">
        <v>4.6045854103497985E-2</v>
      </c>
      <c r="AA105" s="99">
        <v>4.6505114090848433E-2</v>
      </c>
      <c r="AB105" s="99">
        <v>4.6551931535431482E-2</v>
      </c>
      <c r="AC105" s="99">
        <v>4.6716613670654328E-2</v>
      </c>
      <c r="AD105" s="99">
        <v>4.698520834604638E-2</v>
      </c>
      <c r="AE105" s="99">
        <v>4.7210619826053228E-2</v>
      </c>
      <c r="AF105" s="99">
        <v>4.7652008890902833E-2</v>
      </c>
      <c r="AG105" s="99">
        <v>4.770202102874474E-2</v>
      </c>
      <c r="AH105" s="99">
        <v>4.7845316921159169E-2</v>
      </c>
      <c r="AI105" s="99">
        <v>4.7671661173086591E-2</v>
      </c>
      <c r="AJ105" s="99">
        <v>4.679593016674246E-2</v>
      </c>
      <c r="AK105" s="99">
        <v>4.5966454367467831E-2</v>
      </c>
      <c r="AL105" s="99">
        <v>4.5872834830880241E-2</v>
      </c>
      <c r="AM105" s="99">
        <v>4.5587875294017477E-2</v>
      </c>
      <c r="AN105" s="99">
        <v>4.5272406812396727E-2</v>
      </c>
      <c r="AO105" s="99">
        <v>4.4622278765824724E-2</v>
      </c>
      <c r="AP105" s="99">
        <v>4.4269311543427795E-2</v>
      </c>
      <c r="AQ105" s="99">
        <v>4.3575759747428403E-2</v>
      </c>
      <c r="AR105" s="99">
        <v>4.2980414585562336E-2</v>
      </c>
      <c r="AS105" s="99">
        <v>4.1866666085304774E-2</v>
      </c>
      <c r="AT105" s="99">
        <v>4.1442840259722863E-2</v>
      </c>
      <c r="AU105" s="99">
        <v>4.1032014694036723E-2</v>
      </c>
      <c r="AV105" s="99">
        <v>4.1234778006383269E-2</v>
      </c>
      <c r="AW105" s="99">
        <v>4.1418743791245959E-2</v>
      </c>
      <c r="AX105" s="99">
        <v>4.1623256256971004E-2</v>
      </c>
      <c r="AY105" s="99">
        <v>4.1845668090295357E-2</v>
      </c>
      <c r="AZ105" s="99">
        <v>4.2058909863744769E-2</v>
      </c>
    </row>
    <row r="106" spans="1:52" x14ac:dyDescent="0.45">
      <c r="A106" s="92" t="s">
        <v>107</v>
      </c>
      <c r="B106" s="100">
        <v>0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  <c r="AY106" s="100">
        <v>0</v>
      </c>
      <c r="AZ106" s="100">
        <v>0</v>
      </c>
    </row>
    <row r="107" spans="1:52" x14ac:dyDescent="0.4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</row>
    <row r="108" spans="1:52" ht="13.15" x14ac:dyDescent="0.45">
      <c r="A108" s="16" t="s">
        <v>113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</row>
    <row r="109" spans="1:52" x14ac:dyDescent="0.45">
      <c r="A109" s="95" t="s">
        <v>12</v>
      </c>
      <c r="B109" s="101">
        <v>352.66551269566793</v>
      </c>
      <c r="C109" s="101">
        <v>348.66556763397568</v>
      </c>
      <c r="D109" s="101">
        <v>346.30311919925322</v>
      </c>
      <c r="E109" s="101">
        <v>348.85876384623242</v>
      </c>
      <c r="F109" s="101">
        <v>342.66600629100327</v>
      </c>
      <c r="G109" s="101">
        <v>340.34282148353236</v>
      </c>
      <c r="H109" s="101">
        <v>331.72680028430676</v>
      </c>
      <c r="I109" s="101">
        <v>323.66422934466289</v>
      </c>
      <c r="J109" s="101">
        <v>320.69892352932584</v>
      </c>
      <c r="K109" s="101">
        <v>320.44341372347151</v>
      </c>
      <c r="L109" s="101">
        <v>313.46688561530357</v>
      </c>
      <c r="M109" s="101">
        <v>306.78537179689215</v>
      </c>
      <c r="N109" s="101">
        <v>305.99515026290663</v>
      </c>
      <c r="O109" s="101">
        <v>297.92698958808256</v>
      </c>
      <c r="P109" s="101">
        <v>300.23242673857311</v>
      </c>
      <c r="Q109" s="101">
        <v>296.04450106114263</v>
      </c>
      <c r="R109" s="101">
        <v>296.26782708817296</v>
      </c>
      <c r="S109" s="101">
        <v>296.11432960583437</v>
      </c>
      <c r="T109" s="101">
        <v>295.7447344817229</v>
      </c>
      <c r="U109" s="101">
        <v>295.48872319602185</v>
      </c>
      <c r="V109" s="101">
        <v>293.64201873118037</v>
      </c>
      <c r="W109" s="101">
        <v>292.24950064748782</v>
      </c>
      <c r="X109" s="101">
        <v>291.41905557341255</v>
      </c>
      <c r="Y109" s="101">
        <v>290.21411198959589</v>
      </c>
      <c r="Z109" s="101">
        <v>287.60996345652279</v>
      </c>
      <c r="AA109" s="101">
        <v>284.01078411465704</v>
      </c>
      <c r="AB109" s="101">
        <v>282.87455617732627</v>
      </c>
      <c r="AC109" s="101">
        <v>280.71081615556204</v>
      </c>
      <c r="AD109" s="101">
        <v>277.78332695552803</v>
      </c>
      <c r="AE109" s="101">
        <v>275.03975810081442</v>
      </c>
      <c r="AF109" s="101">
        <v>271.10632858148949</v>
      </c>
      <c r="AG109" s="101">
        <v>264.39421881844277</v>
      </c>
      <c r="AH109" s="101">
        <v>261.1175228770291</v>
      </c>
      <c r="AI109" s="101">
        <v>255.30767136916532</v>
      </c>
      <c r="AJ109" s="101">
        <v>250.03451027726913</v>
      </c>
      <c r="AK109" s="101">
        <v>244.69627704674735</v>
      </c>
      <c r="AL109" s="101">
        <v>243.57917571529487</v>
      </c>
      <c r="AM109" s="101">
        <v>241.24128754344775</v>
      </c>
      <c r="AN109" s="101">
        <v>238.61365572121184</v>
      </c>
      <c r="AO109" s="101">
        <v>235.87443487871437</v>
      </c>
      <c r="AP109" s="101">
        <v>232.62415558312097</v>
      </c>
      <c r="AQ109" s="101">
        <v>228.57329380674364</v>
      </c>
      <c r="AR109" s="101">
        <v>225.87120199553593</v>
      </c>
      <c r="AS109" s="101">
        <v>222.14033495235574</v>
      </c>
      <c r="AT109" s="101">
        <v>219.6877699315524</v>
      </c>
      <c r="AU109" s="101">
        <v>217.33587396612077</v>
      </c>
      <c r="AV109" s="101">
        <v>215.48427450335674</v>
      </c>
      <c r="AW109" s="101">
        <v>213.60654619407157</v>
      </c>
      <c r="AX109" s="101">
        <v>211.66676658591905</v>
      </c>
      <c r="AY109" s="101">
        <v>209.51144159668931</v>
      </c>
      <c r="AZ109" s="101">
        <v>207.38591935065313</v>
      </c>
    </row>
    <row r="110" spans="1:52" x14ac:dyDescent="0.45">
      <c r="A110" s="84" t="s">
        <v>100</v>
      </c>
      <c r="B110" s="85">
        <v>0</v>
      </c>
      <c r="C110" s="85">
        <v>0</v>
      </c>
      <c r="D110" s="85">
        <v>0</v>
      </c>
      <c r="E110" s="85">
        <v>0</v>
      </c>
      <c r="F110" s="85">
        <v>0</v>
      </c>
      <c r="G110" s="85">
        <v>0</v>
      </c>
      <c r="H110" s="85">
        <v>0</v>
      </c>
      <c r="I110" s="85">
        <v>0</v>
      </c>
      <c r="J110" s="85">
        <v>0</v>
      </c>
      <c r="K110" s="85">
        <v>0</v>
      </c>
      <c r="L110" s="85">
        <v>0</v>
      </c>
      <c r="M110" s="85">
        <v>0</v>
      </c>
      <c r="N110" s="85">
        <v>0</v>
      </c>
      <c r="O110" s="85">
        <v>0</v>
      </c>
      <c r="P110" s="85">
        <v>0</v>
      </c>
      <c r="Q110" s="85">
        <v>0</v>
      </c>
      <c r="R110" s="85">
        <v>0</v>
      </c>
      <c r="S110" s="85">
        <v>0</v>
      </c>
      <c r="T110" s="85">
        <v>0</v>
      </c>
      <c r="U110" s="85">
        <v>0</v>
      </c>
      <c r="V110" s="85">
        <v>0</v>
      </c>
      <c r="W110" s="85">
        <v>0</v>
      </c>
      <c r="X110" s="85">
        <v>0</v>
      </c>
      <c r="Y110" s="85">
        <v>0</v>
      </c>
      <c r="Z110" s="85">
        <v>0</v>
      </c>
      <c r="AA110" s="85">
        <v>0</v>
      </c>
      <c r="AB110" s="85">
        <v>0</v>
      </c>
      <c r="AC110" s="85">
        <v>0</v>
      </c>
      <c r="AD110" s="85">
        <v>0</v>
      </c>
      <c r="AE110" s="85">
        <v>0</v>
      </c>
      <c r="AF110" s="85">
        <v>0</v>
      </c>
      <c r="AG110" s="85">
        <v>0</v>
      </c>
      <c r="AH110" s="85">
        <v>0</v>
      </c>
      <c r="AI110" s="85">
        <v>0</v>
      </c>
      <c r="AJ110" s="85">
        <v>0</v>
      </c>
      <c r="AK110" s="85">
        <v>0</v>
      </c>
      <c r="AL110" s="85">
        <v>0</v>
      </c>
      <c r="AM110" s="85">
        <v>0</v>
      </c>
      <c r="AN110" s="85">
        <v>0</v>
      </c>
      <c r="AO110" s="85">
        <v>0</v>
      </c>
      <c r="AP110" s="85">
        <v>0</v>
      </c>
      <c r="AQ110" s="85">
        <v>0</v>
      </c>
      <c r="AR110" s="85">
        <v>0</v>
      </c>
      <c r="AS110" s="85">
        <v>0</v>
      </c>
      <c r="AT110" s="85">
        <v>0</v>
      </c>
      <c r="AU110" s="85">
        <v>0</v>
      </c>
      <c r="AV110" s="85">
        <v>0</v>
      </c>
      <c r="AW110" s="85">
        <v>0</v>
      </c>
      <c r="AX110" s="85">
        <v>0</v>
      </c>
      <c r="AY110" s="85">
        <v>0</v>
      </c>
      <c r="AZ110" s="85">
        <v>0</v>
      </c>
    </row>
    <row r="111" spans="1:52" x14ac:dyDescent="0.45">
      <c r="A111" s="84" t="s">
        <v>101</v>
      </c>
      <c r="B111" s="85">
        <v>0</v>
      </c>
      <c r="C111" s="85">
        <v>0</v>
      </c>
      <c r="D111" s="85">
        <v>0</v>
      </c>
      <c r="E111" s="85">
        <v>0</v>
      </c>
      <c r="F111" s="85">
        <v>0</v>
      </c>
      <c r="G111" s="85">
        <v>0</v>
      </c>
      <c r="H111" s="85">
        <v>0</v>
      </c>
      <c r="I111" s="85">
        <v>0</v>
      </c>
      <c r="J111" s="85">
        <v>0</v>
      </c>
      <c r="K111" s="85">
        <v>0</v>
      </c>
      <c r="L111" s="85">
        <v>0</v>
      </c>
      <c r="M111" s="85">
        <v>0</v>
      </c>
      <c r="N111" s="85">
        <v>0</v>
      </c>
      <c r="O111" s="85">
        <v>0</v>
      </c>
      <c r="P111" s="85">
        <v>0</v>
      </c>
      <c r="Q111" s="85">
        <v>0</v>
      </c>
      <c r="R111" s="85">
        <v>0</v>
      </c>
      <c r="S111" s="85">
        <v>0</v>
      </c>
      <c r="T111" s="85">
        <v>0</v>
      </c>
      <c r="U111" s="85">
        <v>0</v>
      </c>
      <c r="V111" s="85">
        <v>0</v>
      </c>
      <c r="W111" s="85">
        <v>0</v>
      </c>
      <c r="X111" s="85">
        <v>0</v>
      </c>
      <c r="Y111" s="85">
        <v>0</v>
      </c>
      <c r="Z111" s="85">
        <v>0</v>
      </c>
      <c r="AA111" s="85">
        <v>0</v>
      </c>
      <c r="AB111" s="85">
        <v>0</v>
      </c>
      <c r="AC111" s="85">
        <v>0</v>
      </c>
      <c r="AD111" s="85">
        <v>0</v>
      </c>
      <c r="AE111" s="85">
        <v>0</v>
      </c>
      <c r="AF111" s="85">
        <v>0</v>
      </c>
      <c r="AG111" s="85">
        <v>0</v>
      </c>
      <c r="AH111" s="85">
        <v>0</v>
      </c>
      <c r="AI111" s="85">
        <v>0</v>
      </c>
      <c r="AJ111" s="85">
        <v>0</v>
      </c>
      <c r="AK111" s="85">
        <v>0</v>
      </c>
      <c r="AL111" s="85">
        <v>0</v>
      </c>
      <c r="AM111" s="85">
        <v>0</v>
      </c>
      <c r="AN111" s="85">
        <v>0</v>
      </c>
      <c r="AO111" s="85">
        <v>0</v>
      </c>
      <c r="AP111" s="85">
        <v>0</v>
      </c>
      <c r="AQ111" s="85">
        <v>0</v>
      </c>
      <c r="AR111" s="85">
        <v>0</v>
      </c>
      <c r="AS111" s="85">
        <v>0</v>
      </c>
      <c r="AT111" s="85">
        <v>0</v>
      </c>
      <c r="AU111" s="85">
        <v>0</v>
      </c>
      <c r="AV111" s="85">
        <v>0</v>
      </c>
      <c r="AW111" s="85">
        <v>0</v>
      </c>
      <c r="AX111" s="85">
        <v>0</v>
      </c>
      <c r="AY111" s="85">
        <v>0</v>
      </c>
      <c r="AZ111" s="85">
        <v>0</v>
      </c>
    </row>
    <row r="112" spans="1:52" x14ac:dyDescent="0.45">
      <c r="A112" s="84" t="s">
        <v>102</v>
      </c>
      <c r="B112" s="85">
        <v>0</v>
      </c>
      <c r="C112" s="85">
        <v>0</v>
      </c>
      <c r="D112" s="85">
        <v>0</v>
      </c>
      <c r="E112" s="85">
        <v>0</v>
      </c>
      <c r="F112" s="85">
        <v>0</v>
      </c>
      <c r="G112" s="85">
        <v>0</v>
      </c>
      <c r="H112" s="85">
        <v>0</v>
      </c>
      <c r="I112" s="85">
        <v>0</v>
      </c>
      <c r="J112" s="85">
        <v>0</v>
      </c>
      <c r="K112" s="85">
        <v>0</v>
      </c>
      <c r="L112" s="85">
        <v>0</v>
      </c>
      <c r="M112" s="85">
        <v>0</v>
      </c>
      <c r="N112" s="85">
        <v>0</v>
      </c>
      <c r="O112" s="85">
        <v>0</v>
      </c>
      <c r="P112" s="85">
        <v>0</v>
      </c>
      <c r="Q112" s="85">
        <v>0</v>
      </c>
      <c r="R112" s="85">
        <v>0</v>
      </c>
      <c r="S112" s="85">
        <v>0</v>
      </c>
      <c r="T112" s="85">
        <v>0</v>
      </c>
      <c r="U112" s="85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0</v>
      </c>
      <c r="AB112" s="85">
        <v>0</v>
      </c>
      <c r="AC112" s="85">
        <v>0</v>
      </c>
      <c r="AD112" s="85">
        <v>0</v>
      </c>
      <c r="AE112" s="85">
        <v>0</v>
      </c>
      <c r="AF112" s="85">
        <v>0</v>
      </c>
      <c r="AG112" s="85">
        <v>0</v>
      </c>
      <c r="AH112" s="85">
        <v>0</v>
      </c>
      <c r="AI112" s="85">
        <v>0</v>
      </c>
      <c r="AJ112" s="85">
        <v>0</v>
      </c>
      <c r="AK112" s="85">
        <v>0</v>
      </c>
      <c r="AL112" s="85">
        <v>0</v>
      </c>
      <c r="AM112" s="85">
        <v>0</v>
      </c>
      <c r="AN112" s="85">
        <v>0</v>
      </c>
      <c r="AO112" s="85">
        <v>0</v>
      </c>
      <c r="AP112" s="85">
        <v>0</v>
      </c>
      <c r="AQ112" s="85">
        <v>0</v>
      </c>
      <c r="AR112" s="85">
        <v>0</v>
      </c>
      <c r="AS112" s="85">
        <v>0</v>
      </c>
      <c r="AT112" s="85">
        <v>0</v>
      </c>
      <c r="AU112" s="85">
        <v>0</v>
      </c>
      <c r="AV112" s="85">
        <v>0</v>
      </c>
      <c r="AW112" s="85">
        <v>0</v>
      </c>
      <c r="AX112" s="85">
        <v>0</v>
      </c>
      <c r="AY112" s="85">
        <v>0</v>
      </c>
      <c r="AZ112" s="85">
        <v>0</v>
      </c>
    </row>
    <row r="113" spans="1:52" x14ac:dyDescent="0.45">
      <c r="A113" s="84" t="s">
        <v>103</v>
      </c>
      <c r="B113" s="85">
        <v>76.326064447963248</v>
      </c>
      <c r="C113" s="85">
        <v>75.494125163460041</v>
      </c>
      <c r="D113" s="85">
        <v>75.031668558109942</v>
      </c>
      <c r="E113" s="85">
        <v>75.675022327765433</v>
      </c>
      <c r="F113" s="85">
        <v>74.364208067518376</v>
      </c>
      <c r="G113" s="85">
        <v>74.011924294594508</v>
      </c>
      <c r="H113" s="85">
        <v>71.685473908842368</v>
      </c>
      <c r="I113" s="85">
        <v>70.115278662565345</v>
      </c>
      <c r="J113" s="85">
        <v>69.329429559433109</v>
      </c>
      <c r="K113" s="85">
        <v>69.276602978226961</v>
      </c>
      <c r="L113" s="85">
        <v>68.219305563536381</v>
      </c>
      <c r="M113" s="85">
        <v>67.302431280054776</v>
      </c>
      <c r="N113" s="85">
        <v>66.233831070936844</v>
      </c>
      <c r="O113" s="85">
        <v>64.472078251909792</v>
      </c>
      <c r="P113" s="85">
        <v>64.782429013819083</v>
      </c>
      <c r="Q113" s="85">
        <v>63.365006386910892</v>
      </c>
      <c r="R113" s="85">
        <v>64.224594914800818</v>
      </c>
      <c r="S113" s="85">
        <v>64.341185077153241</v>
      </c>
      <c r="T113" s="85">
        <v>64.310475106683285</v>
      </c>
      <c r="U113" s="85">
        <v>64.335739574630395</v>
      </c>
      <c r="V113" s="85">
        <v>63.930168203804406</v>
      </c>
      <c r="W113" s="85">
        <v>63.569078849289689</v>
      </c>
      <c r="X113" s="85">
        <v>63.401306139231259</v>
      </c>
      <c r="Y113" s="85">
        <v>63.124254028856484</v>
      </c>
      <c r="Z113" s="85">
        <v>62.377920300028443</v>
      </c>
      <c r="AA113" s="85">
        <v>61.378985909263491</v>
      </c>
      <c r="AB113" s="85">
        <v>61.17104534214932</v>
      </c>
      <c r="AC113" s="85">
        <v>60.532873245759006</v>
      </c>
      <c r="AD113" s="85">
        <v>59.793680650804646</v>
      </c>
      <c r="AE113" s="85">
        <v>58.988033538711775</v>
      </c>
      <c r="AF113" s="85">
        <v>57.928210744530027</v>
      </c>
      <c r="AG113" s="85">
        <v>56.001839792408084</v>
      </c>
      <c r="AH113" s="85">
        <v>55.07292363544564</v>
      </c>
      <c r="AI113" s="85">
        <v>53.247342433173031</v>
      </c>
      <c r="AJ113" s="85">
        <v>51.763577022058385</v>
      </c>
      <c r="AK113" s="85">
        <v>50.187137802455219</v>
      </c>
      <c r="AL113" s="85">
        <v>49.938793844943014</v>
      </c>
      <c r="AM113" s="85">
        <v>49.350659061331342</v>
      </c>
      <c r="AN113" s="85">
        <v>48.685156245952577</v>
      </c>
      <c r="AO113" s="85">
        <v>47.991199538055554</v>
      </c>
      <c r="AP113" s="85">
        <v>47.158321040360924</v>
      </c>
      <c r="AQ113" s="85">
        <v>46.105998947125215</v>
      </c>
      <c r="AR113" s="85">
        <v>45.363530402269362</v>
      </c>
      <c r="AS113" s="85">
        <v>44.346368422173278</v>
      </c>
      <c r="AT113" s="85">
        <v>43.601579200365101</v>
      </c>
      <c r="AU113" s="85">
        <v>42.919413757679536</v>
      </c>
      <c r="AV113" s="85">
        <v>42.404597056233207</v>
      </c>
      <c r="AW113" s="85">
        <v>41.796034867387498</v>
      </c>
      <c r="AX113" s="85">
        <v>41.206974601139322</v>
      </c>
      <c r="AY113" s="85">
        <v>40.596744533158379</v>
      </c>
      <c r="AZ113" s="85">
        <v>40.014065170729893</v>
      </c>
    </row>
    <row r="114" spans="1:52" x14ac:dyDescent="0.45">
      <c r="A114" s="88" t="s">
        <v>104</v>
      </c>
      <c r="B114" s="89">
        <v>111.13567621025798</v>
      </c>
      <c r="C114" s="89">
        <v>109.18406397430248</v>
      </c>
      <c r="D114" s="89">
        <v>111.54075861786201</v>
      </c>
      <c r="E114" s="89">
        <v>107.8760097917455</v>
      </c>
      <c r="F114" s="89">
        <v>104.98801366069313</v>
      </c>
      <c r="G114" s="89">
        <v>105.06538650715409</v>
      </c>
      <c r="H114" s="89">
        <v>102.50235125160819</v>
      </c>
      <c r="I114" s="89">
        <v>100.94957372958812</v>
      </c>
      <c r="J114" s="89">
        <v>98.677026551815885</v>
      </c>
      <c r="K114" s="89">
        <v>98.433466098973312</v>
      </c>
      <c r="L114" s="89">
        <v>94.696343499461108</v>
      </c>
      <c r="M114" s="89">
        <v>93.975260375126226</v>
      </c>
      <c r="N114" s="89">
        <v>89.843695553844555</v>
      </c>
      <c r="O114" s="89">
        <v>87.329251070143386</v>
      </c>
      <c r="P114" s="89">
        <v>90.135913676310608</v>
      </c>
      <c r="Q114" s="89">
        <v>93.526859197437744</v>
      </c>
      <c r="R114" s="89">
        <v>91.933962071567876</v>
      </c>
      <c r="S114" s="89">
        <v>91.618174940166483</v>
      </c>
      <c r="T114" s="89">
        <v>91.365833186866368</v>
      </c>
      <c r="U114" s="89">
        <v>91.134717964593293</v>
      </c>
      <c r="V114" s="89">
        <v>90.892179231282128</v>
      </c>
      <c r="W114" s="89">
        <v>90.740200329842253</v>
      </c>
      <c r="X114" s="89">
        <v>90.51478582730833</v>
      </c>
      <c r="Y114" s="89">
        <v>90.32947711640432</v>
      </c>
      <c r="Z114" s="89">
        <v>90.106357203034293</v>
      </c>
      <c r="AA114" s="89">
        <v>89.82604372116279</v>
      </c>
      <c r="AB114" s="89">
        <v>89.45041716283454</v>
      </c>
      <c r="AC114" s="89">
        <v>89.196043922078616</v>
      </c>
      <c r="AD114" s="89">
        <v>88.757620344078191</v>
      </c>
      <c r="AE114" s="89">
        <v>88.507034911564617</v>
      </c>
      <c r="AF114" s="89">
        <v>88.182667260436105</v>
      </c>
      <c r="AG114" s="89">
        <v>87.819064603563632</v>
      </c>
      <c r="AH114" s="89">
        <v>87.653303812529913</v>
      </c>
      <c r="AI114" s="89">
        <v>87.372185931799663</v>
      </c>
      <c r="AJ114" s="89">
        <v>86.930745876977269</v>
      </c>
      <c r="AK114" s="89">
        <v>86.422267416926019</v>
      </c>
      <c r="AL114" s="89">
        <v>86.272934154686453</v>
      </c>
      <c r="AM114" s="89">
        <v>85.978312447815554</v>
      </c>
      <c r="AN114" s="89">
        <v>85.674155651387551</v>
      </c>
      <c r="AO114" s="89">
        <v>85.316769451089172</v>
      </c>
      <c r="AP114" s="89">
        <v>84.899514216405805</v>
      </c>
      <c r="AQ114" s="89">
        <v>84.380200705631822</v>
      </c>
      <c r="AR114" s="89">
        <v>84.057471382160244</v>
      </c>
      <c r="AS114" s="89">
        <v>83.503842963534026</v>
      </c>
      <c r="AT114" s="89">
        <v>83.214715760429314</v>
      </c>
      <c r="AU114" s="89">
        <v>82.848140245158305</v>
      </c>
      <c r="AV114" s="89">
        <v>82.413592151058438</v>
      </c>
      <c r="AW114" s="89">
        <v>82.219004089717274</v>
      </c>
      <c r="AX114" s="89">
        <v>81.891374041720226</v>
      </c>
      <c r="AY114" s="89">
        <v>81.374305760562123</v>
      </c>
      <c r="AZ114" s="89">
        <v>80.810038879019103</v>
      </c>
    </row>
    <row r="115" spans="1:52" x14ac:dyDescent="0.45">
      <c r="A115" s="90" t="s">
        <v>105</v>
      </c>
      <c r="B115" s="91">
        <v>149.8708806528366</v>
      </c>
      <c r="C115" s="91">
        <v>148.94416924812546</v>
      </c>
      <c r="D115" s="91">
        <v>144.48679131363247</v>
      </c>
      <c r="E115" s="91">
        <v>150.45387119032262</v>
      </c>
      <c r="F115" s="91">
        <v>148.75639887802674</v>
      </c>
      <c r="G115" s="91">
        <v>146.6634991852701</v>
      </c>
      <c r="H115" s="91">
        <v>143.23671181992216</v>
      </c>
      <c r="I115" s="91">
        <v>138.62407730667897</v>
      </c>
      <c r="J115" s="91">
        <v>138.9077457406099</v>
      </c>
      <c r="K115" s="91">
        <v>138.84112814881644</v>
      </c>
      <c r="L115" s="91">
        <v>137.10365318159612</v>
      </c>
      <c r="M115" s="91">
        <v>132.06353179012862</v>
      </c>
      <c r="N115" s="91">
        <v>136.83253309197804</v>
      </c>
      <c r="O115" s="91">
        <v>133.43436216217589</v>
      </c>
      <c r="P115" s="91">
        <v>132.18806535590903</v>
      </c>
      <c r="Q115" s="91">
        <v>125.84590826104335</v>
      </c>
      <c r="R115" s="91">
        <v>126.79993169036845</v>
      </c>
      <c r="S115" s="91">
        <v>126.85392494398425</v>
      </c>
      <c r="T115" s="91">
        <v>126.78380520394936</v>
      </c>
      <c r="U115" s="91">
        <v>126.71897147400658</v>
      </c>
      <c r="V115" s="91">
        <v>125.51976935499957</v>
      </c>
      <c r="W115" s="91">
        <v>124.65157094991886</v>
      </c>
      <c r="X115" s="91">
        <v>124.23576849580496</v>
      </c>
      <c r="Y115" s="91">
        <v>123.50017638639896</v>
      </c>
      <c r="Z115" s="91">
        <v>121.88243953742861</v>
      </c>
      <c r="AA115" s="91">
        <v>119.59780056594735</v>
      </c>
      <c r="AB115" s="91">
        <v>119.08473670005999</v>
      </c>
      <c r="AC115" s="91">
        <v>117.86804023621099</v>
      </c>
      <c r="AD115" s="91">
        <v>116.18031846858179</v>
      </c>
      <c r="AE115" s="91">
        <v>114.55989219379082</v>
      </c>
      <c r="AF115" s="91">
        <v>112.0766893965782</v>
      </c>
      <c r="AG115" s="91">
        <v>107.96117583651512</v>
      </c>
      <c r="AH115" s="91">
        <v>105.89804479333408</v>
      </c>
      <c r="AI115" s="91">
        <v>102.51720219979205</v>
      </c>
      <c r="AJ115" s="91">
        <v>99.639589896022741</v>
      </c>
      <c r="AK115" s="91">
        <v>96.83905157460751</v>
      </c>
      <c r="AL115" s="91">
        <v>96.193780419835761</v>
      </c>
      <c r="AM115" s="91">
        <v>94.914638302001947</v>
      </c>
      <c r="AN115" s="91">
        <v>93.451729331067824</v>
      </c>
      <c r="AO115" s="91">
        <v>92.041211102680322</v>
      </c>
      <c r="AP115" s="91">
        <v>90.268209110318253</v>
      </c>
      <c r="AQ115" s="91">
        <v>88.126839218385527</v>
      </c>
      <c r="AR115" s="91">
        <v>86.742162306398882</v>
      </c>
      <c r="AS115" s="91">
        <v>84.9898483391204</v>
      </c>
      <c r="AT115" s="91">
        <v>83.766989814469895</v>
      </c>
      <c r="AU115" s="91">
        <v>82.650591189163748</v>
      </c>
      <c r="AV115" s="91">
        <v>81.780639073052598</v>
      </c>
      <c r="AW115" s="91">
        <v>80.744192428021577</v>
      </c>
      <c r="AX115" s="91">
        <v>79.758157876369324</v>
      </c>
      <c r="AY115" s="91">
        <v>78.77324505679448</v>
      </c>
      <c r="AZ115" s="91">
        <v>77.839389611925142</v>
      </c>
    </row>
    <row r="116" spans="1:52" x14ac:dyDescent="0.45">
      <c r="A116" s="90" t="s">
        <v>106</v>
      </c>
      <c r="B116" s="91">
        <v>15.332891384610141</v>
      </c>
      <c r="C116" s="91">
        <v>15.043209248087752</v>
      </c>
      <c r="D116" s="91">
        <v>15.243900709648766</v>
      </c>
      <c r="E116" s="91">
        <v>14.853860536398859</v>
      </c>
      <c r="F116" s="91">
        <v>14.557385684765068</v>
      </c>
      <c r="G116" s="91">
        <v>14.602011496513665</v>
      </c>
      <c r="H116" s="91">
        <v>14.302263303934083</v>
      </c>
      <c r="I116" s="91">
        <v>13.975299645830438</v>
      </c>
      <c r="J116" s="91">
        <v>13.784721677466926</v>
      </c>
      <c r="K116" s="91">
        <v>13.892216497454793</v>
      </c>
      <c r="L116" s="91">
        <v>13.447583370709923</v>
      </c>
      <c r="M116" s="91">
        <v>13.444148351582543</v>
      </c>
      <c r="N116" s="91">
        <v>13.085090546147196</v>
      </c>
      <c r="O116" s="91">
        <v>12.6912981038535</v>
      </c>
      <c r="P116" s="91">
        <v>13.126018692534387</v>
      </c>
      <c r="Q116" s="91">
        <v>13.306727215750668</v>
      </c>
      <c r="R116" s="91">
        <v>13.309338411435876</v>
      </c>
      <c r="S116" s="91">
        <v>13.3010446445304</v>
      </c>
      <c r="T116" s="91">
        <v>13.284620984223903</v>
      </c>
      <c r="U116" s="91">
        <v>13.299294182791563</v>
      </c>
      <c r="V116" s="91">
        <v>13.299901941094289</v>
      </c>
      <c r="W116" s="91">
        <v>13.288650518436985</v>
      </c>
      <c r="X116" s="91">
        <v>13.267195111068022</v>
      </c>
      <c r="Y116" s="91">
        <v>13.260204457936148</v>
      </c>
      <c r="Z116" s="91">
        <v>13.243246416031434</v>
      </c>
      <c r="AA116" s="91">
        <v>13.207953918283449</v>
      </c>
      <c r="AB116" s="91">
        <v>13.168356972282462</v>
      </c>
      <c r="AC116" s="91">
        <v>13.113858751513465</v>
      </c>
      <c r="AD116" s="91">
        <v>13.051707492063407</v>
      </c>
      <c r="AE116" s="91">
        <v>12.984797456747192</v>
      </c>
      <c r="AF116" s="91">
        <v>12.918761179945161</v>
      </c>
      <c r="AG116" s="91">
        <v>12.612138585955893</v>
      </c>
      <c r="AH116" s="91">
        <v>12.493250635719486</v>
      </c>
      <c r="AI116" s="91">
        <v>12.17094080440059</v>
      </c>
      <c r="AJ116" s="91">
        <v>11.700597482210737</v>
      </c>
      <c r="AK116" s="91">
        <v>11.247820252758579</v>
      </c>
      <c r="AL116" s="91">
        <v>11.173667295829677</v>
      </c>
      <c r="AM116" s="91">
        <v>10.997677732298907</v>
      </c>
      <c r="AN116" s="91">
        <v>10.802614492803878</v>
      </c>
      <c r="AO116" s="91">
        <v>10.525254786889363</v>
      </c>
      <c r="AP116" s="91">
        <v>10.298111216036</v>
      </c>
      <c r="AQ116" s="91">
        <v>9.9602549356010233</v>
      </c>
      <c r="AR116" s="91">
        <v>9.7080379047074281</v>
      </c>
      <c r="AS116" s="91">
        <v>9.3002752275280347</v>
      </c>
      <c r="AT116" s="91">
        <v>9.1044851562880744</v>
      </c>
      <c r="AU116" s="91">
        <v>8.9177287741191815</v>
      </c>
      <c r="AV116" s="91">
        <v>8.8854462230124689</v>
      </c>
      <c r="AW116" s="91">
        <v>8.8473148089451943</v>
      </c>
      <c r="AX116" s="91">
        <v>8.8102600666901782</v>
      </c>
      <c r="AY116" s="91">
        <v>8.7671462461743612</v>
      </c>
      <c r="AZ116" s="91">
        <v>8.7224256889789622</v>
      </c>
    </row>
    <row r="117" spans="1:52" x14ac:dyDescent="0.45">
      <c r="A117" s="92" t="s">
        <v>107</v>
      </c>
      <c r="B117" s="93">
        <v>0</v>
      </c>
      <c r="C117" s="93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3">
        <v>0</v>
      </c>
      <c r="S117" s="93">
        <v>0</v>
      </c>
      <c r="T117" s="93">
        <v>0</v>
      </c>
      <c r="U117" s="93">
        <v>0</v>
      </c>
      <c r="V117" s="93">
        <v>0</v>
      </c>
      <c r="W117" s="93">
        <v>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0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0</v>
      </c>
      <c r="AL117" s="93">
        <v>0</v>
      </c>
      <c r="AM117" s="93">
        <v>0</v>
      </c>
      <c r="AN117" s="93">
        <v>0</v>
      </c>
      <c r="AO117" s="93">
        <v>0</v>
      </c>
      <c r="AP117" s="93">
        <v>0</v>
      </c>
      <c r="AQ117" s="93">
        <v>0</v>
      </c>
      <c r="AR117" s="93">
        <v>0</v>
      </c>
      <c r="AS117" s="93">
        <v>0</v>
      </c>
      <c r="AT117" s="93">
        <v>0</v>
      </c>
      <c r="AU117" s="93">
        <v>0</v>
      </c>
      <c r="AV117" s="93">
        <v>0</v>
      </c>
      <c r="AW117" s="93">
        <v>0</v>
      </c>
      <c r="AX117" s="93">
        <v>0</v>
      </c>
      <c r="AY117" s="93">
        <v>0</v>
      </c>
      <c r="AZ117" s="93">
        <v>0</v>
      </c>
    </row>
    <row r="118" spans="1:52" x14ac:dyDescent="0.4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</row>
    <row r="119" spans="1:52" ht="13.15" x14ac:dyDescent="0.45">
      <c r="A119" s="53" t="s">
        <v>114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</row>
    <row r="120" spans="1:52" x14ac:dyDescent="0.4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spans="1:52" ht="13.15" x14ac:dyDescent="0.45">
      <c r="A121" s="82" t="s">
        <v>115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</row>
    <row r="122" spans="1:52" x14ac:dyDescent="0.45">
      <c r="A122" s="107" t="s">
        <v>116</v>
      </c>
      <c r="B122" s="108">
        <v>19993.510816382153</v>
      </c>
      <c r="C122" s="108">
        <v>19801.890063268158</v>
      </c>
      <c r="D122" s="108">
        <v>19120.531700381569</v>
      </c>
      <c r="E122" s="108">
        <v>19354.2781486368</v>
      </c>
      <c r="F122" s="108">
        <v>20814.988391359075</v>
      </c>
      <c r="G122" s="108">
        <v>23410.251028346313</v>
      </c>
      <c r="H122" s="108">
        <v>23536.890104883023</v>
      </c>
      <c r="I122" s="108">
        <v>22867.420980329538</v>
      </c>
      <c r="J122" s="108">
        <v>24832.531617448152</v>
      </c>
      <c r="K122" s="108">
        <v>21030.193553323239</v>
      </c>
      <c r="L122" s="108">
        <v>23147.831546838497</v>
      </c>
      <c r="M122" s="108">
        <v>25456.806197973434</v>
      </c>
      <c r="N122" s="108">
        <v>26544.285403239217</v>
      </c>
      <c r="O122" s="108">
        <v>26754.670842519678</v>
      </c>
      <c r="P122" s="108">
        <v>25071.7947975524</v>
      </c>
      <c r="Q122" s="108">
        <v>22307.190917818949</v>
      </c>
      <c r="R122" s="108">
        <v>20888.570157856549</v>
      </c>
      <c r="S122" s="108">
        <v>21737.801830644912</v>
      </c>
      <c r="T122" s="108">
        <v>23000.618860054808</v>
      </c>
      <c r="U122" s="108">
        <v>24317.04523843768</v>
      </c>
      <c r="V122" s="108">
        <v>25672.330167579312</v>
      </c>
      <c r="W122" s="108">
        <v>26678.686048871572</v>
      </c>
      <c r="X122" s="108">
        <v>27417.843826999211</v>
      </c>
      <c r="Y122" s="108">
        <v>28504.936730560097</v>
      </c>
      <c r="Z122" s="108">
        <v>29307.520489280276</v>
      </c>
      <c r="AA122" s="108">
        <v>29992.339289778232</v>
      </c>
      <c r="AB122" s="108">
        <v>30452.103908431243</v>
      </c>
      <c r="AC122" s="108">
        <v>30907.356262629874</v>
      </c>
      <c r="AD122" s="108">
        <v>31208.216823164687</v>
      </c>
      <c r="AE122" s="108">
        <v>31629.412963097988</v>
      </c>
      <c r="AF122" s="108">
        <v>31991.60366955891</v>
      </c>
      <c r="AG122" s="108">
        <v>32359.828401919898</v>
      </c>
      <c r="AH122" s="108">
        <v>32577.419734650462</v>
      </c>
      <c r="AI122" s="108">
        <v>32978.063357454914</v>
      </c>
      <c r="AJ122" s="108">
        <v>33500.408999887462</v>
      </c>
      <c r="AK122" s="108">
        <v>33984.636637928619</v>
      </c>
      <c r="AL122" s="108">
        <v>34501.323507488916</v>
      </c>
      <c r="AM122" s="108">
        <v>34940.792860421774</v>
      </c>
      <c r="AN122" s="108">
        <v>35465.639122863751</v>
      </c>
      <c r="AO122" s="108">
        <v>35987.933221678657</v>
      </c>
      <c r="AP122" s="108">
        <v>36301.802062602925</v>
      </c>
      <c r="AQ122" s="108">
        <v>36410.612436765092</v>
      </c>
      <c r="AR122" s="108">
        <v>36754.751281771525</v>
      </c>
      <c r="AS122" s="108">
        <v>37090.645261228041</v>
      </c>
      <c r="AT122" s="108">
        <v>37493.887542773577</v>
      </c>
      <c r="AU122" s="108">
        <v>37759.610877348481</v>
      </c>
      <c r="AV122" s="108">
        <v>38070.202387705285</v>
      </c>
      <c r="AW122" s="108">
        <v>38440.539004874146</v>
      </c>
      <c r="AX122" s="108">
        <v>38857.623104789134</v>
      </c>
      <c r="AY122" s="108">
        <v>39143.8854879559</v>
      </c>
      <c r="AZ122" s="108">
        <v>39524.06767865194</v>
      </c>
    </row>
    <row r="123" spans="1:52" x14ac:dyDescent="0.45">
      <c r="A123" s="109" t="s">
        <v>117</v>
      </c>
      <c r="B123" s="110">
        <v>1360.2229877245095</v>
      </c>
      <c r="C123" s="110">
        <v>1383.464093817269</v>
      </c>
      <c r="D123" s="110">
        <v>1296.2555698637709</v>
      </c>
      <c r="E123" s="110">
        <v>1277.8308115674342</v>
      </c>
      <c r="F123" s="110">
        <v>1312.0927845667877</v>
      </c>
      <c r="G123" s="110">
        <v>1265.2667053881544</v>
      </c>
      <c r="H123" s="110">
        <v>1237.7028155114285</v>
      </c>
      <c r="I123" s="110">
        <v>1285.6840305811584</v>
      </c>
      <c r="J123" s="110">
        <v>1261.1411522845665</v>
      </c>
      <c r="K123" s="110">
        <v>1154.8001581781164</v>
      </c>
      <c r="L123" s="110">
        <v>1283.9317134570608</v>
      </c>
      <c r="M123" s="110">
        <v>1362.5860925566096</v>
      </c>
      <c r="N123" s="110">
        <v>1357.8077164577123</v>
      </c>
      <c r="O123" s="110">
        <v>1417.2728431704534</v>
      </c>
      <c r="P123" s="110">
        <v>1380.3108826733112</v>
      </c>
      <c r="Q123" s="110">
        <v>1415.4378506767773</v>
      </c>
      <c r="R123" s="110">
        <v>1375.5663478454517</v>
      </c>
      <c r="S123" s="110">
        <v>1361.3036426373924</v>
      </c>
      <c r="T123" s="110">
        <v>1341.739582071483</v>
      </c>
      <c r="U123" s="110">
        <v>1322.2026792224519</v>
      </c>
      <c r="V123" s="110">
        <v>1402.7957250952802</v>
      </c>
      <c r="W123" s="110">
        <v>1436.7816080758753</v>
      </c>
      <c r="X123" s="110">
        <v>1469.752690123438</v>
      </c>
      <c r="Y123" s="110">
        <v>1500.8669904017213</v>
      </c>
      <c r="Z123" s="110">
        <v>1525.5746108920446</v>
      </c>
      <c r="AA123" s="110">
        <v>1563.8034705598391</v>
      </c>
      <c r="AB123" s="110">
        <v>1595.4381823555923</v>
      </c>
      <c r="AC123" s="110">
        <v>1630.3075478436122</v>
      </c>
      <c r="AD123" s="110">
        <v>1665.3965388131144</v>
      </c>
      <c r="AE123" s="110">
        <v>1699.7275595814026</v>
      </c>
      <c r="AF123" s="110">
        <v>1681.6894563491001</v>
      </c>
      <c r="AG123" s="110">
        <v>1774.223449103047</v>
      </c>
      <c r="AH123" s="110">
        <v>1814.281890874159</v>
      </c>
      <c r="AI123" s="110">
        <v>1892.661559245274</v>
      </c>
      <c r="AJ123" s="110">
        <v>1988.1756158853987</v>
      </c>
      <c r="AK123" s="110">
        <v>2138.5696708845389</v>
      </c>
      <c r="AL123" s="110">
        <v>2167.2399433904211</v>
      </c>
      <c r="AM123" s="110">
        <v>2235.1495178109485</v>
      </c>
      <c r="AN123" s="110">
        <v>2316.2187821494722</v>
      </c>
      <c r="AO123" s="110">
        <v>2412.7965328919245</v>
      </c>
      <c r="AP123" s="110">
        <v>2437.8592790638882</v>
      </c>
      <c r="AQ123" s="110">
        <v>2513.3586912883943</v>
      </c>
      <c r="AR123" s="110">
        <v>2591.6338093499558</v>
      </c>
      <c r="AS123" s="110">
        <v>2694.0977355221844</v>
      </c>
      <c r="AT123" s="110">
        <v>2696.8266036654168</v>
      </c>
      <c r="AU123" s="110">
        <v>2675.813382212054</v>
      </c>
      <c r="AV123" s="110">
        <v>2695.7493099373942</v>
      </c>
      <c r="AW123" s="110">
        <v>2695.2497512743598</v>
      </c>
      <c r="AX123" s="110">
        <v>2685.1643931160452</v>
      </c>
      <c r="AY123" s="110">
        <v>2664.7828980133168</v>
      </c>
      <c r="AZ123" s="110">
        <v>2619.4516795219743</v>
      </c>
    </row>
    <row r="124" spans="1:52" x14ac:dyDescent="0.45">
      <c r="A124" s="109" t="s">
        <v>118</v>
      </c>
      <c r="B124" s="111">
        <v>597.72518941240116</v>
      </c>
      <c r="C124" s="111">
        <v>599.38493581465207</v>
      </c>
      <c r="D124" s="111">
        <v>588.74828528029389</v>
      </c>
      <c r="E124" s="111">
        <v>584.33773511736501</v>
      </c>
      <c r="F124" s="111">
        <v>609.84889810022923</v>
      </c>
      <c r="G124" s="111">
        <v>617.47209219259219</v>
      </c>
      <c r="H124" s="111">
        <v>598.56198775288578</v>
      </c>
      <c r="I124" s="111">
        <v>592.97010762460036</v>
      </c>
      <c r="J124" s="111">
        <v>594.14556325359558</v>
      </c>
      <c r="K124" s="111">
        <v>582.00177310269646</v>
      </c>
      <c r="L124" s="111">
        <v>598.82987222932934</v>
      </c>
      <c r="M124" s="111">
        <v>595.23058335599171</v>
      </c>
      <c r="N124" s="111">
        <v>604.13112981982181</v>
      </c>
      <c r="O124" s="111">
        <v>628.29312143126799</v>
      </c>
      <c r="P124" s="111">
        <v>612.02885214332707</v>
      </c>
      <c r="Q124" s="111">
        <v>615.82723409560538</v>
      </c>
      <c r="R124" s="111">
        <v>612.86921917142422</v>
      </c>
      <c r="S124" s="111">
        <v>621.62723409840191</v>
      </c>
      <c r="T124" s="111">
        <v>628.22496711867018</v>
      </c>
      <c r="U124" s="111">
        <v>634.22546466514211</v>
      </c>
      <c r="V124" s="111">
        <v>638.6446233036678</v>
      </c>
      <c r="W124" s="111">
        <v>644.26929641053573</v>
      </c>
      <c r="X124" s="111">
        <v>650.36706947667437</v>
      </c>
      <c r="Y124" s="111">
        <v>655.00678611199464</v>
      </c>
      <c r="Z124" s="111">
        <v>656.69571392230716</v>
      </c>
      <c r="AA124" s="111">
        <v>658.15879878968553</v>
      </c>
      <c r="AB124" s="111">
        <v>663.07130035319278</v>
      </c>
      <c r="AC124" s="111">
        <v>667.13227585244431</v>
      </c>
      <c r="AD124" s="111">
        <v>670.39923172290469</v>
      </c>
      <c r="AE124" s="111">
        <v>673.67093577230798</v>
      </c>
      <c r="AF124" s="111">
        <v>674.98329826223414</v>
      </c>
      <c r="AG124" s="111">
        <v>674.37852806623732</v>
      </c>
      <c r="AH124" s="111">
        <v>676.84344278486196</v>
      </c>
      <c r="AI124" s="111">
        <v>675.90946224692539</v>
      </c>
      <c r="AJ124" s="111">
        <v>677.79987023061869</v>
      </c>
      <c r="AK124" s="111">
        <v>677.58141465898802</v>
      </c>
      <c r="AL124" s="111">
        <v>682.90077761690304</v>
      </c>
      <c r="AM124" s="111">
        <v>686.40424266651678</v>
      </c>
      <c r="AN124" s="111">
        <v>689.63206897629175</v>
      </c>
      <c r="AO124" s="111">
        <v>691.61966201104815</v>
      </c>
      <c r="AP124" s="111">
        <v>691.81497185216597</v>
      </c>
      <c r="AQ124" s="111">
        <v>690.59620866385092</v>
      </c>
      <c r="AR124" s="111">
        <v>691.14031091716197</v>
      </c>
      <c r="AS124" s="111">
        <v>687.63672427430186</v>
      </c>
      <c r="AT124" s="111">
        <v>689.51495448628134</v>
      </c>
      <c r="AU124" s="111">
        <v>689.26309000485446</v>
      </c>
      <c r="AV124" s="111">
        <v>693.12635555126883</v>
      </c>
      <c r="AW124" s="111">
        <v>696.13584100082721</v>
      </c>
      <c r="AX124" s="111">
        <v>699.10353477605781</v>
      </c>
      <c r="AY124" s="111">
        <v>702.17320655075332</v>
      </c>
      <c r="AZ124" s="111">
        <v>705.77172882947787</v>
      </c>
    </row>
    <row r="125" spans="1:52" x14ac:dyDescent="0.45">
      <c r="A125" s="109" t="s">
        <v>119</v>
      </c>
      <c r="B125" s="111">
        <v>240.45561848903967</v>
      </c>
      <c r="C125" s="111">
        <v>243.20568160931782</v>
      </c>
      <c r="D125" s="111">
        <v>238.56859687026468</v>
      </c>
      <c r="E125" s="111">
        <v>242.00678695611606</v>
      </c>
      <c r="F125" s="111">
        <v>248.96282144263336</v>
      </c>
      <c r="G125" s="111">
        <v>252.04567219797434</v>
      </c>
      <c r="H125" s="111">
        <v>241.33766308978718</v>
      </c>
      <c r="I125" s="111">
        <v>237.65423517957214</v>
      </c>
      <c r="J125" s="111">
        <v>237.50595634020189</v>
      </c>
      <c r="K125" s="111">
        <v>229.54250349024642</v>
      </c>
      <c r="L125" s="111">
        <v>239.48044560918072</v>
      </c>
      <c r="M125" s="111">
        <v>235.02823177820991</v>
      </c>
      <c r="N125" s="111">
        <v>234.74368390265658</v>
      </c>
      <c r="O125" s="111">
        <v>242.51217850614171</v>
      </c>
      <c r="P125" s="111">
        <v>228.19243193850647</v>
      </c>
      <c r="Q125" s="111">
        <v>228.10328288382738</v>
      </c>
      <c r="R125" s="111">
        <v>226.85710035764518</v>
      </c>
      <c r="S125" s="111">
        <v>230.13442051273253</v>
      </c>
      <c r="T125" s="111">
        <v>232.59425233214557</v>
      </c>
      <c r="U125" s="111">
        <v>234.97055751364169</v>
      </c>
      <c r="V125" s="111">
        <v>237.33760071732164</v>
      </c>
      <c r="W125" s="111">
        <v>240.05695763318121</v>
      </c>
      <c r="X125" s="111">
        <v>242.70886320605899</v>
      </c>
      <c r="Y125" s="111">
        <v>245.1102382721831</v>
      </c>
      <c r="Z125" s="111">
        <v>247.31854832895911</v>
      </c>
      <c r="AA125" s="111">
        <v>250.28920783370256</v>
      </c>
      <c r="AB125" s="111">
        <v>252.79000492168979</v>
      </c>
      <c r="AC125" s="111">
        <v>255.85866988563518</v>
      </c>
      <c r="AD125" s="111">
        <v>258.18112567311221</v>
      </c>
      <c r="AE125" s="111">
        <v>261.32919465924522</v>
      </c>
      <c r="AF125" s="111">
        <v>264.39434507329219</v>
      </c>
      <c r="AG125" s="111">
        <v>268.20359195684313</v>
      </c>
      <c r="AH125" s="111">
        <v>271.44998640111766</v>
      </c>
      <c r="AI125" s="111">
        <v>275.26416514366298</v>
      </c>
      <c r="AJ125" s="111">
        <v>279.48425687270276</v>
      </c>
      <c r="AK125" s="111">
        <v>283.04544836828956</v>
      </c>
      <c r="AL125" s="111">
        <v>285.8783183387838</v>
      </c>
      <c r="AM125" s="111">
        <v>288.94466569623984</v>
      </c>
      <c r="AN125" s="111">
        <v>292.0620950457037</v>
      </c>
      <c r="AO125" s="111">
        <v>295.14253069647816</v>
      </c>
      <c r="AP125" s="111">
        <v>298.4167376466296</v>
      </c>
      <c r="AQ125" s="111">
        <v>301.88882293538416</v>
      </c>
      <c r="AR125" s="111">
        <v>305.32975953203913</v>
      </c>
      <c r="AS125" s="111">
        <v>308.74809046032721</v>
      </c>
      <c r="AT125" s="111">
        <v>312.20826141877649</v>
      </c>
      <c r="AU125" s="111">
        <v>315.54399783314011</v>
      </c>
      <c r="AV125" s="111">
        <v>319.01121130127598</v>
      </c>
      <c r="AW125" s="111">
        <v>322.59467750052568</v>
      </c>
      <c r="AX125" s="111">
        <v>326.09793198151334</v>
      </c>
      <c r="AY125" s="111">
        <v>329.66286951433796</v>
      </c>
      <c r="AZ125" s="111">
        <v>333.35199736420287</v>
      </c>
    </row>
    <row r="126" spans="1:52" x14ac:dyDescent="0.45">
      <c r="A126" s="109" t="s">
        <v>120</v>
      </c>
      <c r="B126" s="112">
        <v>17795.107020756204</v>
      </c>
      <c r="C126" s="112">
        <v>17575.835352026919</v>
      </c>
      <c r="D126" s="112">
        <v>16996.959248367239</v>
      </c>
      <c r="E126" s="112">
        <v>17250.102814995884</v>
      </c>
      <c r="F126" s="112">
        <v>18644.083887249424</v>
      </c>
      <c r="G126" s="112">
        <v>21275.46655856759</v>
      </c>
      <c r="H126" s="112">
        <v>21459.28763852892</v>
      </c>
      <c r="I126" s="112">
        <v>20751.112606944207</v>
      </c>
      <c r="J126" s="112">
        <v>22739.738945569788</v>
      </c>
      <c r="K126" s="112">
        <v>19063.849118552178</v>
      </c>
      <c r="L126" s="112">
        <v>21025.589515542924</v>
      </c>
      <c r="M126" s="112">
        <v>23263.961290282623</v>
      </c>
      <c r="N126" s="112">
        <v>24347.602873059026</v>
      </c>
      <c r="O126" s="112">
        <v>24466.592699411813</v>
      </c>
      <c r="P126" s="112">
        <v>22851.262630797257</v>
      </c>
      <c r="Q126" s="112">
        <v>20047.822550162738</v>
      </c>
      <c r="R126" s="112">
        <v>18673.277490482029</v>
      </c>
      <c r="S126" s="112">
        <v>19524.736533396386</v>
      </c>
      <c r="T126" s="112">
        <v>20798.060058532508</v>
      </c>
      <c r="U126" s="112">
        <v>22125.646537036446</v>
      </c>
      <c r="V126" s="112">
        <v>23393.552218463043</v>
      </c>
      <c r="W126" s="112">
        <v>24357.57818675198</v>
      </c>
      <c r="X126" s="112">
        <v>25055.015204193038</v>
      </c>
      <c r="Y126" s="112">
        <v>26103.952715774198</v>
      </c>
      <c r="Z126" s="112">
        <v>26877.931616136964</v>
      </c>
      <c r="AA126" s="112">
        <v>27520.087812595004</v>
      </c>
      <c r="AB126" s="112">
        <v>27940.804420800767</v>
      </c>
      <c r="AC126" s="112">
        <v>28354.05776904818</v>
      </c>
      <c r="AD126" s="112">
        <v>28614.239926955554</v>
      </c>
      <c r="AE126" s="112">
        <v>28994.685273085033</v>
      </c>
      <c r="AF126" s="112">
        <v>29370.536569874283</v>
      </c>
      <c r="AG126" s="112">
        <v>29643.022832793769</v>
      </c>
      <c r="AH126" s="112">
        <v>29814.844414590323</v>
      </c>
      <c r="AI126" s="112">
        <v>30134.228170819049</v>
      </c>
      <c r="AJ126" s="112">
        <v>30554.949256898744</v>
      </c>
      <c r="AK126" s="112">
        <v>30885.440104016805</v>
      </c>
      <c r="AL126" s="112">
        <v>31365.304468142807</v>
      </c>
      <c r="AM126" s="112">
        <v>31730.294434248066</v>
      </c>
      <c r="AN126" s="112">
        <v>32167.726176692282</v>
      </c>
      <c r="AO126" s="112">
        <v>32588.374496079203</v>
      </c>
      <c r="AP126" s="112">
        <v>32873.711074040242</v>
      </c>
      <c r="AQ126" s="112">
        <v>32904.768713877464</v>
      </c>
      <c r="AR126" s="112">
        <v>33166.647401972368</v>
      </c>
      <c r="AS126" s="112">
        <v>33400.162710971228</v>
      </c>
      <c r="AT126" s="112">
        <v>33795.337723203105</v>
      </c>
      <c r="AU126" s="112">
        <v>34078.990407298435</v>
      </c>
      <c r="AV126" s="112">
        <v>34362.315510915345</v>
      </c>
      <c r="AW126" s="112">
        <v>34726.558735098435</v>
      </c>
      <c r="AX126" s="112">
        <v>35147.25724491552</v>
      </c>
      <c r="AY126" s="112">
        <v>35447.26651387749</v>
      </c>
      <c r="AZ126" s="112">
        <v>35865.492272936288</v>
      </c>
    </row>
    <row r="127" spans="1:52" x14ac:dyDescent="0.45">
      <c r="A127" s="113" t="s">
        <v>121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4">
        <v>0</v>
      </c>
      <c r="X127" s="114">
        <v>0</v>
      </c>
      <c r="Y127" s="114">
        <v>0</v>
      </c>
      <c r="Z127" s="114">
        <v>0</v>
      </c>
      <c r="AA127" s="114">
        <v>0</v>
      </c>
      <c r="AB127" s="114">
        <v>0</v>
      </c>
      <c r="AC127" s="114">
        <v>0</v>
      </c>
      <c r="AD127" s="114">
        <v>0</v>
      </c>
      <c r="AE127" s="114">
        <v>0</v>
      </c>
      <c r="AF127" s="114">
        <v>0</v>
      </c>
      <c r="AG127" s="114">
        <v>0</v>
      </c>
      <c r="AH127" s="114">
        <v>0</v>
      </c>
      <c r="AI127" s="114">
        <v>0</v>
      </c>
      <c r="AJ127" s="114">
        <v>0</v>
      </c>
      <c r="AK127" s="114">
        <v>0</v>
      </c>
      <c r="AL127" s="114">
        <v>0</v>
      </c>
      <c r="AM127" s="114">
        <v>0</v>
      </c>
      <c r="AN127" s="114">
        <v>0</v>
      </c>
      <c r="AO127" s="114">
        <v>0</v>
      </c>
      <c r="AP127" s="114">
        <v>0</v>
      </c>
      <c r="AQ127" s="114">
        <v>0</v>
      </c>
      <c r="AR127" s="114">
        <v>0</v>
      </c>
      <c r="AS127" s="114">
        <v>0</v>
      </c>
      <c r="AT127" s="114">
        <v>0</v>
      </c>
      <c r="AU127" s="114">
        <v>0</v>
      </c>
      <c r="AV127" s="114">
        <v>0</v>
      </c>
      <c r="AW127" s="114">
        <v>0</v>
      </c>
      <c r="AX127" s="114">
        <v>0</v>
      </c>
      <c r="AY127" s="114">
        <v>0</v>
      </c>
      <c r="AZ127" s="114">
        <v>0</v>
      </c>
    </row>
    <row r="128" spans="1:52" x14ac:dyDescent="0.45">
      <c r="A128" s="115" t="s">
        <v>122</v>
      </c>
      <c r="B128" s="110">
        <v>0</v>
      </c>
      <c r="C128" s="110">
        <v>0</v>
      </c>
      <c r="D128" s="110">
        <v>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  <c r="V128" s="110">
        <v>0</v>
      </c>
      <c r="W128" s="110">
        <v>0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  <c r="AU128" s="110">
        <v>0</v>
      </c>
      <c r="AV128" s="110">
        <v>0</v>
      </c>
      <c r="AW128" s="110">
        <v>0</v>
      </c>
      <c r="AX128" s="110">
        <v>0</v>
      </c>
      <c r="AY128" s="110">
        <v>0</v>
      </c>
      <c r="AZ128" s="110">
        <v>0</v>
      </c>
    </row>
    <row r="129" spans="1:52" x14ac:dyDescent="0.45">
      <c r="A129" s="109" t="s">
        <v>123</v>
      </c>
      <c r="B129" s="111">
        <v>0</v>
      </c>
      <c r="C129" s="111">
        <v>0</v>
      </c>
      <c r="D129" s="111">
        <v>0</v>
      </c>
      <c r="E129" s="111">
        <v>0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  <c r="K129" s="111">
        <v>0</v>
      </c>
      <c r="L129" s="111">
        <v>0</v>
      </c>
      <c r="M129" s="111">
        <v>0</v>
      </c>
      <c r="N129" s="111">
        <v>0</v>
      </c>
      <c r="O129" s="111">
        <v>0</v>
      </c>
      <c r="P129" s="111">
        <v>0</v>
      </c>
      <c r="Q129" s="111">
        <v>0</v>
      </c>
      <c r="R129" s="111">
        <v>0</v>
      </c>
      <c r="S129" s="111">
        <v>0</v>
      </c>
      <c r="T129" s="111">
        <v>0</v>
      </c>
      <c r="U129" s="111">
        <v>0</v>
      </c>
      <c r="V129" s="111">
        <v>0</v>
      </c>
      <c r="W129" s="111">
        <v>0</v>
      </c>
      <c r="X129" s="111">
        <v>0</v>
      </c>
      <c r="Y129" s="111">
        <v>0</v>
      </c>
      <c r="Z129" s="111">
        <v>0</v>
      </c>
      <c r="AA129" s="111">
        <v>0</v>
      </c>
      <c r="AB129" s="111">
        <v>0</v>
      </c>
      <c r="AC129" s="111">
        <v>0</v>
      </c>
      <c r="AD129" s="111">
        <v>0</v>
      </c>
      <c r="AE129" s="111">
        <v>0</v>
      </c>
      <c r="AF129" s="111">
        <v>0</v>
      </c>
      <c r="AG129" s="111">
        <v>0</v>
      </c>
      <c r="AH129" s="111">
        <v>0</v>
      </c>
      <c r="AI129" s="111">
        <v>0</v>
      </c>
      <c r="AJ129" s="111">
        <v>0</v>
      </c>
      <c r="AK129" s="111">
        <v>0</v>
      </c>
      <c r="AL129" s="111">
        <v>0</v>
      </c>
      <c r="AM129" s="111">
        <v>0</v>
      </c>
      <c r="AN129" s="111">
        <v>0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111">
        <v>0</v>
      </c>
      <c r="AV129" s="111">
        <v>0</v>
      </c>
      <c r="AW129" s="111">
        <v>0</v>
      </c>
      <c r="AX129" s="111">
        <v>0</v>
      </c>
      <c r="AY129" s="111">
        <v>0</v>
      </c>
      <c r="AZ129" s="111">
        <v>0</v>
      </c>
    </row>
    <row r="130" spans="1:52" x14ac:dyDescent="0.45">
      <c r="A130" s="116" t="s">
        <v>124</v>
      </c>
      <c r="B130" s="112">
        <v>0</v>
      </c>
      <c r="C130" s="112">
        <v>0</v>
      </c>
      <c r="D130" s="112">
        <v>0</v>
      </c>
      <c r="E130" s="112">
        <v>0</v>
      </c>
      <c r="F130" s="112">
        <v>0</v>
      </c>
      <c r="G130" s="112">
        <v>0</v>
      </c>
      <c r="H130" s="112">
        <v>0</v>
      </c>
      <c r="I130" s="112">
        <v>0</v>
      </c>
      <c r="J130" s="112">
        <v>0</v>
      </c>
      <c r="K130" s="112">
        <v>0</v>
      </c>
      <c r="L130" s="112">
        <v>0</v>
      </c>
      <c r="M130" s="112">
        <v>0</v>
      </c>
      <c r="N130" s="112">
        <v>0</v>
      </c>
      <c r="O130" s="112">
        <v>0</v>
      </c>
      <c r="P130" s="112">
        <v>0</v>
      </c>
      <c r="Q130" s="112">
        <v>0</v>
      </c>
      <c r="R130" s="112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112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12">
        <v>0</v>
      </c>
      <c r="AM130" s="112">
        <v>0</v>
      </c>
      <c r="AN130" s="112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112">
        <v>0</v>
      </c>
      <c r="AW130" s="112">
        <v>0</v>
      </c>
      <c r="AX130" s="112">
        <v>0</v>
      </c>
      <c r="AY130" s="112">
        <v>0</v>
      </c>
      <c r="AZ130" s="112">
        <v>0</v>
      </c>
    </row>
  </sheetData>
  <pageMargins left="0.39370078740157483" right="0.39370078740157483" top="0.75196850393700787" bottom="0.39370078740157483" header="0.31496062992125984" footer="0.31496062992125984"/>
  <pageSetup paperSize="9" scale="28" fitToHeight="0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90DC-ED5B-4711-A916-C563DB41A892}">
  <sheetPr codeName="Sheet11">
    <tabColor theme="6" tint="0.59999389629810485"/>
    <pageSetUpPr fitToPage="1"/>
  </sheetPr>
  <dimension ref="A1:BK115"/>
  <sheetViews>
    <sheetView showGridLines="0" zoomScale="110" zoomScaleNormal="11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9.1328125" defaultRowHeight="10.5" x14ac:dyDescent="0.45"/>
  <cols>
    <col min="1" max="1" width="33.33203125" style="123" customWidth="1"/>
    <col min="2" max="52" width="8.6640625" style="123" customWidth="1"/>
    <col min="53" max="53" width="2.6640625" style="123" customWidth="1"/>
    <col min="54" max="63" width="5.6640625" style="123" customWidth="1"/>
    <col min="64" max="16384" width="9.1328125" style="123"/>
  </cols>
  <sheetData>
    <row r="1" spans="1:63" ht="15.75" x14ac:dyDescent="0.45">
      <c r="A1" s="122" t="s">
        <v>329</v>
      </c>
      <c r="BB1" s="237" t="s">
        <v>330</v>
      </c>
      <c r="BC1" s="237"/>
      <c r="BD1" s="237"/>
      <c r="BE1" s="237"/>
      <c r="BF1" s="237"/>
      <c r="BG1" s="237"/>
      <c r="BH1" s="237"/>
      <c r="BI1" s="237"/>
      <c r="BJ1" s="237"/>
      <c r="BK1" s="237"/>
    </row>
    <row r="2" spans="1:63" ht="16.149999999999999" thickBot="1" x14ac:dyDescent="0.5">
      <c r="A2" s="124"/>
      <c r="B2" s="125">
        <v>2000</v>
      </c>
      <c r="C2" s="125">
        <v>2001</v>
      </c>
      <c r="D2" s="125">
        <v>2002</v>
      </c>
      <c r="E2" s="125">
        <v>2003</v>
      </c>
      <c r="F2" s="125">
        <v>2004</v>
      </c>
      <c r="G2" s="125">
        <v>2005</v>
      </c>
      <c r="H2" s="125">
        <v>2006</v>
      </c>
      <c r="I2" s="125">
        <v>2007</v>
      </c>
      <c r="J2" s="125">
        <v>2008</v>
      </c>
      <c r="K2" s="125">
        <v>2009</v>
      </c>
      <c r="L2" s="125">
        <v>2010</v>
      </c>
      <c r="M2" s="125">
        <v>2011</v>
      </c>
      <c r="N2" s="125">
        <v>2012</v>
      </c>
      <c r="O2" s="125">
        <v>2013</v>
      </c>
      <c r="P2" s="125">
        <v>2014</v>
      </c>
      <c r="Q2" s="125">
        <v>2015</v>
      </c>
      <c r="R2" s="125">
        <v>2016</v>
      </c>
      <c r="S2" s="125">
        <v>2017</v>
      </c>
      <c r="T2" s="125">
        <v>2018</v>
      </c>
      <c r="U2" s="125">
        <v>2019</v>
      </c>
      <c r="V2" s="125">
        <v>2020</v>
      </c>
      <c r="W2" s="125">
        <v>2021</v>
      </c>
      <c r="X2" s="125">
        <v>2022</v>
      </c>
      <c r="Y2" s="125">
        <v>2023</v>
      </c>
      <c r="Z2" s="125">
        <v>2024</v>
      </c>
      <c r="AA2" s="125">
        <v>2025</v>
      </c>
      <c r="AB2" s="125">
        <v>2026</v>
      </c>
      <c r="AC2" s="125">
        <v>2027</v>
      </c>
      <c r="AD2" s="125">
        <v>2028</v>
      </c>
      <c r="AE2" s="125">
        <v>2029</v>
      </c>
      <c r="AF2" s="125">
        <v>2030</v>
      </c>
      <c r="AG2" s="125">
        <v>2031</v>
      </c>
      <c r="AH2" s="125">
        <v>2032</v>
      </c>
      <c r="AI2" s="125">
        <v>2033</v>
      </c>
      <c r="AJ2" s="125">
        <v>2034</v>
      </c>
      <c r="AK2" s="125">
        <v>2035</v>
      </c>
      <c r="AL2" s="125">
        <v>2036</v>
      </c>
      <c r="AM2" s="125">
        <v>2037</v>
      </c>
      <c r="AN2" s="125">
        <v>2038</v>
      </c>
      <c r="AO2" s="125">
        <v>2039</v>
      </c>
      <c r="AP2" s="125">
        <v>2040</v>
      </c>
      <c r="AQ2" s="125">
        <v>2041</v>
      </c>
      <c r="AR2" s="125">
        <v>2042</v>
      </c>
      <c r="AS2" s="125">
        <v>2043</v>
      </c>
      <c r="AT2" s="125">
        <v>2044</v>
      </c>
      <c r="AU2" s="125">
        <v>2045</v>
      </c>
      <c r="AV2" s="125">
        <v>2046</v>
      </c>
      <c r="AW2" s="125">
        <v>2047</v>
      </c>
      <c r="AX2" s="125">
        <v>2048</v>
      </c>
      <c r="AY2" s="125">
        <v>2049</v>
      </c>
      <c r="AZ2" s="125">
        <v>2050</v>
      </c>
      <c r="BB2" s="126" t="s">
        <v>331</v>
      </c>
      <c r="BC2" s="127" t="s">
        <v>332</v>
      </c>
      <c r="BD2" s="126" t="s">
        <v>333</v>
      </c>
      <c r="BE2" s="128" t="s">
        <v>334</v>
      </c>
      <c r="BF2" s="128" t="s">
        <v>335</v>
      </c>
      <c r="BG2" s="128" t="s">
        <v>336</v>
      </c>
      <c r="BH2" s="128" t="s">
        <v>337</v>
      </c>
      <c r="BI2" s="128" t="s">
        <v>338</v>
      </c>
      <c r="BJ2" s="128" t="s">
        <v>339</v>
      </c>
      <c r="BK2" s="128" t="s">
        <v>340</v>
      </c>
    </row>
    <row r="3" spans="1:63" ht="13.5" thickBot="1" x14ac:dyDescent="0.5">
      <c r="A3" s="129" t="s">
        <v>341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B3" s="131"/>
      <c r="BC3" s="131"/>
      <c r="BD3" s="131"/>
      <c r="BE3" s="131"/>
      <c r="BF3" s="131"/>
      <c r="BG3" s="131"/>
      <c r="BH3" s="131"/>
      <c r="BI3" s="131"/>
      <c r="BJ3" s="131"/>
      <c r="BK3" s="131"/>
    </row>
    <row r="4" spans="1:63" ht="12" customHeight="1" x14ac:dyDescent="0.45">
      <c r="A4" s="132" t="s">
        <v>342</v>
      </c>
      <c r="B4" s="133">
        <v>487259080</v>
      </c>
      <c r="C4" s="133">
        <v>488240527</v>
      </c>
      <c r="D4" s="133">
        <v>488962706</v>
      </c>
      <c r="E4" s="133">
        <v>490691578</v>
      </c>
      <c r="F4" s="133">
        <v>492555798</v>
      </c>
      <c r="G4" s="133">
        <v>494598322</v>
      </c>
      <c r="H4" s="133">
        <v>496436597</v>
      </c>
      <c r="I4" s="133">
        <v>498300775</v>
      </c>
      <c r="J4" s="133">
        <v>500297033</v>
      </c>
      <c r="K4" s="133">
        <v>502090235</v>
      </c>
      <c r="L4" s="133">
        <v>503170618</v>
      </c>
      <c r="M4" s="133">
        <v>502964837</v>
      </c>
      <c r="N4" s="133">
        <v>504041384</v>
      </c>
      <c r="O4" s="133">
        <v>505143171</v>
      </c>
      <c r="P4" s="133">
        <v>506973868</v>
      </c>
      <c r="Q4" s="133">
        <v>508504320</v>
      </c>
      <c r="R4" s="133">
        <v>510278701</v>
      </c>
      <c r="S4" s="133">
        <v>511698062</v>
      </c>
      <c r="T4" s="133">
        <v>513154880</v>
      </c>
      <c r="U4" s="133">
        <v>514436397</v>
      </c>
      <c r="V4" s="133">
        <v>515591288</v>
      </c>
      <c r="W4" s="133">
        <v>516655360</v>
      </c>
      <c r="X4" s="133">
        <v>517655600</v>
      </c>
      <c r="Y4" s="133">
        <v>518587356</v>
      </c>
      <c r="Z4" s="133">
        <v>519443078</v>
      </c>
      <c r="AA4" s="133">
        <v>520260661</v>
      </c>
      <c r="AB4" s="133">
        <v>521044814</v>
      </c>
      <c r="AC4" s="133">
        <v>521795117</v>
      </c>
      <c r="AD4" s="133">
        <v>522496555</v>
      </c>
      <c r="AE4" s="133">
        <v>523174341</v>
      </c>
      <c r="AF4" s="133">
        <v>523827302</v>
      </c>
      <c r="AG4" s="133">
        <v>524436628</v>
      </c>
      <c r="AH4" s="133">
        <v>525005486</v>
      </c>
      <c r="AI4" s="133">
        <v>525545990</v>
      </c>
      <c r="AJ4" s="133">
        <v>526057470</v>
      </c>
      <c r="AK4" s="133">
        <v>526538377</v>
      </c>
      <c r="AL4" s="133">
        <v>526979662</v>
      </c>
      <c r="AM4" s="133">
        <v>527382656</v>
      </c>
      <c r="AN4" s="133">
        <v>527744355</v>
      </c>
      <c r="AO4" s="133">
        <v>528065411</v>
      </c>
      <c r="AP4" s="133">
        <v>528357270</v>
      </c>
      <c r="AQ4" s="133">
        <v>528603901</v>
      </c>
      <c r="AR4" s="133">
        <v>528807737</v>
      </c>
      <c r="AS4" s="133">
        <v>528962699</v>
      </c>
      <c r="AT4" s="133">
        <v>529066109</v>
      </c>
      <c r="AU4" s="133">
        <v>529114699</v>
      </c>
      <c r="AV4" s="133">
        <v>529111133</v>
      </c>
      <c r="AW4" s="133">
        <v>529050104</v>
      </c>
      <c r="AX4" s="133">
        <v>528938859</v>
      </c>
      <c r="AY4" s="133">
        <v>528775512</v>
      </c>
      <c r="AZ4" s="133">
        <v>528567808</v>
      </c>
      <c r="BB4" s="134">
        <f>IF(G4=0,"",(G4/B4)^(1/5)-1)</f>
        <v>2.9944723078056956E-3</v>
      </c>
      <c r="BC4" s="134">
        <f>IF(L4=0,"",(L4/G4)^(1/5)-1)</f>
        <v>3.4425823093882091E-3</v>
      </c>
      <c r="BD4" s="134">
        <f>IF(Q4=0,"",(Q4/L4)^(1/5)-1)</f>
        <v>2.1111047800950189E-3</v>
      </c>
      <c r="BE4" s="134">
        <f>IF(Q4=0,"",(V4/Q4)^(1/5)-1)</f>
        <v>2.7719674317561172E-3</v>
      </c>
      <c r="BF4" s="134">
        <f>IF(V4=0,"",(AA4/V4)^(1/5)-1)</f>
        <v>1.8047431986192297E-3</v>
      </c>
      <c r="BG4" s="134">
        <f>IF(AA4=0,"",(AF4/AA4)^(1/5)-1)</f>
        <v>1.3673532818208045E-3</v>
      </c>
      <c r="BH4" s="134">
        <f>IF(AF4=0,"",(AK4/AF4)^(1/5)-1)</f>
        <v>1.0329663512076426E-3</v>
      </c>
      <c r="BI4" s="134">
        <f>IF(AK4=0,"",(AP4/AK4)^(1/5)-1)</f>
        <v>6.8993447634091432E-4</v>
      </c>
      <c r="BJ4" s="134">
        <f>IF(AP4=0,"",(AU4/AP4)^(1/5)-1)</f>
        <v>2.8654665691263403E-4</v>
      </c>
      <c r="BK4" s="134">
        <f>IF(AU4=0,"",(AZ4/AU4)^(1/5)-1)</f>
        <v>-2.0680478057577556E-4</v>
      </c>
    </row>
    <row r="5" spans="1:63" ht="12" customHeight="1" x14ac:dyDescent="0.45">
      <c r="A5" s="135" t="s">
        <v>343</v>
      </c>
      <c r="B5" s="136">
        <v>197272820</v>
      </c>
      <c r="C5" s="136">
        <v>198661468</v>
      </c>
      <c r="D5" s="136">
        <v>199997747</v>
      </c>
      <c r="E5" s="136">
        <v>201699228</v>
      </c>
      <c r="F5" s="136">
        <v>203481662</v>
      </c>
      <c r="G5" s="136">
        <v>204955897</v>
      </c>
      <c r="H5" s="136">
        <v>206132820</v>
      </c>
      <c r="I5" s="136">
        <v>207696837</v>
      </c>
      <c r="J5" s="136">
        <v>209880927</v>
      </c>
      <c r="K5" s="136">
        <v>211598315</v>
      </c>
      <c r="L5" s="136">
        <v>213323135</v>
      </c>
      <c r="M5" s="136">
        <v>214238708</v>
      </c>
      <c r="N5" s="136">
        <v>216064681</v>
      </c>
      <c r="O5" s="136">
        <v>217240325</v>
      </c>
      <c r="P5" s="136">
        <v>219057129</v>
      </c>
      <c r="Q5" s="136">
        <v>220501862</v>
      </c>
      <c r="R5" s="136">
        <v>221246069</v>
      </c>
      <c r="S5" s="136">
        <v>222373019</v>
      </c>
      <c r="T5" s="136">
        <v>223614165</v>
      </c>
      <c r="U5" s="136">
        <v>224809241</v>
      </c>
      <c r="V5" s="136">
        <v>225893378</v>
      </c>
      <c r="W5" s="136">
        <v>226899128</v>
      </c>
      <c r="X5" s="136">
        <v>227848548</v>
      </c>
      <c r="Y5" s="136">
        <v>228752207</v>
      </c>
      <c r="Z5" s="136">
        <v>229612497</v>
      </c>
      <c r="AA5" s="136">
        <v>230449799</v>
      </c>
      <c r="AB5" s="136">
        <v>231278609</v>
      </c>
      <c r="AC5" s="136">
        <v>232101201</v>
      </c>
      <c r="AD5" s="136">
        <v>232906430</v>
      </c>
      <c r="AE5" s="136">
        <v>233703200</v>
      </c>
      <c r="AF5" s="136">
        <v>234485438</v>
      </c>
      <c r="AG5" s="136">
        <v>235246265</v>
      </c>
      <c r="AH5" s="136">
        <v>235986759</v>
      </c>
      <c r="AI5" s="136">
        <v>236719990</v>
      </c>
      <c r="AJ5" s="136">
        <v>237448372</v>
      </c>
      <c r="AK5" s="136">
        <v>238171514</v>
      </c>
      <c r="AL5" s="136">
        <v>238891206</v>
      </c>
      <c r="AM5" s="136">
        <v>239608729</v>
      </c>
      <c r="AN5" s="136">
        <v>240321390</v>
      </c>
      <c r="AO5" s="136">
        <v>241030045</v>
      </c>
      <c r="AP5" s="136">
        <v>241742595</v>
      </c>
      <c r="AQ5" s="136">
        <v>242454369</v>
      </c>
      <c r="AR5" s="136">
        <v>243165482</v>
      </c>
      <c r="AS5" s="136">
        <v>243870652</v>
      </c>
      <c r="AT5" s="136">
        <v>244565176</v>
      </c>
      <c r="AU5" s="136">
        <v>245254946</v>
      </c>
      <c r="AV5" s="136">
        <v>245936182</v>
      </c>
      <c r="AW5" s="136">
        <v>246596580</v>
      </c>
      <c r="AX5" s="136">
        <v>247237480</v>
      </c>
      <c r="AY5" s="136">
        <v>247858434</v>
      </c>
      <c r="AZ5" s="136">
        <v>248464015</v>
      </c>
      <c r="BB5" s="137">
        <f t="shared" ref="BB5:BB6" si="0">IF(G5=0,"",(G5/B5)^(1/5)-1)</f>
        <v>7.6707053986657669E-3</v>
      </c>
      <c r="BC5" s="137">
        <f t="shared" ref="BC5:BC6" si="1">IF(L5=0,"",(L5/G5)^(1/5)-1)</f>
        <v>8.0347593023581965E-3</v>
      </c>
      <c r="BD5" s="137">
        <f t="shared" ref="BD5:BD6" si="2">IF(Q5=0,"",(Q5/L5)^(1/5)-1)</f>
        <v>6.6415695406991659E-3</v>
      </c>
      <c r="BE5" s="137">
        <f t="shared" ref="BE5:BE6" si="3">IF(Q5=0,"",(V5/Q5)^(1/5)-1)</f>
        <v>4.8430839812259041E-3</v>
      </c>
      <c r="BF5" s="137">
        <f t="shared" ref="BF5:BF6" si="4">IF(V5=0,"",(AA5/V5)^(1/5)-1)</f>
        <v>4.0019741517369756E-3</v>
      </c>
      <c r="BG5" s="137">
        <f t="shared" ref="BG5:BG6" si="5">IF(AA5=0,"",(AF5/AA5)^(1/5)-1)</f>
        <v>3.4781228639819695E-3</v>
      </c>
      <c r="BH5" s="137">
        <f t="shared" ref="BH5:BH6" si="6">IF(AF5=0,"",(AK5/AF5)^(1/5)-1)</f>
        <v>3.1243854116878023E-3</v>
      </c>
      <c r="BI5" s="137">
        <f t="shared" ref="BI5:BI6" si="7">IF(AK5=0,"",(AP5/AK5)^(1/5)-1)</f>
        <v>2.9809225114945104E-3</v>
      </c>
      <c r="BJ5" s="137">
        <f t="shared" ref="BJ5:BJ6" si="8">IF(AP5=0,"",(AU5/AP5)^(1/5)-1)</f>
        <v>2.8891179543950596E-3</v>
      </c>
      <c r="BK5" s="137">
        <f t="shared" ref="BK5:BK6" si="9">IF(AU5=0,"",(AZ5/AU5)^(1/5)-1)</f>
        <v>2.6033349625393942E-3</v>
      </c>
    </row>
    <row r="6" spans="1:63" ht="12" customHeight="1" thickBot="1" x14ac:dyDescent="0.5">
      <c r="A6" s="138" t="s">
        <v>344</v>
      </c>
      <c r="B6" s="139">
        <f>B4/B5</f>
        <v>2.4699757422233839</v>
      </c>
      <c r="C6" s="139">
        <f t="shared" ref="C6:AZ6" si="10">C4/C5</f>
        <v>2.4576508565818109</v>
      </c>
      <c r="D6" s="139">
        <f t="shared" si="10"/>
        <v>2.4448410711346664</v>
      </c>
      <c r="E6" s="139">
        <f t="shared" si="10"/>
        <v>2.4327885776538518</v>
      </c>
      <c r="F6" s="139">
        <f t="shared" si="10"/>
        <v>2.4206397429562965</v>
      </c>
      <c r="G6" s="139">
        <f t="shared" si="10"/>
        <v>2.4131939077605558</v>
      </c>
      <c r="H6" s="139">
        <f t="shared" si="10"/>
        <v>2.408333602577212</v>
      </c>
      <c r="I6" s="139">
        <f t="shared" si="10"/>
        <v>2.3991736330582638</v>
      </c>
      <c r="J6" s="139">
        <f t="shared" si="10"/>
        <v>2.3837184262103053</v>
      </c>
      <c r="K6" s="139">
        <f t="shared" si="10"/>
        <v>2.3728460928434143</v>
      </c>
      <c r="L6" s="139">
        <f t="shared" si="10"/>
        <v>2.3587250299879572</v>
      </c>
      <c r="M6" s="139">
        <f t="shared" si="10"/>
        <v>2.3476842336073087</v>
      </c>
      <c r="N6" s="139">
        <f t="shared" si="10"/>
        <v>2.3328263632314807</v>
      </c>
      <c r="O6" s="139">
        <f t="shared" si="10"/>
        <v>2.3252735006725844</v>
      </c>
      <c r="P6" s="139">
        <f t="shared" si="10"/>
        <v>2.314345441823078</v>
      </c>
      <c r="Q6" s="139">
        <f t="shared" si="10"/>
        <v>2.3061225668924283</v>
      </c>
      <c r="R6" s="139">
        <f t="shared" si="10"/>
        <v>2.3063853893828958</v>
      </c>
      <c r="S6" s="139">
        <f t="shared" si="10"/>
        <v>2.3010797996136394</v>
      </c>
      <c r="T6" s="139">
        <f t="shared" si="10"/>
        <v>2.2948227810165784</v>
      </c>
      <c r="U6" s="139">
        <f t="shared" si="10"/>
        <v>2.2883240684932522</v>
      </c>
      <c r="V6" s="139">
        <f t="shared" si="10"/>
        <v>2.2824541939427725</v>
      </c>
      <c r="W6" s="139">
        <f t="shared" si="10"/>
        <v>2.2770266441923037</v>
      </c>
      <c r="X6" s="139">
        <f t="shared" si="10"/>
        <v>2.2719284566167173</v>
      </c>
      <c r="Y6" s="139">
        <f t="shared" si="10"/>
        <v>2.2670266783480693</v>
      </c>
      <c r="Z6" s="139">
        <f t="shared" si="10"/>
        <v>2.2622596103730364</v>
      </c>
      <c r="AA6" s="139">
        <f t="shared" si="10"/>
        <v>2.2575878271866054</v>
      </c>
      <c r="AB6" s="139">
        <f t="shared" si="10"/>
        <v>2.252888048111704</v>
      </c>
      <c r="AC6" s="139">
        <f t="shared" si="10"/>
        <v>2.2481362214062823</v>
      </c>
      <c r="AD6" s="139">
        <f t="shared" si="10"/>
        <v>2.2433753975791908</v>
      </c>
      <c r="AE6" s="139">
        <f t="shared" si="10"/>
        <v>2.2386272032218644</v>
      </c>
      <c r="AF6" s="139">
        <f t="shared" si="10"/>
        <v>2.2339438494257369</v>
      </c>
      <c r="AG6" s="139">
        <f t="shared" si="10"/>
        <v>2.2293090519418022</v>
      </c>
      <c r="AH6" s="139">
        <f t="shared" si="10"/>
        <v>2.2247243371819856</v>
      </c>
      <c r="AI6" s="139">
        <f t="shared" si="10"/>
        <v>2.2201166449863403</v>
      </c>
      <c r="AJ6" s="139">
        <f t="shared" si="10"/>
        <v>2.2154604201708321</v>
      </c>
      <c r="AK6" s="139">
        <f t="shared" si="10"/>
        <v>2.2107529492380857</v>
      </c>
      <c r="AL6" s="139">
        <f t="shared" si="10"/>
        <v>2.2059399792221734</v>
      </c>
      <c r="AM6" s="139">
        <f t="shared" si="10"/>
        <v>2.2010160406134451</v>
      </c>
      <c r="AN6" s="139">
        <f t="shared" si="10"/>
        <v>2.1959941018982954</v>
      </c>
      <c r="AO6" s="139">
        <f t="shared" si="10"/>
        <v>2.1908696527854028</v>
      </c>
      <c r="AP6" s="139">
        <f t="shared" si="10"/>
        <v>2.185619253404639</v>
      </c>
      <c r="AQ6" s="139">
        <f t="shared" si="10"/>
        <v>2.180220151033863</v>
      </c>
      <c r="AR6" s="139">
        <f t="shared" si="10"/>
        <v>2.1746825768634381</v>
      </c>
      <c r="AS6" s="139">
        <f t="shared" si="10"/>
        <v>2.1690297486062406</v>
      </c>
      <c r="AT6" s="139">
        <f t="shared" si="10"/>
        <v>2.163292900703083</v>
      </c>
      <c r="AU6" s="139">
        <f t="shared" si="10"/>
        <v>2.1574068438970442</v>
      </c>
      <c r="AV6" s="139">
        <f t="shared" si="10"/>
        <v>2.1514163906147004</v>
      </c>
      <c r="AW6" s="139">
        <f t="shared" si="10"/>
        <v>2.1454073045133066</v>
      </c>
      <c r="AX6" s="139">
        <f t="shared" si="10"/>
        <v>2.1393959322025125</v>
      </c>
      <c r="AY6" s="139">
        <f t="shared" si="10"/>
        <v>2.133377119618209</v>
      </c>
      <c r="AZ6" s="139">
        <f t="shared" si="10"/>
        <v>2.1273414904770012</v>
      </c>
      <c r="BB6" s="140">
        <f t="shared" si="0"/>
        <v>-4.6406361381818861E-3</v>
      </c>
      <c r="BC6" s="140">
        <f t="shared" si="1"/>
        <v>-4.5555740519780397E-3</v>
      </c>
      <c r="BD6" s="140">
        <f t="shared" si="2"/>
        <v>-4.5005738861660927E-3</v>
      </c>
      <c r="BE6" s="140">
        <f t="shared" si="3"/>
        <v>-2.0611343029438567E-3</v>
      </c>
      <c r="BF6" s="140">
        <f t="shared" si="4"/>
        <v>-2.1884727417734728E-3</v>
      </c>
      <c r="BG6" s="140">
        <f t="shared" si="5"/>
        <v>-2.1034535124064835E-3</v>
      </c>
      <c r="BH6" s="140">
        <f t="shared" si="6"/>
        <v>-2.084905013670646E-3</v>
      </c>
      <c r="BI6" s="140">
        <f t="shared" si="7"/>
        <v>-2.284179074330539E-3</v>
      </c>
      <c r="BJ6" s="140">
        <f t="shared" si="8"/>
        <v>-2.5950738231069748E-3</v>
      </c>
      <c r="BK6" s="140">
        <f t="shared" si="9"/>
        <v>-2.8028430039284125E-3</v>
      </c>
    </row>
    <row r="7" spans="1:63" ht="12" customHeight="1" thickBot="1" x14ac:dyDescent="0.5">
      <c r="A7" s="138"/>
      <c r="B7" s="141"/>
      <c r="C7" s="141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1"/>
      <c r="S7" s="141"/>
      <c r="T7" s="141"/>
      <c r="U7" s="141"/>
      <c r="V7" s="141"/>
      <c r="W7" s="139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B7" s="143"/>
      <c r="BC7" s="143"/>
      <c r="BD7" s="143"/>
      <c r="BE7" s="143"/>
      <c r="BF7" s="143"/>
      <c r="BG7" s="143"/>
      <c r="BH7" s="143"/>
      <c r="BI7" s="143"/>
      <c r="BJ7" s="143"/>
      <c r="BK7" s="143"/>
    </row>
    <row r="8" spans="1:63" ht="13.5" thickBot="1" x14ac:dyDescent="0.5">
      <c r="A8" s="129" t="s">
        <v>345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B8" s="131"/>
      <c r="BC8" s="131"/>
      <c r="BD8" s="131"/>
      <c r="BE8" s="131"/>
      <c r="BF8" s="131"/>
      <c r="BG8" s="131"/>
      <c r="BH8" s="131"/>
      <c r="BI8" s="131"/>
      <c r="BJ8" s="131"/>
      <c r="BK8" s="131"/>
    </row>
    <row r="9" spans="1:63" ht="12" customHeight="1" x14ac:dyDescent="0.45">
      <c r="A9" s="132" t="s">
        <v>346</v>
      </c>
      <c r="B9" s="133">
        <v>11163672.17368138</v>
      </c>
      <c r="C9" s="133">
        <v>11409680.021531794</v>
      </c>
      <c r="D9" s="133">
        <v>11564162.569041951</v>
      </c>
      <c r="E9" s="133">
        <v>11716066.732848711</v>
      </c>
      <c r="F9" s="133">
        <v>12017059.82447277</v>
      </c>
      <c r="G9" s="133">
        <v>12270434.632002734</v>
      </c>
      <c r="H9" s="133">
        <v>12681189.412064595</v>
      </c>
      <c r="I9" s="133">
        <v>13071680.994003374</v>
      </c>
      <c r="J9" s="133">
        <v>13135190.162452757</v>
      </c>
      <c r="K9" s="133">
        <v>12562391.37530325</v>
      </c>
      <c r="L9" s="133">
        <v>12828970.200000003</v>
      </c>
      <c r="M9" s="133">
        <v>13046631.916351002</v>
      </c>
      <c r="N9" s="133">
        <v>12990420.210478278</v>
      </c>
      <c r="O9" s="133">
        <v>13023909.516198408</v>
      </c>
      <c r="P9" s="133">
        <v>13251106.767591352</v>
      </c>
      <c r="Q9" s="133">
        <v>13558103.332242655</v>
      </c>
      <c r="R9" s="133">
        <v>13821247.933914807</v>
      </c>
      <c r="S9" s="133">
        <v>14158316.147244556</v>
      </c>
      <c r="T9" s="133">
        <v>14489317.490081411</v>
      </c>
      <c r="U9" s="133">
        <v>14782989.302352179</v>
      </c>
      <c r="V9" s="133">
        <v>15042650.42376601</v>
      </c>
      <c r="W9" s="133">
        <v>15283981.970546577</v>
      </c>
      <c r="X9" s="133">
        <v>15511671.607477423</v>
      </c>
      <c r="Y9" s="133">
        <v>15729971.369907487</v>
      </c>
      <c r="Z9" s="133">
        <v>15941207.942206696</v>
      </c>
      <c r="AA9" s="133">
        <v>16147852.180401715</v>
      </c>
      <c r="AB9" s="133">
        <v>16357109.197353892</v>
      </c>
      <c r="AC9" s="133">
        <v>16567895.726495251</v>
      </c>
      <c r="AD9" s="133">
        <v>16780646.197212007</v>
      </c>
      <c r="AE9" s="133">
        <v>16995085.411377184</v>
      </c>
      <c r="AF9" s="133">
        <v>17211056.631558366</v>
      </c>
      <c r="AG9" s="133">
        <v>17427821.098887429</v>
      </c>
      <c r="AH9" s="133">
        <v>17646321.050750766</v>
      </c>
      <c r="AI9" s="133">
        <v>17868888.893437218</v>
      </c>
      <c r="AJ9" s="133">
        <v>18095955.403085228</v>
      </c>
      <c r="AK9" s="133">
        <v>18327496.328258064</v>
      </c>
      <c r="AL9" s="133">
        <v>18565576.06156553</v>
      </c>
      <c r="AM9" s="133">
        <v>18810965.846037906</v>
      </c>
      <c r="AN9" s="133">
        <v>19063353.379621658</v>
      </c>
      <c r="AO9" s="133">
        <v>19323476.19698197</v>
      </c>
      <c r="AP9" s="133">
        <v>19593154.996385746</v>
      </c>
      <c r="AQ9" s="133">
        <v>19873198.800579011</v>
      </c>
      <c r="AR9" s="133">
        <v>20163133.370429322</v>
      </c>
      <c r="AS9" s="133">
        <v>20461652.198395666</v>
      </c>
      <c r="AT9" s="133">
        <v>20767321.24324736</v>
      </c>
      <c r="AU9" s="133">
        <v>21085116.917514831</v>
      </c>
      <c r="AV9" s="133">
        <v>21411163.404000148</v>
      </c>
      <c r="AW9" s="133">
        <v>21740446.407248154</v>
      </c>
      <c r="AX9" s="133">
        <v>22073606.169303194</v>
      </c>
      <c r="AY9" s="133">
        <v>22411201.598960958</v>
      </c>
      <c r="AZ9" s="133">
        <v>22754071.971852321</v>
      </c>
      <c r="BB9" s="134">
        <f t="shared" ref="BB9:BB10" si="11">IF(G9=0,"",(G9/B9)^(1/5)-1)</f>
        <v>1.9085387334690784E-2</v>
      </c>
      <c r="BC9" s="134">
        <f t="shared" ref="BC9:BC10" si="12">IF(L9=0,"",(L9/G9)^(1/5)-1)</f>
        <v>8.9423924098532837E-3</v>
      </c>
      <c r="BD9" s="134">
        <f t="shared" ref="BD9:BD10" si="13">IF(Q9=0,"",(Q9/L9)^(1/5)-1)</f>
        <v>1.111703808801745E-2</v>
      </c>
      <c r="BE9" s="134">
        <f t="shared" ref="BE9:BE10" si="14">IF(Q9=0,"",(V9/Q9)^(1/5)-1)</f>
        <v>2.0998454532250577E-2</v>
      </c>
      <c r="BF9" s="134">
        <f t="shared" ref="BF9:BF10" si="15">IF(V9=0,"",(AA9/V9)^(1/5)-1)</f>
        <v>1.4280510193553253E-2</v>
      </c>
      <c r="BG9" s="134">
        <f t="shared" ref="BG9:BG10" si="16">IF(AA9=0,"",(AF9/AA9)^(1/5)-1)</f>
        <v>1.2834657347583045E-2</v>
      </c>
      <c r="BH9" s="134">
        <f t="shared" ref="BH9:BH10" si="17">IF(AF9=0,"",(AK9/AF9)^(1/5)-1)</f>
        <v>1.2649427487384957E-2</v>
      </c>
      <c r="BI9" s="134">
        <f t="shared" ref="BI9:BI10" si="18">IF(AK9=0,"",(AP9/AK9)^(1/5)-1)</f>
        <v>1.3445145196416597E-2</v>
      </c>
      <c r="BJ9" s="134">
        <f t="shared" ref="BJ9:BJ10" si="19">IF(AP9=0,"",(AU9/AP9)^(1/5)-1)</f>
        <v>1.4785674811500948E-2</v>
      </c>
      <c r="BK9" s="134">
        <f t="shared" ref="BK9:BK10" si="20">IF(AU9=0,"",(AZ9/AU9)^(1/5)-1)</f>
        <v>1.5351986374150473E-2</v>
      </c>
    </row>
    <row r="10" spans="1:63" ht="12" customHeight="1" thickBot="1" x14ac:dyDescent="0.5">
      <c r="A10" s="138" t="s">
        <v>347</v>
      </c>
      <c r="B10" s="144">
        <v>6363505.4199774843</v>
      </c>
      <c r="C10" s="144">
        <v>6508469.4443389131</v>
      </c>
      <c r="D10" s="144">
        <v>6617762.3043573536</v>
      </c>
      <c r="E10" s="144">
        <v>6731678.5708173057</v>
      </c>
      <c r="F10" s="144">
        <v>6887670.6366763618</v>
      </c>
      <c r="G10" s="144">
        <v>7041268.32746296</v>
      </c>
      <c r="H10" s="144">
        <v>7199531.6078545125</v>
      </c>
      <c r="I10" s="144">
        <v>7364363.364268085</v>
      </c>
      <c r="J10" s="144">
        <v>7399486.7742087273</v>
      </c>
      <c r="K10" s="144">
        <v>7291547.9311839966</v>
      </c>
      <c r="L10" s="144">
        <v>7354066.1000000006</v>
      </c>
      <c r="M10" s="144">
        <v>7354653.2480621971</v>
      </c>
      <c r="N10" s="144">
        <v>7315061.1459491048</v>
      </c>
      <c r="O10" s="144">
        <v>7307412.3571823649</v>
      </c>
      <c r="P10" s="144">
        <v>7395899.7142499248</v>
      </c>
      <c r="Q10" s="144">
        <v>7551173.5427004481</v>
      </c>
      <c r="R10" s="144">
        <v>7727999.7242018254</v>
      </c>
      <c r="S10" s="144">
        <v>7878079.2745989189</v>
      </c>
      <c r="T10" s="144">
        <v>8022170.5779571123</v>
      </c>
      <c r="U10" s="144">
        <v>8165614.688002456</v>
      </c>
      <c r="V10" s="144">
        <v>8293492.7316909498</v>
      </c>
      <c r="W10" s="144">
        <v>8415489.9297044817</v>
      </c>
      <c r="X10" s="144">
        <v>8532390.6088253632</v>
      </c>
      <c r="Y10" s="144">
        <v>8646413.9712667763</v>
      </c>
      <c r="Z10" s="144">
        <v>8758270.2895481102</v>
      </c>
      <c r="AA10" s="144">
        <v>8868797.7203003075</v>
      </c>
      <c r="AB10" s="144">
        <v>8981673.4269784708</v>
      </c>
      <c r="AC10" s="144">
        <v>9095736.430634832</v>
      </c>
      <c r="AD10" s="144">
        <v>9210894.154520154</v>
      </c>
      <c r="AE10" s="144">
        <v>9326940.7457141671</v>
      </c>
      <c r="AF10" s="144">
        <v>9443715.7228538245</v>
      </c>
      <c r="AG10" s="144">
        <v>9560870.0539564174</v>
      </c>
      <c r="AH10" s="144">
        <v>9678929.9438465629</v>
      </c>
      <c r="AI10" s="144">
        <v>9799185.7101167627</v>
      </c>
      <c r="AJ10" s="144">
        <v>9921893.3556373045</v>
      </c>
      <c r="AK10" s="144">
        <v>10047030.695311502</v>
      </c>
      <c r="AL10" s="144">
        <v>10175721.039693795</v>
      </c>
      <c r="AM10" s="144">
        <v>10308468.046331787</v>
      </c>
      <c r="AN10" s="144">
        <v>10445075.79240804</v>
      </c>
      <c r="AO10" s="144">
        <v>10585955.929346407</v>
      </c>
      <c r="AP10" s="144">
        <v>10732114.47566323</v>
      </c>
      <c r="AQ10" s="144">
        <v>10884015.218400538</v>
      </c>
      <c r="AR10" s="144">
        <v>11041390.30875425</v>
      </c>
      <c r="AS10" s="144">
        <v>11203542.429369712</v>
      </c>
      <c r="AT10" s="144">
        <v>11369642.70245081</v>
      </c>
      <c r="AU10" s="144">
        <v>11542756.151786311</v>
      </c>
      <c r="AV10" s="144">
        <v>11720694.491154552</v>
      </c>
      <c r="AW10" s="144">
        <v>11900246.561301492</v>
      </c>
      <c r="AX10" s="144">
        <v>12081819.840591896</v>
      </c>
      <c r="AY10" s="144">
        <v>12265730.626812201</v>
      </c>
      <c r="AZ10" s="144">
        <v>12452447.754176144</v>
      </c>
      <c r="BB10" s="140">
        <f t="shared" si="11"/>
        <v>2.0448038601110774E-2</v>
      </c>
      <c r="BC10" s="140">
        <f t="shared" si="12"/>
        <v>8.7309053583366492E-3</v>
      </c>
      <c r="BD10" s="140">
        <f t="shared" si="13"/>
        <v>5.3039395795104749E-3</v>
      </c>
      <c r="BE10" s="140">
        <f t="shared" si="14"/>
        <v>1.8930596352445317E-2</v>
      </c>
      <c r="BF10" s="140">
        <f t="shared" si="15"/>
        <v>1.3503974753974246E-2</v>
      </c>
      <c r="BG10" s="140">
        <f t="shared" si="16"/>
        <v>1.2641289002434997E-2</v>
      </c>
      <c r="BH10" s="140">
        <f t="shared" si="17"/>
        <v>1.2462542290283984E-2</v>
      </c>
      <c r="BI10" s="140">
        <f t="shared" si="18"/>
        <v>1.328009984633538E-2</v>
      </c>
      <c r="BJ10" s="140">
        <f t="shared" si="19"/>
        <v>1.4670057948974469E-2</v>
      </c>
      <c r="BK10" s="140">
        <f t="shared" si="20"/>
        <v>1.5287505087431486E-2</v>
      </c>
    </row>
    <row r="11" spans="1:63" ht="12" customHeight="1" thickBot="1" x14ac:dyDescent="0.5">
      <c r="A11" s="138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39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</row>
    <row r="12" spans="1:63" ht="11.25" customHeight="1" thickBot="1" x14ac:dyDescent="0.5">
      <c r="A12" s="129" t="s">
        <v>348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</row>
    <row r="13" spans="1:63" ht="12" customHeight="1" x14ac:dyDescent="0.45">
      <c r="A13" s="132" t="s">
        <v>346</v>
      </c>
      <c r="B13" s="133">
        <f>B9/B4*1000000</f>
        <v>22911.16293549908</v>
      </c>
      <c r="C13" s="133">
        <f t="shared" ref="C13:AZ13" si="21">C9/C4*1000000</f>
        <v>23368.973672953198</v>
      </c>
      <c r="D13" s="133">
        <f t="shared" si="21"/>
        <v>23650.397928389142</v>
      </c>
      <c r="E13" s="133">
        <f t="shared" si="21"/>
        <v>23876.641169595765</v>
      </c>
      <c r="F13" s="133">
        <f t="shared" si="21"/>
        <v>24397.357361881608</v>
      </c>
      <c r="G13" s="133">
        <f t="shared" si="21"/>
        <v>24808.88851863661</v>
      </c>
      <c r="H13" s="133">
        <f t="shared" si="21"/>
        <v>25544.429014093403</v>
      </c>
      <c r="I13" s="133">
        <f t="shared" si="21"/>
        <v>26232.511867964433</v>
      </c>
      <c r="J13" s="133">
        <f t="shared" si="21"/>
        <v>26254.783250838824</v>
      </c>
      <c r="K13" s="133">
        <f t="shared" si="21"/>
        <v>25020.18661108446</v>
      </c>
      <c r="L13" s="133">
        <f t="shared" si="21"/>
        <v>25496.262581850522</v>
      </c>
      <c r="M13" s="133">
        <f t="shared" si="21"/>
        <v>25939.451342502107</v>
      </c>
      <c r="N13" s="133">
        <f t="shared" si="21"/>
        <v>25772.527063925128</v>
      </c>
      <c r="O13" s="133">
        <f t="shared" si="21"/>
        <v>25782.610285348997</v>
      </c>
      <c r="P13" s="133">
        <f t="shared" si="21"/>
        <v>26137.652459024477</v>
      </c>
      <c r="Q13" s="133">
        <f t="shared" si="21"/>
        <v>26662.710224846574</v>
      </c>
      <c r="R13" s="133">
        <f t="shared" si="21"/>
        <v>27085.684561846541</v>
      </c>
      <c r="S13" s="133">
        <f t="shared" si="21"/>
        <v>27669.278425456607</v>
      </c>
      <c r="T13" s="133">
        <f t="shared" si="21"/>
        <v>28235.758939058342</v>
      </c>
      <c r="U13" s="133">
        <f t="shared" si="21"/>
        <v>28736.281858284183</v>
      </c>
      <c r="V13" s="133">
        <f t="shared" si="21"/>
        <v>29175.532585348901</v>
      </c>
      <c r="W13" s="133">
        <f t="shared" si="21"/>
        <v>29582.547968817311</v>
      </c>
      <c r="X13" s="133">
        <f t="shared" si="21"/>
        <v>29965.234815343298</v>
      </c>
      <c r="Y13" s="133">
        <f t="shared" si="21"/>
        <v>30332.346494594221</v>
      </c>
      <c r="Z13" s="133">
        <f t="shared" si="21"/>
        <v>30689.037196500471</v>
      </c>
      <c r="AA13" s="133">
        <f t="shared" si="21"/>
        <v>31038.003429595676</v>
      </c>
      <c r="AB13" s="133">
        <f t="shared" si="21"/>
        <v>31392.902794257334</v>
      </c>
      <c r="AC13" s="133">
        <f t="shared" si="21"/>
        <v>31751.72627476936</v>
      </c>
      <c r="AD13" s="133">
        <f t="shared" si="21"/>
        <v>32116.281029282585</v>
      </c>
      <c r="AE13" s="133">
        <f t="shared" si="21"/>
        <v>32484.554534713287</v>
      </c>
      <c r="AF13" s="133">
        <f t="shared" si="21"/>
        <v>32856.356600439976</v>
      </c>
      <c r="AG13" s="133">
        <f t="shared" si="21"/>
        <v>33231.510097512539</v>
      </c>
      <c r="AH13" s="133">
        <f t="shared" si="21"/>
        <v>33611.688870524995</v>
      </c>
      <c r="AI13" s="133">
        <f t="shared" si="21"/>
        <v>34000.618848670543</v>
      </c>
      <c r="AJ13" s="133">
        <f t="shared" si="21"/>
        <v>34399.198633345572</v>
      </c>
      <c r="AK13" s="133">
        <f t="shared" si="21"/>
        <v>34807.522355123721</v>
      </c>
      <c r="AL13" s="133">
        <f t="shared" si="21"/>
        <v>35230.156684045862</v>
      </c>
      <c r="AM13" s="133">
        <f t="shared" si="21"/>
        <v>35668.533335381253</v>
      </c>
      <c r="AN13" s="133">
        <f t="shared" si="21"/>
        <v>36122.325514257107</v>
      </c>
      <c r="AO13" s="133">
        <f t="shared" si="21"/>
        <v>36592.959497932294</v>
      </c>
      <c r="AP13" s="133">
        <f t="shared" si="21"/>
        <v>37083.155866078545</v>
      </c>
      <c r="AQ13" s="133">
        <f t="shared" si="21"/>
        <v>37595.634014397881</v>
      </c>
      <c r="AR13" s="133">
        <f t="shared" si="21"/>
        <v>38129.422017948506</v>
      </c>
      <c r="AS13" s="133">
        <f t="shared" si="21"/>
        <v>38682.599429181428</v>
      </c>
      <c r="AT13" s="133">
        <f t="shared" si="21"/>
        <v>39252.790700391204</v>
      </c>
      <c r="AU13" s="133">
        <f t="shared" si="21"/>
        <v>39849.80375212527</v>
      </c>
      <c r="AV13" s="133">
        <f t="shared" si="21"/>
        <v>40466.287833713279</v>
      </c>
      <c r="AW13" s="133">
        <f t="shared" si="21"/>
        <v>41093.360048272771</v>
      </c>
      <c r="AX13" s="133">
        <f t="shared" si="21"/>
        <v>41731.867102816119</v>
      </c>
      <c r="AY13" s="133">
        <f t="shared" si="21"/>
        <v>42383.206276316661</v>
      </c>
      <c r="AZ13" s="133">
        <f t="shared" si="21"/>
        <v>43048.539141930341</v>
      </c>
      <c r="BB13" s="146">
        <f t="shared" ref="BB13:BB14" si="22">IF(G13=0,"",(G13/B13)^(1/5)-1)</f>
        <v>1.6042875081715202E-2</v>
      </c>
      <c r="BC13" s="146">
        <f t="shared" ref="BC13:BC14" si="23">IF(L13=0,"",(L13/G13)^(1/5)-1)</f>
        <v>5.480941508190007E-3</v>
      </c>
      <c r="BD13" s="146">
        <f t="shared" ref="BD13:BD14" si="24">IF(Q13=0,"",(Q13/L13)^(1/5)-1)</f>
        <v>8.9869608918251576E-3</v>
      </c>
      <c r="BE13" s="146">
        <f t="shared" ref="BE13:BE14" si="25">IF(Q13=0,"",(V13/Q13)^(1/5)-1)</f>
        <v>1.8176103533463328E-2</v>
      </c>
      <c r="BF13" s="146">
        <f t="shared" ref="BF13:BF14" si="26">IF(V13=0,"",(AA13/V13)^(1/5)-1)</f>
        <v>1.2453292000895066E-2</v>
      </c>
      <c r="BG13" s="146">
        <f t="shared" ref="BG13:BG14" si="27">IF(AA13=0,"",(AF13/AA13)^(1/5)-1)</f>
        <v>1.1451645620540685E-2</v>
      </c>
      <c r="BH13" s="146">
        <f t="shared" ref="BH13:BH14" si="28">IF(AF13=0,"",(AK13/AF13)^(1/5)-1)</f>
        <v>1.1604474104903284E-2</v>
      </c>
      <c r="BI13" s="146">
        <f t="shared" ref="BI13:BI14" si="29">IF(AK13=0,"",(AP13/AK13)^(1/5)-1)</f>
        <v>1.2746416527863236E-2</v>
      </c>
      <c r="BJ13" s="146">
        <f t="shared" ref="BJ13:BJ14" si="30">IF(AP13=0,"",(AU13/AP13)^(1/5)-1)</f>
        <v>1.4494974668054939E-2</v>
      </c>
      <c r="BK13" s="146">
        <f t="shared" ref="BK13:BK14" si="31">IF(AU13=0,"",(AZ13/AU13)^(1/5)-1)</f>
        <v>1.5562009452676273E-2</v>
      </c>
    </row>
    <row r="14" spans="1:63" ht="12" customHeight="1" thickBot="1" x14ac:dyDescent="0.5">
      <c r="A14" s="138" t="s">
        <v>347</v>
      </c>
      <c r="B14" s="144">
        <f>B10/B4*1000000</f>
        <v>13059.798536699376</v>
      </c>
      <c r="C14" s="144">
        <f t="shared" ref="C14:AZ14" si="32">C10/C4*1000000</f>
        <v>13330.457191520509</v>
      </c>
      <c r="D14" s="144">
        <f t="shared" si="32"/>
        <v>13534.288450124362</v>
      </c>
      <c r="E14" s="144">
        <f t="shared" si="32"/>
        <v>13718.757102485475</v>
      </c>
      <c r="F14" s="144">
        <f t="shared" si="32"/>
        <v>13983.533773520543</v>
      </c>
      <c r="G14" s="144">
        <f t="shared" si="32"/>
        <v>14236.336870271389</v>
      </c>
      <c r="H14" s="144">
        <f t="shared" si="32"/>
        <v>14502.419143475261</v>
      </c>
      <c r="I14" s="144">
        <f t="shared" si="32"/>
        <v>14778.952258840225</v>
      </c>
      <c r="J14" s="144">
        <f t="shared" si="32"/>
        <v>14790.187201067665</v>
      </c>
      <c r="K14" s="144">
        <f t="shared" si="32"/>
        <v>14522.385465600613</v>
      </c>
      <c r="L14" s="144">
        <f t="shared" si="32"/>
        <v>14615.452168552498</v>
      </c>
      <c r="M14" s="144">
        <f t="shared" si="32"/>
        <v>14622.599249541965</v>
      </c>
      <c r="N14" s="144">
        <f t="shared" si="32"/>
        <v>14512.818546560266</v>
      </c>
      <c r="O14" s="144">
        <f t="shared" si="32"/>
        <v>14466.022261998203</v>
      </c>
      <c r="P14" s="144">
        <f t="shared" si="32"/>
        <v>14588.325318278386</v>
      </c>
      <c r="Q14" s="144">
        <f t="shared" si="32"/>
        <v>14849.772648343378</v>
      </c>
      <c r="R14" s="144">
        <f t="shared" si="32"/>
        <v>15144.66449228071</v>
      </c>
      <c r="S14" s="144">
        <f t="shared" si="32"/>
        <v>15395.952925455713</v>
      </c>
      <c r="T14" s="144">
        <f t="shared" si="32"/>
        <v>15633.039635045685</v>
      </c>
      <c r="U14" s="144">
        <f t="shared" si="32"/>
        <v>15872.933438654916</v>
      </c>
      <c r="V14" s="144">
        <f t="shared" si="32"/>
        <v>16085.401217428927</v>
      </c>
      <c r="W14" s="144">
        <f t="shared" si="32"/>
        <v>16288.401478510708</v>
      </c>
      <c r="X14" s="144">
        <f t="shared" si="32"/>
        <v>16482.755347040315</v>
      </c>
      <c r="Y14" s="144">
        <f t="shared" si="32"/>
        <v>16673.013468663852</v>
      </c>
      <c r="Z14" s="144">
        <f t="shared" si="32"/>
        <v>16860.885553177224</v>
      </c>
      <c r="AA14" s="144">
        <f t="shared" si="32"/>
        <v>17046.835144624376</v>
      </c>
      <c r="AB14" s="144">
        <f t="shared" si="32"/>
        <v>17237.813688283772</v>
      </c>
      <c r="AC14" s="144">
        <f t="shared" si="32"/>
        <v>17431.624279908378</v>
      </c>
      <c r="AD14" s="144">
        <f t="shared" si="32"/>
        <v>17628.621789707599</v>
      </c>
      <c r="AE14" s="144">
        <f t="shared" si="32"/>
        <v>17827.59591742701</v>
      </c>
      <c r="AF14" s="144">
        <f t="shared" si="32"/>
        <v>18028.29995076092</v>
      </c>
      <c r="AG14" s="144">
        <f t="shared" si="32"/>
        <v>18230.744275848745</v>
      </c>
      <c r="AH14" s="144">
        <f t="shared" si="32"/>
        <v>18435.864389894326</v>
      </c>
      <c r="AI14" s="144">
        <f t="shared" si="32"/>
        <v>18645.724440056638</v>
      </c>
      <c r="AJ14" s="144">
        <f t="shared" si="32"/>
        <v>18860.854415083784</v>
      </c>
      <c r="AK14" s="144">
        <f t="shared" si="32"/>
        <v>19081.28853314618</v>
      </c>
      <c r="AL14" s="144">
        <f t="shared" si="32"/>
        <v>19309.513769610705</v>
      </c>
      <c r="AM14" s="144">
        <f t="shared" si="32"/>
        <v>19546.46769106451</v>
      </c>
      <c r="AN14" s="144">
        <f t="shared" si="32"/>
        <v>19791.923292875468</v>
      </c>
      <c r="AO14" s="144">
        <f t="shared" si="32"/>
        <v>20046.675485333781</v>
      </c>
      <c r="AP14" s="144">
        <f t="shared" si="32"/>
        <v>20312.230161351294</v>
      </c>
      <c r="AQ14" s="144">
        <f t="shared" si="32"/>
        <v>20590.115203104673</v>
      </c>
      <c r="AR14" s="144">
        <f t="shared" si="32"/>
        <v>20879.782076173084</v>
      </c>
      <c r="AS14" s="144">
        <f t="shared" si="32"/>
        <v>21180.212613384505</v>
      </c>
      <c r="AT14" s="144">
        <f t="shared" si="32"/>
        <v>21490.022719355115</v>
      </c>
      <c r="AU14" s="144">
        <f t="shared" si="32"/>
        <v>21815.224890938647</v>
      </c>
      <c r="AV14" s="144">
        <f t="shared" si="32"/>
        <v>22151.668638494801</v>
      </c>
      <c r="AW14" s="144">
        <f t="shared" si="32"/>
        <v>22493.609719244083</v>
      </c>
      <c r="AX14" s="144">
        <f t="shared" si="32"/>
        <v>22841.618903616789</v>
      </c>
      <c r="AY14" s="144">
        <f t="shared" si="32"/>
        <v>23196.480072269689</v>
      </c>
      <c r="AZ14" s="144">
        <f t="shared" si="32"/>
        <v>23558.846312063226</v>
      </c>
      <c r="BB14" s="147">
        <f t="shared" si="22"/>
        <v>1.7401458108882606E-2</v>
      </c>
      <c r="BC14" s="147">
        <f t="shared" si="23"/>
        <v>5.2701800204426608E-3</v>
      </c>
      <c r="BD14" s="147">
        <f t="shared" si="24"/>
        <v>3.1861085903404085E-3</v>
      </c>
      <c r="BE14" s="147">
        <f t="shared" si="25"/>
        <v>1.6113961544092392E-2</v>
      </c>
      <c r="BF14" s="147">
        <f t="shared" si="26"/>
        <v>1.1678155483673569E-2</v>
      </c>
      <c r="BG14" s="147">
        <f t="shared" si="27"/>
        <v>1.1258541317195725E-2</v>
      </c>
      <c r="BH14" s="147">
        <f t="shared" si="28"/>
        <v>1.1417781754718082E-2</v>
      </c>
      <c r="BI14" s="147">
        <f t="shared" si="29"/>
        <v>1.2581484969750312E-2</v>
      </c>
      <c r="BJ14" s="147">
        <f t="shared" si="30"/>
        <v>1.437939092566376E-2</v>
      </c>
      <c r="BK14" s="147">
        <f t="shared" si="31"/>
        <v>1.5497514828160641E-2</v>
      </c>
    </row>
    <row r="15" spans="1:63" ht="12" customHeight="1" thickBot="1" x14ac:dyDescent="0.5">
      <c r="A15" s="138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39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</row>
    <row r="16" spans="1:63" ht="13.5" thickBot="1" x14ac:dyDescent="0.5">
      <c r="A16" s="148" t="s">
        <v>349</v>
      </c>
      <c r="B16" s="149">
        <v>9975305.7533946652</v>
      </c>
      <c r="C16" s="149">
        <v>10198847.039515901</v>
      </c>
      <c r="D16" s="149">
        <v>10338663.814629853</v>
      </c>
      <c r="E16" s="149">
        <v>10467810.080330113</v>
      </c>
      <c r="F16" s="149">
        <v>10742136.049786493</v>
      </c>
      <c r="G16" s="149">
        <v>10961917.811039651</v>
      </c>
      <c r="H16" s="149">
        <v>11331053.173540069</v>
      </c>
      <c r="I16" s="149">
        <v>11703068.031955495</v>
      </c>
      <c r="J16" s="149">
        <v>11788601.740485299</v>
      </c>
      <c r="K16" s="149">
        <v>11269147.062280575</v>
      </c>
      <c r="L16" s="149">
        <v>11513969.000000002</v>
      </c>
      <c r="M16" s="149">
        <v>11719642.50624097</v>
      </c>
      <c r="N16" s="149">
        <v>11678383.967366314</v>
      </c>
      <c r="O16" s="149">
        <v>11710315.390671825</v>
      </c>
      <c r="P16" s="149">
        <v>11922972.755427234</v>
      </c>
      <c r="Q16" s="149">
        <v>12184089.525764067</v>
      </c>
      <c r="R16" s="149">
        <v>12402021.368402189</v>
      </c>
      <c r="S16" s="149">
        <v>12698134.585334154</v>
      </c>
      <c r="T16" s="149">
        <v>12988811.5254036</v>
      </c>
      <c r="U16" s="149">
        <v>13253804.838734064</v>
      </c>
      <c r="V16" s="149">
        <v>13489051.481306124</v>
      </c>
      <c r="W16" s="149">
        <v>13708143.683701118</v>
      </c>
      <c r="X16" s="149">
        <v>13914854.353109626</v>
      </c>
      <c r="Y16" s="149">
        <v>14113045.091218367</v>
      </c>
      <c r="Z16" s="149">
        <v>14304825.728517963</v>
      </c>
      <c r="AA16" s="149">
        <v>14492438.559023187</v>
      </c>
      <c r="AB16" s="149">
        <v>14682428.17720197</v>
      </c>
      <c r="AC16" s="149">
        <v>14873812.207459237</v>
      </c>
      <c r="AD16" s="149">
        <v>15066985.924538814</v>
      </c>
      <c r="AE16" s="149">
        <v>15261699.535156827</v>
      </c>
      <c r="AF16" s="149">
        <v>15457811.084079102</v>
      </c>
      <c r="AG16" s="149">
        <v>15654647.904954391</v>
      </c>
      <c r="AH16" s="149">
        <v>15853066.712591209</v>
      </c>
      <c r="AI16" s="149">
        <v>16055187.103726612</v>
      </c>
      <c r="AJ16" s="149">
        <v>16261399.040936928</v>
      </c>
      <c r="AK16" s="149">
        <v>16471680.325638602</v>
      </c>
      <c r="AL16" s="149">
        <v>16687907.979350802</v>
      </c>
      <c r="AM16" s="149">
        <v>16910782.380755026</v>
      </c>
      <c r="AN16" s="149">
        <v>17140019.854372256</v>
      </c>
      <c r="AO16" s="149">
        <v>17376292.281766966</v>
      </c>
      <c r="AP16" s="149">
        <v>17621254.192637261</v>
      </c>
      <c r="AQ16" s="149">
        <v>17875640.250981569</v>
      </c>
      <c r="AR16" s="149">
        <v>18139020.47726468</v>
      </c>
      <c r="AS16" s="149">
        <v>18410709.487056494</v>
      </c>
      <c r="AT16" s="149">
        <v>18689905.47938418</v>
      </c>
      <c r="AU16" s="149">
        <v>18978634.438581139</v>
      </c>
      <c r="AV16" s="149">
        <v>19272870.146386649</v>
      </c>
      <c r="AW16" s="149">
        <v>19573050.918434769</v>
      </c>
      <c r="AX16" s="149">
        <v>19877767.869031262</v>
      </c>
      <c r="AY16" s="149">
        <v>20187032.083800111</v>
      </c>
      <c r="AZ16" s="149">
        <v>20501607.663210131</v>
      </c>
      <c r="BB16" s="131">
        <f t="shared" ref="BB16:BB55" si="33">IF(G16=0,"",(G16/B16)^(1/5)-1)</f>
        <v>1.9041955843538405E-2</v>
      </c>
      <c r="BC16" s="131">
        <f t="shared" ref="BC16:BC55" si="34">IF(L16=0,"",(L16/G16)^(1/5)-1)</f>
        <v>9.8751900212386001E-3</v>
      </c>
      <c r="BD16" s="131">
        <f t="shared" ref="BD16:BD55" si="35">IF(Q16=0,"",(Q16/L16)^(1/5)-1)</f>
        <v>1.1378239191504935E-2</v>
      </c>
      <c r="BE16" s="131">
        <f t="shared" ref="BE16:BE55" si="36">IF(Q16=0,"",(V16/Q16)^(1/5)-1)</f>
        <v>2.0557940593826984E-2</v>
      </c>
      <c r="BF16" s="131">
        <f t="shared" ref="BF16:BF55" si="37">IF(V16=0,"",(AA16/V16)^(1/5)-1)</f>
        <v>1.4453187643568954E-2</v>
      </c>
      <c r="BG16" s="131">
        <f t="shared" ref="BG16:BG55" si="38">IF(AA16=0,"",(AF16/AA16)^(1/5)-1)</f>
        <v>1.29810137856603E-2</v>
      </c>
      <c r="BH16" s="131">
        <f t="shared" ref="BH16:BH55" si="39">IF(AF16=0,"",(AK16/AF16)^(1/5)-1)</f>
        <v>1.2786682373375324E-2</v>
      </c>
      <c r="BI16" s="131">
        <f t="shared" ref="BI16:BI55" si="40">IF(AK16=0,"",(AP16/AK16)^(1/5)-1)</f>
        <v>1.3584083667480318E-2</v>
      </c>
      <c r="BJ16" s="131">
        <f t="shared" ref="BJ16:BJ55" si="41">IF(AP16=0,"",(AU16/AP16)^(1/5)-1)</f>
        <v>1.4952292609975215E-2</v>
      </c>
      <c r="BK16" s="131">
        <f t="shared" ref="BK16:BK55" si="42">IF(AU16=0,"",(AZ16/AU16)^(1/5)-1)</f>
        <v>1.5557672343203821E-2</v>
      </c>
    </row>
    <row r="17" spans="1:63" x14ac:dyDescent="0.45">
      <c r="A17" s="150" t="s">
        <v>12</v>
      </c>
      <c r="B17" s="136">
        <v>231176.6180167798</v>
      </c>
      <c r="C17" s="136">
        <v>236547.88166039245</v>
      </c>
      <c r="D17" s="136">
        <v>222214.32205049525</v>
      </c>
      <c r="E17" s="136">
        <v>218068.27623937427</v>
      </c>
      <c r="F17" s="136">
        <v>224666.2355295491</v>
      </c>
      <c r="G17" s="136">
        <v>196698.67945226279</v>
      </c>
      <c r="H17" s="136">
        <v>191863.44716404963</v>
      </c>
      <c r="I17" s="136">
        <v>198585.1459142814</v>
      </c>
      <c r="J17" s="136">
        <v>194410.938179877</v>
      </c>
      <c r="K17" s="136">
        <v>169051.23670145799</v>
      </c>
      <c r="L17" s="136">
        <v>186304</v>
      </c>
      <c r="M17" s="136">
        <v>196840.56863553825</v>
      </c>
      <c r="N17" s="136">
        <v>194247.50009011166</v>
      </c>
      <c r="O17" s="136">
        <v>202420.87628226515</v>
      </c>
      <c r="P17" s="136">
        <v>197246.14783413621</v>
      </c>
      <c r="Q17" s="136">
        <v>193444.39620161025</v>
      </c>
      <c r="R17" s="136">
        <v>190118.77062734385</v>
      </c>
      <c r="S17" s="136">
        <v>192705.82209353836</v>
      </c>
      <c r="T17" s="136">
        <v>195645.48434510065</v>
      </c>
      <c r="U17" s="136">
        <v>198346.46884766448</v>
      </c>
      <c r="V17" s="136">
        <v>200559.98794033393</v>
      </c>
      <c r="W17" s="136">
        <v>202877.65481698859</v>
      </c>
      <c r="X17" s="136">
        <v>205003.77671539446</v>
      </c>
      <c r="Y17" s="136">
        <v>207003.21783711118</v>
      </c>
      <c r="Z17" s="136">
        <v>208924.15224536796</v>
      </c>
      <c r="AA17" s="136">
        <v>210854.57939916689</v>
      </c>
      <c r="AB17" s="136">
        <v>212904.15582485212</v>
      </c>
      <c r="AC17" s="136">
        <v>215044.86590156824</v>
      </c>
      <c r="AD17" s="136">
        <v>217246.23901471272</v>
      </c>
      <c r="AE17" s="136">
        <v>219471.08619809733</v>
      </c>
      <c r="AF17" s="136">
        <v>221679.21237309271</v>
      </c>
      <c r="AG17" s="136">
        <v>223864.48206905427</v>
      </c>
      <c r="AH17" s="136">
        <v>226065.23215154375</v>
      </c>
      <c r="AI17" s="136">
        <v>228303.10454116776</v>
      </c>
      <c r="AJ17" s="136">
        <v>230568.01891637262</v>
      </c>
      <c r="AK17" s="136">
        <v>232848.56015367483</v>
      </c>
      <c r="AL17" s="136">
        <v>235178.09460265798</v>
      </c>
      <c r="AM17" s="136">
        <v>237573.41502749315</v>
      </c>
      <c r="AN17" s="136">
        <v>240027.94856991456</v>
      </c>
      <c r="AO17" s="136">
        <v>242545.76650328134</v>
      </c>
      <c r="AP17" s="136">
        <v>245142.74542814223</v>
      </c>
      <c r="AQ17" s="136">
        <v>247837.92589702678</v>
      </c>
      <c r="AR17" s="136">
        <v>250646.14752888551</v>
      </c>
      <c r="AS17" s="136">
        <v>253560.60774274875</v>
      </c>
      <c r="AT17" s="136">
        <v>256560.27537910274</v>
      </c>
      <c r="AU17" s="136">
        <v>259667.83775954324</v>
      </c>
      <c r="AV17" s="136">
        <v>262814.56209867261</v>
      </c>
      <c r="AW17" s="136">
        <v>266027.89710557763</v>
      </c>
      <c r="AX17" s="136">
        <v>269315.23396217974</v>
      </c>
      <c r="AY17" s="136">
        <v>272692.04021259502</v>
      </c>
      <c r="AZ17" s="136">
        <v>276180.59377525456</v>
      </c>
      <c r="BB17" s="151">
        <f t="shared" si="33"/>
        <v>-3.178566652457504E-2</v>
      </c>
      <c r="BC17" s="151">
        <f t="shared" si="34"/>
        <v>-1.0799910391001588E-2</v>
      </c>
      <c r="BD17" s="151">
        <f t="shared" si="35"/>
        <v>7.55043484375717E-3</v>
      </c>
      <c r="BE17" s="151">
        <f t="shared" si="36"/>
        <v>7.2508169264364764E-3</v>
      </c>
      <c r="BF17" s="151">
        <f t="shared" si="37"/>
        <v>1.0061339308856221E-2</v>
      </c>
      <c r="BG17" s="151">
        <f t="shared" si="38"/>
        <v>1.0062822859302933E-2</v>
      </c>
      <c r="BH17" s="151">
        <f t="shared" si="39"/>
        <v>9.8798745135273425E-3</v>
      </c>
      <c r="BI17" s="151">
        <f t="shared" si="40"/>
        <v>1.0343606942192052E-2</v>
      </c>
      <c r="BJ17" s="151">
        <f t="shared" si="41"/>
        <v>1.1579042460803546E-2</v>
      </c>
      <c r="BK17" s="151">
        <f t="shared" si="42"/>
        <v>1.2406674044313171E-2</v>
      </c>
    </row>
    <row r="18" spans="1:63" x14ac:dyDescent="0.45">
      <c r="A18" s="152" t="s">
        <v>213</v>
      </c>
      <c r="B18" s="153">
        <v>85364.683573583694</v>
      </c>
      <c r="C18" s="153">
        <v>83134.943165713616</v>
      </c>
      <c r="D18" s="153">
        <v>79781.801108813714</v>
      </c>
      <c r="E18" s="153">
        <v>76982.113041176694</v>
      </c>
      <c r="F18" s="153">
        <v>80835.535226038701</v>
      </c>
      <c r="G18" s="153">
        <v>90213.013640146426</v>
      </c>
      <c r="H18" s="153">
        <v>102297.196636856</v>
      </c>
      <c r="I18" s="153">
        <v>100008.2221855635</v>
      </c>
      <c r="J18" s="153">
        <v>113065.23546576785</v>
      </c>
      <c r="K18" s="153">
        <v>86970.385231352979</v>
      </c>
      <c r="L18" s="153">
        <v>96827.1</v>
      </c>
      <c r="M18" s="153">
        <v>103197.86715049742</v>
      </c>
      <c r="N18" s="153">
        <v>100789.43317538794</v>
      </c>
      <c r="O18" s="153">
        <v>93585.321342855634</v>
      </c>
      <c r="P18" s="153">
        <v>80244.628840612262</v>
      </c>
      <c r="Q18" s="153">
        <v>67749.009348008782</v>
      </c>
      <c r="R18" s="153">
        <v>59900.959587011195</v>
      </c>
      <c r="S18" s="153">
        <v>58635.052122075009</v>
      </c>
      <c r="T18" s="153">
        <v>58684.232212493145</v>
      </c>
      <c r="U18" s="153">
        <v>58878.033246977422</v>
      </c>
      <c r="V18" s="153">
        <v>59059.754393176656</v>
      </c>
      <c r="W18" s="153">
        <v>59394.544234540859</v>
      </c>
      <c r="X18" s="153">
        <v>59703.401454240826</v>
      </c>
      <c r="Y18" s="153">
        <v>60015.085662697515</v>
      </c>
      <c r="Z18" s="153">
        <v>60357.279398305254</v>
      </c>
      <c r="AA18" s="153">
        <v>60761.612191509463</v>
      </c>
      <c r="AB18" s="153">
        <v>61312.65335089725</v>
      </c>
      <c r="AC18" s="153">
        <v>61954.738975441622</v>
      </c>
      <c r="AD18" s="153">
        <v>62646.442253824505</v>
      </c>
      <c r="AE18" s="153">
        <v>63358.475112335509</v>
      </c>
      <c r="AF18" s="153">
        <v>64060.798774924784</v>
      </c>
      <c r="AG18" s="153">
        <v>64756.546614407882</v>
      </c>
      <c r="AH18" s="153">
        <v>65465.712675567265</v>
      </c>
      <c r="AI18" s="153">
        <v>66191.119177488086</v>
      </c>
      <c r="AJ18" s="153">
        <v>66929.428513268693</v>
      </c>
      <c r="AK18" s="153">
        <v>67672.519384912506</v>
      </c>
      <c r="AL18" s="153">
        <v>68423.352774101804</v>
      </c>
      <c r="AM18" s="153">
        <v>69192.116150457237</v>
      </c>
      <c r="AN18" s="153">
        <v>69975.773280927649</v>
      </c>
      <c r="AO18" s="153">
        <v>70778.789161324996</v>
      </c>
      <c r="AP18" s="153">
        <v>71600.84781738196</v>
      </c>
      <c r="AQ18" s="153">
        <v>72446.192550110049</v>
      </c>
      <c r="AR18" s="153">
        <v>73314.49299766538</v>
      </c>
      <c r="AS18" s="153">
        <v>74205.297927626874</v>
      </c>
      <c r="AT18" s="153">
        <v>75119.321464797642</v>
      </c>
      <c r="AU18" s="153">
        <v>76071.667361458676</v>
      </c>
      <c r="AV18" s="153">
        <v>77037.164975402382</v>
      </c>
      <c r="AW18" s="153">
        <v>78023.869163002339</v>
      </c>
      <c r="AX18" s="153">
        <v>79021.040303780348</v>
      </c>
      <c r="AY18" s="153">
        <v>80026.788221505354</v>
      </c>
      <c r="AZ18" s="153">
        <v>81047.222325706913</v>
      </c>
      <c r="BB18" s="154">
        <f t="shared" si="33"/>
        <v>1.1109500846928189E-2</v>
      </c>
      <c r="BC18" s="154">
        <f t="shared" si="34"/>
        <v>1.4251238644535258E-2</v>
      </c>
      <c r="BD18" s="154">
        <f t="shared" si="35"/>
        <v>-6.8932419566176906E-2</v>
      </c>
      <c r="BE18" s="154">
        <f t="shared" si="36"/>
        <v>-2.7078641647266477E-2</v>
      </c>
      <c r="BF18" s="154">
        <f t="shared" si="37"/>
        <v>5.6978701488006323E-3</v>
      </c>
      <c r="BG18" s="154">
        <f t="shared" si="38"/>
        <v>1.0630992091358982E-2</v>
      </c>
      <c r="BH18" s="154">
        <f t="shared" si="39"/>
        <v>1.102989905712648E-2</v>
      </c>
      <c r="BI18" s="154">
        <f t="shared" si="40"/>
        <v>1.1349266737152863E-2</v>
      </c>
      <c r="BJ18" s="154">
        <f t="shared" si="41"/>
        <v>1.2187463704631085E-2</v>
      </c>
      <c r="BK18" s="154">
        <f t="shared" si="42"/>
        <v>1.2751837823634204E-2</v>
      </c>
    </row>
    <row r="19" spans="1:63" x14ac:dyDescent="0.45">
      <c r="A19" s="155" t="s">
        <v>350</v>
      </c>
      <c r="B19" s="133">
        <v>7110910.2426090632</v>
      </c>
      <c r="C19" s="133">
        <v>7317825.1419027625</v>
      </c>
      <c r="D19" s="133">
        <v>7478340.1329046413</v>
      </c>
      <c r="E19" s="133">
        <v>7625018.0735332686</v>
      </c>
      <c r="F19" s="133">
        <v>7832600.2909640577</v>
      </c>
      <c r="G19" s="133">
        <v>8034635.2660389775</v>
      </c>
      <c r="H19" s="133">
        <v>8280275.4893647945</v>
      </c>
      <c r="I19" s="133">
        <v>8564028.0675484631</v>
      </c>
      <c r="J19" s="133">
        <v>8688332.5486523621</v>
      </c>
      <c r="K19" s="133">
        <v>8501582.9909168351</v>
      </c>
      <c r="L19" s="133">
        <v>8636553.2655599769</v>
      </c>
      <c r="M19" s="133">
        <v>8771735.2724863105</v>
      </c>
      <c r="N19" s="133">
        <v>8776287.4105464146</v>
      </c>
      <c r="O19" s="133">
        <v>8824282.0632505752</v>
      </c>
      <c r="P19" s="133">
        <v>9003728.5568541922</v>
      </c>
      <c r="Q19" s="133">
        <v>9211729.9774721824</v>
      </c>
      <c r="R19" s="133">
        <v>9380887.3218909595</v>
      </c>
      <c r="S19" s="133">
        <v>9613431.6015310995</v>
      </c>
      <c r="T19" s="133">
        <v>9839633.1925010402</v>
      </c>
      <c r="U19" s="133">
        <v>10048478.796342839</v>
      </c>
      <c r="V19" s="133">
        <v>10235941.686609346</v>
      </c>
      <c r="W19" s="133">
        <v>10410719.503061339</v>
      </c>
      <c r="X19" s="133">
        <v>10576273.162963718</v>
      </c>
      <c r="Y19" s="133">
        <v>10735565.260322358</v>
      </c>
      <c r="Z19" s="133">
        <v>10890197.768437587</v>
      </c>
      <c r="AA19" s="133">
        <v>11041670.704169292</v>
      </c>
      <c r="AB19" s="133">
        <v>11194754.252417529</v>
      </c>
      <c r="AC19" s="133">
        <v>11348685.270323463</v>
      </c>
      <c r="AD19" s="133">
        <v>11503812.362891469</v>
      </c>
      <c r="AE19" s="133">
        <v>11660011.704211667</v>
      </c>
      <c r="AF19" s="133">
        <v>11817227.341798332</v>
      </c>
      <c r="AG19" s="133">
        <v>11974926.950074546</v>
      </c>
      <c r="AH19" s="133">
        <v>12133774.861106118</v>
      </c>
      <c r="AI19" s="133">
        <v>12295518.877782734</v>
      </c>
      <c r="AJ19" s="133">
        <v>12460508.907204863</v>
      </c>
      <c r="AK19" s="133">
        <v>12628776.20450069</v>
      </c>
      <c r="AL19" s="133">
        <v>12801651.620330051</v>
      </c>
      <c r="AM19" s="133">
        <v>12979600.637179021</v>
      </c>
      <c r="AN19" s="133">
        <v>13162573.278787956</v>
      </c>
      <c r="AO19" s="133">
        <v>13351253.377349589</v>
      </c>
      <c r="AP19" s="133">
        <v>13547040.790928729</v>
      </c>
      <c r="AQ19" s="133">
        <v>13750644.740320841</v>
      </c>
      <c r="AR19" s="133">
        <v>13961651.967739861</v>
      </c>
      <c r="AS19" s="133">
        <v>14179382.555818861</v>
      </c>
      <c r="AT19" s="133">
        <v>14403116.086283972</v>
      </c>
      <c r="AU19" s="133">
        <v>14634383.630781624</v>
      </c>
      <c r="AV19" s="133">
        <v>14869962.524324484</v>
      </c>
      <c r="AW19" s="133">
        <v>15110284.94924668</v>
      </c>
      <c r="AX19" s="133">
        <v>15354253.959090773</v>
      </c>
      <c r="AY19" s="133">
        <v>15601848.579867177</v>
      </c>
      <c r="AZ19" s="133">
        <v>15853644.362035273</v>
      </c>
      <c r="BB19" s="146">
        <f t="shared" si="33"/>
        <v>2.472703448387481E-2</v>
      </c>
      <c r="BC19" s="146">
        <f t="shared" si="34"/>
        <v>1.4553276689187378E-2</v>
      </c>
      <c r="BD19" s="146">
        <f t="shared" si="35"/>
        <v>1.2978315453365807E-2</v>
      </c>
      <c r="BE19" s="146">
        <f t="shared" si="36"/>
        <v>2.1309380457291693E-2</v>
      </c>
      <c r="BF19" s="146">
        <f t="shared" si="37"/>
        <v>1.5269635528656789E-2</v>
      </c>
      <c r="BG19" s="146">
        <f t="shared" si="38"/>
        <v>1.3668987879822181E-2</v>
      </c>
      <c r="BH19" s="146">
        <f t="shared" si="39"/>
        <v>1.3372548265234707E-2</v>
      </c>
      <c r="BI19" s="146">
        <f t="shared" si="40"/>
        <v>1.4137014866520081E-2</v>
      </c>
      <c r="BJ19" s="146">
        <f t="shared" si="41"/>
        <v>1.5560964589441006E-2</v>
      </c>
      <c r="BK19" s="146">
        <f t="shared" si="42"/>
        <v>1.6133887784388845E-2</v>
      </c>
    </row>
    <row r="20" spans="1:63" x14ac:dyDescent="0.45">
      <c r="A20" s="156" t="s">
        <v>351</v>
      </c>
      <c r="B20" s="157">
        <v>2636626.4156613303</v>
      </c>
      <c r="C20" s="157">
        <v>2709518.0767061398</v>
      </c>
      <c r="D20" s="157">
        <v>2788349.0501845954</v>
      </c>
      <c r="E20" s="157">
        <v>2855119.0209268918</v>
      </c>
      <c r="F20" s="157">
        <v>2927377.6771148508</v>
      </c>
      <c r="G20" s="157">
        <v>2999861.633413557</v>
      </c>
      <c r="H20" s="157">
        <v>3069343.4007184166</v>
      </c>
      <c r="I20" s="157">
        <v>3138793.4771891939</v>
      </c>
      <c r="J20" s="157">
        <v>3197718.0367688141</v>
      </c>
      <c r="K20" s="157">
        <v>3205320.0635148077</v>
      </c>
      <c r="L20" s="157">
        <v>3266760.4999999995</v>
      </c>
      <c r="M20" s="157">
        <v>3295724.3282444864</v>
      </c>
      <c r="N20" s="157">
        <v>3300119.2703791433</v>
      </c>
      <c r="O20" s="157">
        <v>3319982.4943289468</v>
      </c>
      <c r="P20" s="157">
        <v>3375956.2306191847</v>
      </c>
      <c r="Q20" s="157">
        <v>3425355.8305670731</v>
      </c>
      <c r="R20" s="157">
        <v>3491596.7750393888</v>
      </c>
      <c r="S20" s="157">
        <v>3570356.8066775831</v>
      </c>
      <c r="T20" s="157">
        <v>3644012.0625888268</v>
      </c>
      <c r="U20" s="157">
        <v>3709551.3844393929</v>
      </c>
      <c r="V20" s="157">
        <v>3766588.8251902498</v>
      </c>
      <c r="W20" s="157">
        <v>3822063.9055435909</v>
      </c>
      <c r="X20" s="157">
        <v>3874316.6379639041</v>
      </c>
      <c r="Y20" s="157">
        <v>3924366.1260603233</v>
      </c>
      <c r="Z20" s="157">
        <v>3972834.7974792495</v>
      </c>
      <c r="AA20" s="157">
        <v>4020397.9650951996</v>
      </c>
      <c r="AB20" s="157">
        <v>4068819.7572134836</v>
      </c>
      <c r="AC20" s="157">
        <v>4117782.6475822302</v>
      </c>
      <c r="AD20" s="157">
        <v>4167311.2003386375</v>
      </c>
      <c r="AE20" s="157">
        <v>4217224.5421354026</v>
      </c>
      <c r="AF20" s="157">
        <v>4267337.1228701398</v>
      </c>
      <c r="AG20" s="157">
        <v>4317509.3659610935</v>
      </c>
      <c r="AH20" s="157">
        <v>4368117.2902417555</v>
      </c>
      <c r="AI20" s="157">
        <v>4419697.3257579543</v>
      </c>
      <c r="AJ20" s="157">
        <v>4472287.3812540639</v>
      </c>
      <c r="AK20" s="157">
        <v>4525792.6923900973</v>
      </c>
      <c r="AL20" s="157">
        <v>4580761.9984806264</v>
      </c>
      <c r="AM20" s="157">
        <v>4637389.6785853906</v>
      </c>
      <c r="AN20" s="157">
        <v>4695627.5534466514</v>
      </c>
      <c r="AO20" s="157">
        <v>4755662.5312019028</v>
      </c>
      <c r="AP20" s="157">
        <v>4817974.0391406873</v>
      </c>
      <c r="AQ20" s="157">
        <v>4882809.1088128202</v>
      </c>
      <c r="AR20" s="157">
        <v>4950077.391874345</v>
      </c>
      <c r="AS20" s="157">
        <v>5019495.8247576701</v>
      </c>
      <c r="AT20" s="157">
        <v>5090771.8018410597</v>
      </c>
      <c r="AU20" s="157">
        <v>5164386.4946745662</v>
      </c>
      <c r="AV20" s="157">
        <v>5239069.0060878303</v>
      </c>
      <c r="AW20" s="157">
        <v>5315067.1143438052</v>
      </c>
      <c r="AX20" s="157">
        <v>5392210.3677852247</v>
      </c>
      <c r="AY20" s="157">
        <v>5470588.3322479641</v>
      </c>
      <c r="AZ20" s="157">
        <v>5550542.2992926501</v>
      </c>
      <c r="BB20" s="158">
        <f t="shared" si="33"/>
        <v>2.6149233223481616E-2</v>
      </c>
      <c r="BC20" s="158">
        <f t="shared" si="34"/>
        <v>1.7192652353046567E-2</v>
      </c>
      <c r="BD20" s="158">
        <f t="shared" si="35"/>
        <v>9.5263974607457946E-3</v>
      </c>
      <c r="BE20" s="158">
        <f t="shared" si="36"/>
        <v>1.9174394618614254E-2</v>
      </c>
      <c r="BF20" s="158">
        <f t="shared" si="37"/>
        <v>1.3127645379509278E-2</v>
      </c>
      <c r="BG20" s="158">
        <f t="shared" si="38"/>
        <v>1.1993170993489066E-2</v>
      </c>
      <c r="BH20" s="158">
        <f t="shared" si="39"/>
        <v>1.1829974004039068E-2</v>
      </c>
      <c r="BI20" s="158">
        <f t="shared" si="40"/>
        <v>1.2590759187286027E-2</v>
      </c>
      <c r="BJ20" s="158">
        <f t="shared" si="41"/>
        <v>1.3983425801880278E-2</v>
      </c>
      <c r="BK20" s="158">
        <f t="shared" si="42"/>
        <v>1.452636089067183E-2</v>
      </c>
    </row>
    <row r="21" spans="1:63" x14ac:dyDescent="0.45">
      <c r="A21" s="156" t="s">
        <v>352</v>
      </c>
      <c r="B21" s="157">
        <v>3159901.3583702394</v>
      </c>
      <c r="C21" s="157">
        <v>3251403.4632804529</v>
      </c>
      <c r="D21" s="157">
        <v>3324158.5324292509</v>
      </c>
      <c r="E21" s="157">
        <v>3389046.866053856</v>
      </c>
      <c r="F21" s="157">
        <v>3499546.3153213547</v>
      </c>
      <c r="G21" s="157">
        <v>3609403.2995120576</v>
      </c>
      <c r="H21" s="157">
        <v>3753983.9099442242</v>
      </c>
      <c r="I21" s="157">
        <v>3924265.2196900086</v>
      </c>
      <c r="J21" s="157">
        <v>3968816.5373690845</v>
      </c>
      <c r="K21" s="157">
        <v>3839965.580065025</v>
      </c>
      <c r="L21" s="157">
        <v>3895143.1000000006</v>
      </c>
      <c r="M21" s="157">
        <v>3970250.9151552683</v>
      </c>
      <c r="N21" s="157">
        <v>3986045.5699292356</v>
      </c>
      <c r="O21" s="157">
        <v>4022151.2347502094</v>
      </c>
      <c r="P21" s="157">
        <v>4111638.7658694596</v>
      </c>
      <c r="Q21" s="157">
        <v>4190675.1365883267</v>
      </c>
      <c r="R21" s="157">
        <v>4273369.7068773089</v>
      </c>
      <c r="S21" s="157">
        <v>4387988.1236168016</v>
      </c>
      <c r="T21" s="157">
        <v>4502012.223360586</v>
      </c>
      <c r="U21" s="157">
        <v>4610320.1093772519</v>
      </c>
      <c r="V21" s="157">
        <v>4710486.0423145825</v>
      </c>
      <c r="W21" s="157">
        <v>4799199.1335154325</v>
      </c>
      <c r="X21" s="157">
        <v>4883420.7482949356</v>
      </c>
      <c r="Y21" s="157">
        <v>4964616.9405847592</v>
      </c>
      <c r="Z21" s="157">
        <v>5043528.2277068449</v>
      </c>
      <c r="AA21" s="157">
        <v>5120594.2814829256</v>
      </c>
      <c r="AB21" s="157">
        <v>5197826.1152393203</v>
      </c>
      <c r="AC21" s="157">
        <v>5274911.6370180119</v>
      </c>
      <c r="AD21" s="157">
        <v>5352230.4678574605</v>
      </c>
      <c r="AE21" s="157">
        <v>5429964.2959586261</v>
      </c>
      <c r="AF21" s="157">
        <v>5508345.0560103571</v>
      </c>
      <c r="AG21" s="157">
        <v>5587092.9342974769</v>
      </c>
      <c r="AH21" s="157">
        <v>5666344.0504612233</v>
      </c>
      <c r="AI21" s="157">
        <v>5747015.4145791437</v>
      </c>
      <c r="AJ21" s="157">
        <v>5829335.9529523253</v>
      </c>
      <c r="AK21" s="157">
        <v>5913413.6973912138</v>
      </c>
      <c r="AL21" s="157">
        <v>5999815.5535520231</v>
      </c>
      <c r="AM21" s="157">
        <v>6088739.315356439</v>
      </c>
      <c r="AN21" s="157">
        <v>6180213.4000459556</v>
      </c>
      <c r="AO21" s="157">
        <v>6274616.6742680501</v>
      </c>
      <c r="AP21" s="157">
        <v>6372674.9606864657</v>
      </c>
      <c r="AQ21" s="157">
        <v>6474724.5780676873</v>
      </c>
      <c r="AR21" s="157">
        <v>6580502.022365381</v>
      </c>
      <c r="AS21" s="157">
        <v>6689702.6130454158</v>
      </c>
      <c r="AT21" s="157">
        <v>6802008.8422159944</v>
      </c>
      <c r="AU21" s="157">
        <v>6918197.0181594845</v>
      </c>
      <c r="AV21" s="157">
        <v>7036794.7839611843</v>
      </c>
      <c r="AW21" s="157">
        <v>7157927.5125721693</v>
      </c>
      <c r="AX21" s="157">
        <v>7280904.3254610468</v>
      </c>
      <c r="AY21" s="157">
        <v>7405626.905498635</v>
      </c>
      <c r="AZ21" s="157">
        <v>7532257.7599348994</v>
      </c>
      <c r="BB21" s="158">
        <f t="shared" si="33"/>
        <v>2.6957278007141428E-2</v>
      </c>
      <c r="BC21" s="158">
        <f t="shared" si="34"/>
        <v>1.5354274056904149E-2</v>
      </c>
      <c r="BD21" s="158">
        <f t="shared" si="35"/>
        <v>1.4733774208815387E-2</v>
      </c>
      <c r="BE21" s="158">
        <f t="shared" si="36"/>
        <v>2.3661442099095487E-2</v>
      </c>
      <c r="BF21" s="158">
        <f t="shared" si="37"/>
        <v>1.6836036447611225E-2</v>
      </c>
      <c r="BG21" s="158">
        <f t="shared" si="38"/>
        <v>1.4705826587762427E-2</v>
      </c>
      <c r="BH21" s="158">
        <f t="shared" si="39"/>
        <v>1.4292992468411425E-2</v>
      </c>
      <c r="BI21" s="158">
        <f t="shared" si="40"/>
        <v>1.5071655757473934E-2</v>
      </c>
      <c r="BJ21" s="158">
        <f t="shared" si="41"/>
        <v>1.6562843247130088E-2</v>
      </c>
      <c r="BK21" s="158">
        <f t="shared" si="42"/>
        <v>1.7153386898502765E-2</v>
      </c>
    </row>
    <row r="22" spans="1:63" x14ac:dyDescent="0.45">
      <c r="A22" s="156" t="s">
        <v>353</v>
      </c>
      <c r="B22" s="157">
        <v>1314382.4685774953</v>
      </c>
      <c r="C22" s="157">
        <v>1356903.6019161693</v>
      </c>
      <c r="D22" s="157">
        <v>1365832.5502907955</v>
      </c>
      <c r="E22" s="157">
        <v>1380852.1865525178</v>
      </c>
      <c r="F22" s="157">
        <v>1405676.2985278517</v>
      </c>
      <c r="G22" s="157">
        <v>1425370.3331133651</v>
      </c>
      <c r="H22" s="157">
        <v>1456948.1787021537</v>
      </c>
      <c r="I22" s="157">
        <v>1500969.3706692609</v>
      </c>
      <c r="J22" s="157">
        <v>1521797.9745144646</v>
      </c>
      <c r="K22" s="157">
        <v>1456297.3473370015</v>
      </c>
      <c r="L22" s="157">
        <v>1474649.665559975</v>
      </c>
      <c r="M22" s="157">
        <v>1505760.0290865547</v>
      </c>
      <c r="N22" s="157">
        <v>1490122.5702380361</v>
      </c>
      <c r="O22" s="157">
        <v>1482148.3341714193</v>
      </c>
      <c r="P22" s="157">
        <v>1516133.5603655502</v>
      </c>
      <c r="Q22" s="157">
        <v>1595699.0103167845</v>
      </c>
      <c r="R22" s="157">
        <v>1615920.8399742628</v>
      </c>
      <c r="S22" s="157">
        <v>1655086.6712367157</v>
      </c>
      <c r="T22" s="157">
        <v>1693608.9065516267</v>
      </c>
      <c r="U22" s="157">
        <v>1728607.3025261925</v>
      </c>
      <c r="V22" s="157">
        <v>1758866.8191045146</v>
      </c>
      <c r="W22" s="157">
        <v>1789456.464002314</v>
      </c>
      <c r="X22" s="157">
        <v>1818535.7767048767</v>
      </c>
      <c r="Y22" s="157">
        <v>1846582.1936772768</v>
      </c>
      <c r="Z22" s="157">
        <v>1873834.7432514927</v>
      </c>
      <c r="AA22" s="157">
        <v>1900678.4575911637</v>
      </c>
      <c r="AB22" s="157">
        <v>1928108.3799647242</v>
      </c>
      <c r="AC22" s="157">
        <v>1955990.9857232226</v>
      </c>
      <c r="AD22" s="157">
        <v>1984270.6946953712</v>
      </c>
      <c r="AE22" s="157">
        <v>2012822.866117642</v>
      </c>
      <c r="AF22" s="157">
        <v>2041545.1629178366</v>
      </c>
      <c r="AG22" s="157">
        <v>2070324.6498159734</v>
      </c>
      <c r="AH22" s="157">
        <v>2099313.5204031379</v>
      </c>
      <c r="AI22" s="157">
        <v>2128806.1374456375</v>
      </c>
      <c r="AJ22" s="157">
        <v>2158885.5729984725</v>
      </c>
      <c r="AK22" s="157">
        <v>2189569.8147193789</v>
      </c>
      <c r="AL22" s="157">
        <v>2221074.0682974043</v>
      </c>
      <c r="AM22" s="157">
        <v>2253471.6432371922</v>
      </c>
      <c r="AN22" s="157">
        <v>2286732.3252953477</v>
      </c>
      <c r="AO22" s="157">
        <v>2320974.1718796361</v>
      </c>
      <c r="AP22" s="157">
        <v>2356391.791101574</v>
      </c>
      <c r="AQ22" s="157">
        <v>2393111.0534403333</v>
      </c>
      <c r="AR22" s="157">
        <v>2431072.5535001392</v>
      </c>
      <c r="AS22" s="157">
        <v>2470184.1180157745</v>
      </c>
      <c r="AT22" s="157">
        <v>2510335.4422269166</v>
      </c>
      <c r="AU22" s="157">
        <v>2551800.1179475742</v>
      </c>
      <c r="AV22" s="157">
        <v>2594098.7342754682</v>
      </c>
      <c r="AW22" s="157">
        <v>2637290.3223307086</v>
      </c>
      <c r="AX22" s="157">
        <v>2681139.2658445006</v>
      </c>
      <c r="AY22" s="157">
        <v>2725633.3421205794</v>
      </c>
      <c r="AZ22" s="157">
        <v>2770844.3028077274</v>
      </c>
      <c r="BB22" s="158">
        <f t="shared" si="33"/>
        <v>1.6345085561900285E-2</v>
      </c>
      <c r="BC22" s="158">
        <f t="shared" si="34"/>
        <v>6.8209139636661309E-3</v>
      </c>
      <c r="BD22" s="158">
        <f t="shared" si="35"/>
        <v>1.5903423371838477E-2</v>
      </c>
      <c r="BE22" s="158">
        <f t="shared" si="36"/>
        <v>1.9662379015653375E-2</v>
      </c>
      <c r="BF22" s="158">
        <f t="shared" si="37"/>
        <v>1.562910796565653E-2</v>
      </c>
      <c r="BG22" s="158">
        <f t="shared" si="38"/>
        <v>1.4401932448292243E-2</v>
      </c>
      <c r="BH22" s="158">
        <f t="shared" si="39"/>
        <v>1.4098081480301117E-2</v>
      </c>
      <c r="BI22" s="158">
        <f t="shared" si="40"/>
        <v>1.4793649479676318E-2</v>
      </c>
      <c r="BJ22" s="158">
        <f t="shared" si="41"/>
        <v>1.6061113414352901E-2</v>
      </c>
      <c r="BK22" s="158">
        <f t="shared" si="42"/>
        <v>1.6606995723203788E-2</v>
      </c>
    </row>
    <row r="23" spans="1:63" x14ac:dyDescent="0.45">
      <c r="A23" s="155" t="s">
        <v>354</v>
      </c>
      <c r="B23" s="133">
        <v>196784.82610145866</v>
      </c>
      <c r="C23" s="133">
        <v>200034.80024164563</v>
      </c>
      <c r="D23" s="133">
        <v>204358.83013106216</v>
      </c>
      <c r="E23" s="133">
        <v>206545.01594853849</v>
      </c>
      <c r="F23" s="133">
        <v>222509.57268410458</v>
      </c>
      <c r="G23" s="133">
        <v>228078.58366498203</v>
      </c>
      <c r="H23" s="133">
        <v>239327.65661720582</v>
      </c>
      <c r="I23" s="133">
        <v>238836.40283202025</v>
      </c>
      <c r="J23" s="133">
        <v>246066.68905117398</v>
      </c>
      <c r="K23" s="133">
        <v>257197.03926433198</v>
      </c>
      <c r="L23" s="133">
        <v>252977.29999999996</v>
      </c>
      <c r="M23" s="133">
        <v>243785.92964350345</v>
      </c>
      <c r="N23" s="133">
        <v>259185.93897172753</v>
      </c>
      <c r="O23" s="133">
        <v>255624.01666961954</v>
      </c>
      <c r="P23" s="133">
        <v>246280.91804190446</v>
      </c>
      <c r="Q23" s="133">
        <v>255273.06943884637</v>
      </c>
      <c r="R23" s="133">
        <v>259501.24734421141</v>
      </c>
      <c r="S23" s="133">
        <v>264587.56147761329</v>
      </c>
      <c r="T23" s="133">
        <v>269380.06975942355</v>
      </c>
      <c r="U23" s="133">
        <v>273493.86527760088</v>
      </c>
      <c r="V23" s="133">
        <v>276880.7838455062</v>
      </c>
      <c r="W23" s="133">
        <v>280519.81136836973</v>
      </c>
      <c r="X23" s="133">
        <v>283955.55982873641</v>
      </c>
      <c r="Y23" s="133">
        <v>287209.98882799363</v>
      </c>
      <c r="Z23" s="133">
        <v>290307.17994839372</v>
      </c>
      <c r="AA23" s="133">
        <v>293264.76999006193</v>
      </c>
      <c r="AB23" s="133">
        <v>296161.39887175633</v>
      </c>
      <c r="AC23" s="133">
        <v>299009.5467415679</v>
      </c>
      <c r="AD23" s="133">
        <v>301855.69765512622</v>
      </c>
      <c r="AE23" s="133">
        <v>304739.29795344535</v>
      </c>
      <c r="AF23" s="133">
        <v>307695.78465277085</v>
      </c>
      <c r="AG23" s="133">
        <v>310716.56366123317</v>
      </c>
      <c r="AH23" s="133">
        <v>313785.54679445026</v>
      </c>
      <c r="AI23" s="133">
        <v>316930.45524680387</v>
      </c>
      <c r="AJ23" s="133">
        <v>320148.68815032119</v>
      </c>
      <c r="AK23" s="133">
        <v>323426.58144488075</v>
      </c>
      <c r="AL23" s="133">
        <v>326808.54417247884</v>
      </c>
      <c r="AM23" s="133">
        <v>330317.62509369518</v>
      </c>
      <c r="AN23" s="133">
        <v>333939.72976475587</v>
      </c>
      <c r="AO23" s="133">
        <v>337682.74211399042</v>
      </c>
      <c r="AP23" s="133">
        <v>341570.58213184477</v>
      </c>
      <c r="AQ23" s="133">
        <v>345623.06633162033</v>
      </c>
      <c r="AR23" s="133">
        <v>349841.43309831049</v>
      </c>
      <c r="AS23" s="133">
        <v>354201.56624281791</v>
      </c>
      <c r="AT23" s="133">
        <v>358672.06039466814</v>
      </c>
      <c r="AU23" s="133">
        <v>363274.49675127934</v>
      </c>
      <c r="AV23" s="133">
        <v>367930.08812835522</v>
      </c>
      <c r="AW23" s="133">
        <v>372668.25219910493</v>
      </c>
      <c r="AX23" s="133">
        <v>377479.08689087332</v>
      </c>
      <c r="AY23" s="133">
        <v>382376.10530887498</v>
      </c>
      <c r="AZ23" s="133">
        <v>387389.81579927326</v>
      </c>
      <c r="BB23" s="146">
        <f t="shared" si="33"/>
        <v>2.99557820311247E-2</v>
      </c>
      <c r="BC23" s="146">
        <f t="shared" si="34"/>
        <v>2.0938094705944765E-2</v>
      </c>
      <c r="BD23" s="146">
        <f t="shared" si="35"/>
        <v>1.8084475441895176E-3</v>
      </c>
      <c r="BE23" s="146">
        <f t="shared" si="36"/>
        <v>1.6383399326518999E-2</v>
      </c>
      <c r="BF23" s="146">
        <f t="shared" si="37"/>
        <v>1.1564117854693245E-2</v>
      </c>
      <c r="BG23" s="146">
        <f t="shared" si="38"/>
        <v>9.6534427451548943E-3</v>
      </c>
      <c r="BH23" s="146">
        <f t="shared" si="39"/>
        <v>1.0021998142259347E-2</v>
      </c>
      <c r="BI23" s="146">
        <f t="shared" si="40"/>
        <v>1.0976242317194851E-2</v>
      </c>
      <c r="BJ23" s="146">
        <f t="shared" si="41"/>
        <v>1.239709423919555E-2</v>
      </c>
      <c r="BK23" s="146">
        <f t="shared" si="42"/>
        <v>1.2937519642619355E-2</v>
      </c>
    </row>
    <row r="24" spans="1:63" x14ac:dyDescent="0.45">
      <c r="A24" s="155" t="s">
        <v>17</v>
      </c>
      <c r="B24" s="133">
        <v>580777.99422730715</v>
      </c>
      <c r="C24" s="133">
        <v>593503.98018124839</v>
      </c>
      <c r="D24" s="133">
        <v>610946.43248041382</v>
      </c>
      <c r="E24" s="133">
        <v>624615.12089428911</v>
      </c>
      <c r="F24" s="133">
        <v>647333.15009069198</v>
      </c>
      <c r="G24" s="133">
        <v>672663.39054720162</v>
      </c>
      <c r="H24" s="133">
        <v>718072.30029811594</v>
      </c>
      <c r="I24" s="133">
        <v>747276.6501588932</v>
      </c>
      <c r="J24" s="133">
        <v>748653.13454129337</v>
      </c>
      <c r="K24" s="133">
        <v>690423.09104951285</v>
      </c>
      <c r="L24" s="133">
        <v>667975.9</v>
      </c>
      <c r="M24" s="133">
        <v>665982.50896859192</v>
      </c>
      <c r="N24" s="133">
        <v>642042.57917055767</v>
      </c>
      <c r="O24" s="133">
        <v>625773.42820985138</v>
      </c>
      <c r="P24" s="133">
        <v>632058.02840128564</v>
      </c>
      <c r="Q24" s="133">
        <v>640577.00383900199</v>
      </c>
      <c r="R24" s="133">
        <v>660171.77826017805</v>
      </c>
      <c r="S24" s="133">
        <v>676317.25584786292</v>
      </c>
      <c r="T24" s="133">
        <v>689306.78156942397</v>
      </c>
      <c r="U24" s="133">
        <v>700343.87982408411</v>
      </c>
      <c r="V24" s="133">
        <v>709511.57850447053</v>
      </c>
      <c r="W24" s="133">
        <v>718607.91861446493</v>
      </c>
      <c r="X24" s="133">
        <v>727161.40692364471</v>
      </c>
      <c r="Y24" s="133">
        <v>735365.44463967741</v>
      </c>
      <c r="Z24" s="133">
        <v>743350.59156668815</v>
      </c>
      <c r="AA24" s="133">
        <v>751247.56551344483</v>
      </c>
      <c r="AB24" s="133">
        <v>759423.49883188016</v>
      </c>
      <c r="AC24" s="133">
        <v>767752.2643542788</v>
      </c>
      <c r="AD24" s="133">
        <v>776250.10875628842</v>
      </c>
      <c r="AE24" s="133">
        <v>784917.23842829233</v>
      </c>
      <c r="AF24" s="133">
        <v>793755.91748935985</v>
      </c>
      <c r="AG24" s="133">
        <v>802756.39324177103</v>
      </c>
      <c r="AH24" s="133">
        <v>811952.77485327912</v>
      </c>
      <c r="AI24" s="133">
        <v>821419.0769046105</v>
      </c>
      <c r="AJ24" s="133">
        <v>831141.69953457243</v>
      </c>
      <c r="AK24" s="133">
        <v>841077.33727531962</v>
      </c>
      <c r="AL24" s="133">
        <v>851313.27693492651</v>
      </c>
      <c r="AM24" s="133">
        <v>861914.43151782895</v>
      </c>
      <c r="AN24" s="133">
        <v>872870.30602776632</v>
      </c>
      <c r="AO24" s="133">
        <v>884222.39560235618</v>
      </c>
      <c r="AP24" s="133">
        <v>896053.39917770366</v>
      </c>
      <c r="AQ24" s="133">
        <v>908417.87031667959</v>
      </c>
      <c r="AR24" s="133">
        <v>921291.20068344381</v>
      </c>
      <c r="AS24" s="133">
        <v>934619.54495497968</v>
      </c>
      <c r="AT24" s="133">
        <v>948343.69489710487</v>
      </c>
      <c r="AU24" s="133">
        <v>962554.5709040378</v>
      </c>
      <c r="AV24" s="133">
        <v>977053.66764381353</v>
      </c>
      <c r="AW24" s="133">
        <v>991882.54569010902</v>
      </c>
      <c r="AX24" s="133">
        <v>1006958.7811586238</v>
      </c>
      <c r="AY24" s="133">
        <v>1022276.738681256</v>
      </c>
      <c r="AZ24" s="133">
        <v>1037869.6433713924</v>
      </c>
      <c r="BB24" s="146">
        <f t="shared" si="33"/>
        <v>2.9811003404287995E-2</v>
      </c>
      <c r="BC24" s="146">
        <f t="shared" si="34"/>
        <v>-1.3976117988787617E-3</v>
      </c>
      <c r="BD24" s="146">
        <f t="shared" si="35"/>
        <v>-8.3415657202616789E-3</v>
      </c>
      <c r="BE24" s="146">
        <f t="shared" si="36"/>
        <v>2.065185367385336E-2</v>
      </c>
      <c r="BF24" s="146">
        <f t="shared" si="37"/>
        <v>1.1497277333457179E-2</v>
      </c>
      <c r="BG24" s="146">
        <f t="shared" si="38"/>
        <v>1.1068964649521229E-2</v>
      </c>
      <c r="BH24" s="146">
        <f t="shared" si="39"/>
        <v>1.1648847317765165E-2</v>
      </c>
      <c r="BI24" s="146">
        <f t="shared" si="40"/>
        <v>1.2743797641673549E-2</v>
      </c>
      <c r="BJ24" s="146">
        <f t="shared" si="41"/>
        <v>1.4421146321275113E-2</v>
      </c>
      <c r="BK24" s="146">
        <f t="shared" si="42"/>
        <v>1.5181020552665458E-2</v>
      </c>
    </row>
    <row r="25" spans="1:63" x14ac:dyDescent="0.45">
      <c r="A25" s="155" t="s">
        <v>355</v>
      </c>
      <c r="B25" s="133">
        <v>1770291.3888664683</v>
      </c>
      <c r="C25" s="133">
        <v>1767800.2923641379</v>
      </c>
      <c r="D25" s="133">
        <v>1743022.2959544249</v>
      </c>
      <c r="E25" s="133">
        <v>1716581.4806734705</v>
      </c>
      <c r="F25" s="133">
        <v>1734191.2652920503</v>
      </c>
      <c r="G25" s="133">
        <v>1739628.8776960722</v>
      </c>
      <c r="H25" s="133">
        <v>1799217.0834590467</v>
      </c>
      <c r="I25" s="133">
        <v>1854333.5433162714</v>
      </c>
      <c r="J25" s="133">
        <v>1798073.1945948249</v>
      </c>
      <c r="K25" s="133">
        <v>1563922.3191170834</v>
      </c>
      <c r="L25" s="133">
        <v>1673331.4344400242</v>
      </c>
      <c r="M25" s="133">
        <v>1738100.3593565314</v>
      </c>
      <c r="N25" s="133">
        <v>1705831.1054121125</v>
      </c>
      <c r="O25" s="133">
        <v>1708629.6849166593</v>
      </c>
      <c r="P25" s="133">
        <v>1763414.4754551044</v>
      </c>
      <c r="Q25" s="133">
        <v>1815316.0694644118</v>
      </c>
      <c r="R25" s="133">
        <v>1851441.2906924812</v>
      </c>
      <c r="S25" s="133">
        <v>1892457.2922619688</v>
      </c>
      <c r="T25" s="133">
        <v>1936161.7650161206</v>
      </c>
      <c r="U25" s="133">
        <v>1974263.7951948964</v>
      </c>
      <c r="V25" s="133">
        <v>2007097.6900132915</v>
      </c>
      <c r="W25" s="133">
        <v>2036024.2516054125</v>
      </c>
      <c r="X25" s="133">
        <v>2062757.0452238924</v>
      </c>
      <c r="Y25" s="133">
        <v>2087886.0939285317</v>
      </c>
      <c r="Z25" s="133">
        <v>2111688.7569216215</v>
      </c>
      <c r="AA25" s="133">
        <v>2134639.327759712</v>
      </c>
      <c r="AB25" s="133">
        <v>2157872.2179050571</v>
      </c>
      <c r="AC25" s="133">
        <v>2181365.5211629174</v>
      </c>
      <c r="AD25" s="133">
        <v>2205175.0739673954</v>
      </c>
      <c r="AE25" s="133">
        <v>2229201.7332529882</v>
      </c>
      <c r="AF25" s="133">
        <v>2253392.0289906203</v>
      </c>
      <c r="AG25" s="133">
        <v>2277626.969293376</v>
      </c>
      <c r="AH25" s="133">
        <v>2302022.5850102571</v>
      </c>
      <c r="AI25" s="133">
        <v>2326824.4700738057</v>
      </c>
      <c r="AJ25" s="133">
        <v>2352102.2986175292</v>
      </c>
      <c r="AK25" s="133">
        <v>2377879.1228791224</v>
      </c>
      <c r="AL25" s="133">
        <v>2404533.0905365837</v>
      </c>
      <c r="AM25" s="133">
        <v>2432184.1557865296</v>
      </c>
      <c r="AN25" s="133">
        <v>2460632.8179409327</v>
      </c>
      <c r="AO25" s="133">
        <v>2489809.2110364265</v>
      </c>
      <c r="AP25" s="133">
        <v>2519845.8271534666</v>
      </c>
      <c r="AQ25" s="133">
        <v>2550670.4555652924</v>
      </c>
      <c r="AR25" s="133">
        <v>2582275.2352165086</v>
      </c>
      <c r="AS25" s="133">
        <v>2614739.9143694583</v>
      </c>
      <c r="AT25" s="133">
        <v>2648094.040964535</v>
      </c>
      <c r="AU25" s="133">
        <v>2682682.2350231954</v>
      </c>
      <c r="AV25" s="133">
        <v>2718072.139215922</v>
      </c>
      <c r="AW25" s="133">
        <v>2754163.4050302911</v>
      </c>
      <c r="AX25" s="133">
        <v>2790739.7676250283</v>
      </c>
      <c r="AY25" s="133">
        <v>2827811.8315087003</v>
      </c>
      <c r="AZ25" s="133">
        <v>2865476.025903231</v>
      </c>
      <c r="BB25" s="146">
        <f t="shared" si="33"/>
        <v>-3.488372983684318E-3</v>
      </c>
      <c r="BC25" s="146">
        <f t="shared" si="34"/>
        <v>-7.7409417012307413E-3</v>
      </c>
      <c r="BD25" s="146">
        <f t="shared" si="35"/>
        <v>1.6421999800144693E-2</v>
      </c>
      <c r="BE25" s="146">
        <f t="shared" si="36"/>
        <v>2.0289111267154825E-2</v>
      </c>
      <c r="BF25" s="146">
        <f t="shared" si="37"/>
        <v>1.239781474849555E-2</v>
      </c>
      <c r="BG25" s="146">
        <f t="shared" si="38"/>
        <v>1.0886622697298343E-2</v>
      </c>
      <c r="BH25" s="146">
        <f t="shared" si="39"/>
        <v>1.0812500333460706E-2</v>
      </c>
      <c r="BI25" s="146">
        <f t="shared" si="40"/>
        <v>1.1665265545544479E-2</v>
      </c>
      <c r="BJ25" s="146">
        <f t="shared" si="41"/>
        <v>1.2602633830122167E-2</v>
      </c>
      <c r="BK25" s="146">
        <f t="shared" si="42"/>
        <v>1.327075722553972E-2</v>
      </c>
    </row>
    <row r="26" spans="1:63" x14ac:dyDescent="0.45">
      <c r="A26" s="159" t="s">
        <v>23</v>
      </c>
      <c r="B26" s="133">
        <v>75026.986757848455</v>
      </c>
      <c r="C26" s="133">
        <v>70709.448824159786</v>
      </c>
      <c r="D26" s="133">
        <v>66659.998363170584</v>
      </c>
      <c r="E26" s="133">
        <v>65888.967536914395</v>
      </c>
      <c r="F26" s="133">
        <v>72917.54825232242</v>
      </c>
      <c r="G26" s="133">
        <v>76114.680634704069</v>
      </c>
      <c r="H26" s="133">
        <v>82743.916259308826</v>
      </c>
      <c r="I26" s="133">
        <v>91058.356154228983</v>
      </c>
      <c r="J26" s="133">
        <v>83007.933994284991</v>
      </c>
      <c r="K26" s="133">
        <v>53255.641957742038</v>
      </c>
      <c r="L26" s="133">
        <v>62111.600000000006</v>
      </c>
      <c r="M26" s="133">
        <v>67673.164448236945</v>
      </c>
      <c r="N26" s="133">
        <v>64313.472567623736</v>
      </c>
      <c r="O26" s="133">
        <v>62098.419349070093</v>
      </c>
      <c r="P26" s="133">
        <v>64602.967156657745</v>
      </c>
      <c r="Q26" s="133">
        <v>66417.210405619131</v>
      </c>
      <c r="R26" s="133">
        <v>65962.174091500303</v>
      </c>
      <c r="S26" s="133">
        <v>66279.818760839611</v>
      </c>
      <c r="T26" s="133">
        <v>66752.140084312297</v>
      </c>
      <c r="U26" s="133">
        <v>67224.224249696097</v>
      </c>
      <c r="V26" s="133">
        <v>67657.163077834964</v>
      </c>
      <c r="W26" s="133">
        <v>68112.529570244456</v>
      </c>
      <c r="X26" s="133">
        <v>68504.346454862403</v>
      </c>
      <c r="Y26" s="133">
        <v>68851.099966290669</v>
      </c>
      <c r="Z26" s="133">
        <v>69167.05055676843</v>
      </c>
      <c r="AA26" s="133">
        <v>69481.260592182938</v>
      </c>
      <c r="AB26" s="133">
        <v>69842.526497443338</v>
      </c>
      <c r="AC26" s="133">
        <v>70237.886363052341</v>
      </c>
      <c r="AD26" s="133">
        <v>70664.37006897635</v>
      </c>
      <c r="AE26" s="133">
        <v>71112.776183393536</v>
      </c>
      <c r="AF26" s="133">
        <v>71576.555942700026</v>
      </c>
      <c r="AG26" s="133">
        <v>72057.998444108482</v>
      </c>
      <c r="AH26" s="133">
        <v>72564.598677228903</v>
      </c>
      <c r="AI26" s="133">
        <v>73098.319660306282</v>
      </c>
      <c r="AJ26" s="133">
        <v>73652.560882518097</v>
      </c>
      <c r="AK26" s="133">
        <v>74219.833890556227</v>
      </c>
      <c r="AL26" s="133">
        <v>74816.584183146086</v>
      </c>
      <c r="AM26" s="133">
        <v>75449.245064388873</v>
      </c>
      <c r="AN26" s="133">
        <v>76108.651087496255</v>
      </c>
      <c r="AO26" s="133">
        <v>76789.984101976763</v>
      </c>
      <c r="AP26" s="133">
        <v>77496.330316916821</v>
      </c>
      <c r="AQ26" s="133">
        <v>78226.180793855048</v>
      </c>
      <c r="AR26" s="133">
        <v>78982.285569189029</v>
      </c>
      <c r="AS26" s="133">
        <v>79765.276579177735</v>
      </c>
      <c r="AT26" s="133">
        <v>80572.044965775611</v>
      </c>
      <c r="AU26" s="133">
        <v>81408.063849865794</v>
      </c>
      <c r="AV26" s="133">
        <v>82257.284798795663</v>
      </c>
      <c r="AW26" s="133">
        <v>83121.113236733363</v>
      </c>
      <c r="AX26" s="133">
        <v>83998.213090019228</v>
      </c>
      <c r="AY26" s="133">
        <v>84892.177553615824</v>
      </c>
      <c r="AZ26" s="133">
        <v>85809.837636645781</v>
      </c>
      <c r="BB26" s="146">
        <f t="shared" si="33"/>
        <v>2.8828045971009963E-3</v>
      </c>
      <c r="BC26" s="146">
        <f t="shared" si="34"/>
        <v>-3.9846084127751591E-2</v>
      </c>
      <c r="BD26" s="146">
        <f t="shared" si="35"/>
        <v>1.3494935394515961E-2</v>
      </c>
      <c r="BE26" s="146">
        <f t="shared" si="36"/>
        <v>3.7062547653254896E-3</v>
      </c>
      <c r="BF26" s="146">
        <f t="shared" si="37"/>
        <v>5.3349506493429733E-3</v>
      </c>
      <c r="BG26" s="146">
        <f t="shared" si="38"/>
        <v>5.9597902889367838E-3</v>
      </c>
      <c r="BH26" s="146">
        <f t="shared" si="39"/>
        <v>7.2791306418691359E-3</v>
      </c>
      <c r="BI26" s="146">
        <f t="shared" si="40"/>
        <v>8.6772644677051147E-3</v>
      </c>
      <c r="BJ26" s="146">
        <f t="shared" si="41"/>
        <v>9.8974081668741221E-3</v>
      </c>
      <c r="BK26" s="146">
        <f t="shared" si="42"/>
        <v>1.0587520322378641E-2</v>
      </c>
    </row>
    <row r="27" spans="1:63" x14ac:dyDescent="0.45">
      <c r="A27" s="160" t="s">
        <v>2</v>
      </c>
      <c r="B27" s="161">
        <v>54397.46616123979</v>
      </c>
      <c r="C27" s="161">
        <v>51046.787344937256</v>
      </c>
      <c r="D27" s="161">
        <v>48151.844042369223</v>
      </c>
      <c r="E27" s="161">
        <v>47513.164001273508</v>
      </c>
      <c r="F27" s="161">
        <v>52828.476794050155</v>
      </c>
      <c r="G27" s="161">
        <v>55196.40100909138</v>
      </c>
      <c r="H27" s="161">
        <v>59781.474611261634</v>
      </c>
      <c r="I27" s="161">
        <v>65914.033259020449</v>
      </c>
      <c r="J27" s="161">
        <v>59974.756231670246</v>
      </c>
      <c r="K27" s="161">
        <v>34473.155297790552</v>
      </c>
      <c r="L27" s="161">
        <v>39822.149078963252</v>
      </c>
      <c r="M27" s="161">
        <v>44274.303732687695</v>
      </c>
      <c r="N27" s="161">
        <v>41360.478237016294</v>
      </c>
      <c r="O27" s="161">
        <v>40466.781094639737</v>
      </c>
      <c r="P27" s="161">
        <v>42148.432000206391</v>
      </c>
      <c r="Q27" s="161">
        <v>42130.370628106524</v>
      </c>
      <c r="R27" s="161">
        <v>40761.275853098508</v>
      </c>
      <c r="S27" s="161">
        <v>40582.747375092149</v>
      </c>
      <c r="T27" s="161">
        <v>40726.302047633726</v>
      </c>
      <c r="U27" s="161">
        <v>40946.498706330553</v>
      </c>
      <c r="V27" s="161">
        <v>41180.572052751661</v>
      </c>
      <c r="W27" s="161">
        <v>41372.02763147308</v>
      </c>
      <c r="X27" s="161">
        <v>41522.357611475549</v>
      </c>
      <c r="Y27" s="161">
        <v>41648.777591433769</v>
      </c>
      <c r="Z27" s="161">
        <v>41762.127855532039</v>
      </c>
      <c r="AA27" s="161">
        <v>41885.025125119413</v>
      </c>
      <c r="AB27" s="161">
        <v>42052.186540222167</v>
      </c>
      <c r="AC27" s="161">
        <v>42251.230450361356</v>
      </c>
      <c r="AD27" s="161">
        <v>42475.703561282833</v>
      </c>
      <c r="AE27" s="161">
        <v>42716.07389224261</v>
      </c>
      <c r="AF27" s="161">
        <v>42964.369798567815</v>
      </c>
      <c r="AG27" s="161">
        <v>43222.619118179682</v>
      </c>
      <c r="AH27" s="161">
        <v>43498.639278638489</v>
      </c>
      <c r="AI27" s="161">
        <v>43792.250692770038</v>
      </c>
      <c r="AJ27" s="161">
        <v>44097.5327408636</v>
      </c>
      <c r="AK27" s="161">
        <v>44407.82976159059</v>
      </c>
      <c r="AL27" s="161">
        <v>44732.172314880299</v>
      </c>
      <c r="AM27" s="161">
        <v>45075.786870011638</v>
      </c>
      <c r="AN27" s="161">
        <v>45434.342078769398</v>
      </c>
      <c r="AO27" s="161">
        <v>45805.73189345561</v>
      </c>
      <c r="AP27" s="161">
        <v>46191.92696515868</v>
      </c>
      <c r="AQ27" s="161">
        <v>46591.529974020392</v>
      </c>
      <c r="AR27" s="161">
        <v>47005.752710487519</v>
      </c>
      <c r="AS27" s="161">
        <v>47435.17571117558</v>
      </c>
      <c r="AT27" s="161">
        <v>47878.248782755531</v>
      </c>
      <c r="AU27" s="161">
        <v>48338.287493380623</v>
      </c>
      <c r="AV27" s="161">
        <v>48806.720735594216</v>
      </c>
      <c r="AW27" s="161">
        <v>49283.665114178126</v>
      </c>
      <c r="AX27" s="161">
        <v>49767.921639842098</v>
      </c>
      <c r="AY27" s="161">
        <v>50261.057598301915</v>
      </c>
      <c r="AZ27" s="161">
        <v>50766.701346478221</v>
      </c>
      <c r="BB27" s="162">
        <f t="shared" si="33"/>
        <v>2.9202912046082385E-3</v>
      </c>
      <c r="BC27" s="162">
        <f t="shared" si="34"/>
        <v>-6.320883427005497E-2</v>
      </c>
      <c r="BD27" s="162">
        <f t="shared" si="35"/>
        <v>1.1332856973628402E-2</v>
      </c>
      <c r="BE27" s="162">
        <f t="shared" si="36"/>
        <v>-4.5500729460913325E-3</v>
      </c>
      <c r="BF27" s="162">
        <f t="shared" si="37"/>
        <v>3.3981154365554378E-3</v>
      </c>
      <c r="BG27" s="162">
        <f t="shared" si="38"/>
        <v>5.1015277860233521E-3</v>
      </c>
      <c r="BH27" s="162">
        <f t="shared" si="39"/>
        <v>6.6308145512614658E-3</v>
      </c>
      <c r="BI27" s="162">
        <f t="shared" si="40"/>
        <v>7.9089602785937796E-3</v>
      </c>
      <c r="BJ27" s="162">
        <f t="shared" si="41"/>
        <v>9.1251640620877428E-3</v>
      </c>
      <c r="BK27" s="162">
        <f t="shared" si="42"/>
        <v>9.85155135910043E-3</v>
      </c>
    </row>
    <row r="28" spans="1:63" x14ac:dyDescent="0.45">
      <c r="A28" s="163" t="s">
        <v>356</v>
      </c>
      <c r="B28" s="164">
        <v>34014.480353495586</v>
      </c>
      <c r="C28" s="164">
        <v>31333.215784616343</v>
      </c>
      <c r="D28" s="164">
        <v>29725.217306200881</v>
      </c>
      <c r="E28" s="164">
        <v>29211.401342056164</v>
      </c>
      <c r="F28" s="164">
        <v>32937.992882260063</v>
      </c>
      <c r="G28" s="164">
        <v>34979.514791251029</v>
      </c>
      <c r="H28" s="164">
        <v>36864.747505088693</v>
      </c>
      <c r="I28" s="164">
        <v>40636.313435139804</v>
      </c>
      <c r="J28" s="164">
        <v>36605.855531213092</v>
      </c>
      <c r="K28" s="164">
        <v>20472.95894407227</v>
      </c>
      <c r="L28" s="164">
        <v>24293.548846719314</v>
      </c>
      <c r="M28" s="164">
        <v>26711.313264880184</v>
      </c>
      <c r="N28" s="164">
        <v>25368.708090670792</v>
      </c>
      <c r="O28" s="164">
        <v>25303.315330580648</v>
      </c>
      <c r="P28" s="164">
        <v>26570.891034517117</v>
      </c>
      <c r="Q28" s="164">
        <v>26480.555622841901</v>
      </c>
      <c r="R28" s="164">
        <v>25553.790060193165</v>
      </c>
      <c r="S28" s="164">
        <v>25438.955501533204</v>
      </c>
      <c r="T28" s="164">
        <v>25557.949118413399</v>
      </c>
      <c r="U28" s="164">
        <v>25729.956399155522</v>
      </c>
      <c r="V28" s="164">
        <v>25918.36716396538</v>
      </c>
      <c r="W28" s="164">
        <v>26033.474631615489</v>
      </c>
      <c r="X28" s="164">
        <v>26119.933661713752</v>
      </c>
      <c r="Y28" s="164">
        <v>26189.266100087541</v>
      </c>
      <c r="Z28" s="164">
        <v>26248.054164799029</v>
      </c>
      <c r="AA28" s="164">
        <v>26311.568861163618</v>
      </c>
      <c r="AB28" s="164">
        <v>26405.308842253398</v>
      </c>
      <c r="AC28" s="164">
        <v>26522.332142242525</v>
      </c>
      <c r="AD28" s="164">
        <v>26657.762015581393</v>
      </c>
      <c r="AE28" s="164">
        <v>26803.899663608427</v>
      </c>
      <c r="AF28" s="164">
        <v>26954.012041794504</v>
      </c>
      <c r="AG28" s="164">
        <v>27110.261168990633</v>
      </c>
      <c r="AH28" s="164">
        <v>27277.178568995409</v>
      </c>
      <c r="AI28" s="164">
        <v>27454.522916887054</v>
      </c>
      <c r="AJ28" s="164">
        <v>27639.284155809284</v>
      </c>
      <c r="AK28" s="164">
        <v>27826.55014257523</v>
      </c>
      <c r="AL28" s="164">
        <v>28020.857141449651</v>
      </c>
      <c r="AM28" s="164">
        <v>28227.071091115766</v>
      </c>
      <c r="AN28" s="164">
        <v>28442.718832696497</v>
      </c>
      <c r="AO28" s="164">
        <v>28666.460895449323</v>
      </c>
      <c r="AP28" s="164">
        <v>28899.77434620084</v>
      </c>
      <c r="AQ28" s="164">
        <v>29140.076825806289</v>
      </c>
      <c r="AR28" s="164">
        <v>29386.816324264491</v>
      </c>
      <c r="AS28" s="164">
        <v>29639.946991862718</v>
      </c>
      <c r="AT28" s="164">
        <v>29899.117470647139</v>
      </c>
      <c r="AU28" s="164">
        <v>30166.288410944242</v>
      </c>
      <c r="AV28" s="164">
        <v>30438.309347350372</v>
      </c>
      <c r="AW28" s="164">
        <v>30713.72927811163</v>
      </c>
      <c r="AX28" s="164">
        <v>30991.111303972644</v>
      </c>
      <c r="AY28" s="164">
        <v>31271.102023872729</v>
      </c>
      <c r="AZ28" s="164">
        <v>31555.952026572511</v>
      </c>
      <c r="BB28" s="165">
        <f t="shared" si="33"/>
        <v>5.6109370237775735E-3</v>
      </c>
      <c r="BC28" s="165">
        <f t="shared" si="34"/>
        <v>-7.0315829926170581E-2</v>
      </c>
      <c r="BD28" s="165">
        <f t="shared" si="35"/>
        <v>1.7389441683114404E-2</v>
      </c>
      <c r="BE28" s="165">
        <f t="shared" si="36"/>
        <v>-4.282571385795797E-3</v>
      </c>
      <c r="BF28" s="165">
        <f t="shared" si="37"/>
        <v>3.0159084956811189E-3</v>
      </c>
      <c r="BG28" s="165">
        <f t="shared" si="38"/>
        <v>4.8363441374708049E-3</v>
      </c>
      <c r="BH28" s="165">
        <f t="shared" si="39"/>
        <v>6.3920323857338257E-3</v>
      </c>
      <c r="BI28" s="165">
        <f t="shared" si="40"/>
        <v>7.5973507170850052E-3</v>
      </c>
      <c r="BJ28" s="165">
        <f t="shared" si="41"/>
        <v>8.615145815131342E-3</v>
      </c>
      <c r="BK28" s="165">
        <f t="shared" si="42"/>
        <v>9.0481294420090563E-3</v>
      </c>
    </row>
    <row r="29" spans="1:63" x14ac:dyDescent="0.45">
      <c r="A29" s="166" t="s">
        <v>357</v>
      </c>
      <c r="B29" s="167">
        <v>20382.985807744193</v>
      </c>
      <c r="C29" s="167">
        <v>19713.571560320906</v>
      </c>
      <c r="D29" s="167">
        <v>18426.626736168346</v>
      </c>
      <c r="E29" s="167">
        <v>18301.762659217351</v>
      </c>
      <c r="F29" s="167">
        <v>19890.483911790081</v>
      </c>
      <c r="G29" s="167">
        <v>20216.886217840351</v>
      </c>
      <c r="H29" s="167">
        <v>22916.727106172933</v>
      </c>
      <c r="I29" s="167">
        <v>25277.719823880652</v>
      </c>
      <c r="J29" s="167">
        <v>23368.900700457158</v>
      </c>
      <c r="K29" s="167">
        <v>14000.196353718282</v>
      </c>
      <c r="L29" s="167">
        <v>15528.600232243931</v>
      </c>
      <c r="M29" s="167">
        <v>17562.990467807515</v>
      </c>
      <c r="N29" s="167">
        <v>15991.770146345492</v>
      </c>
      <c r="O29" s="167">
        <v>15163.465764059083</v>
      </c>
      <c r="P29" s="167">
        <v>15577.540965689268</v>
      </c>
      <c r="Q29" s="167">
        <v>15649.815005264638</v>
      </c>
      <c r="R29" s="167">
        <v>15207.485792905349</v>
      </c>
      <c r="S29" s="167">
        <v>15143.791873558946</v>
      </c>
      <c r="T29" s="167">
        <v>15168.352929220327</v>
      </c>
      <c r="U29" s="167">
        <v>15216.542307175028</v>
      </c>
      <c r="V29" s="167">
        <v>15262.204888786275</v>
      </c>
      <c r="W29" s="167">
        <v>15338.5529998576</v>
      </c>
      <c r="X29" s="167">
        <v>15402.423949761796</v>
      </c>
      <c r="Y29" s="167">
        <v>15459.511491346228</v>
      </c>
      <c r="Z29" s="167">
        <v>15514.073690732999</v>
      </c>
      <c r="AA29" s="167">
        <v>15573.456263955788</v>
      </c>
      <c r="AB29" s="167">
        <v>15646.877697968772</v>
      </c>
      <c r="AC29" s="167">
        <v>15728.898308118829</v>
      </c>
      <c r="AD29" s="167">
        <v>15817.941545701442</v>
      </c>
      <c r="AE29" s="167">
        <v>15912.174228634181</v>
      </c>
      <c r="AF29" s="167">
        <v>16010.357756773308</v>
      </c>
      <c r="AG29" s="167">
        <v>16112.35794918905</v>
      </c>
      <c r="AH29" s="167">
        <v>16221.460709643072</v>
      </c>
      <c r="AI29" s="167">
        <v>16337.727775882999</v>
      </c>
      <c r="AJ29" s="167">
        <v>16458.248585054323</v>
      </c>
      <c r="AK29" s="167">
        <v>16581.279619015353</v>
      </c>
      <c r="AL29" s="167">
        <v>16711.315173430652</v>
      </c>
      <c r="AM29" s="167">
        <v>16848.715778895876</v>
      </c>
      <c r="AN29" s="167">
        <v>16991.623246072919</v>
      </c>
      <c r="AO29" s="167">
        <v>17139.27099800629</v>
      </c>
      <c r="AP29" s="167">
        <v>17292.15261895784</v>
      </c>
      <c r="AQ29" s="167">
        <v>17451.453148214103</v>
      </c>
      <c r="AR29" s="167">
        <v>17618.93638622302</v>
      </c>
      <c r="AS29" s="167">
        <v>17795.228719312854</v>
      </c>
      <c r="AT29" s="167">
        <v>17979.131312108402</v>
      </c>
      <c r="AU29" s="167">
        <v>18171.999082436374</v>
      </c>
      <c r="AV29" s="167">
        <v>18368.411388243854</v>
      </c>
      <c r="AW29" s="167">
        <v>18569.935836066496</v>
      </c>
      <c r="AX29" s="167">
        <v>18776.810335869453</v>
      </c>
      <c r="AY29" s="167">
        <v>18989.955574429194</v>
      </c>
      <c r="AZ29" s="167">
        <v>19210.749319905721</v>
      </c>
      <c r="BB29" s="168">
        <f t="shared" si="33"/>
        <v>-1.6351251737335426E-3</v>
      </c>
      <c r="BC29" s="168">
        <f t="shared" si="34"/>
        <v>-5.139893356941605E-2</v>
      </c>
      <c r="BD29" s="168">
        <f t="shared" si="35"/>
        <v>1.5563290677869102E-3</v>
      </c>
      <c r="BE29" s="168">
        <f t="shared" si="36"/>
        <v>-5.003359811799557E-3</v>
      </c>
      <c r="BF29" s="168">
        <f t="shared" si="37"/>
        <v>4.045850431931397E-3</v>
      </c>
      <c r="BG29" s="168">
        <f t="shared" si="38"/>
        <v>5.5489243871735816E-3</v>
      </c>
      <c r="BH29" s="168">
        <f t="shared" si="39"/>
        <v>7.0323018405078486E-3</v>
      </c>
      <c r="BI29" s="168">
        <f t="shared" si="40"/>
        <v>8.4310361852577564E-3</v>
      </c>
      <c r="BJ29" s="168">
        <f t="shared" si="41"/>
        <v>9.9752452811705528E-3</v>
      </c>
      <c r="BK29" s="168">
        <f t="shared" si="42"/>
        <v>1.1179647443862795E-2</v>
      </c>
    </row>
    <row r="30" spans="1:63" x14ac:dyDescent="0.45">
      <c r="A30" s="169" t="s">
        <v>358</v>
      </c>
      <c r="B30" s="170">
        <v>20629.520596608651</v>
      </c>
      <c r="C30" s="170">
        <v>19662.661479222534</v>
      </c>
      <c r="D30" s="170">
        <v>18508.154320801346</v>
      </c>
      <c r="E30" s="170">
        <v>18375.803535640884</v>
      </c>
      <c r="F30" s="170">
        <v>20089.071458272265</v>
      </c>
      <c r="G30" s="170">
        <v>20918.2796256127</v>
      </c>
      <c r="H30" s="170">
        <v>22962.441648047181</v>
      </c>
      <c r="I30" s="170">
        <v>25144.322895208537</v>
      </c>
      <c r="J30" s="170">
        <v>23033.177762614752</v>
      </c>
      <c r="K30" s="170">
        <v>18782.486659951483</v>
      </c>
      <c r="L30" s="170">
        <v>22289.450921036754</v>
      </c>
      <c r="M30" s="170">
        <v>23398.86071554925</v>
      </c>
      <c r="N30" s="170">
        <v>22952.994330607449</v>
      </c>
      <c r="O30" s="170">
        <v>21631.638254430341</v>
      </c>
      <c r="P30" s="170">
        <v>22454.535156451366</v>
      </c>
      <c r="Q30" s="170">
        <v>24286.8397775126</v>
      </c>
      <c r="R30" s="170">
        <v>25200.898238401784</v>
      </c>
      <c r="S30" s="170">
        <v>25697.071385747447</v>
      </c>
      <c r="T30" s="170">
        <v>26025.838036678557</v>
      </c>
      <c r="U30" s="170">
        <v>26277.725543365555</v>
      </c>
      <c r="V30" s="170">
        <v>26476.591025083297</v>
      </c>
      <c r="W30" s="170">
        <v>26740.50193877138</v>
      </c>
      <c r="X30" s="170">
        <v>26981.988843386855</v>
      </c>
      <c r="Y30" s="170">
        <v>27202.322374856889</v>
      </c>
      <c r="Z30" s="170">
        <v>27404.922701236384</v>
      </c>
      <c r="AA30" s="161">
        <v>27596.235467063558</v>
      </c>
      <c r="AB30" s="170">
        <v>27790.339957221157</v>
      </c>
      <c r="AC30" s="170">
        <v>27986.655912690978</v>
      </c>
      <c r="AD30" s="170">
        <v>28188.666507693539</v>
      </c>
      <c r="AE30" s="170">
        <v>28396.702291150945</v>
      </c>
      <c r="AF30" s="161">
        <v>28612.186144132218</v>
      </c>
      <c r="AG30" s="170">
        <v>28835.379325928785</v>
      </c>
      <c r="AH30" s="170">
        <v>29065.959398590418</v>
      </c>
      <c r="AI30" s="170">
        <v>29306.068967536226</v>
      </c>
      <c r="AJ30" s="170">
        <v>29555.028141654493</v>
      </c>
      <c r="AK30" s="161">
        <v>29812.004128965636</v>
      </c>
      <c r="AL30" s="170">
        <v>30084.411868265797</v>
      </c>
      <c r="AM30" s="170">
        <v>30373.458194377232</v>
      </c>
      <c r="AN30" s="170">
        <v>30674.309008726857</v>
      </c>
      <c r="AO30" s="170">
        <v>30984.252208521153</v>
      </c>
      <c r="AP30" s="161">
        <v>31304.403351758134</v>
      </c>
      <c r="AQ30" s="170">
        <v>31634.650819834638</v>
      </c>
      <c r="AR30" s="170">
        <v>31976.532858701528</v>
      </c>
      <c r="AS30" s="170">
        <v>32330.100868002184</v>
      </c>
      <c r="AT30" s="170">
        <v>32693.796183020073</v>
      </c>
      <c r="AU30" s="161">
        <v>33069.776356485148</v>
      </c>
      <c r="AV30" s="170">
        <v>33450.564063201462</v>
      </c>
      <c r="AW30" s="170">
        <v>33837.44812255523</v>
      </c>
      <c r="AX30" s="170">
        <v>34230.291450177145</v>
      </c>
      <c r="AY30" s="170">
        <v>34631.119955313872</v>
      </c>
      <c r="AZ30" s="161">
        <v>35043.136290167538</v>
      </c>
      <c r="BB30" s="162">
        <f t="shared" si="33"/>
        <v>2.7839302166292601E-3</v>
      </c>
      <c r="BC30" s="162">
        <f t="shared" si="34"/>
        <v>1.2778984960008621E-2</v>
      </c>
      <c r="BD30" s="162">
        <f t="shared" si="35"/>
        <v>1.7312375110692724E-2</v>
      </c>
      <c r="BE30" s="162">
        <f t="shared" si="36"/>
        <v>1.7415177141945959E-2</v>
      </c>
      <c r="BF30" s="162">
        <f t="shared" si="37"/>
        <v>8.3180810292344809E-3</v>
      </c>
      <c r="BG30" s="162">
        <f t="shared" si="38"/>
        <v>7.256874159287996E-3</v>
      </c>
      <c r="BH30" s="162">
        <f t="shared" si="39"/>
        <v>8.2495252417038589E-3</v>
      </c>
      <c r="BI30" s="162">
        <f t="shared" si="40"/>
        <v>9.8174044736982768E-3</v>
      </c>
      <c r="BJ30" s="162">
        <f t="shared" si="41"/>
        <v>1.1032614219765202E-2</v>
      </c>
      <c r="BK30" s="162">
        <f t="shared" si="42"/>
        <v>1.1659448370653358E-2</v>
      </c>
    </row>
    <row r="31" spans="1:63" x14ac:dyDescent="0.45">
      <c r="A31" s="163" t="s">
        <v>359</v>
      </c>
      <c r="B31" s="164">
        <v>1741.1602058736519</v>
      </c>
      <c r="C31" s="164">
        <v>1721.8101824989178</v>
      </c>
      <c r="D31" s="164">
        <v>1626.2289614726801</v>
      </c>
      <c r="E31" s="164">
        <v>1683.8694585345797</v>
      </c>
      <c r="F31" s="164">
        <v>1783.5734129084233</v>
      </c>
      <c r="G31" s="164">
        <v>1866.917152304417</v>
      </c>
      <c r="H31" s="164">
        <v>2078.1274110691143</v>
      </c>
      <c r="I31" s="164">
        <v>2124.1221960755356</v>
      </c>
      <c r="J31" s="164">
        <v>1961.0132313726183</v>
      </c>
      <c r="K31" s="164">
        <v>1209.1639984921308</v>
      </c>
      <c r="L31" s="164">
        <v>1563.6061416603088</v>
      </c>
      <c r="M31" s="164">
        <v>1583.4153906753399</v>
      </c>
      <c r="N31" s="164">
        <v>1604.1964395124194</v>
      </c>
      <c r="O31" s="164">
        <v>1551.3208171996139</v>
      </c>
      <c r="P31" s="164">
        <v>1611.2926678477602</v>
      </c>
      <c r="Q31" s="164">
        <v>1751.308284964967</v>
      </c>
      <c r="R31" s="164">
        <v>1878.8499282011255</v>
      </c>
      <c r="S31" s="164">
        <v>1940.7382823208964</v>
      </c>
      <c r="T31" s="164">
        <v>1991.3018259079051</v>
      </c>
      <c r="U31" s="164">
        <v>2032.4798728631297</v>
      </c>
      <c r="V31" s="164">
        <v>2068.2012584800245</v>
      </c>
      <c r="W31" s="164">
        <v>2105.9375901844805</v>
      </c>
      <c r="X31" s="164">
        <v>2141.1935728720446</v>
      </c>
      <c r="Y31" s="164">
        <v>2172.9606951169503</v>
      </c>
      <c r="Z31" s="164">
        <v>2200.6867761094595</v>
      </c>
      <c r="AA31" s="164">
        <v>2223.9123156394089</v>
      </c>
      <c r="AB31" s="164">
        <v>2242.8796141442094</v>
      </c>
      <c r="AC31" s="164">
        <v>2259.315275433612</v>
      </c>
      <c r="AD31" s="164">
        <v>2274.5162936787797</v>
      </c>
      <c r="AE31" s="164">
        <v>2289.1041818780586</v>
      </c>
      <c r="AF31" s="164">
        <v>2303.8058715046195</v>
      </c>
      <c r="AG31" s="164">
        <v>2318.2592164355738</v>
      </c>
      <c r="AH31" s="164">
        <v>2332.1307235794166</v>
      </c>
      <c r="AI31" s="164">
        <v>2345.7359381560505</v>
      </c>
      <c r="AJ31" s="164">
        <v>2359.0030736440799</v>
      </c>
      <c r="AK31" s="164">
        <v>2372.1280651680104</v>
      </c>
      <c r="AL31" s="164">
        <v>2385.7773980025972</v>
      </c>
      <c r="AM31" s="164">
        <v>2399.8899057083736</v>
      </c>
      <c r="AN31" s="164">
        <v>2414.1971875307081</v>
      </c>
      <c r="AO31" s="164">
        <v>2428.6798341323388</v>
      </c>
      <c r="AP31" s="164">
        <v>2443.7544769699221</v>
      </c>
      <c r="AQ31" s="164">
        <v>2459.1891797826493</v>
      </c>
      <c r="AR31" s="164">
        <v>2475.132442415832</v>
      </c>
      <c r="AS31" s="164">
        <v>2491.7992288808973</v>
      </c>
      <c r="AT31" s="164">
        <v>2509.1282068142714</v>
      </c>
      <c r="AU31" s="164">
        <v>2527.262764435563</v>
      </c>
      <c r="AV31" s="164">
        <v>2545.5196061059587</v>
      </c>
      <c r="AW31" s="164">
        <v>2564.1132894362177</v>
      </c>
      <c r="AX31" s="164">
        <v>2583.3646030084769</v>
      </c>
      <c r="AY31" s="164">
        <v>2603.7543365491779</v>
      </c>
      <c r="AZ31" s="164">
        <v>2625.7719598717849</v>
      </c>
      <c r="BB31" s="165">
        <f t="shared" si="33"/>
        <v>1.404508079576039E-2</v>
      </c>
      <c r="BC31" s="165">
        <f t="shared" si="34"/>
        <v>-3.4837445138549694E-2</v>
      </c>
      <c r="BD31" s="165">
        <f t="shared" si="35"/>
        <v>2.2932664747608023E-2</v>
      </c>
      <c r="BE31" s="165">
        <f t="shared" si="36"/>
        <v>3.3822641155055955E-2</v>
      </c>
      <c r="BF31" s="165">
        <f t="shared" si="37"/>
        <v>1.4623629533730087E-2</v>
      </c>
      <c r="BG31" s="165">
        <f t="shared" si="38"/>
        <v>7.0838793936347511E-3</v>
      </c>
      <c r="BH31" s="165">
        <f t="shared" si="39"/>
        <v>5.8621129141034345E-3</v>
      </c>
      <c r="BI31" s="165">
        <f t="shared" si="40"/>
        <v>5.9673554912174076E-3</v>
      </c>
      <c r="BJ31" s="165">
        <f t="shared" si="41"/>
        <v>6.7428773203896952E-3</v>
      </c>
      <c r="BK31" s="165">
        <f t="shared" si="42"/>
        <v>7.6769431768155538E-3</v>
      </c>
    </row>
    <row r="32" spans="1:63" x14ac:dyDescent="0.45">
      <c r="A32" s="163" t="s">
        <v>360</v>
      </c>
      <c r="B32" s="164">
        <v>8854.5869866358862</v>
      </c>
      <c r="C32" s="164">
        <v>8571.4547339979199</v>
      </c>
      <c r="D32" s="164">
        <v>7968.4624140415408</v>
      </c>
      <c r="E32" s="164">
        <v>7828.0667288929944</v>
      </c>
      <c r="F32" s="164">
        <v>8370.1934514389231</v>
      </c>
      <c r="G32" s="164">
        <v>8750.934895702605</v>
      </c>
      <c r="H32" s="164">
        <v>9529.5543120642014</v>
      </c>
      <c r="I32" s="164">
        <v>10392.501195708031</v>
      </c>
      <c r="J32" s="164">
        <v>9743.3010176325297</v>
      </c>
      <c r="K32" s="164">
        <v>7890.1413195971409</v>
      </c>
      <c r="L32" s="164">
        <v>9647.4073236922341</v>
      </c>
      <c r="M32" s="164">
        <v>10144.984276353078</v>
      </c>
      <c r="N32" s="164">
        <v>9682.4232516046141</v>
      </c>
      <c r="O32" s="164">
        <v>9516.1675426302972</v>
      </c>
      <c r="P32" s="164">
        <v>9885.4225159290145</v>
      </c>
      <c r="Q32" s="164">
        <v>10855.039851499918</v>
      </c>
      <c r="R32" s="164">
        <v>11348.221955396531</v>
      </c>
      <c r="S32" s="164">
        <v>11599.827274582634</v>
      </c>
      <c r="T32" s="164">
        <v>11748.237435946214</v>
      </c>
      <c r="U32" s="164">
        <v>11856.958127725718</v>
      </c>
      <c r="V32" s="164">
        <v>11938.828093596308</v>
      </c>
      <c r="W32" s="164">
        <v>12060.509538421629</v>
      </c>
      <c r="X32" s="164">
        <v>12174.422993148632</v>
      </c>
      <c r="Y32" s="164">
        <v>12279.675405902793</v>
      </c>
      <c r="Z32" s="164">
        <v>12376.772078283326</v>
      </c>
      <c r="AA32" s="164">
        <v>12465.644884085561</v>
      </c>
      <c r="AB32" s="164">
        <v>12550.308167295199</v>
      </c>
      <c r="AC32" s="164">
        <v>12630.850714170663</v>
      </c>
      <c r="AD32" s="164">
        <v>12710.385715614917</v>
      </c>
      <c r="AE32" s="164">
        <v>12791.205982072357</v>
      </c>
      <c r="AF32" s="164">
        <v>12876.334932180336</v>
      </c>
      <c r="AG32" s="164">
        <v>12966.922567848695</v>
      </c>
      <c r="AH32" s="164">
        <v>13060.708803831134</v>
      </c>
      <c r="AI32" s="164">
        <v>13158.498772470903</v>
      </c>
      <c r="AJ32" s="164">
        <v>13259.850408456978</v>
      </c>
      <c r="AK32" s="164">
        <v>13364.474016123711</v>
      </c>
      <c r="AL32" s="164">
        <v>13476.166553326462</v>
      </c>
      <c r="AM32" s="164">
        <v>13595.64685812781</v>
      </c>
      <c r="AN32" s="164">
        <v>13720.362655707051</v>
      </c>
      <c r="AO32" s="164">
        <v>13848.489528807298</v>
      </c>
      <c r="AP32" s="164">
        <v>13980.252703427659</v>
      </c>
      <c r="AQ32" s="164">
        <v>14115.61767905749</v>
      </c>
      <c r="AR32" s="164">
        <v>14255.368672638129</v>
      </c>
      <c r="AS32" s="164">
        <v>14399.74167894691</v>
      </c>
      <c r="AT32" s="164">
        <v>14548.182092440371</v>
      </c>
      <c r="AU32" s="164">
        <v>14701.815490129464</v>
      </c>
      <c r="AV32" s="164">
        <v>14857.414552090862</v>
      </c>
      <c r="AW32" s="164">
        <v>15015.488893291578</v>
      </c>
      <c r="AX32" s="164">
        <v>15176.075563797296</v>
      </c>
      <c r="AY32" s="164">
        <v>15340.013168300997</v>
      </c>
      <c r="AZ32" s="164">
        <v>15508.63847729937</v>
      </c>
      <c r="BB32" s="165">
        <f t="shared" si="33"/>
        <v>-2.3522468087244786E-3</v>
      </c>
      <c r="BC32" s="165">
        <f t="shared" si="34"/>
        <v>1.9697213430261096E-2</v>
      </c>
      <c r="BD32" s="165">
        <f t="shared" si="35"/>
        <v>2.3868451762947718E-2</v>
      </c>
      <c r="BE32" s="165">
        <f t="shared" si="36"/>
        <v>1.9215583640786127E-2</v>
      </c>
      <c r="BF32" s="165">
        <f t="shared" si="37"/>
        <v>8.6734982279654815E-3</v>
      </c>
      <c r="BG32" s="165">
        <f t="shared" si="38"/>
        <v>6.5039945075979766E-3</v>
      </c>
      <c r="BH32" s="165">
        <f t="shared" si="39"/>
        <v>7.4695324664559859E-3</v>
      </c>
      <c r="BI32" s="165">
        <f t="shared" si="40"/>
        <v>9.0498685061692896E-3</v>
      </c>
      <c r="BJ32" s="165">
        <f t="shared" si="41"/>
        <v>1.0115858070979034E-2</v>
      </c>
      <c r="BK32" s="165">
        <f t="shared" si="42"/>
        <v>1.0742531234620101E-2</v>
      </c>
    </row>
    <row r="33" spans="1:63" x14ac:dyDescent="0.45">
      <c r="A33" s="171" t="s">
        <v>361</v>
      </c>
      <c r="B33" s="172">
        <v>5098.3578531579114</v>
      </c>
      <c r="C33" s="172">
        <v>5112.2501484173627</v>
      </c>
      <c r="D33" s="172">
        <v>4708.4784351389999</v>
      </c>
      <c r="E33" s="172">
        <v>4653.2408192544481</v>
      </c>
      <c r="F33" s="172">
        <v>5003.1695295269519</v>
      </c>
      <c r="G33" s="172">
        <v>5045.8591271552068</v>
      </c>
      <c r="H33" s="172">
        <v>5210.5860988787808</v>
      </c>
      <c r="I33" s="172">
        <v>5596.6780303222949</v>
      </c>
      <c r="J33" s="172">
        <v>5341.7310929206333</v>
      </c>
      <c r="K33" s="172">
        <v>3896.9895466942371</v>
      </c>
      <c r="L33" s="172">
        <v>4795.4551554032269</v>
      </c>
      <c r="M33" s="172">
        <v>5067.1191054122401</v>
      </c>
      <c r="N33" s="172">
        <v>4542.9655215026487</v>
      </c>
      <c r="O33" s="172">
        <v>4383.625732511352</v>
      </c>
      <c r="P33" s="172">
        <v>4715.8213469812681</v>
      </c>
      <c r="Q33" s="172">
        <v>5201.3198141474586</v>
      </c>
      <c r="R33" s="172">
        <v>5560.1222854143689</v>
      </c>
      <c r="S33" s="172">
        <v>5733.9009589679208</v>
      </c>
      <c r="T33" s="172">
        <v>5831.4771876601153</v>
      </c>
      <c r="U33" s="172">
        <v>5901.3300240440349</v>
      </c>
      <c r="V33" s="172">
        <v>5951.0889354832143</v>
      </c>
      <c r="W33" s="172">
        <v>6037.4725553739518</v>
      </c>
      <c r="X33" s="172">
        <v>6120.592548450727</v>
      </c>
      <c r="Y33" s="172">
        <v>6197.4026607730793</v>
      </c>
      <c r="Z33" s="172">
        <v>6266.9587209592801</v>
      </c>
      <c r="AA33" s="172">
        <v>6328.1582263411101</v>
      </c>
      <c r="AB33" s="172">
        <v>6381.8650156077565</v>
      </c>
      <c r="AC33" s="172">
        <v>6431.3640864194667</v>
      </c>
      <c r="AD33" s="172">
        <v>6479.0204570151946</v>
      </c>
      <c r="AE33" s="172">
        <v>6526.1244829225443</v>
      </c>
      <c r="AF33" s="172">
        <v>6573.9389332873461</v>
      </c>
      <c r="AG33" s="172">
        <v>6621.7382440223746</v>
      </c>
      <c r="AH33" s="172">
        <v>6668.9148330831895</v>
      </c>
      <c r="AI33" s="172">
        <v>6716.1232536687667</v>
      </c>
      <c r="AJ33" s="172">
        <v>6763.1042875587545</v>
      </c>
      <c r="AK33" s="172">
        <v>6809.8404772313233</v>
      </c>
      <c r="AL33" s="172">
        <v>6858.1721286585953</v>
      </c>
      <c r="AM33" s="172">
        <v>6908.7267031301481</v>
      </c>
      <c r="AN33" s="172">
        <v>6960.6510113878703</v>
      </c>
      <c r="AO33" s="172">
        <v>7013.7320527028987</v>
      </c>
      <c r="AP33" s="172">
        <v>7068.6559360986203</v>
      </c>
      <c r="AQ33" s="172">
        <v>7124.3635809304724</v>
      </c>
      <c r="AR33" s="172">
        <v>7181.1477200087411</v>
      </c>
      <c r="AS33" s="172">
        <v>7239.4030452196012</v>
      </c>
      <c r="AT33" s="172">
        <v>7299.0704655333002</v>
      </c>
      <c r="AU33" s="172">
        <v>7360.7166527878089</v>
      </c>
      <c r="AV33" s="172">
        <v>7423.2775747480218</v>
      </c>
      <c r="AW33" s="172">
        <v>7486.9215281673332</v>
      </c>
      <c r="AX33" s="172">
        <v>7552.1941191553524</v>
      </c>
      <c r="AY33" s="172">
        <v>7620.1523579205987</v>
      </c>
      <c r="AZ33" s="172">
        <v>7692.0048865499193</v>
      </c>
      <c r="BB33" s="173">
        <f t="shared" si="33"/>
        <v>-2.0679720334243479E-3</v>
      </c>
      <c r="BC33" s="173">
        <f t="shared" si="34"/>
        <v>-1.0128221660658521E-2</v>
      </c>
      <c r="BD33" s="173">
        <f t="shared" si="35"/>
        <v>1.6381484354089704E-2</v>
      </c>
      <c r="BE33" s="173">
        <f t="shared" si="36"/>
        <v>2.7298316705205217E-2</v>
      </c>
      <c r="BF33" s="173">
        <f t="shared" si="37"/>
        <v>1.2362798768231764E-2</v>
      </c>
      <c r="BG33" s="173">
        <f t="shared" si="38"/>
        <v>7.6499024798291071E-3</v>
      </c>
      <c r="BH33" s="173">
        <f t="shared" si="39"/>
        <v>7.0760193555929884E-3</v>
      </c>
      <c r="BI33" s="173">
        <f t="shared" si="40"/>
        <v>7.48822934335025E-3</v>
      </c>
      <c r="BJ33" s="173">
        <f t="shared" si="41"/>
        <v>8.1302616256075932E-3</v>
      </c>
      <c r="BK33" s="173">
        <f t="shared" si="42"/>
        <v>8.8437092965536479E-3</v>
      </c>
    </row>
    <row r="34" spans="1:63" x14ac:dyDescent="0.45">
      <c r="A34" s="171" t="s">
        <v>362</v>
      </c>
      <c r="B34" s="172">
        <v>3756.2291334779752</v>
      </c>
      <c r="C34" s="172">
        <v>3459.20458558056</v>
      </c>
      <c r="D34" s="172">
        <v>3259.98397890254</v>
      </c>
      <c r="E34" s="172">
        <v>3174.8259096385445</v>
      </c>
      <c r="F34" s="172">
        <v>3367.0239219119703</v>
      </c>
      <c r="G34" s="172">
        <v>3705.0757685473991</v>
      </c>
      <c r="H34" s="172">
        <v>4318.9682131854206</v>
      </c>
      <c r="I34" s="172">
        <v>4795.8231653857374</v>
      </c>
      <c r="J34" s="172">
        <v>4401.5699247118964</v>
      </c>
      <c r="K34" s="172">
        <v>3993.1517729029051</v>
      </c>
      <c r="L34" s="172">
        <v>4851.9521682890081</v>
      </c>
      <c r="M34" s="172">
        <v>5077.8651709408377</v>
      </c>
      <c r="N34" s="172">
        <v>5139.4577301019644</v>
      </c>
      <c r="O34" s="172">
        <v>5132.5418101189452</v>
      </c>
      <c r="P34" s="172">
        <v>5169.6011689477473</v>
      </c>
      <c r="Q34" s="172">
        <v>5653.7200373524556</v>
      </c>
      <c r="R34" s="172">
        <v>5788.0996699821635</v>
      </c>
      <c r="S34" s="172">
        <v>5865.9263156147144</v>
      </c>
      <c r="T34" s="172">
        <v>5916.7602482860984</v>
      </c>
      <c r="U34" s="172">
        <v>5955.6281036816863</v>
      </c>
      <c r="V34" s="172">
        <v>5987.739158113096</v>
      </c>
      <c r="W34" s="172">
        <v>6023.0369830476775</v>
      </c>
      <c r="X34" s="172">
        <v>6053.8304446979073</v>
      </c>
      <c r="Y34" s="172">
        <v>6082.2727451297096</v>
      </c>
      <c r="Z34" s="172">
        <v>6109.8133573240439</v>
      </c>
      <c r="AA34" s="172">
        <v>6137.4866577444491</v>
      </c>
      <c r="AB34" s="172">
        <v>6168.4431516874438</v>
      </c>
      <c r="AC34" s="172">
        <v>6199.4866277511974</v>
      </c>
      <c r="AD34" s="172">
        <v>6231.3652585997252</v>
      </c>
      <c r="AE34" s="172">
        <v>6265.0814991498146</v>
      </c>
      <c r="AF34" s="172">
        <v>6302.3959988929892</v>
      </c>
      <c r="AG34" s="172">
        <v>6345.1843238263136</v>
      </c>
      <c r="AH34" s="172">
        <v>6391.7939707479472</v>
      </c>
      <c r="AI34" s="172">
        <v>6442.3755188021387</v>
      </c>
      <c r="AJ34" s="172">
        <v>6496.7461208982213</v>
      </c>
      <c r="AK34" s="172">
        <v>6554.633538892389</v>
      </c>
      <c r="AL34" s="172">
        <v>6617.9944246678688</v>
      </c>
      <c r="AM34" s="172">
        <v>6686.9201549976606</v>
      </c>
      <c r="AN34" s="172">
        <v>6759.7116443191799</v>
      </c>
      <c r="AO34" s="172">
        <v>6834.7574761043998</v>
      </c>
      <c r="AP34" s="172">
        <v>6911.5967673290379</v>
      </c>
      <c r="AQ34" s="172">
        <v>6991.2540981270195</v>
      </c>
      <c r="AR34" s="172">
        <v>7074.2209526293873</v>
      </c>
      <c r="AS34" s="172">
        <v>7160.3386337273087</v>
      </c>
      <c r="AT34" s="172">
        <v>7249.111626907069</v>
      </c>
      <c r="AU34" s="172">
        <v>7341.0988373416567</v>
      </c>
      <c r="AV34" s="172">
        <v>7434.1369773428441</v>
      </c>
      <c r="AW34" s="172">
        <v>7528.567365124245</v>
      </c>
      <c r="AX34" s="172">
        <v>7623.8814446419437</v>
      </c>
      <c r="AY34" s="172">
        <v>7719.8608103803981</v>
      </c>
      <c r="AZ34" s="172">
        <v>7816.6335907494513</v>
      </c>
      <c r="BB34" s="173">
        <f t="shared" si="33"/>
        <v>-2.7386141854430779E-3</v>
      </c>
      <c r="BC34" s="173">
        <f t="shared" si="34"/>
        <v>5.5416509551582838E-2</v>
      </c>
      <c r="BD34" s="173">
        <f t="shared" si="35"/>
        <v>3.105909534029494E-2</v>
      </c>
      <c r="BE34" s="173">
        <f t="shared" si="36"/>
        <v>1.1546180989796984E-2</v>
      </c>
      <c r="BF34" s="173">
        <f t="shared" si="37"/>
        <v>4.9525061956734451E-3</v>
      </c>
      <c r="BG34" s="173">
        <f t="shared" si="38"/>
        <v>5.3169971541677796E-3</v>
      </c>
      <c r="BH34" s="173">
        <f t="shared" si="39"/>
        <v>7.8793462834803041E-3</v>
      </c>
      <c r="BI34" s="173">
        <f t="shared" si="40"/>
        <v>1.0662136082868257E-2</v>
      </c>
      <c r="BJ34" s="173">
        <f t="shared" si="41"/>
        <v>1.2130554541229355E-2</v>
      </c>
      <c r="BK34" s="173">
        <f t="shared" si="42"/>
        <v>1.2632208321868399E-2</v>
      </c>
    </row>
    <row r="35" spans="1:63" x14ac:dyDescent="0.45">
      <c r="A35" s="163" t="s">
        <v>363</v>
      </c>
      <c r="B35" s="164">
        <v>10033.773404099118</v>
      </c>
      <c r="C35" s="164">
        <v>9369.3965627256894</v>
      </c>
      <c r="D35" s="164">
        <v>8913.4629452871268</v>
      </c>
      <c r="E35" s="164">
        <v>8863.867348213309</v>
      </c>
      <c r="F35" s="164">
        <v>9935.3045939249187</v>
      </c>
      <c r="G35" s="164">
        <v>10300.427577605675</v>
      </c>
      <c r="H35" s="164">
        <v>11354.759924913869</v>
      </c>
      <c r="I35" s="164">
        <v>12627.699503424968</v>
      </c>
      <c r="J35" s="164">
        <v>11328.863513609609</v>
      </c>
      <c r="K35" s="164">
        <v>9683.1813418622114</v>
      </c>
      <c r="L35" s="164">
        <v>11078.437455684209</v>
      </c>
      <c r="M35" s="164">
        <v>11670.461048520827</v>
      </c>
      <c r="N35" s="164">
        <v>11666.37463949041</v>
      </c>
      <c r="O35" s="164">
        <v>10564.149894600438</v>
      </c>
      <c r="P35" s="164">
        <v>10957.819972674592</v>
      </c>
      <c r="Q35" s="164">
        <v>11680.491641047716</v>
      </c>
      <c r="R35" s="164">
        <v>11973.826354804132</v>
      </c>
      <c r="S35" s="164">
        <v>12156.50582884392</v>
      </c>
      <c r="T35" s="164">
        <v>12286.298774824443</v>
      </c>
      <c r="U35" s="164">
        <v>12388.287542776709</v>
      </c>
      <c r="V35" s="164">
        <v>12469.561673006963</v>
      </c>
      <c r="W35" s="164">
        <v>12574.054810165271</v>
      </c>
      <c r="X35" s="164">
        <v>12666.372277366179</v>
      </c>
      <c r="Y35" s="164">
        <v>12749.686273837149</v>
      </c>
      <c r="Z35" s="164">
        <v>12827.463846843606</v>
      </c>
      <c r="AA35" s="164">
        <v>12906.678267338588</v>
      </c>
      <c r="AB35" s="164">
        <v>12997.152175781745</v>
      </c>
      <c r="AC35" s="164">
        <v>13096.489923086698</v>
      </c>
      <c r="AD35" s="164">
        <v>13203.764498399838</v>
      </c>
      <c r="AE35" s="164">
        <v>13316.392127200525</v>
      </c>
      <c r="AF35" s="164">
        <v>13432.045340447265</v>
      </c>
      <c r="AG35" s="164">
        <v>13550.197541644526</v>
      </c>
      <c r="AH35" s="164">
        <v>13673.119871179866</v>
      </c>
      <c r="AI35" s="164">
        <v>13801.834256909278</v>
      </c>
      <c r="AJ35" s="164">
        <v>13936.174659553435</v>
      </c>
      <c r="AK35" s="164">
        <v>14075.40204767391</v>
      </c>
      <c r="AL35" s="164">
        <v>14222.467916936735</v>
      </c>
      <c r="AM35" s="164">
        <v>14377.921430541053</v>
      </c>
      <c r="AN35" s="164">
        <v>14539.749165489098</v>
      </c>
      <c r="AO35" s="164">
        <v>14707.082845581512</v>
      </c>
      <c r="AP35" s="164">
        <v>14880.396171360555</v>
      </c>
      <c r="AQ35" s="164">
        <v>15059.8439609945</v>
      </c>
      <c r="AR35" s="164">
        <v>15246.031743647569</v>
      </c>
      <c r="AS35" s="164">
        <v>15438.559960174387</v>
      </c>
      <c r="AT35" s="164">
        <v>15636.485883765432</v>
      </c>
      <c r="AU35" s="164">
        <v>15840.698101920123</v>
      </c>
      <c r="AV35" s="164">
        <v>16047.629905004644</v>
      </c>
      <c r="AW35" s="164">
        <v>16257.845939827435</v>
      </c>
      <c r="AX35" s="164">
        <v>16470.851283371372</v>
      </c>
      <c r="AY35" s="164">
        <v>16687.352450463699</v>
      </c>
      <c r="AZ35" s="164">
        <v>16908.725852996384</v>
      </c>
      <c r="BB35" s="165">
        <f t="shared" si="33"/>
        <v>5.259515698938344E-3</v>
      </c>
      <c r="BC35" s="165">
        <f t="shared" si="34"/>
        <v>1.4669605977535971E-2</v>
      </c>
      <c r="BD35" s="165">
        <f t="shared" si="35"/>
        <v>1.0640091736266122E-2</v>
      </c>
      <c r="BE35" s="165">
        <f t="shared" si="36"/>
        <v>1.3159947730556176E-2</v>
      </c>
      <c r="BF35" s="165">
        <f t="shared" si="37"/>
        <v>6.9146493540284126E-3</v>
      </c>
      <c r="BG35" s="165">
        <f t="shared" si="38"/>
        <v>8.0116070912379378E-3</v>
      </c>
      <c r="BH35" s="165">
        <f t="shared" si="39"/>
        <v>9.4010030089128893E-3</v>
      </c>
      <c r="BI35" s="165">
        <f t="shared" si="40"/>
        <v>1.1185275646592663E-2</v>
      </c>
      <c r="BJ35" s="165">
        <f t="shared" si="41"/>
        <v>1.2586107480051512E-2</v>
      </c>
      <c r="BK35" s="165">
        <f t="shared" si="42"/>
        <v>1.3134986685309435E-2</v>
      </c>
    </row>
    <row r="36" spans="1:63" x14ac:dyDescent="0.45">
      <c r="A36" s="174" t="s">
        <v>31</v>
      </c>
      <c r="B36" s="153">
        <v>205632.54052442007</v>
      </c>
      <c r="C36" s="153">
        <v>213239.87361063284</v>
      </c>
      <c r="D36" s="153">
        <v>217881.38503619842</v>
      </c>
      <c r="E36" s="153">
        <v>214688.49135853886</v>
      </c>
      <c r="F36" s="153">
        <v>209043.59901123476</v>
      </c>
      <c r="G36" s="153">
        <v>214187.04664683435</v>
      </c>
      <c r="H36" s="153">
        <v>217361.22266986308</v>
      </c>
      <c r="I36" s="153">
        <v>222050.06519816213</v>
      </c>
      <c r="J36" s="153">
        <v>221181.86982197233</v>
      </c>
      <c r="K36" s="153">
        <v>211040.89490886914</v>
      </c>
      <c r="L36" s="153">
        <v>224217.79885043448</v>
      </c>
      <c r="M36" s="153">
        <v>227175.50214538621</v>
      </c>
      <c r="N36" s="153">
        <v>223424.00917680658</v>
      </c>
      <c r="O36" s="153">
        <v>221788.34906461628</v>
      </c>
      <c r="P36" s="153">
        <v>227411.95593795792</v>
      </c>
      <c r="Q36" s="153">
        <v>240638.97897833018</v>
      </c>
      <c r="R36" s="153">
        <v>246306.42248857266</v>
      </c>
      <c r="S36" s="153">
        <v>251608.99452653792</v>
      </c>
      <c r="T36" s="153">
        <v>256963.94641120746</v>
      </c>
      <c r="U36" s="153">
        <v>261476.37225982462</v>
      </c>
      <c r="V36" s="153">
        <v>265396.98375387408</v>
      </c>
      <c r="W36" s="153">
        <v>268847.82524389873</v>
      </c>
      <c r="X36" s="153">
        <v>272012.92183046561</v>
      </c>
      <c r="Y36" s="153">
        <v>275006.40346409666</v>
      </c>
      <c r="Z36" s="153">
        <v>277860.36008280003</v>
      </c>
      <c r="AA36" s="153">
        <v>280663.99555887905</v>
      </c>
      <c r="AB36" s="153">
        <v>283627.56564599264</v>
      </c>
      <c r="AC36" s="153">
        <v>286726.93511463015</v>
      </c>
      <c r="AD36" s="153">
        <v>289949.28963041218</v>
      </c>
      <c r="AE36" s="153">
        <v>293254.6136307441</v>
      </c>
      <c r="AF36" s="153">
        <v>296618.6025277382</v>
      </c>
      <c r="AG36" s="153">
        <v>300043.14485417726</v>
      </c>
      <c r="AH36" s="153">
        <v>303550.79669353896</v>
      </c>
      <c r="AI36" s="153">
        <v>307164.39823749347</v>
      </c>
      <c r="AJ36" s="153">
        <v>310875.66429506865</v>
      </c>
      <c r="AK36" s="153">
        <v>314684.36686921032</v>
      </c>
      <c r="AL36" s="153">
        <v>318634.8208273389</v>
      </c>
      <c r="AM36" s="153">
        <v>322733.71799544361</v>
      </c>
      <c r="AN36" s="153">
        <v>326967.93198274681</v>
      </c>
      <c r="AO36" s="153">
        <v>331345.23277970898</v>
      </c>
      <c r="AP36" s="153">
        <v>335894.38637274288</v>
      </c>
      <c r="AQ36" s="153">
        <v>340615.27843055589</v>
      </c>
      <c r="AR36" s="153">
        <v>345496.26428693085</v>
      </c>
      <c r="AS36" s="153">
        <v>350543.62912807171</v>
      </c>
      <c r="AT36" s="153">
        <v>355763.33315448696</v>
      </c>
      <c r="AU36" s="153">
        <v>361204.98605885037</v>
      </c>
      <c r="AV36" s="153">
        <v>366822.06953095971</v>
      </c>
      <c r="AW36" s="153">
        <v>372591.73299443722</v>
      </c>
      <c r="AX36" s="153">
        <v>378468.30198526802</v>
      </c>
      <c r="AY36" s="153">
        <v>384441.48280808481</v>
      </c>
      <c r="AZ36" s="153">
        <v>390507.938693245</v>
      </c>
      <c r="BB36" s="154">
        <f t="shared" si="33"/>
        <v>8.1850943957875177E-3</v>
      </c>
      <c r="BC36" s="154">
        <f t="shared" si="34"/>
        <v>9.1956652571634212E-3</v>
      </c>
      <c r="BD36" s="154">
        <f t="shared" si="35"/>
        <v>1.4236365839172205E-2</v>
      </c>
      <c r="BE36" s="154">
        <f t="shared" si="36"/>
        <v>1.977885179506389E-2</v>
      </c>
      <c r="BF36" s="154">
        <f t="shared" si="37"/>
        <v>1.1249090813391538E-2</v>
      </c>
      <c r="BG36" s="154">
        <f t="shared" si="38"/>
        <v>1.1119150999186589E-2</v>
      </c>
      <c r="BH36" s="154">
        <f t="shared" si="39"/>
        <v>1.1894782816974203E-2</v>
      </c>
      <c r="BI36" s="154">
        <f t="shared" si="40"/>
        <v>1.313079310637888E-2</v>
      </c>
      <c r="BJ36" s="154">
        <f t="shared" si="41"/>
        <v>1.4635838448625149E-2</v>
      </c>
      <c r="BK36" s="154">
        <f t="shared" si="42"/>
        <v>1.5722858224011649E-2</v>
      </c>
    </row>
    <row r="37" spans="1:63" x14ac:dyDescent="0.45">
      <c r="A37" s="160" t="s">
        <v>218</v>
      </c>
      <c r="B37" s="161">
        <v>128853.2136478941</v>
      </c>
      <c r="C37" s="161">
        <v>127152.54998059098</v>
      </c>
      <c r="D37" s="161">
        <v>125836.90894096345</v>
      </c>
      <c r="E37" s="161">
        <v>122714.9660732029</v>
      </c>
      <c r="F37" s="161">
        <v>122054.08286666662</v>
      </c>
      <c r="G37" s="161">
        <v>124609.1391579725</v>
      </c>
      <c r="H37" s="161">
        <v>124945.57726897678</v>
      </c>
      <c r="I37" s="161">
        <v>128110.91889999148</v>
      </c>
      <c r="J37" s="161">
        <v>123589.36277917404</v>
      </c>
      <c r="K37" s="161">
        <v>111092.62096847819</v>
      </c>
      <c r="L37" s="161">
        <v>122522.72842367568</v>
      </c>
      <c r="M37" s="161">
        <v>125874.92942309854</v>
      </c>
      <c r="N37" s="161">
        <v>124630.86511017263</v>
      </c>
      <c r="O37" s="161">
        <v>123722.45927620605</v>
      </c>
      <c r="P37" s="161">
        <v>127512.13192906851</v>
      </c>
      <c r="Q37" s="161">
        <v>139298.75165501275</v>
      </c>
      <c r="R37" s="161">
        <v>142139.74917249405</v>
      </c>
      <c r="S37" s="161">
        <v>145493.00386979413</v>
      </c>
      <c r="T37" s="161">
        <v>149015.14934937938</v>
      </c>
      <c r="U37" s="161">
        <v>151934.02558488812</v>
      </c>
      <c r="V37" s="161">
        <v>154418.97418656544</v>
      </c>
      <c r="W37" s="161">
        <v>156551.80502014674</v>
      </c>
      <c r="X37" s="161">
        <v>158508.44282785547</v>
      </c>
      <c r="Y37" s="161">
        <v>160343.08263339792</v>
      </c>
      <c r="Z37" s="161">
        <v>162074.72628397634</v>
      </c>
      <c r="AA37" s="161">
        <v>163752.4931019957</v>
      </c>
      <c r="AB37" s="161">
        <v>165483.56252622756</v>
      </c>
      <c r="AC37" s="161">
        <v>167253.91678211745</v>
      </c>
      <c r="AD37" s="161">
        <v>169063.25326051263</v>
      </c>
      <c r="AE37" s="161">
        <v>170896.56326065341</v>
      </c>
      <c r="AF37" s="161">
        <v>172744.6209873232</v>
      </c>
      <c r="AG37" s="161">
        <v>174615.00621743928</v>
      </c>
      <c r="AH37" s="161">
        <v>176515.68360688561</v>
      </c>
      <c r="AI37" s="161">
        <v>178458.99021095256</v>
      </c>
      <c r="AJ37" s="161">
        <v>180443.49234302118</v>
      </c>
      <c r="AK37" s="161">
        <v>182465.73270068632</v>
      </c>
      <c r="AL37" s="161">
        <v>184553.49256957162</v>
      </c>
      <c r="AM37" s="161">
        <v>186716.27283826016</v>
      </c>
      <c r="AN37" s="161">
        <v>188946.55569319372</v>
      </c>
      <c r="AO37" s="161">
        <v>191246.24383213223</v>
      </c>
      <c r="AP37" s="161">
        <v>193635.99627156899</v>
      </c>
      <c r="AQ37" s="161">
        <v>196105.4458967922</v>
      </c>
      <c r="AR37" s="161">
        <v>198646.26514173258</v>
      </c>
      <c r="AS37" s="161">
        <v>201263.71059944699</v>
      </c>
      <c r="AT37" s="161">
        <v>203962.56951257214</v>
      </c>
      <c r="AU37" s="161">
        <v>206770.35836820563</v>
      </c>
      <c r="AV37" s="161">
        <v>209658.26190330402</v>
      </c>
      <c r="AW37" s="161">
        <v>212611.23427447525</v>
      </c>
      <c r="AX37" s="161">
        <v>215608.38477966265</v>
      </c>
      <c r="AY37" s="161">
        <v>218647.28228464528</v>
      </c>
      <c r="AZ37" s="161">
        <v>221731.42794520257</v>
      </c>
      <c r="BB37" s="162">
        <f t="shared" si="33"/>
        <v>-6.6760010541946357E-3</v>
      </c>
      <c r="BC37" s="162">
        <f t="shared" si="34"/>
        <v>-3.3713842212532708E-3</v>
      </c>
      <c r="BD37" s="162">
        <f t="shared" si="35"/>
        <v>2.5997052207298754E-2</v>
      </c>
      <c r="BE37" s="162">
        <f t="shared" si="36"/>
        <v>2.082356699570842E-2</v>
      </c>
      <c r="BF37" s="162">
        <f t="shared" si="37"/>
        <v>1.1806468502923773E-2</v>
      </c>
      <c r="BG37" s="162">
        <f t="shared" si="38"/>
        <v>1.074900490987174E-2</v>
      </c>
      <c r="BH37" s="162">
        <f t="shared" si="39"/>
        <v>1.100977936320735E-2</v>
      </c>
      <c r="BI37" s="162">
        <f t="shared" si="40"/>
        <v>1.1954429657930365E-2</v>
      </c>
      <c r="BJ37" s="162">
        <f t="shared" si="41"/>
        <v>1.3212262457533486E-2</v>
      </c>
      <c r="BK37" s="162">
        <f t="shared" si="42"/>
        <v>1.4069672717809123E-2</v>
      </c>
    </row>
    <row r="38" spans="1:63" x14ac:dyDescent="0.45">
      <c r="A38" s="163" t="s">
        <v>364</v>
      </c>
      <c r="B38" s="164">
        <v>50401.755559824545</v>
      </c>
      <c r="C38" s="164">
        <v>51586.2092126672</v>
      </c>
      <c r="D38" s="164">
        <v>52364.96736730713</v>
      </c>
      <c r="E38" s="164">
        <v>52799.855375396139</v>
      </c>
      <c r="F38" s="164">
        <v>52638.151981918119</v>
      </c>
      <c r="G38" s="164">
        <v>53461.140366771258</v>
      </c>
      <c r="H38" s="164">
        <v>55299.801613106436</v>
      </c>
      <c r="I38" s="164">
        <v>57101.972978422593</v>
      </c>
      <c r="J38" s="164">
        <v>60192.189704274184</v>
      </c>
      <c r="K38" s="164">
        <v>53330.856255589359</v>
      </c>
      <c r="L38" s="164">
        <v>61328.200319073905</v>
      </c>
      <c r="M38" s="164">
        <v>62617.226736925368</v>
      </c>
      <c r="N38" s="164">
        <v>59988.588018839509</v>
      </c>
      <c r="O38" s="164">
        <v>58829.646363703978</v>
      </c>
      <c r="P38" s="164">
        <v>58557.114505622092</v>
      </c>
      <c r="Q38" s="164">
        <v>66380.739866064017</v>
      </c>
      <c r="R38" s="164">
        <v>68299.756659323437</v>
      </c>
      <c r="S38" s="164">
        <v>70140.34240169861</v>
      </c>
      <c r="T38" s="164">
        <v>71934.413780161398</v>
      </c>
      <c r="U38" s="164">
        <v>73320.616513350426</v>
      </c>
      <c r="V38" s="164">
        <v>74552.147269876543</v>
      </c>
      <c r="W38" s="164">
        <v>75603.022340060721</v>
      </c>
      <c r="X38" s="164">
        <v>76566.031359494678</v>
      </c>
      <c r="Y38" s="164">
        <v>77453.966674205236</v>
      </c>
      <c r="Z38" s="164">
        <v>78266.320414766131</v>
      </c>
      <c r="AA38" s="164">
        <v>79020.214644060528</v>
      </c>
      <c r="AB38" s="164">
        <v>79761.044799924915</v>
      </c>
      <c r="AC38" s="164">
        <v>80493.6854220854</v>
      </c>
      <c r="AD38" s="164">
        <v>81226.080758430791</v>
      </c>
      <c r="AE38" s="164">
        <v>81958.278888614906</v>
      </c>
      <c r="AF38" s="164">
        <v>82692.009259354789</v>
      </c>
      <c r="AG38" s="164">
        <v>83432.769595476915</v>
      </c>
      <c r="AH38" s="164">
        <v>84177.276986773984</v>
      </c>
      <c r="AI38" s="164">
        <v>84932.02890901803</v>
      </c>
      <c r="AJ38" s="164">
        <v>85699.839247882555</v>
      </c>
      <c r="AK38" s="164">
        <v>86479.407873390257</v>
      </c>
      <c r="AL38" s="164">
        <v>87283.45588900143</v>
      </c>
      <c r="AM38" s="164">
        <v>88118.168316429874</v>
      </c>
      <c r="AN38" s="164">
        <v>88979.890368371809</v>
      </c>
      <c r="AO38" s="164">
        <v>89867.493245341175</v>
      </c>
      <c r="AP38" s="164">
        <v>90791.748754757602</v>
      </c>
      <c r="AQ38" s="164">
        <v>91744.08634291972</v>
      </c>
      <c r="AR38" s="164">
        <v>92719.364425096021</v>
      </c>
      <c r="AS38" s="164">
        <v>93719.817458457153</v>
      </c>
      <c r="AT38" s="164">
        <v>94746.14191914571</v>
      </c>
      <c r="AU38" s="164">
        <v>95807.014983570087</v>
      </c>
      <c r="AV38" s="164">
        <v>96888.899143163144</v>
      </c>
      <c r="AW38" s="164">
        <v>97985.324910903728</v>
      </c>
      <c r="AX38" s="164">
        <v>99090.327808028116</v>
      </c>
      <c r="AY38" s="164">
        <v>100204.86895708671</v>
      </c>
      <c r="AZ38" s="164">
        <v>101334.66771254294</v>
      </c>
      <c r="BB38" s="165">
        <f t="shared" si="33"/>
        <v>1.185553321851196E-2</v>
      </c>
      <c r="BC38" s="165">
        <f t="shared" si="34"/>
        <v>2.7837362321197379E-2</v>
      </c>
      <c r="BD38" s="165">
        <f t="shared" si="35"/>
        <v>1.5959448465279857E-2</v>
      </c>
      <c r="BE38" s="165">
        <f t="shared" si="36"/>
        <v>2.3490023203023735E-2</v>
      </c>
      <c r="BF38" s="165">
        <f t="shared" si="37"/>
        <v>1.1708991276301761E-2</v>
      </c>
      <c r="BG38" s="165">
        <f t="shared" si="38"/>
        <v>9.1252379853188348E-3</v>
      </c>
      <c r="BH38" s="165">
        <f t="shared" si="39"/>
        <v>8.9969014334878583E-3</v>
      </c>
      <c r="BI38" s="165">
        <f t="shared" si="40"/>
        <v>9.7799304627439465E-3</v>
      </c>
      <c r="BJ38" s="165">
        <f t="shared" si="41"/>
        <v>1.0811526461030896E-2</v>
      </c>
      <c r="BK38" s="165">
        <f t="shared" si="42"/>
        <v>1.1281698395070094E-2</v>
      </c>
    </row>
    <row r="39" spans="1:63" x14ac:dyDescent="0.45">
      <c r="A39" s="166" t="s">
        <v>365</v>
      </c>
      <c r="B39" s="167">
        <v>78451.458088069528</v>
      </c>
      <c r="C39" s="167">
        <v>75566.340767923743</v>
      </c>
      <c r="D39" s="167">
        <v>73471.94157365631</v>
      </c>
      <c r="E39" s="167">
        <v>69915.110697806755</v>
      </c>
      <c r="F39" s="167">
        <v>69415.930884748479</v>
      </c>
      <c r="G39" s="167">
        <v>71147.998791201273</v>
      </c>
      <c r="H39" s="167">
        <v>69645.77565587034</v>
      </c>
      <c r="I39" s="167">
        <v>71008.945921568942</v>
      </c>
      <c r="J39" s="167">
        <v>63397.173074899882</v>
      </c>
      <c r="K39" s="167">
        <v>57761.76471288882</v>
      </c>
      <c r="L39" s="167">
        <v>61194.528104601777</v>
      </c>
      <c r="M39" s="167">
        <v>63257.70268617315</v>
      </c>
      <c r="N39" s="167">
        <v>64642.277091333133</v>
      </c>
      <c r="O39" s="167">
        <v>64892.812912502057</v>
      </c>
      <c r="P39" s="167">
        <v>68955.017423446407</v>
      </c>
      <c r="Q39" s="167">
        <v>72918.011788948788</v>
      </c>
      <c r="R39" s="167">
        <v>73839.992513170626</v>
      </c>
      <c r="S39" s="167">
        <v>75352.66146809551</v>
      </c>
      <c r="T39" s="167">
        <v>77080.735569217999</v>
      </c>
      <c r="U39" s="167">
        <v>78613.409071537666</v>
      </c>
      <c r="V39" s="167">
        <v>79866.826916688864</v>
      </c>
      <c r="W39" s="167">
        <v>80948.782680086064</v>
      </c>
      <c r="X39" s="167">
        <v>81942.411468360777</v>
      </c>
      <c r="Y39" s="167">
        <v>82889.115959192713</v>
      </c>
      <c r="Z39" s="167">
        <v>83808.405869210255</v>
      </c>
      <c r="AA39" s="167">
        <v>84732.278457935172</v>
      </c>
      <c r="AB39" s="167">
        <v>85722.517726302613</v>
      </c>
      <c r="AC39" s="167">
        <v>86760.231360032092</v>
      </c>
      <c r="AD39" s="167">
        <v>87837.172502081841</v>
      </c>
      <c r="AE39" s="167">
        <v>88938.28437203847</v>
      </c>
      <c r="AF39" s="167">
        <v>90052.611727968426</v>
      </c>
      <c r="AG39" s="167">
        <v>91182.23662196238</v>
      </c>
      <c r="AH39" s="167">
        <v>92338.406620111564</v>
      </c>
      <c r="AI39" s="167">
        <v>93526.961301934556</v>
      </c>
      <c r="AJ39" s="167">
        <v>94743.653095138565</v>
      </c>
      <c r="AK39" s="167">
        <v>95986.324827296092</v>
      </c>
      <c r="AL39" s="167">
        <v>97270.036680570192</v>
      </c>
      <c r="AM39" s="167">
        <v>98598.104521830304</v>
      </c>
      <c r="AN39" s="167">
        <v>99966.665324821937</v>
      </c>
      <c r="AO39" s="167">
        <v>101378.75058679104</v>
      </c>
      <c r="AP39" s="167">
        <v>102844.24751681135</v>
      </c>
      <c r="AQ39" s="167">
        <v>104361.35955387251</v>
      </c>
      <c r="AR39" s="167">
        <v>105926.90071663653</v>
      </c>
      <c r="AS39" s="167">
        <v>107543.89314098988</v>
      </c>
      <c r="AT39" s="167">
        <v>109216.42759342642</v>
      </c>
      <c r="AU39" s="167">
        <v>110963.34338463556</v>
      </c>
      <c r="AV39" s="167">
        <v>112769.36276014088</v>
      </c>
      <c r="AW39" s="167">
        <v>114625.90936357154</v>
      </c>
      <c r="AX39" s="167">
        <v>116518.05697163458</v>
      </c>
      <c r="AY39" s="167">
        <v>118442.41332755848</v>
      </c>
      <c r="AZ39" s="167">
        <v>120396.76023265952</v>
      </c>
      <c r="BB39" s="168">
        <f t="shared" si="33"/>
        <v>-1.9353835965521426E-2</v>
      </c>
      <c r="BC39" s="168">
        <f t="shared" si="34"/>
        <v>-2.9691177468999741E-2</v>
      </c>
      <c r="BD39" s="168">
        <f t="shared" si="35"/>
        <v>3.5677271867122995E-2</v>
      </c>
      <c r="BE39" s="168">
        <f t="shared" si="36"/>
        <v>1.8371700879009634E-2</v>
      </c>
      <c r="BF39" s="168">
        <f t="shared" si="37"/>
        <v>1.1897425293687425E-2</v>
      </c>
      <c r="BG39" s="168">
        <f t="shared" si="38"/>
        <v>1.225396276069457E-2</v>
      </c>
      <c r="BH39" s="168">
        <f t="shared" si="39"/>
        <v>1.2844117572398117E-2</v>
      </c>
      <c r="BI39" s="168">
        <f t="shared" si="40"/>
        <v>1.3897677612711989E-2</v>
      </c>
      <c r="BJ39" s="168">
        <f t="shared" si="41"/>
        <v>1.5312903862130245E-2</v>
      </c>
      <c r="BK39" s="168">
        <f t="shared" si="42"/>
        <v>1.6452418082187448E-2</v>
      </c>
    </row>
    <row r="40" spans="1:63" x14ac:dyDescent="0.45">
      <c r="A40" s="175" t="s">
        <v>366</v>
      </c>
      <c r="B40" s="176">
        <v>76779.326876525971</v>
      </c>
      <c r="C40" s="176">
        <v>86087.32363004185</v>
      </c>
      <c r="D40" s="176">
        <v>92044.476095234932</v>
      </c>
      <c r="E40" s="176">
        <v>91973.525285335942</v>
      </c>
      <c r="F40" s="176">
        <v>86989.516144568188</v>
      </c>
      <c r="G40" s="176">
        <v>89577.907488861849</v>
      </c>
      <c r="H40" s="176">
        <v>92415.645400886307</v>
      </c>
      <c r="I40" s="176">
        <v>93939.146298170614</v>
      </c>
      <c r="J40" s="176">
        <v>97592.50704279833</v>
      </c>
      <c r="K40" s="176">
        <v>99948.273940390907</v>
      </c>
      <c r="L40" s="176">
        <v>101695.07042675877</v>
      </c>
      <c r="M40" s="176">
        <v>101300.57272228767</v>
      </c>
      <c r="N40" s="176">
        <v>98793.144066633933</v>
      </c>
      <c r="O40" s="176">
        <v>98065.889788410263</v>
      </c>
      <c r="P40" s="176">
        <v>99899.824008889351</v>
      </c>
      <c r="Q40" s="176">
        <v>101340.22732331736</v>
      </c>
      <c r="R40" s="176">
        <v>104166.67331607862</v>
      </c>
      <c r="S40" s="176">
        <v>106115.99065674379</v>
      </c>
      <c r="T40" s="176">
        <v>107948.79706182804</v>
      </c>
      <c r="U40" s="176">
        <v>109542.34667493656</v>
      </c>
      <c r="V40" s="176">
        <v>110978.00956730868</v>
      </c>
      <c r="W40" s="176">
        <v>112296.02022375194</v>
      </c>
      <c r="X40" s="176">
        <v>113504.47900261014</v>
      </c>
      <c r="Y40" s="176">
        <v>114663.32083069875</v>
      </c>
      <c r="Z40" s="176">
        <v>115785.63379882362</v>
      </c>
      <c r="AA40" s="176">
        <v>116911.50245688338</v>
      </c>
      <c r="AB40" s="176">
        <v>118144.00311976508</v>
      </c>
      <c r="AC40" s="176">
        <v>119473.01833251267</v>
      </c>
      <c r="AD40" s="176">
        <v>120886.03636989958</v>
      </c>
      <c r="AE40" s="176">
        <v>122358.05037009064</v>
      </c>
      <c r="AF40" s="176">
        <v>123873.98154041494</v>
      </c>
      <c r="AG40" s="176">
        <v>125428.13863673799</v>
      </c>
      <c r="AH40" s="176">
        <v>127035.11308665339</v>
      </c>
      <c r="AI40" s="176">
        <v>128705.40802654099</v>
      </c>
      <c r="AJ40" s="176">
        <v>130432.17195204753</v>
      </c>
      <c r="AK40" s="176">
        <v>132218.63416852392</v>
      </c>
      <c r="AL40" s="176">
        <v>134081.32825776731</v>
      </c>
      <c r="AM40" s="176">
        <v>136017.44515718336</v>
      </c>
      <c r="AN40" s="176">
        <v>138021.3762895531</v>
      </c>
      <c r="AO40" s="176">
        <v>140098.98894757676</v>
      </c>
      <c r="AP40" s="176">
        <v>142258.39010117401</v>
      </c>
      <c r="AQ40" s="176">
        <v>144509.83253376363</v>
      </c>
      <c r="AR40" s="176">
        <v>146849.99914519826</v>
      </c>
      <c r="AS40" s="176">
        <v>149279.91852862466</v>
      </c>
      <c r="AT40" s="176">
        <v>151800.76364191488</v>
      </c>
      <c r="AU40" s="176">
        <v>154434.6276906447</v>
      </c>
      <c r="AV40" s="176">
        <v>157163.80762765565</v>
      </c>
      <c r="AW40" s="176">
        <v>159980.49871996191</v>
      </c>
      <c r="AX40" s="176">
        <v>162859.91720560551</v>
      </c>
      <c r="AY40" s="176">
        <v>165794.2005234395</v>
      </c>
      <c r="AZ40" s="176">
        <v>168776.51074804258</v>
      </c>
      <c r="BB40" s="177">
        <f t="shared" si="33"/>
        <v>3.1314971913866341E-2</v>
      </c>
      <c r="BC40" s="177">
        <f t="shared" si="34"/>
        <v>2.5698682414733387E-2</v>
      </c>
      <c r="BD40" s="177">
        <f t="shared" si="35"/>
        <v>-6.9883309164386898E-4</v>
      </c>
      <c r="BE40" s="177">
        <f t="shared" si="36"/>
        <v>1.833579906392746E-2</v>
      </c>
      <c r="BF40" s="177">
        <f t="shared" si="37"/>
        <v>1.0471484162415168E-2</v>
      </c>
      <c r="BG40" s="177">
        <f t="shared" si="38"/>
        <v>1.1636687865285156E-2</v>
      </c>
      <c r="BH40" s="177">
        <f t="shared" si="39"/>
        <v>1.3123791013722297E-2</v>
      </c>
      <c r="BI40" s="177">
        <f t="shared" si="40"/>
        <v>1.4745290982626669E-2</v>
      </c>
      <c r="BJ40" s="177">
        <f t="shared" si="41"/>
        <v>1.6560801117957435E-2</v>
      </c>
      <c r="BK40" s="177">
        <f t="shared" si="42"/>
        <v>1.7919569459916129E-2</v>
      </c>
    </row>
    <row r="41" spans="1:63" x14ac:dyDescent="0.45">
      <c r="A41" s="178" t="s">
        <v>32</v>
      </c>
      <c r="B41" s="136">
        <v>86066.769425512743</v>
      </c>
      <c r="C41" s="136">
        <v>83657.091517404828</v>
      </c>
      <c r="D41" s="136">
        <v>84525.59633042429</v>
      </c>
      <c r="E41" s="136">
        <v>81383.925175754732</v>
      </c>
      <c r="F41" s="136">
        <v>80890.477412095497</v>
      </c>
      <c r="G41" s="136">
        <v>80658.378009170323</v>
      </c>
      <c r="H41" s="136">
        <v>83529.802107123251</v>
      </c>
      <c r="I41" s="136">
        <v>87826.423364306742</v>
      </c>
      <c r="J41" s="136">
        <v>82319.245000349911</v>
      </c>
      <c r="K41" s="136">
        <v>68542.992963376833</v>
      </c>
      <c r="L41" s="136">
        <v>66432.499999999985</v>
      </c>
      <c r="M41" s="136">
        <v>67242.037347815785</v>
      </c>
      <c r="N41" s="136">
        <v>63770.755814562857</v>
      </c>
      <c r="O41" s="136">
        <v>62166.690923366579</v>
      </c>
      <c r="P41" s="136">
        <v>64349.074492720581</v>
      </c>
      <c r="Q41" s="136">
        <v>64615.98526307274</v>
      </c>
      <c r="R41" s="136">
        <v>65995.416305235922</v>
      </c>
      <c r="S41" s="136">
        <v>67056.115652937922</v>
      </c>
      <c r="T41" s="136">
        <v>68003.501631696083</v>
      </c>
      <c r="U41" s="136">
        <v>68790.286862288151</v>
      </c>
      <c r="V41" s="136">
        <v>69376.407836180224</v>
      </c>
      <c r="W41" s="136">
        <v>70064.14487043157</v>
      </c>
      <c r="X41" s="136">
        <v>70693.570191924809</v>
      </c>
      <c r="Y41" s="136">
        <v>71288.752061620835</v>
      </c>
      <c r="Z41" s="136">
        <v>71868.815041054637</v>
      </c>
      <c r="AA41" s="136">
        <v>72466.400823167452</v>
      </c>
      <c r="AB41" s="136">
        <v>73129.435858581986</v>
      </c>
      <c r="AC41" s="136">
        <v>73840.004412544367</v>
      </c>
      <c r="AD41" s="136">
        <v>74586.758456817857</v>
      </c>
      <c r="AE41" s="136">
        <v>75356.03527830544</v>
      </c>
      <c r="AF41" s="136">
        <v>76133.728595073364</v>
      </c>
      <c r="AG41" s="136">
        <v>76918.159584082852</v>
      </c>
      <c r="AH41" s="136">
        <v>77721.170868554007</v>
      </c>
      <c r="AI41" s="136">
        <v>78547.664578555021</v>
      </c>
      <c r="AJ41" s="136">
        <v>79396.143803976156</v>
      </c>
      <c r="AK41" s="136">
        <v>80261.595574245541</v>
      </c>
      <c r="AL41" s="136">
        <v>81156.753542850318</v>
      </c>
      <c r="AM41" s="136">
        <v>82088.142494119995</v>
      </c>
      <c r="AN41" s="136">
        <v>83048.715710259479</v>
      </c>
      <c r="AO41" s="136">
        <v>84035.300753103977</v>
      </c>
      <c r="AP41" s="136">
        <v>85049.76339606542</v>
      </c>
      <c r="AQ41" s="136">
        <v>86093.979759437338</v>
      </c>
      <c r="AR41" s="136">
        <v>87170.443347756314</v>
      </c>
      <c r="AS41" s="136">
        <v>88278.371432708052</v>
      </c>
      <c r="AT41" s="136">
        <v>89415.586760665785</v>
      </c>
      <c r="AU41" s="136">
        <v>90591.52476850964</v>
      </c>
      <c r="AV41" s="136">
        <v>91789.178118195501</v>
      </c>
      <c r="AW41" s="136">
        <v>93009.372442012886</v>
      </c>
      <c r="AX41" s="136">
        <v>94246.863214641606</v>
      </c>
      <c r="AY41" s="136">
        <v>95502.961564442492</v>
      </c>
      <c r="AZ41" s="136">
        <v>96782.456809344105</v>
      </c>
      <c r="BB41" s="151">
        <f t="shared" si="33"/>
        <v>-1.2896261971612755E-2</v>
      </c>
      <c r="BC41" s="151">
        <f t="shared" si="34"/>
        <v>-3.8063902403556726E-2</v>
      </c>
      <c r="BD41" s="151">
        <f t="shared" si="35"/>
        <v>-5.5295682446907524E-3</v>
      </c>
      <c r="BE41" s="151">
        <f t="shared" si="36"/>
        <v>1.4318549267098524E-2</v>
      </c>
      <c r="BF41" s="151">
        <f t="shared" si="37"/>
        <v>8.7533186948658415E-3</v>
      </c>
      <c r="BG41" s="151">
        <f t="shared" si="38"/>
        <v>9.9225781895504461E-3</v>
      </c>
      <c r="BH41" s="151">
        <f t="shared" si="39"/>
        <v>1.0615926075138837E-2</v>
      </c>
      <c r="BI41" s="151">
        <f t="shared" si="40"/>
        <v>1.1656471742898633E-2</v>
      </c>
      <c r="BJ41" s="151">
        <f t="shared" si="41"/>
        <v>1.2704854772410901E-2</v>
      </c>
      <c r="BK41" s="151">
        <f t="shared" si="42"/>
        <v>1.3308800775133856E-2</v>
      </c>
    </row>
    <row r="42" spans="1:63" x14ac:dyDescent="0.45">
      <c r="A42" s="179" t="s">
        <v>9</v>
      </c>
      <c r="B42" s="180">
        <v>41794.285692779638</v>
      </c>
      <c r="C42" s="180">
        <v>39074.938552275169</v>
      </c>
      <c r="D42" s="180">
        <v>39610.828926371818</v>
      </c>
      <c r="E42" s="180">
        <v>37301.199634712648</v>
      </c>
      <c r="F42" s="180">
        <v>37248.139976187551</v>
      </c>
      <c r="G42" s="180">
        <v>35756.03329969175</v>
      </c>
      <c r="H42" s="180">
        <v>40082.4950702512</v>
      </c>
      <c r="I42" s="180">
        <v>41515.231938199664</v>
      </c>
      <c r="J42" s="180">
        <v>36336.703717268305</v>
      </c>
      <c r="K42" s="180">
        <v>31377.92065384208</v>
      </c>
      <c r="L42" s="180">
        <v>27567.769134371025</v>
      </c>
      <c r="M42" s="180">
        <v>27479.596828421865</v>
      </c>
      <c r="N42" s="180">
        <v>25546.750444542809</v>
      </c>
      <c r="O42" s="180">
        <v>24698.527445251158</v>
      </c>
      <c r="P42" s="180">
        <v>25185.385686476227</v>
      </c>
      <c r="Q42" s="180">
        <v>26221.561705366206</v>
      </c>
      <c r="R42" s="180">
        <v>26954.452579899662</v>
      </c>
      <c r="S42" s="180">
        <v>27452.395307967468</v>
      </c>
      <c r="T42" s="180">
        <v>27868.084302273965</v>
      </c>
      <c r="U42" s="180">
        <v>28210.084358589931</v>
      </c>
      <c r="V42" s="180">
        <v>28461.651274673761</v>
      </c>
      <c r="W42" s="180">
        <v>28753.726734981949</v>
      </c>
      <c r="X42" s="180">
        <v>29023.981396039304</v>
      </c>
      <c r="Y42" s="180">
        <v>29276.733496092191</v>
      </c>
      <c r="Z42" s="180">
        <v>29517.087878660739</v>
      </c>
      <c r="AA42" s="180">
        <v>29753.339111638492</v>
      </c>
      <c r="AB42" s="180">
        <v>30001.756666406833</v>
      </c>
      <c r="AC42" s="180">
        <v>30260.10335359594</v>
      </c>
      <c r="AD42" s="180">
        <v>30526.052994129404</v>
      </c>
      <c r="AE42" s="180">
        <v>30796.477904141961</v>
      </c>
      <c r="AF42" s="180">
        <v>31068.252106389999</v>
      </c>
      <c r="AG42" s="180">
        <v>31341.140104871025</v>
      </c>
      <c r="AH42" s="180">
        <v>31617.451249354464</v>
      </c>
      <c r="AI42" s="180">
        <v>31900.565984589222</v>
      </c>
      <c r="AJ42" s="180">
        <v>32190.245492598464</v>
      </c>
      <c r="AK42" s="180">
        <v>32484.738775670528</v>
      </c>
      <c r="AL42" s="180">
        <v>32789.13333972339</v>
      </c>
      <c r="AM42" s="180">
        <v>33106.786189812068</v>
      </c>
      <c r="AN42" s="180">
        <v>33434.43383352051</v>
      </c>
      <c r="AO42" s="180">
        <v>33770.244371761168</v>
      </c>
      <c r="AP42" s="180">
        <v>34114.42043511966</v>
      </c>
      <c r="AQ42" s="180">
        <v>34465.734621266456</v>
      </c>
      <c r="AR42" s="180">
        <v>34825.067827785082</v>
      </c>
      <c r="AS42" s="180">
        <v>35192.467637293987</v>
      </c>
      <c r="AT42" s="180">
        <v>35568.49802638658</v>
      </c>
      <c r="AU42" s="180">
        <v>35957.645964693285</v>
      </c>
      <c r="AV42" s="180">
        <v>36353.50117812337</v>
      </c>
      <c r="AW42" s="180">
        <v>36755.174599040569</v>
      </c>
      <c r="AX42" s="180">
        <v>37161.03322412639</v>
      </c>
      <c r="AY42" s="180">
        <v>37572.186873654209</v>
      </c>
      <c r="AZ42" s="180">
        <v>37991.571910272367</v>
      </c>
      <c r="BB42" s="181">
        <f t="shared" si="33"/>
        <v>-3.0726174299002373E-2</v>
      </c>
      <c r="BC42" s="181">
        <f t="shared" si="34"/>
        <v>-5.0684748938689461E-2</v>
      </c>
      <c r="BD42" s="181">
        <f t="shared" si="35"/>
        <v>-9.9630897175065902E-3</v>
      </c>
      <c r="BE42" s="181">
        <f t="shared" si="36"/>
        <v>1.6530252155420255E-2</v>
      </c>
      <c r="BF42" s="181">
        <f t="shared" si="37"/>
        <v>8.9162657592478656E-3</v>
      </c>
      <c r="BG42" s="181">
        <f t="shared" si="38"/>
        <v>8.6865309300265814E-3</v>
      </c>
      <c r="BH42" s="181">
        <f t="shared" si="39"/>
        <v>8.956660520563986E-3</v>
      </c>
      <c r="BI42" s="181">
        <f t="shared" si="40"/>
        <v>9.838034111866012E-3</v>
      </c>
      <c r="BJ42" s="181">
        <f t="shared" si="41"/>
        <v>1.0579888030818108E-2</v>
      </c>
      <c r="BK42" s="181">
        <f t="shared" si="42"/>
        <v>1.1065292133497051E-2</v>
      </c>
    </row>
    <row r="43" spans="1:63" x14ac:dyDescent="0.45">
      <c r="A43" s="182" t="s">
        <v>367</v>
      </c>
      <c r="B43" s="157">
        <v>20574.917619387452</v>
      </c>
      <c r="C43" s="157">
        <v>20200.303550554861</v>
      </c>
      <c r="D43" s="157">
        <v>19996.303601621315</v>
      </c>
      <c r="E43" s="157">
        <v>18844.785485319553</v>
      </c>
      <c r="F43" s="157">
        <v>18237.193792661819</v>
      </c>
      <c r="G43" s="157">
        <v>17904.413812996809</v>
      </c>
      <c r="H43" s="157">
        <v>18759.031014524244</v>
      </c>
      <c r="I43" s="157">
        <v>19748.809804739933</v>
      </c>
      <c r="J43" s="157">
        <v>18083.751611645443</v>
      </c>
      <c r="K43" s="157">
        <v>14837.595813570537</v>
      </c>
      <c r="L43" s="157">
        <v>15816.84147668998</v>
      </c>
      <c r="M43" s="157">
        <v>16153.292653576138</v>
      </c>
      <c r="N43" s="157">
        <v>15381.635134992881</v>
      </c>
      <c r="O43" s="157">
        <v>15095.362369031163</v>
      </c>
      <c r="P43" s="157">
        <v>15306.922815023272</v>
      </c>
      <c r="Q43" s="157">
        <v>14989.535053012718</v>
      </c>
      <c r="R43" s="157">
        <v>15213.765926109527</v>
      </c>
      <c r="S43" s="157">
        <v>15384.837392590125</v>
      </c>
      <c r="T43" s="157">
        <v>15530.487456607574</v>
      </c>
      <c r="U43" s="157">
        <v>15643.533109121148</v>
      </c>
      <c r="V43" s="157">
        <v>15718.161344030173</v>
      </c>
      <c r="W43" s="157">
        <v>15869.006928912067</v>
      </c>
      <c r="X43" s="157">
        <v>16009.628155205082</v>
      </c>
      <c r="Y43" s="157">
        <v>16145.192384159547</v>
      </c>
      <c r="Z43" s="157">
        <v>16280.636496209632</v>
      </c>
      <c r="AA43" s="157">
        <v>16425.628533364659</v>
      </c>
      <c r="AB43" s="157">
        <v>16592.695241442216</v>
      </c>
      <c r="AC43" s="157">
        <v>16776.630922961569</v>
      </c>
      <c r="AD43" s="157">
        <v>16973.202485989146</v>
      </c>
      <c r="AE43" s="157">
        <v>17177.685128118039</v>
      </c>
      <c r="AF43" s="157">
        <v>17385.068044883799</v>
      </c>
      <c r="AG43" s="157">
        <v>17594.75355885797</v>
      </c>
      <c r="AH43" s="157">
        <v>17810.416778108134</v>
      </c>
      <c r="AI43" s="157">
        <v>18032.804527147055</v>
      </c>
      <c r="AJ43" s="157">
        <v>18261.943086485975</v>
      </c>
      <c r="AK43" s="157">
        <v>18496.453600687764</v>
      </c>
      <c r="AL43" s="157">
        <v>18739.217040781281</v>
      </c>
      <c r="AM43" s="157">
        <v>18991.882026546242</v>
      </c>
      <c r="AN43" s="157">
        <v>19252.73104264529</v>
      </c>
      <c r="AO43" s="157">
        <v>19521.004580842098</v>
      </c>
      <c r="AP43" s="157">
        <v>19796.864932460667</v>
      </c>
      <c r="AQ43" s="157">
        <v>20080.748948448479</v>
      </c>
      <c r="AR43" s="157">
        <v>20373.129369128557</v>
      </c>
      <c r="AS43" s="157">
        <v>20673.51515756813</v>
      </c>
      <c r="AT43" s="157">
        <v>20981.565185880612</v>
      </c>
      <c r="AU43" s="157">
        <v>21299.810189481872</v>
      </c>
      <c r="AV43" s="157">
        <v>21625.535107319105</v>
      </c>
      <c r="AW43" s="157">
        <v>21958.15961782966</v>
      </c>
      <c r="AX43" s="157">
        <v>22295.706662527034</v>
      </c>
      <c r="AY43" s="157">
        <v>22637.985699257333</v>
      </c>
      <c r="AZ43" s="157">
        <v>22985.232157374496</v>
      </c>
      <c r="BB43" s="183">
        <f t="shared" si="33"/>
        <v>-2.7422092045455426E-2</v>
      </c>
      <c r="BC43" s="183">
        <f t="shared" si="34"/>
        <v>-2.4489538875735017E-2</v>
      </c>
      <c r="BD43" s="183">
        <f t="shared" si="35"/>
        <v>-1.0687081802345455E-2</v>
      </c>
      <c r="BE43" s="183">
        <f t="shared" si="36"/>
        <v>9.5381050980092308E-3</v>
      </c>
      <c r="BF43" s="183">
        <f t="shared" si="37"/>
        <v>8.8440824674222984E-3</v>
      </c>
      <c r="BG43" s="183">
        <f t="shared" si="38"/>
        <v>1.1418468458647801E-2</v>
      </c>
      <c r="BH43" s="183">
        <f t="shared" si="39"/>
        <v>1.2470584670465357E-2</v>
      </c>
      <c r="BI43" s="183">
        <f t="shared" si="40"/>
        <v>1.3681663334487393E-2</v>
      </c>
      <c r="BJ43" s="183">
        <f t="shared" si="41"/>
        <v>1.474252929185571E-2</v>
      </c>
      <c r="BK43" s="183">
        <f t="shared" si="42"/>
        <v>1.5347332680392345E-2</v>
      </c>
    </row>
    <row r="44" spans="1:63" x14ac:dyDescent="0.45">
      <c r="A44" s="184" t="s">
        <v>368</v>
      </c>
      <c r="B44" s="185">
        <v>23697.566113345682</v>
      </c>
      <c r="C44" s="185">
        <v>24381.849414574819</v>
      </c>
      <c r="D44" s="185">
        <v>24918.463802431183</v>
      </c>
      <c r="E44" s="185">
        <v>25237.940055722524</v>
      </c>
      <c r="F44" s="185">
        <v>25405.143643246134</v>
      </c>
      <c r="G44" s="185">
        <v>26997.930896481768</v>
      </c>
      <c r="H44" s="185">
        <v>24688.276022347789</v>
      </c>
      <c r="I44" s="185">
        <v>26562.381621367131</v>
      </c>
      <c r="J44" s="185">
        <v>27898.78967143617</v>
      </c>
      <c r="K44" s="185">
        <v>22327.476495964216</v>
      </c>
      <c r="L44" s="185">
        <v>23047.889388938998</v>
      </c>
      <c r="M44" s="185">
        <v>23609.147865817769</v>
      </c>
      <c r="N44" s="185">
        <v>22842.370235027178</v>
      </c>
      <c r="O44" s="185">
        <v>22372.801109084263</v>
      </c>
      <c r="P44" s="185">
        <v>23856.765991221087</v>
      </c>
      <c r="Q44" s="185">
        <v>23404.888504693812</v>
      </c>
      <c r="R44" s="185">
        <v>23827.197799226742</v>
      </c>
      <c r="S44" s="185">
        <v>24218.882952380329</v>
      </c>
      <c r="T44" s="185">
        <v>24604.929872814544</v>
      </c>
      <c r="U44" s="185">
        <v>24936.669394577064</v>
      </c>
      <c r="V44" s="185">
        <v>25196.595217476293</v>
      </c>
      <c r="W44" s="185">
        <v>25441.411206537563</v>
      </c>
      <c r="X44" s="185">
        <v>25659.960640680423</v>
      </c>
      <c r="Y44" s="185">
        <v>25866.826181369121</v>
      </c>
      <c r="Z44" s="185">
        <v>26071.090666184253</v>
      </c>
      <c r="AA44" s="185">
        <v>26287.433178164283</v>
      </c>
      <c r="AB44" s="185">
        <v>26534.983950732931</v>
      </c>
      <c r="AC44" s="185">
        <v>26803.270135986855</v>
      </c>
      <c r="AD44" s="185">
        <v>27087.502976699325</v>
      </c>
      <c r="AE44" s="185">
        <v>27381.87224604543</v>
      </c>
      <c r="AF44" s="185">
        <v>27680.40844379957</v>
      </c>
      <c r="AG44" s="185">
        <v>27982.265920353846</v>
      </c>
      <c r="AH44" s="185">
        <v>28293.302841091416</v>
      </c>
      <c r="AI44" s="185">
        <v>28614.294066818744</v>
      </c>
      <c r="AJ44" s="185">
        <v>28943.955224891724</v>
      </c>
      <c r="AK44" s="185">
        <v>29280.403197887263</v>
      </c>
      <c r="AL44" s="185">
        <v>29628.403162345654</v>
      </c>
      <c r="AM44" s="185">
        <v>29989.474277761692</v>
      </c>
      <c r="AN44" s="185">
        <v>30361.550834093672</v>
      </c>
      <c r="AO44" s="185">
        <v>30744.051800500722</v>
      </c>
      <c r="AP44" s="185">
        <v>31138.478028485122</v>
      </c>
      <c r="AQ44" s="185">
        <v>31547.496189722413</v>
      </c>
      <c r="AR44" s="185">
        <v>31972.246150842657</v>
      </c>
      <c r="AS44" s="185">
        <v>32412.38863784595</v>
      </c>
      <c r="AT44" s="185">
        <v>32865.523548398596</v>
      </c>
      <c r="AU44" s="185">
        <v>33334.068614334501</v>
      </c>
      <c r="AV44" s="185">
        <v>33810.141832753041</v>
      </c>
      <c r="AW44" s="185">
        <v>34296.038225142664</v>
      </c>
      <c r="AX44" s="185">
        <v>34790.123327988164</v>
      </c>
      <c r="AY44" s="185">
        <v>35292.788991530921</v>
      </c>
      <c r="AZ44" s="185">
        <v>35805.652741697224</v>
      </c>
      <c r="BB44" s="186">
        <f t="shared" si="33"/>
        <v>2.6420571474992993E-2</v>
      </c>
      <c r="BC44" s="186">
        <f t="shared" si="34"/>
        <v>-3.114198599167417E-2</v>
      </c>
      <c r="BD44" s="186">
        <f t="shared" si="35"/>
        <v>3.0788725000909789E-3</v>
      </c>
      <c r="BE44" s="186">
        <f t="shared" si="36"/>
        <v>1.486215236610211E-2</v>
      </c>
      <c r="BF44" s="186">
        <f t="shared" si="37"/>
        <v>8.5124514275254359E-3</v>
      </c>
      <c r="BG44" s="186">
        <f t="shared" si="38"/>
        <v>1.0380282685869213E-2</v>
      </c>
      <c r="BH44" s="186">
        <f t="shared" si="39"/>
        <v>1.1302106182050853E-2</v>
      </c>
      <c r="BI44" s="186">
        <f t="shared" si="40"/>
        <v>1.2381186182798487E-2</v>
      </c>
      <c r="BJ44" s="186">
        <f t="shared" si="41"/>
        <v>1.372040566060706E-2</v>
      </c>
      <c r="BK44" s="186">
        <f t="shared" si="42"/>
        <v>1.4407973163401699E-2</v>
      </c>
    </row>
    <row r="45" spans="1:63" x14ac:dyDescent="0.45">
      <c r="A45" s="178" t="s">
        <v>33</v>
      </c>
      <c r="B45" s="136">
        <v>111516.80415978715</v>
      </c>
      <c r="C45" s="136">
        <v>110958.4524990677</v>
      </c>
      <c r="D45" s="136">
        <v>107785.84929653507</v>
      </c>
      <c r="E45" s="136">
        <v>99481.003720130539</v>
      </c>
      <c r="F45" s="136">
        <v>100158.73625790994</v>
      </c>
      <c r="G45" s="136">
        <v>97304.871394498739</v>
      </c>
      <c r="H45" s="136">
        <v>97035.254832790466</v>
      </c>
      <c r="I45" s="136">
        <v>96113.710476105553</v>
      </c>
      <c r="J45" s="136">
        <v>89374.132127959179</v>
      </c>
      <c r="K45" s="136">
        <v>80375.222324961767</v>
      </c>
      <c r="L45" s="136">
        <v>81078.299999999988</v>
      </c>
      <c r="M45" s="136">
        <v>80643.01369732694</v>
      </c>
      <c r="N45" s="136">
        <v>78261.986252212868</v>
      </c>
      <c r="O45" s="136">
        <v>75523.940294807457</v>
      </c>
      <c r="P45" s="136">
        <v>76099.772840203368</v>
      </c>
      <c r="Q45" s="136">
        <v>76675.982029248698</v>
      </c>
      <c r="R45" s="136">
        <v>77305.238405230673</v>
      </c>
      <c r="S45" s="136">
        <v>78273.535828291759</v>
      </c>
      <c r="T45" s="136">
        <v>79354.727151009807</v>
      </c>
      <c r="U45" s="136">
        <v>80256.962016887031</v>
      </c>
      <c r="V45" s="136">
        <v>80902.853693343015</v>
      </c>
      <c r="W45" s="136">
        <v>81557.419648641197</v>
      </c>
      <c r="X45" s="136">
        <v>82141.142220221504</v>
      </c>
      <c r="Y45" s="136">
        <v>82681.223517695413</v>
      </c>
      <c r="Z45" s="136">
        <v>83196.809832766769</v>
      </c>
      <c r="AA45" s="136">
        <v>83716.151185629016</v>
      </c>
      <c r="AB45" s="136">
        <v>84294.50233683204</v>
      </c>
      <c r="AC45" s="136">
        <v>84913.644294255209</v>
      </c>
      <c r="AD45" s="136">
        <v>85562.639588824895</v>
      </c>
      <c r="AE45" s="136">
        <v>86226.830489405169</v>
      </c>
      <c r="AF45" s="136">
        <v>86893.605427562055</v>
      </c>
      <c r="AG45" s="136">
        <v>87562.685412137696</v>
      </c>
      <c r="AH45" s="136">
        <v>88247.233802429997</v>
      </c>
      <c r="AI45" s="136">
        <v>88951.131526482146</v>
      </c>
      <c r="AJ45" s="136">
        <v>89671.646586260991</v>
      </c>
      <c r="AK45" s="136">
        <v>90402.472333173151</v>
      </c>
      <c r="AL45" s="136">
        <v>91160.567100403001</v>
      </c>
      <c r="AM45" s="136">
        <v>91952.412360910806</v>
      </c>
      <c r="AN45" s="136">
        <v>92764.771407327469</v>
      </c>
      <c r="AO45" s="136">
        <v>93589.66397005567</v>
      </c>
      <c r="AP45" s="136">
        <v>94424.610721083984</v>
      </c>
      <c r="AQ45" s="136">
        <v>95264.123204525167</v>
      </c>
      <c r="AR45" s="136">
        <v>96112.821510413865</v>
      </c>
      <c r="AS45" s="136">
        <v>96980.4926591728</v>
      </c>
      <c r="AT45" s="136">
        <v>97874.740696793931</v>
      </c>
      <c r="AU45" s="136">
        <v>98816.248188399535</v>
      </c>
      <c r="AV45" s="136">
        <v>99784.093296402571</v>
      </c>
      <c r="AW45" s="136">
        <v>100773.60402221166</v>
      </c>
      <c r="AX45" s="136">
        <v>101778.71320320561</v>
      </c>
      <c r="AY45" s="136">
        <v>102799.64467365025</v>
      </c>
      <c r="AZ45" s="136">
        <v>103840.82977276186</v>
      </c>
      <c r="BB45" s="151">
        <f t="shared" si="33"/>
        <v>-2.6896905550454875E-2</v>
      </c>
      <c r="BC45" s="151">
        <f t="shared" si="34"/>
        <v>-3.582912113610337E-2</v>
      </c>
      <c r="BD45" s="151">
        <f t="shared" si="35"/>
        <v>-1.1103265991815325E-2</v>
      </c>
      <c r="BE45" s="151">
        <f t="shared" si="36"/>
        <v>1.07899117629775E-2</v>
      </c>
      <c r="BF45" s="151">
        <f t="shared" si="37"/>
        <v>6.8599879162634103E-3</v>
      </c>
      <c r="BG45" s="151">
        <f t="shared" si="38"/>
        <v>7.4783280811252517E-3</v>
      </c>
      <c r="BH45" s="151">
        <f t="shared" si="39"/>
        <v>7.9488601040862417E-3</v>
      </c>
      <c r="BI45" s="151">
        <f t="shared" si="40"/>
        <v>8.7440336874771152E-3</v>
      </c>
      <c r="BJ45" s="151">
        <f t="shared" si="41"/>
        <v>9.1335184538383629E-3</v>
      </c>
      <c r="BK45" s="151">
        <f t="shared" si="42"/>
        <v>9.9688001588609243E-3</v>
      </c>
    </row>
    <row r="46" spans="1:63" x14ac:dyDescent="0.45">
      <c r="A46" s="160" t="s">
        <v>216</v>
      </c>
      <c r="B46" s="161">
        <v>56304.406483113693</v>
      </c>
      <c r="C46" s="161">
        <v>56865.145347338577</v>
      </c>
      <c r="D46" s="161">
        <v>54589.688558092799</v>
      </c>
      <c r="E46" s="161">
        <v>50645.327534523254</v>
      </c>
      <c r="F46" s="161">
        <v>50410.816006175264</v>
      </c>
      <c r="G46" s="161">
        <v>47186.785470792711</v>
      </c>
      <c r="H46" s="161">
        <v>47147.590547954358</v>
      </c>
      <c r="I46" s="161">
        <v>47670.148873062048</v>
      </c>
      <c r="J46" s="161">
        <v>44133.068150788546</v>
      </c>
      <c r="K46" s="161">
        <v>41050.663636905767</v>
      </c>
      <c r="L46" s="161">
        <v>42133.400000000009</v>
      </c>
      <c r="M46" s="161">
        <v>42472.832208481399</v>
      </c>
      <c r="N46" s="161">
        <v>42299.164298972348</v>
      </c>
      <c r="O46" s="161">
        <v>41558.54621273066</v>
      </c>
      <c r="P46" s="161">
        <v>42823.54165421761</v>
      </c>
      <c r="Q46" s="161">
        <v>44119.897496149882</v>
      </c>
      <c r="R46" s="161">
        <v>44997.324944034313</v>
      </c>
      <c r="S46" s="161">
        <v>46034.474052630911</v>
      </c>
      <c r="T46" s="161">
        <v>47051.715076951172</v>
      </c>
      <c r="U46" s="161">
        <v>47927.6697324419</v>
      </c>
      <c r="V46" s="161">
        <v>48612.365184540708</v>
      </c>
      <c r="W46" s="161">
        <v>49095.125687494619</v>
      </c>
      <c r="X46" s="161">
        <v>49519.548405449372</v>
      </c>
      <c r="Y46" s="161">
        <v>49908.311892698483</v>
      </c>
      <c r="Z46" s="161">
        <v>50273.121999372612</v>
      </c>
      <c r="AA46" s="161">
        <v>50631.29408142325</v>
      </c>
      <c r="AB46" s="161">
        <v>51009.06250509544</v>
      </c>
      <c r="AC46" s="161">
        <v>51400.134365181249</v>
      </c>
      <c r="AD46" s="161">
        <v>51803.73469986378</v>
      </c>
      <c r="AE46" s="161">
        <v>52215.216517755085</v>
      </c>
      <c r="AF46" s="161">
        <v>52631.595248713187</v>
      </c>
      <c r="AG46" s="161">
        <v>53052.325722667469</v>
      </c>
      <c r="AH46" s="161">
        <v>53482.434200298114</v>
      </c>
      <c r="AI46" s="161">
        <v>53924.368005134464</v>
      </c>
      <c r="AJ46" s="161">
        <v>54377.518739135077</v>
      </c>
      <c r="AK46" s="161">
        <v>54838.645182781212</v>
      </c>
      <c r="AL46" s="161">
        <v>55317.137932724785</v>
      </c>
      <c r="AM46" s="161">
        <v>55816.141447951748</v>
      </c>
      <c r="AN46" s="161">
        <v>56328.349598210625</v>
      </c>
      <c r="AO46" s="161">
        <v>56849.305804337564</v>
      </c>
      <c r="AP46" s="161">
        <v>57378.309082047577</v>
      </c>
      <c r="AQ46" s="161">
        <v>57912.289288582098</v>
      </c>
      <c r="AR46" s="161">
        <v>58453.14640057271</v>
      </c>
      <c r="AS46" s="161">
        <v>59005.606315900717</v>
      </c>
      <c r="AT46" s="161">
        <v>59573.185095535373</v>
      </c>
      <c r="AU46" s="161">
        <v>60166.597828740982</v>
      </c>
      <c r="AV46" s="161">
        <v>60774.617718181769</v>
      </c>
      <c r="AW46" s="161">
        <v>61394.449188979866</v>
      </c>
      <c r="AX46" s="161">
        <v>62022.49170884963</v>
      </c>
      <c r="AY46" s="161">
        <v>62658.64796155339</v>
      </c>
      <c r="AZ46" s="161">
        <v>63305.095138369034</v>
      </c>
      <c r="BB46" s="162">
        <f t="shared" si="33"/>
        <v>-3.4714902147248261E-2</v>
      </c>
      <c r="BC46" s="162">
        <f t="shared" si="34"/>
        <v>-2.2399932820864943E-2</v>
      </c>
      <c r="BD46" s="162">
        <f t="shared" si="35"/>
        <v>9.2565989036839103E-3</v>
      </c>
      <c r="BE46" s="162">
        <f t="shared" si="36"/>
        <v>1.9582684795256489E-2</v>
      </c>
      <c r="BF46" s="162">
        <f t="shared" si="37"/>
        <v>8.1715904716741505E-3</v>
      </c>
      <c r="BG46" s="162">
        <f t="shared" si="38"/>
        <v>7.7794568083267013E-3</v>
      </c>
      <c r="BH46" s="162">
        <f t="shared" si="39"/>
        <v>8.2495495305101585E-3</v>
      </c>
      <c r="BI46" s="162">
        <f t="shared" si="40"/>
        <v>9.095351980809907E-3</v>
      </c>
      <c r="BJ46" s="162">
        <f t="shared" si="41"/>
        <v>9.53537547429395E-3</v>
      </c>
      <c r="BK46" s="162">
        <f t="shared" si="42"/>
        <v>1.0221581655522449E-2</v>
      </c>
    </row>
    <row r="47" spans="1:63" x14ac:dyDescent="0.45">
      <c r="A47" s="163" t="s">
        <v>369</v>
      </c>
      <c r="B47" s="164">
        <v>3166.5853244432155</v>
      </c>
      <c r="C47" s="164">
        <v>3111.799947738999</v>
      </c>
      <c r="D47" s="164">
        <v>2890.2465510974757</v>
      </c>
      <c r="E47" s="164">
        <v>2687.6788689759087</v>
      </c>
      <c r="F47" s="164">
        <v>2529.7061927732534</v>
      </c>
      <c r="G47" s="164">
        <v>2355.8159136727199</v>
      </c>
      <c r="H47" s="164">
        <v>2362.9251765021836</v>
      </c>
      <c r="I47" s="164">
        <v>2356.2115362528143</v>
      </c>
      <c r="J47" s="164">
        <v>2095.2642891194646</v>
      </c>
      <c r="K47" s="164">
        <v>1443.1416448330358</v>
      </c>
      <c r="L47" s="164">
        <v>2241.4926328715028</v>
      </c>
      <c r="M47" s="164">
        <v>2120.8634587608512</v>
      </c>
      <c r="N47" s="164">
        <v>1937.3739556731573</v>
      </c>
      <c r="O47" s="164">
        <v>1950.5941642033383</v>
      </c>
      <c r="P47" s="164">
        <v>2140.2233270031952</v>
      </c>
      <c r="Q47" s="164">
        <v>2422.0012806024329</v>
      </c>
      <c r="R47" s="164">
        <v>2480.809598415035</v>
      </c>
      <c r="S47" s="164">
        <v>2534.6496133992073</v>
      </c>
      <c r="T47" s="164">
        <v>2584.0775562265317</v>
      </c>
      <c r="U47" s="164">
        <v>2626.9637750934539</v>
      </c>
      <c r="V47" s="164">
        <v>2661.8548649392928</v>
      </c>
      <c r="W47" s="164">
        <v>2683.5783626193261</v>
      </c>
      <c r="X47" s="164">
        <v>2701.932462157075</v>
      </c>
      <c r="Y47" s="164">
        <v>2718.4818613834132</v>
      </c>
      <c r="Z47" s="164">
        <v>2733.8105910567706</v>
      </c>
      <c r="AA47" s="164">
        <v>2748.8089354365734</v>
      </c>
      <c r="AB47" s="164">
        <v>2763.8741814975047</v>
      </c>
      <c r="AC47" s="164">
        <v>2779.1776409323943</v>
      </c>
      <c r="AD47" s="164">
        <v>2795.4768522269437</v>
      </c>
      <c r="AE47" s="164">
        <v>2812.9853685698381</v>
      </c>
      <c r="AF47" s="164">
        <v>2831.8982768311421</v>
      </c>
      <c r="AG47" s="164">
        <v>2852.0962748439529</v>
      </c>
      <c r="AH47" s="164">
        <v>2873.6954303524717</v>
      </c>
      <c r="AI47" s="164">
        <v>2896.7326177025175</v>
      </c>
      <c r="AJ47" s="164">
        <v>2921.182410194805</v>
      </c>
      <c r="AK47" s="164">
        <v>2946.7831387596061</v>
      </c>
      <c r="AL47" s="164">
        <v>2973.8614969152568</v>
      </c>
      <c r="AM47" s="164">
        <v>3002.4218789456595</v>
      </c>
      <c r="AN47" s="164">
        <v>3032.308854341803</v>
      </c>
      <c r="AO47" s="164">
        <v>3063.5102780052689</v>
      </c>
      <c r="AP47" s="164">
        <v>3096.3300771256331</v>
      </c>
      <c r="AQ47" s="164">
        <v>3130.6926913568968</v>
      </c>
      <c r="AR47" s="164">
        <v>3166.45424504006</v>
      </c>
      <c r="AS47" s="164">
        <v>3203.5675818133705</v>
      </c>
      <c r="AT47" s="164">
        <v>3241.8648503409627</v>
      </c>
      <c r="AU47" s="164">
        <v>3281.5115785011558</v>
      </c>
      <c r="AV47" s="164">
        <v>3322.3720889270799</v>
      </c>
      <c r="AW47" s="164">
        <v>3364.3372896591145</v>
      </c>
      <c r="AX47" s="164">
        <v>3407.0305395179853</v>
      </c>
      <c r="AY47" s="164">
        <v>3450.2482814168775</v>
      </c>
      <c r="AZ47" s="164">
        <v>3493.7953233613894</v>
      </c>
      <c r="BB47" s="165">
        <f t="shared" si="33"/>
        <v>-5.7437773467726605E-2</v>
      </c>
      <c r="BC47" s="165">
        <f t="shared" si="34"/>
        <v>-9.8996981071033385E-3</v>
      </c>
      <c r="BD47" s="165">
        <f t="shared" si="35"/>
        <v>1.5611033886525627E-2</v>
      </c>
      <c r="BE47" s="165">
        <f t="shared" si="36"/>
        <v>1.9065269520338601E-2</v>
      </c>
      <c r="BF47" s="165">
        <f t="shared" si="37"/>
        <v>6.4496109506200217E-3</v>
      </c>
      <c r="BG47" s="165">
        <f t="shared" si="38"/>
        <v>5.9736822031959402E-3</v>
      </c>
      <c r="BH47" s="165">
        <f t="shared" si="39"/>
        <v>7.9850836647679113E-3</v>
      </c>
      <c r="BI47" s="165">
        <f t="shared" si="40"/>
        <v>9.9498640179789266E-3</v>
      </c>
      <c r="BJ47" s="165">
        <f t="shared" si="41"/>
        <v>1.1685062985168582E-2</v>
      </c>
      <c r="BK47" s="165">
        <f t="shared" si="42"/>
        <v>1.2615809730459615E-2</v>
      </c>
    </row>
    <row r="48" spans="1:63" x14ac:dyDescent="0.45">
      <c r="A48" s="166" t="s">
        <v>370</v>
      </c>
      <c r="B48" s="167">
        <v>53137.821158670471</v>
      </c>
      <c r="C48" s="167">
        <v>53753.345399599573</v>
      </c>
      <c r="D48" s="167">
        <v>51699.442006995319</v>
      </c>
      <c r="E48" s="167">
        <v>47957.648665547342</v>
      </c>
      <c r="F48" s="167">
        <v>47881.109813401999</v>
      </c>
      <c r="G48" s="167">
        <v>44830.969557119999</v>
      </c>
      <c r="H48" s="167">
        <v>44784.665371452182</v>
      </c>
      <c r="I48" s="167">
        <v>45313.937336809242</v>
      </c>
      <c r="J48" s="167">
        <v>42037.803861669076</v>
      </c>
      <c r="K48" s="167">
        <v>39607.521992072754</v>
      </c>
      <c r="L48" s="167">
        <v>39891.907367128508</v>
      </c>
      <c r="M48" s="167">
        <v>40351.968749720567</v>
      </c>
      <c r="N48" s="167">
        <v>40361.790343299181</v>
      </c>
      <c r="O48" s="167">
        <v>39607.952048527331</v>
      </c>
      <c r="P48" s="167">
        <v>40683.318327214402</v>
      </c>
      <c r="Q48" s="167">
        <v>41697.896215547451</v>
      </c>
      <c r="R48" s="167">
        <v>42516.515345619286</v>
      </c>
      <c r="S48" s="167">
        <v>43499.824439231699</v>
      </c>
      <c r="T48" s="167">
        <v>44467.637520724646</v>
      </c>
      <c r="U48" s="167">
        <v>45300.705957348451</v>
      </c>
      <c r="V48" s="167">
        <v>45950.51031960141</v>
      </c>
      <c r="W48" s="167">
        <v>46411.547324875297</v>
      </c>
      <c r="X48" s="167">
        <v>46817.615943292309</v>
      </c>
      <c r="Y48" s="167">
        <v>47189.830031315076</v>
      </c>
      <c r="Z48" s="167">
        <v>47539.311408315843</v>
      </c>
      <c r="AA48" s="167">
        <v>47882.485145986662</v>
      </c>
      <c r="AB48" s="167">
        <v>48245.188323597926</v>
      </c>
      <c r="AC48" s="167">
        <v>48620.956724248856</v>
      </c>
      <c r="AD48" s="167">
        <v>49008.257847636836</v>
      </c>
      <c r="AE48" s="167">
        <v>49402.231149185238</v>
      </c>
      <c r="AF48" s="167">
        <v>49799.696971882033</v>
      </c>
      <c r="AG48" s="167">
        <v>50200.22944782352</v>
      </c>
      <c r="AH48" s="167">
        <v>50608.738769945645</v>
      </c>
      <c r="AI48" s="167">
        <v>51027.635387431954</v>
      </c>
      <c r="AJ48" s="167">
        <v>51456.336328940277</v>
      </c>
      <c r="AK48" s="167">
        <v>51891.862044021611</v>
      </c>
      <c r="AL48" s="167">
        <v>52343.276435809523</v>
      </c>
      <c r="AM48" s="167">
        <v>52813.719569006098</v>
      </c>
      <c r="AN48" s="167">
        <v>53296.040743868834</v>
      </c>
      <c r="AO48" s="167">
        <v>53785.795526332287</v>
      </c>
      <c r="AP48" s="167">
        <v>54281.979004921937</v>
      </c>
      <c r="AQ48" s="167">
        <v>54781.596597225187</v>
      </c>
      <c r="AR48" s="167">
        <v>55286.692155532648</v>
      </c>
      <c r="AS48" s="167">
        <v>55802.038734087342</v>
      </c>
      <c r="AT48" s="167">
        <v>56331.320245194416</v>
      </c>
      <c r="AU48" s="167">
        <v>56885.086250239823</v>
      </c>
      <c r="AV48" s="167">
        <v>57452.245629254699</v>
      </c>
      <c r="AW48" s="167">
        <v>58030.111899320749</v>
      </c>
      <c r="AX48" s="167">
        <v>58615.461169331662</v>
      </c>
      <c r="AY48" s="167">
        <v>59208.399680136514</v>
      </c>
      <c r="AZ48" s="167">
        <v>59811.299815007638</v>
      </c>
      <c r="BB48" s="168">
        <f t="shared" si="33"/>
        <v>-3.3426514320625378E-2</v>
      </c>
      <c r="BC48" s="168">
        <f t="shared" si="34"/>
        <v>-2.3074751358953871E-2</v>
      </c>
      <c r="BD48" s="168">
        <f t="shared" si="35"/>
        <v>8.8947647223456272E-3</v>
      </c>
      <c r="BE48" s="168">
        <f t="shared" si="36"/>
        <v>1.9612706344854569E-2</v>
      </c>
      <c r="BF48" s="168">
        <f t="shared" si="37"/>
        <v>8.2709827888631793E-3</v>
      </c>
      <c r="BG48" s="168">
        <f t="shared" si="38"/>
        <v>7.8827296282686365E-3</v>
      </c>
      <c r="BH48" s="168">
        <f t="shared" si="39"/>
        <v>8.2645802508345412E-3</v>
      </c>
      <c r="BI48" s="168">
        <f t="shared" si="40"/>
        <v>9.0467398699891621E-3</v>
      </c>
      <c r="BJ48" s="168">
        <f t="shared" si="41"/>
        <v>9.4122005094099404E-3</v>
      </c>
      <c r="BK48" s="168">
        <f t="shared" si="42"/>
        <v>1.0082772234118353E-2</v>
      </c>
    </row>
    <row r="49" spans="1:63" x14ac:dyDescent="0.45">
      <c r="A49" s="175" t="s">
        <v>371</v>
      </c>
      <c r="B49" s="176">
        <v>55212.397676673456</v>
      </c>
      <c r="C49" s="176">
        <v>54093.307151729132</v>
      </c>
      <c r="D49" s="176">
        <v>53196.160738442268</v>
      </c>
      <c r="E49" s="176">
        <v>48835.676185607292</v>
      </c>
      <c r="F49" s="176">
        <v>49747.9202517347</v>
      </c>
      <c r="G49" s="176">
        <v>50118.085923705999</v>
      </c>
      <c r="H49" s="176">
        <v>49887.664284836079</v>
      </c>
      <c r="I49" s="176">
        <v>48443.561603043519</v>
      </c>
      <c r="J49" s="176">
        <v>45241.063977170634</v>
      </c>
      <c r="K49" s="176">
        <v>39324.558688055993</v>
      </c>
      <c r="L49" s="176">
        <v>38944.9</v>
      </c>
      <c r="M49" s="176">
        <v>38170.181488845512</v>
      </c>
      <c r="N49" s="176">
        <v>35962.821953240535</v>
      </c>
      <c r="O49" s="176">
        <v>33965.394082076804</v>
      </c>
      <c r="P49" s="176">
        <v>33276.231185985773</v>
      </c>
      <c r="Q49" s="176">
        <v>32556.084533098812</v>
      </c>
      <c r="R49" s="176">
        <v>32307.913461196345</v>
      </c>
      <c r="S49" s="176">
        <v>32239.061775660855</v>
      </c>
      <c r="T49" s="176">
        <v>32303.012074058621</v>
      </c>
      <c r="U49" s="176">
        <v>32329.292284445117</v>
      </c>
      <c r="V49" s="176">
        <v>32290.488508802311</v>
      </c>
      <c r="W49" s="176">
        <v>32462.293961146577</v>
      </c>
      <c r="X49" s="176">
        <v>32621.593814772121</v>
      </c>
      <c r="Y49" s="176">
        <v>32772.911624996923</v>
      </c>
      <c r="Z49" s="176">
        <v>32923.687833394142</v>
      </c>
      <c r="AA49" s="176">
        <v>33084.857104205767</v>
      </c>
      <c r="AB49" s="176">
        <v>33285.439831736629</v>
      </c>
      <c r="AC49" s="176">
        <v>33513.509929073953</v>
      </c>
      <c r="AD49" s="176">
        <v>33758.904888961086</v>
      </c>
      <c r="AE49" s="176">
        <v>34011.613971650077</v>
      </c>
      <c r="AF49" s="176">
        <v>34262.010178848883</v>
      </c>
      <c r="AG49" s="176">
        <v>34510.359689470235</v>
      </c>
      <c r="AH49" s="176">
        <v>34764.799602131883</v>
      </c>
      <c r="AI49" s="176">
        <v>35026.763521347712</v>
      </c>
      <c r="AJ49" s="176">
        <v>35294.127847125921</v>
      </c>
      <c r="AK49" s="176">
        <v>35563.827150391939</v>
      </c>
      <c r="AL49" s="176">
        <v>35843.42916767818</v>
      </c>
      <c r="AM49" s="176">
        <v>36136.270912959058</v>
      </c>
      <c r="AN49" s="176">
        <v>36436.42180911683</v>
      </c>
      <c r="AO49" s="176">
        <v>36740.358165718135</v>
      </c>
      <c r="AP49" s="176">
        <v>37046.301639036421</v>
      </c>
      <c r="AQ49" s="176">
        <v>37351.833915943062</v>
      </c>
      <c r="AR49" s="176">
        <v>37659.675109841177</v>
      </c>
      <c r="AS49" s="176">
        <v>37974.886343272061</v>
      </c>
      <c r="AT49" s="176">
        <v>38301.555601258544</v>
      </c>
      <c r="AU49" s="176">
        <v>38649.650359658568</v>
      </c>
      <c r="AV49" s="176">
        <v>39009.475578220816</v>
      </c>
      <c r="AW49" s="176">
        <v>39379.154833231769</v>
      </c>
      <c r="AX49" s="176">
        <v>39756.221494355952</v>
      </c>
      <c r="AY49" s="176">
        <v>40140.996712096858</v>
      </c>
      <c r="AZ49" s="176">
        <v>40535.734634392851</v>
      </c>
      <c r="BB49" s="177">
        <f t="shared" si="33"/>
        <v>-1.917489418576479E-2</v>
      </c>
      <c r="BC49" s="177">
        <f t="shared" si="34"/>
        <v>-4.9195511320229035E-2</v>
      </c>
      <c r="BD49" s="177">
        <f t="shared" si="35"/>
        <v>-3.5202176893733061E-2</v>
      </c>
      <c r="BE49" s="177">
        <f t="shared" si="36"/>
        <v>-1.6369720082777262E-3</v>
      </c>
      <c r="BF49" s="177">
        <f t="shared" si="37"/>
        <v>4.8724268445803354E-3</v>
      </c>
      <c r="BG49" s="177">
        <f t="shared" si="38"/>
        <v>7.0167985738955885E-3</v>
      </c>
      <c r="BH49" s="177">
        <f t="shared" si="39"/>
        <v>7.4862558625432563E-3</v>
      </c>
      <c r="BI49" s="177">
        <f t="shared" si="40"/>
        <v>8.2013474829463195E-3</v>
      </c>
      <c r="BJ49" s="177">
        <f t="shared" si="41"/>
        <v>8.5098451579814771E-3</v>
      </c>
      <c r="BK49" s="177">
        <f t="shared" si="42"/>
        <v>9.5747863704687131E-3</v>
      </c>
    </row>
    <row r="50" spans="1:63" x14ac:dyDescent="0.45">
      <c r="A50" s="159" t="s">
        <v>34</v>
      </c>
      <c r="B50" s="133">
        <v>231071.70499949416</v>
      </c>
      <c r="C50" s="133">
        <v>234765.68473239351</v>
      </c>
      <c r="D50" s="133">
        <v>237369.35479957057</v>
      </c>
      <c r="E50" s="133">
        <v>240772.07263730219</v>
      </c>
      <c r="F50" s="133">
        <v>240017.08811275469</v>
      </c>
      <c r="G50" s="133">
        <v>239129.92157333152</v>
      </c>
      <c r="H50" s="133">
        <v>234470.52506284535</v>
      </c>
      <c r="I50" s="133">
        <v>235540.83298044026</v>
      </c>
      <c r="J50" s="133">
        <v>231433.15152437249</v>
      </c>
      <c r="K50" s="133">
        <v>234736.0504570122</v>
      </c>
      <c r="L50" s="133">
        <v>233562.1</v>
      </c>
      <c r="M50" s="133">
        <v>235466.1463637143</v>
      </c>
      <c r="N50" s="133">
        <v>237713.15190800515</v>
      </c>
      <c r="O50" s="133">
        <v>243064.53658990937</v>
      </c>
      <c r="P50" s="133">
        <v>248226.16692280376</v>
      </c>
      <c r="Q50" s="133">
        <v>253928.76594355408</v>
      </c>
      <c r="R50" s="133">
        <v>258759.50358208251</v>
      </c>
      <c r="S50" s="133">
        <v>266041.80166496709</v>
      </c>
      <c r="T50" s="133">
        <v>274832.53489360953</v>
      </c>
      <c r="U50" s="133">
        <v>282589.70003419218</v>
      </c>
      <c r="V50" s="133">
        <v>289716.41218016943</v>
      </c>
      <c r="W50" s="133">
        <v>295386.29527338105</v>
      </c>
      <c r="X50" s="133">
        <v>300684.30922192964</v>
      </c>
      <c r="Y50" s="133">
        <v>305725.9575355745</v>
      </c>
      <c r="Z50" s="133">
        <v>310557.51265281055</v>
      </c>
      <c r="AA50" s="133">
        <v>315242.74127814284</v>
      </c>
      <c r="AB50" s="133">
        <v>319912.72851195553</v>
      </c>
      <c r="AC50" s="133">
        <v>324577.03529810475</v>
      </c>
      <c r="AD50" s="133">
        <v>329255.88695530727</v>
      </c>
      <c r="AE50" s="133">
        <v>333947.29163977935</v>
      </c>
      <c r="AF50" s="133">
        <v>338649.10517332953</v>
      </c>
      <c r="AG50" s="133">
        <v>343346.59544057865</v>
      </c>
      <c r="AH50" s="133">
        <v>348054.29058026063</v>
      </c>
      <c r="AI50" s="133">
        <v>352825.58432413847</v>
      </c>
      <c r="AJ50" s="133">
        <v>357669.81356498454</v>
      </c>
      <c r="AK50" s="133">
        <v>362589.26547575614</v>
      </c>
      <c r="AL50" s="133">
        <v>367645.31553939811</v>
      </c>
      <c r="AM50" s="133">
        <v>372843.75071482139</v>
      </c>
      <c r="AN50" s="133">
        <v>378157.48589860817</v>
      </c>
      <c r="AO50" s="133">
        <v>383585.7405158726</v>
      </c>
      <c r="AP50" s="133">
        <v>389132.67004358408</v>
      </c>
      <c r="AQ50" s="133">
        <v>394786.3065689166</v>
      </c>
      <c r="AR50" s="133">
        <v>400566.43317280913</v>
      </c>
      <c r="AS50" s="133">
        <v>406489.70870798238</v>
      </c>
      <c r="AT50" s="133">
        <v>412572.755957407</v>
      </c>
      <c r="AU50" s="133">
        <v>418899.74426163093</v>
      </c>
      <c r="AV50" s="133">
        <v>425379.89902477479</v>
      </c>
      <c r="AW50" s="133">
        <v>432004.21130540874</v>
      </c>
      <c r="AX50" s="133">
        <v>438747.48096911202</v>
      </c>
      <c r="AY50" s="133">
        <v>445616.30177631316</v>
      </c>
      <c r="AZ50" s="133">
        <v>452629.26607926423</v>
      </c>
      <c r="BB50" s="146">
        <f t="shared" si="33"/>
        <v>6.8793418131061213E-3</v>
      </c>
      <c r="BC50" s="146">
        <f t="shared" si="34"/>
        <v>-4.7007197708573978E-3</v>
      </c>
      <c r="BD50" s="146">
        <f t="shared" si="35"/>
        <v>1.6861737809091837E-2</v>
      </c>
      <c r="BE50" s="146">
        <f t="shared" si="36"/>
        <v>2.6720513720843719E-2</v>
      </c>
      <c r="BF50" s="146">
        <f t="shared" si="37"/>
        <v>1.7031488528070016E-2</v>
      </c>
      <c r="BG50" s="146">
        <f t="shared" si="38"/>
        <v>1.4427391305324333E-2</v>
      </c>
      <c r="BH50" s="146">
        <f t="shared" si="39"/>
        <v>1.3754983203469129E-2</v>
      </c>
      <c r="BI50" s="146">
        <f t="shared" si="40"/>
        <v>1.4230228500310416E-2</v>
      </c>
      <c r="BJ50" s="146">
        <f t="shared" si="41"/>
        <v>1.4851458599522083E-2</v>
      </c>
      <c r="BK50" s="146">
        <f t="shared" si="42"/>
        <v>1.5608921382854968E-2</v>
      </c>
    </row>
    <row r="51" spans="1:63" x14ac:dyDescent="0.45">
      <c r="A51" s="159" t="s">
        <v>35</v>
      </c>
      <c r="B51" s="133">
        <v>195656.55897398049</v>
      </c>
      <c r="C51" s="133">
        <v>202792.32821059969</v>
      </c>
      <c r="D51" s="133">
        <v>201884.12751972518</v>
      </c>
      <c r="E51" s="133">
        <v>206056.81347083335</v>
      </c>
      <c r="F51" s="133">
        <v>206025.36499400096</v>
      </c>
      <c r="G51" s="133">
        <v>204640.74684522732</v>
      </c>
      <c r="H51" s="133">
        <v>219431.24114809805</v>
      </c>
      <c r="I51" s="133">
        <v>226469.13810870171</v>
      </c>
      <c r="J51" s="133">
        <v>212592.96052738113</v>
      </c>
      <c r="K51" s="133">
        <v>174811.37685038574</v>
      </c>
      <c r="L51" s="133">
        <v>212000.8</v>
      </c>
      <c r="M51" s="133">
        <v>229239.86140047925</v>
      </c>
      <c r="N51" s="133">
        <v>224168.05391406125</v>
      </c>
      <c r="O51" s="133">
        <v>230848.59431056961</v>
      </c>
      <c r="P51" s="133">
        <v>251021.92744005899</v>
      </c>
      <c r="Q51" s="133">
        <v>271270.58246574883</v>
      </c>
      <c r="R51" s="133">
        <v>282519.64367145498</v>
      </c>
      <c r="S51" s="133">
        <v>292658.85472082096</v>
      </c>
      <c r="T51" s="133">
        <v>301902.7626028891</v>
      </c>
      <c r="U51" s="133">
        <v>309689.54679448414</v>
      </c>
      <c r="V51" s="133">
        <v>316263.64804725203</v>
      </c>
      <c r="W51" s="133">
        <v>322033.8729979443</v>
      </c>
      <c r="X51" s="133">
        <v>327433.65003647917</v>
      </c>
      <c r="Y51" s="133">
        <v>332559.49705960124</v>
      </c>
      <c r="Z51" s="133">
        <v>337468.53233852203</v>
      </c>
      <c r="AA51" s="133">
        <v>342242.09899278282</v>
      </c>
      <c r="AB51" s="133">
        <v>347059.00812005135</v>
      </c>
      <c r="AC51" s="133">
        <v>351930.76897619583</v>
      </c>
      <c r="AD51" s="133">
        <v>356880.41338142258</v>
      </c>
      <c r="AE51" s="133">
        <v>361896.44755273464</v>
      </c>
      <c r="AF51" s="133">
        <v>366967.39057835122</v>
      </c>
      <c r="AG51" s="133">
        <v>372042.08576948952</v>
      </c>
      <c r="AH51" s="133">
        <v>377127.87022640288</v>
      </c>
      <c r="AI51" s="133">
        <v>382284.26605219964</v>
      </c>
      <c r="AJ51" s="133">
        <v>387565.86465162208</v>
      </c>
      <c r="AK51" s="133">
        <v>393011.56209756085</v>
      </c>
      <c r="AL51" s="133">
        <v>398696.77665393625</v>
      </c>
      <c r="AM51" s="133">
        <v>404638.15768003097</v>
      </c>
      <c r="AN51" s="133">
        <v>410785.17587944085</v>
      </c>
      <c r="AO51" s="133">
        <v>417106.72639933758</v>
      </c>
      <c r="AP51" s="133">
        <v>423635.00128718314</v>
      </c>
      <c r="AQ51" s="133">
        <v>430298.93842243456</v>
      </c>
      <c r="AR51" s="133">
        <v>437083.98183511104</v>
      </c>
      <c r="AS51" s="133">
        <v>444047.10736595996</v>
      </c>
      <c r="AT51" s="133">
        <v>451238.70490747161</v>
      </c>
      <c r="AU51" s="133">
        <v>458746.57947071374</v>
      </c>
      <c r="AV51" s="133">
        <v>466596.79744015902</v>
      </c>
      <c r="AW51" s="133">
        <v>474689.00833745289</v>
      </c>
      <c r="AX51" s="133">
        <v>482910.14847016259</v>
      </c>
      <c r="AY51" s="133">
        <v>491230.97599671409</v>
      </c>
      <c r="AZ51" s="133">
        <v>499613.0158102382</v>
      </c>
      <c r="BB51" s="146">
        <f t="shared" si="33"/>
        <v>9.0194554049376485E-3</v>
      </c>
      <c r="BC51" s="146">
        <f t="shared" si="34"/>
        <v>7.0918410143514521E-3</v>
      </c>
      <c r="BD51" s="146">
        <f t="shared" si="35"/>
        <v>5.0541081082583927E-2</v>
      </c>
      <c r="BE51" s="146">
        <f t="shared" si="36"/>
        <v>3.1167734203797037E-2</v>
      </c>
      <c r="BF51" s="146">
        <f t="shared" si="37"/>
        <v>1.5913732592008456E-2</v>
      </c>
      <c r="BG51" s="146">
        <f t="shared" si="38"/>
        <v>1.4048690576272671E-2</v>
      </c>
      <c r="BH51" s="146">
        <f t="shared" si="39"/>
        <v>1.3807665604894881E-2</v>
      </c>
      <c r="BI51" s="146">
        <f t="shared" si="40"/>
        <v>1.5119806397501767E-2</v>
      </c>
      <c r="BJ51" s="146">
        <f t="shared" si="41"/>
        <v>1.6052621810030532E-2</v>
      </c>
      <c r="BK51" s="146">
        <f t="shared" si="42"/>
        <v>1.7213653844973198E-2</v>
      </c>
    </row>
    <row r="52" spans="1:63" x14ac:dyDescent="0.45">
      <c r="A52" s="159" t="s">
        <v>36</v>
      </c>
      <c r="B52" s="133">
        <v>555231.90253347182</v>
      </c>
      <c r="C52" s="133">
        <v>541833.69474851782</v>
      </c>
      <c r="D52" s="133">
        <v>524502.87056040997</v>
      </c>
      <c r="E52" s="133">
        <v>515183.40588079067</v>
      </c>
      <c r="F52" s="133">
        <v>534442.6471513178</v>
      </c>
      <c r="G52" s="133">
        <v>542518.13605507417</v>
      </c>
      <c r="H52" s="133">
        <v>574947.71209660603</v>
      </c>
      <c r="I52" s="133">
        <v>601002.8018308162</v>
      </c>
      <c r="J52" s="133">
        <v>597776.42677285254</v>
      </c>
      <c r="K52" s="133">
        <v>491065.74609669112</v>
      </c>
      <c r="L52" s="133">
        <v>535996.64480650425</v>
      </c>
      <c r="M52" s="133">
        <v>563385.23200454679</v>
      </c>
      <c r="N52" s="133">
        <v>554895.31529063452</v>
      </c>
      <c r="O52" s="133">
        <v>552169.61652646086</v>
      </c>
      <c r="P52" s="133">
        <v>564957.1869310895</v>
      </c>
      <c r="Q52" s="133">
        <v>566819.87119918107</v>
      </c>
      <c r="R52" s="133">
        <v>574627.46486851177</v>
      </c>
      <c r="S52" s="133">
        <v>585271.47213582497</v>
      </c>
      <c r="T52" s="133">
        <v>598286.42322344973</v>
      </c>
      <c r="U52" s="133">
        <v>610212.88809952443</v>
      </c>
      <c r="V52" s="133">
        <v>620757.94891105988</v>
      </c>
      <c r="W52" s="133">
        <v>629937.10361094214</v>
      </c>
      <c r="X52" s="133">
        <v>638408.30183842033</v>
      </c>
      <c r="Y52" s="133">
        <v>646276.23865713482</v>
      </c>
      <c r="Z52" s="133">
        <v>653573.9279584703</v>
      </c>
      <c r="AA52" s="133">
        <v>660364.73720425938</v>
      </c>
      <c r="AB52" s="133">
        <v>666894.2632002196</v>
      </c>
      <c r="AC52" s="133">
        <v>673267.55129582528</v>
      </c>
      <c r="AD52" s="133">
        <v>679569.82592156797</v>
      </c>
      <c r="AE52" s="133">
        <v>685825.81476590049</v>
      </c>
      <c r="AF52" s="133">
        <v>692081.36029659794</v>
      </c>
      <c r="AG52" s="133">
        <v>698291.11733460031</v>
      </c>
      <c r="AH52" s="133">
        <v>704461.50099115539</v>
      </c>
      <c r="AI52" s="133">
        <v>710666.07475745084</v>
      </c>
      <c r="AJ52" s="133">
        <v>716933.14606897079</v>
      </c>
      <c r="AK52" s="133">
        <v>723274.84953012725</v>
      </c>
      <c r="AL52" s="133">
        <v>729787.96189609449</v>
      </c>
      <c r="AM52" s="133">
        <v>736515.61562080157</v>
      </c>
      <c r="AN52" s="133">
        <v>743414.2722505366</v>
      </c>
      <c r="AO52" s="133">
        <v>750468.86406349519</v>
      </c>
      <c r="AP52" s="133">
        <v>757743.93212585757</v>
      </c>
      <c r="AQ52" s="133">
        <v>765245.55892077717</v>
      </c>
      <c r="AR52" s="133">
        <v>772949.3814503639</v>
      </c>
      <c r="AS52" s="133">
        <v>780833.99355990544</v>
      </c>
      <c r="AT52" s="133">
        <v>788859.93607147201</v>
      </c>
      <c r="AU52" s="133">
        <v>797064.76224635763</v>
      </c>
      <c r="AV52" s="133">
        <v>805266.4485647449</v>
      </c>
      <c r="AW52" s="133">
        <v>813489.19955962815</v>
      </c>
      <c r="AX52" s="133">
        <v>821733.28053118684</v>
      </c>
      <c r="AY52" s="133">
        <v>830031.16166331375</v>
      </c>
      <c r="AZ52" s="133">
        <v>838463.82652685675</v>
      </c>
      <c r="BB52" s="146">
        <f t="shared" si="33"/>
        <v>-4.6221555093194366E-3</v>
      </c>
      <c r="BC52" s="146">
        <f t="shared" si="34"/>
        <v>-2.4158000489696851E-3</v>
      </c>
      <c r="BD52" s="146">
        <f t="shared" si="35"/>
        <v>1.1245493366392134E-2</v>
      </c>
      <c r="BE52" s="146">
        <f t="shared" si="36"/>
        <v>1.8346193760464757E-2</v>
      </c>
      <c r="BF52" s="146">
        <f t="shared" si="37"/>
        <v>1.2447044571091581E-2</v>
      </c>
      <c r="BG52" s="146">
        <f t="shared" si="38"/>
        <v>9.4263925749200617E-3</v>
      </c>
      <c r="BH52" s="146">
        <f t="shared" si="39"/>
        <v>8.8561416213128741E-3</v>
      </c>
      <c r="BI52" s="146">
        <f t="shared" si="40"/>
        <v>9.3547258157873348E-3</v>
      </c>
      <c r="BJ52" s="146">
        <f t="shared" si="41"/>
        <v>1.0169445872021399E-2</v>
      </c>
      <c r="BK52" s="146">
        <f t="shared" si="42"/>
        <v>1.017855395752898E-2</v>
      </c>
    </row>
    <row r="53" spans="1:63" x14ac:dyDescent="0.45">
      <c r="A53" s="159" t="s">
        <v>372</v>
      </c>
      <c r="B53" s="133">
        <v>97959.126715894963</v>
      </c>
      <c r="C53" s="133">
        <v>96669.933272516457</v>
      </c>
      <c r="D53" s="133">
        <v>91042.874445951893</v>
      </c>
      <c r="E53" s="133">
        <v>86157.076898448184</v>
      </c>
      <c r="F53" s="133">
        <v>81470.854780913025</v>
      </c>
      <c r="G53" s="133">
        <v>76021.840198478894</v>
      </c>
      <c r="H53" s="133">
        <v>75034.615442321898</v>
      </c>
      <c r="I53" s="133">
        <v>75169.251430278324</v>
      </c>
      <c r="J53" s="133">
        <v>70741.860648518486</v>
      </c>
      <c r="K53" s="133">
        <v>59781.686139142825</v>
      </c>
      <c r="L53" s="133">
        <v>63178.100000000013</v>
      </c>
      <c r="M53" s="133">
        <v>66063.993811628694</v>
      </c>
      <c r="N53" s="133">
        <v>62969.291722860049</v>
      </c>
      <c r="O53" s="133">
        <v>63512.833379304931</v>
      </c>
      <c r="P53" s="133">
        <v>64311.989363813918</v>
      </c>
      <c r="Q53" s="133">
        <v>64521.290356976671</v>
      </c>
      <c r="R53" s="133">
        <v>64878.626523629617</v>
      </c>
      <c r="S53" s="133">
        <v>65718.834162133353</v>
      </c>
      <c r="T53" s="133">
        <v>66476.810679100701</v>
      </c>
      <c r="U53" s="133">
        <v>67103.075561621532</v>
      </c>
      <c r="V53" s="133">
        <v>67533.869141789561</v>
      </c>
      <c r="W53" s="133">
        <v>68022.468192679109</v>
      </c>
      <c r="X53" s="133">
        <v>68463.978898142828</v>
      </c>
      <c r="Y53" s="133">
        <v>68879.675065633797</v>
      </c>
      <c r="Z53" s="133">
        <v>69285.71756295138</v>
      </c>
      <c r="AA53" s="133">
        <v>69693.034768491605</v>
      </c>
      <c r="AB53" s="133">
        <v>70130.016203100779</v>
      </c>
      <c r="AC53" s="133">
        <v>70573.774844007494</v>
      </c>
      <c r="AD53" s="133">
        <v>71014.654642641122</v>
      </c>
      <c r="AE53" s="133">
        <v>71451.475353282513</v>
      </c>
      <c r="AF53" s="133">
        <v>71883.107020305004</v>
      </c>
      <c r="AG53" s="133">
        <v>72306.487998099998</v>
      </c>
      <c r="AH53" s="133">
        <v>72729.68869300645</v>
      </c>
      <c r="AI53" s="133">
        <v>73165.257939376635</v>
      </c>
      <c r="AJ53" s="133">
        <v>73611.588769647016</v>
      </c>
      <c r="AK53" s="133">
        <v>74069.227777056643</v>
      </c>
      <c r="AL53" s="133">
        <v>74554.848793010155</v>
      </c>
      <c r="AM53" s="133">
        <v>75070.441432568477</v>
      </c>
      <c r="AN53" s="133">
        <v>75605.690317931847</v>
      </c>
      <c r="AO53" s="133">
        <v>76155.808823293934</v>
      </c>
      <c r="AP53" s="133">
        <v>76717.571130658951</v>
      </c>
      <c r="AQ53" s="133">
        <v>77299.448828890832</v>
      </c>
      <c r="AR53" s="133">
        <v>77911.27380908691</v>
      </c>
      <c r="AS53" s="133">
        <v>78560.912285736369</v>
      </c>
      <c r="AT53" s="133">
        <v>79245.069966774812</v>
      </c>
      <c r="AU53" s="133">
        <v>79978.204972272084</v>
      </c>
      <c r="AV53" s="133">
        <v>80730.438062238871</v>
      </c>
      <c r="AW53" s="133">
        <v>81509.908301149902</v>
      </c>
      <c r="AX53" s="133">
        <v>82313.112777375572</v>
      </c>
      <c r="AY53" s="133">
        <v>83140.445714327332</v>
      </c>
      <c r="AZ53" s="133">
        <v>83996.759288105124</v>
      </c>
      <c r="BB53" s="146">
        <f t="shared" si="33"/>
        <v>-4.9441839414319455E-2</v>
      </c>
      <c r="BC53" s="146">
        <f t="shared" si="34"/>
        <v>-3.6335996856599384E-2</v>
      </c>
      <c r="BD53" s="146">
        <f t="shared" si="35"/>
        <v>4.2163700362556344E-3</v>
      </c>
      <c r="BE53" s="146">
        <f t="shared" si="36"/>
        <v>9.1685731507793466E-3</v>
      </c>
      <c r="BF53" s="146">
        <f t="shared" si="37"/>
        <v>6.3140791012510356E-3</v>
      </c>
      <c r="BG53" s="146">
        <f t="shared" si="38"/>
        <v>6.207367326756863E-3</v>
      </c>
      <c r="BH53" s="146">
        <f t="shared" si="39"/>
        <v>6.0097626571034013E-3</v>
      </c>
      <c r="BI53" s="146">
        <f t="shared" si="40"/>
        <v>7.0508620596756444E-3</v>
      </c>
      <c r="BJ53" s="146">
        <f t="shared" si="41"/>
        <v>8.3594241834969996E-3</v>
      </c>
      <c r="BK53" s="146">
        <f t="shared" si="42"/>
        <v>9.8530363457911552E-3</v>
      </c>
    </row>
    <row r="54" spans="1:63" ht="11.25" customHeight="1" x14ac:dyDescent="0.45">
      <c r="A54" s="159" t="s">
        <v>373</v>
      </c>
      <c r="B54" s="133">
        <v>38601.002950495225</v>
      </c>
      <c r="C54" s="133">
        <v>38320.460648859589</v>
      </c>
      <c r="D54" s="133">
        <v>37041.442143745138</v>
      </c>
      <c r="E54" s="133">
        <v>36931.093078179787</v>
      </c>
      <c r="F54" s="133">
        <v>37416.045981978554</v>
      </c>
      <c r="G54" s="133">
        <v>36836.535330572427</v>
      </c>
      <c r="H54" s="133">
        <v>38537.037553471688</v>
      </c>
      <c r="I54" s="133">
        <v>40420.829305014326</v>
      </c>
      <c r="J54" s="133">
        <v>36382.805833135702</v>
      </c>
      <c r="K54" s="133">
        <v>31303.582253073157</v>
      </c>
      <c r="L54" s="133">
        <v>32468.999999999996</v>
      </c>
      <c r="M54" s="133">
        <v>32644.560689252645</v>
      </c>
      <c r="N54" s="133">
        <v>30145.508867641303</v>
      </c>
      <c r="O54" s="133">
        <v>29691.230699849697</v>
      </c>
      <c r="P54" s="133">
        <v>30111.168172000242</v>
      </c>
      <c r="Q54" s="133">
        <v>31668.931215602912</v>
      </c>
      <c r="R54" s="133">
        <v>32724.634694820063</v>
      </c>
      <c r="S54" s="133">
        <v>33599.577422620583</v>
      </c>
      <c r="T54" s="133">
        <v>34274.908222062484</v>
      </c>
      <c r="U54" s="133">
        <v>34811.670853232186</v>
      </c>
      <c r="V54" s="133">
        <v>35245.313503111371</v>
      </c>
      <c r="W54" s="133">
        <v>35702.153686713835</v>
      </c>
      <c r="X54" s="133">
        <v>36127.781310563078</v>
      </c>
      <c r="Y54" s="133">
        <v>36525.050476207798</v>
      </c>
      <c r="Z54" s="133">
        <v>36895.487185144557</v>
      </c>
      <c r="AA54" s="133">
        <v>37245.991148769062</v>
      </c>
      <c r="AB54" s="133">
        <v>37587.350627994572</v>
      </c>
      <c r="AC54" s="133">
        <v>37925.734840143006</v>
      </c>
      <c r="AD54" s="133">
        <v>38264.494115512978</v>
      </c>
      <c r="AE54" s="133">
        <v>38604.312847435642</v>
      </c>
      <c r="AF54" s="133">
        <v>38946.089420973294</v>
      </c>
      <c r="AG54" s="133">
        <v>39288.013273179015</v>
      </c>
      <c r="AH54" s="133">
        <v>39629.834007893733</v>
      </c>
      <c r="AI54" s="133">
        <v>39975.356576812381</v>
      </c>
      <c r="AJ54" s="133">
        <v>40325.797937047326</v>
      </c>
      <c r="AK54" s="133">
        <v>40679.499357978952</v>
      </c>
      <c r="AL54" s="133">
        <v>41041.437924741906</v>
      </c>
      <c r="AM54" s="133">
        <v>41416.727795083221</v>
      </c>
      <c r="AN54" s="133">
        <v>41802.042233197913</v>
      </c>
      <c r="AO54" s="133">
        <v>42195.851464060208</v>
      </c>
      <c r="AP54" s="133">
        <v>42598.354381789664</v>
      </c>
      <c r="AQ54" s="133">
        <v>43008.076481467651</v>
      </c>
      <c r="AR54" s="133">
        <v>43425.665494498295</v>
      </c>
      <c r="AS54" s="133">
        <v>43850.255642848606</v>
      </c>
      <c r="AT54" s="133">
        <v>44279.201188836516</v>
      </c>
      <c r="AU54" s="133">
        <v>44715.282894535238</v>
      </c>
      <c r="AV54" s="133">
        <v>45153.833822670829</v>
      </c>
      <c r="AW54" s="133">
        <v>45595.371972494948</v>
      </c>
      <c r="AX54" s="133">
        <v>46039.570466203179</v>
      </c>
      <c r="AY54" s="133">
        <v>46488.496366091786</v>
      </c>
      <c r="AZ54" s="133">
        <v>46945.37300401627</v>
      </c>
      <c r="BB54" s="146">
        <f t="shared" si="33"/>
        <v>-9.3139734728900914E-3</v>
      </c>
      <c r="BC54" s="146">
        <f t="shared" si="34"/>
        <v>-2.4924986983328346E-2</v>
      </c>
      <c r="BD54" s="146">
        <f t="shared" si="35"/>
        <v>-4.9775060625600887E-3</v>
      </c>
      <c r="BE54" s="146">
        <f t="shared" si="36"/>
        <v>2.1629898383899393E-2</v>
      </c>
      <c r="BF54" s="146">
        <f t="shared" si="37"/>
        <v>1.1103541512864412E-2</v>
      </c>
      <c r="BG54" s="146">
        <f t="shared" si="38"/>
        <v>8.9667724773894175E-3</v>
      </c>
      <c r="BH54" s="146">
        <f t="shared" si="39"/>
        <v>8.7472146350431323E-3</v>
      </c>
      <c r="BI54" s="146">
        <f t="shared" si="40"/>
        <v>9.2608908692295433E-3</v>
      </c>
      <c r="BJ54" s="146">
        <f t="shared" si="41"/>
        <v>9.7471408143772198E-3</v>
      </c>
      <c r="BK54" s="146">
        <f t="shared" si="42"/>
        <v>9.781389482225622E-3</v>
      </c>
    </row>
    <row r="55" spans="1:63" ht="11.25" customHeight="1" thickBot="1" x14ac:dyDescent="0.5">
      <c r="A55" s="187" t="s">
        <v>374</v>
      </c>
      <c r="B55" s="188">
        <v>173527.99182556325</v>
      </c>
      <c r="C55" s="188">
        <v>174853.32429998551</v>
      </c>
      <c r="D55" s="188">
        <v>174328.79745869371</v>
      </c>
      <c r="E55" s="188">
        <v>170038.63091657814</v>
      </c>
      <c r="F55" s="188">
        <v>171808.90333752264</v>
      </c>
      <c r="G55" s="188">
        <v>172216.72100818058</v>
      </c>
      <c r="H55" s="188">
        <v>176125.75628661783</v>
      </c>
      <c r="I55" s="188">
        <v>178682.13446821779</v>
      </c>
      <c r="J55" s="188">
        <v>173262.80834399787</v>
      </c>
      <c r="K55" s="188">
        <v>159009.12516582853</v>
      </c>
      <c r="L55" s="188">
        <v>162284.59078308579</v>
      </c>
      <c r="M55" s="188">
        <v>168566.84744814373</v>
      </c>
      <c r="N55" s="188">
        <v>166169.55989770428</v>
      </c>
      <c r="O55" s="188">
        <v>167765.47377870412</v>
      </c>
      <c r="P55" s="188">
        <v>172322.2661977979</v>
      </c>
      <c r="Q55" s="188">
        <v>178758.47160707752</v>
      </c>
      <c r="R55" s="188">
        <v>182362.16606144214</v>
      </c>
      <c r="S55" s="188">
        <v>185948.28738699452</v>
      </c>
      <c r="T55" s="188">
        <v>189314.0101167828</v>
      </c>
      <c r="U55" s="188">
        <v>192109.06846314558</v>
      </c>
      <c r="V55" s="188">
        <v>194247.08986867699</v>
      </c>
      <c r="W55" s="188">
        <v>196360.43851053613</v>
      </c>
      <c r="X55" s="188">
        <v>198287.04322088315</v>
      </c>
      <c r="Y55" s="188">
        <v>200092.19612467621</v>
      </c>
      <c r="Z55" s="188">
        <v>201814.54371033303</v>
      </c>
      <c r="AA55" s="188">
        <v>203522.91620740743</v>
      </c>
      <c r="AB55" s="188">
        <v>205394.8209028854</v>
      </c>
      <c r="AC55" s="188">
        <v>207372.18572415956</v>
      </c>
      <c r="AD55" s="188">
        <v>209426.74120591197</v>
      </c>
      <c r="AE55" s="188">
        <v>211526.1355120072</v>
      </c>
      <c r="AF55" s="188">
        <v>213642.4840079901</v>
      </c>
      <c r="AG55" s="188">
        <v>215770.68118292265</v>
      </c>
      <c r="AH55" s="188">
        <v>217935.6004697858</v>
      </c>
      <c r="AI55" s="188">
        <v>220146.41642099054</v>
      </c>
      <c r="AJ55" s="188">
        <v>222400.0720574329</v>
      </c>
      <c r="AK55" s="188">
        <v>224686.44997345711</v>
      </c>
      <c r="AL55" s="188">
        <v>227038.0240756642</v>
      </c>
      <c r="AM55" s="188">
        <v>229475.94462836054</v>
      </c>
      <c r="AN55" s="188">
        <v>231978.08117338739</v>
      </c>
      <c r="AO55" s="188">
        <v>234536.03816552125</v>
      </c>
      <c r="AP55" s="188">
        <v>237153.20737758387</v>
      </c>
      <c r="AQ55" s="188">
        <v>239832.56415443198</v>
      </c>
      <c r="AR55" s="188">
        <v>242576.68474034907</v>
      </c>
      <c r="AS55" s="188">
        <v>245390.16700789501</v>
      </c>
      <c r="AT55" s="188">
        <v>248272.66729485054</v>
      </c>
      <c r="AU55" s="188">
        <v>251256.83831206016</v>
      </c>
      <c r="AV55" s="188">
        <v>254292.09655697987</v>
      </c>
      <c r="AW55" s="188">
        <v>257379.88285876083</v>
      </c>
      <c r="AX55" s="188">
        <v>260504.08291785431</v>
      </c>
      <c r="AY55" s="188">
        <v>263668.1833921473</v>
      </c>
      <c r="AZ55" s="188">
        <v>266886.72228275426</v>
      </c>
      <c r="BB55" s="189">
        <f t="shared" si="33"/>
        <v>-1.5158964685336729E-3</v>
      </c>
      <c r="BC55" s="189">
        <f t="shared" si="34"/>
        <v>-1.1810138775446233E-2</v>
      </c>
      <c r="BD55" s="189">
        <f t="shared" si="35"/>
        <v>1.9524976360503654E-2</v>
      </c>
      <c r="BE55" s="189">
        <f t="shared" si="36"/>
        <v>1.6757951968061624E-2</v>
      </c>
      <c r="BF55" s="189">
        <f t="shared" si="37"/>
        <v>9.3731758570216872E-3</v>
      </c>
      <c r="BG55" s="189">
        <f t="shared" si="38"/>
        <v>9.7523216748387487E-3</v>
      </c>
      <c r="BH55" s="189">
        <f t="shared" si="39"/>
        <v>1.0131356594049734E-2</v>
      </c>
      <c r="BI55" s="189">
        <f t="shared" si="40"/>
        <v>1.0858632067272556E-2</v>
      </c>
      <c r="BJ55" s="189">
        <f t="shared" si="41"/>
        <v>1.1620863491177191E-2</v>
      </c>
      <c r="BK55" s="189">
        <f t="shared" si="42"/>
        <v>1.2142859300902309E-2</v>
      </c>
    </row>
    <row r="56" spans="1:63" ht="11.25" customHeight="1" x14ac:dyDescent="0.45">
      <c r="A56" s="190"/>
    </row>
    <row r="57" spans="1:63" ht="11.25" customHeight="1" thickBot="1" x14ac:dyDescent="0.5">
      <c r="A57" s="191" t="s">
        <v>375</v>
      </c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</row>
    <row r="58" spans="1:63" ht="10.9" thickBot="1" x14ac:dyDescent="0.5">
      <c r="A58" s="193" t="s">
        <v>349</v>
      </c>
      <c r="B58" s="194">
        <f>B59+B60+B61+B65+B66+B67</f>
        <v>99.999999999999972</v>
      </c>
      <c r="C58" s="194">
        <f t="shared" ref="C58:AZ58" si="43">C59+C60+C61+C65+C66+C67</f>
        <v>100</v>
      </c>
      <c r="D58" s="194">
        <f t="shared" si="43"/>
        <v>99.999999999999986</v>
      </c>
      <c r="E58" s="194">
        <f t="shared" si="43"/>
        <v>100.00000000000001</v>
      </c>
      <c r="F58" s="194">
        <f t="shared" si="43"/>
        <v>99.999999999999986</v>
      </c>
      <c r="G58" s="194">
        <f t="shared" si="43"/>
        <v>99.999999999999943</v>
      </c>
      <c r="H58" s="194">
        <f t="shared" si="43"/>
        <v>99.999999999999986</v>
      </c>
      <c r="I58" s="194">
        <f t="shared" si="43"/>
        <v>99.999999999999986</v>
      </c>
      <c r="J58" s="194">
        <f t="shared" si="43"/>
        <v>100</v>
      </c>
      <c r="K58" s="194">
        <f t="shared" si="43"/>
        <v>99.999999999999986</v>
      </c>
      <c r="L58" s="194">
        <f t="shared" si="43"/>
        <v>99.999999999999986</v>
      </c>
      <c r="M58" s="194">
        <f t="shared" si="43"/>
        <v>100</v>
      </c>
      <c r="N58" s="194">
        <f t="shared" si="43"/>
        <v>99.999999999999972</v>
      </c>
      <c r="O58" s="194">
        <f t="shared" si="43"/>
        <v>100</v>
      </c>
      <c r="P58" s="194">
        <f t="shared" si="43"/>
        <v>100</v>
      </c>
      <c r="Q58" s="194">
        <f t="shared" si="43"/>
        <v>99.999999999999957</v>
      </c>
      <c r="R58" s="194">
        <f t="shared" si="43"/>
        <v>99.999999999999986</v>
      </c>
      <c r="S58" s="194">
        <f t="shared" si="43"/>
        <v>100.00000000000003</v>
      </c>
      <c r="T58" s="194">
        <f t="shared" si="43"/>
        <v>100</v>
      </c>
      <c r="U58" s="194">
        <f t="shared" si="43"/>
        <v>100</v>
      </c>
      <c r="V58" s="194">
        <f t="shared" si="43"/>
        <v>100.00000000000001</v>
      </c>
      <c r="W58" s="194">
        <f t="shared" si="43"/>
        <v>99.999999999999972</v>
      </c>
      <c r="X58" s="194">
        <f t="shared" si="43"/>
        <v>99.999999999999972</v>
      </c>
      <c r="Y58" s="194">
        <f t="shared" si="43"/>
        <v>100.00000000000001</v>
      </c>
      <c r="Z58" s="194">
        <f t="shared" si="43"/>
        <v>100.00000000000003</v>
      </c>
      <c r="AA58" s="194">
        <f t="shared" si="43"/>
        <v>100.00000000000001</v>
      </c>
      <c r="AB58" s="194">
        <f t="shared" si="43"/>
        <v>100.00000000000001</v>
      </c>
      <c r="AC58" s="194">
        <f t="shared" si="43"/>
        <v>100</v>
      </c>
      <c r="AD58" s="194">
        <f t="shared" si="43"/>
        <v>100.00000000000001</v>
      </c>
      <c r="AE58" s="194">
        <f t="shared" si="43"/>
        <v>99.999999999999986</v>
      </c>
      <c r="AF58" s="194">
        <f t="shared" si="43"/>
        <v>99.999999999999972</v>
      </c>
      <c r="AG58" s="194">
        <f t="shared" si="43"/>
        <v>99.999999999999986</v>
      </c>
      <c r="AH58" s="194">
        <f t="shared" si="43"/>
        <v>100.00000000000004</v>
      </c>
      <c r="AI58" s="194">
        <f t="shared" si="43"/>
        <v>100</v>
      </c>
      <c r="AJ58" s="194">
        <f t="shared" si="43"/>
        <v>99.999999999999972</v>
      </c>
      <c r="AK58" s="194">
        <f t="shared" si="43"/>
        <v>99.999999999999986</v>
      </c>
      <c r="AL58" s="194">
        <f t="shared" si="43"/>
        <v>99.999999999999986</v>
      </c>
      <c r="AM58" s="194">
        <f t="shared" si="43"/>
        <v>100</v>
      </c>
      <c r="AN58" s="194">
        <f t="shared" si="43"/>
        <v>99.999999999999972</v>
      </c>
      <c r="AO58" s="194">
        <f t="shared" si="43"/>
        <v>100.00000000000003</v>
      </c>
      <c r="AP58" s="194">
        <f t="shared" si="43"/>
        <v>100.00000000000004</v>
      </c>
      <c r="AQ58" s="194">
        <f t="shared" si="43"/>
        <v>100</v>
      </c>
      <c r="AR58" s="194">
        <f t="shared" si="43"/>
        <v>99.999999999999972</v>
      </c>
      <c r="AS58" s="194">
        <f t="shared" si="43"/>
        <v>100</v>
      </c>
      <c r="AT58" s="194">
        <f t="shared" si="43"/>
        <v>100</v>
      </c>
      <c r="AU58" s="194">
        <f t="shared" si="43"/>
        <v>100.00000000000003</v>
      </c>
      <c r="AV58" s="194">
        <f t="shared" si="43"/>
        <v>99.999999999999986</v>
      </c>
      <c r="AW58" s="194">
        <f t="shared" si="43"/>
        <v>99.999999999999986</v>
      </c>
      <c r="AX58" s="194">
        <f t="shared" si="43"/>
        <v>99.999999999999972</v>
      </c>
      <c r="AY58" s="194">
        <f t="shared" si="43"/>
        <v>99.999999999999986</v>
      </c>
      <c r="AZ58" s="194">
        <f t="shared" si="43"/>
        <v>100</v>
      </c>
    </row>
    <row r="59" spans="1:63" x14ac:dyDescent="0.45">
      <c r="A59" s="150" t="s">
        <v>12</v>
      </c>
      <c r="B59" s="195">
        <f>B17/B$16*100</f>
        <v>2.3174890447654581</v>
      </c>
      <c r="C59" s="195">
        <f t="shared" ref="C59:AZ67" si="44">C17/C$16*100</f>
        <v>2.3193590485657527</v>
      </c>
      <c r="D59" s="195">
        <f t="shared" si="44"/>
        <v>2.149352431172471</v>
      </c>
      <c r="E59" s="195">
        <f t="shared" si="44"/>
        <v>2.0832272898143493</v>
      </c>
      <c r="F59" s="195">
        <f t="shared" si="44"/>
        <v>2.0914484278386558</v>
      </c>
      <c r="G59" s="195">
        <f t="shared" si="44"/>
        <v>1.7943819944915962</v>
      </c>
      <c r="H59" s="195">
        <f t="shared" si="44"/>
        <v>1.6932534357184319</v>
      </c>
      <c r="I59" s="195">
        <f t="shared" si="44"/>
        <v>1.6968639793602847</v>
      </c>
      <c r="J59" s="195">
        <f t="shared" si="44"/>
        <v>1.6491433204687576</v>
      </c>
      <c r="K59" s="195">
        <f t="shared" si="44"/>
        <v>1.5001245060266926</v>
      </c>
      <c r="L59" s="195">
        <f t="shared" si="44"/>
        <v>1.6180693208397552</v>
      </c>
      <c r="M59" s="195">
        <f t="shared" si="44"/>
        <v>1.6795782681145461</v>
      </c>
      <c r="N59" s="195">
        <f t="shared" si="44"/>
        <v>1.6633080452989932</v>
      </c>
      <c r="O59" s="195">
        <f t="shared" si="44"/>
        <v>1.7285689542017721</v>
      </c>
      <c r="P59" s="195">
        <f t="shared" si="44"/>
        <v>1.6543369835710771</v>
      </c>
      <c r="Q59" s="195">
        <f t="shared" si="44"/>
        <v>1.5876803579993337</v>
      </c>
      <c r="R59" s="195">
        <f t="shared" si="44"/>
        <v>1.5329659978794066</v>
      </c>
      <c r="S59" s="195">
        <f t="shared" si="44"/>
        <v>1.5175915863744742</v>
      </c>
      <c r="T59" s="195">
        <f t="shared" si="44"/>
        <v>1.506261631115795</v>
      </c>
      <c r="U59" s="195">
        <f t="shared" si="44"/>
        <v>1.4965247433552034</v>
      </c>
      <c r="V59" s="195">
        <f t="shared" si="44"/>
        <v>1.4868353658393334</v>
      </c>
      <c r="W59" s="195">
        <f t="shared" si="44"/>
        <v>1.4799790511257087</v>
      </c>
      <c r="X59" s="195">
        <f t="shared" si="44"/>
        <v>1.4732728889079689</v>
      </c>
      <c r="Y59" s="195">
        <f t="shared" si="44"/>
        <v>1.4667509137763319</v>
      </c>
      <c r="Z59" s="195">
        <f t="shared" si="44"/>
        <v>1.4605151870452975</v>
      </c>
      <c r="AA59" s="195">
        <f t="shared" si="44"/>
        <v>1.4549282271608182</v>
      </c>
      <c r="AB59" s="195">
        <f t="shared" si="44"/>
        <v>1.4500609385267584</v>
      </c>
      <c r="AC59" s="195">
        <f t="shared" si="44"/>
        <v>1.445795219827523</v>
      </c>
      <c r="AD59" s="195">
        <f t="shared" si="44"/>
        <v>1.441869263718466</v>
      </c>
      <c r="AE59" s="195">
        <f t="shared" si="44"/>
        <v>1.4380514155223936</v>
      </c>
      <c r="AF59" s="195">
        <f t="shared" si="44"/>
        <v>1.4340918721759579</v>
      </c>
      <c r="AG59" s="195">
        <f t="shared" si="44"/>
        <v>1.4300192724117771</v>
      </c>
      <c r="AH59" s="195">
        <f t="shared" si="44"/>
        <v>1.4260031591994293</v>
      </c>
      <c r="AI59" s="195">
        <f t="shared" si="44"/>
        <v>1.4219896851166294</v>
      </c>
      <c r="AJ59" s="195">
        <f t="shared" si="44"/>
        <v>1.4178854988794867</v>
      </c>
      <c r="AK59" s="195">
        <f t="shared" si="44"/>
        <v>1.4136296695318933</v>
      </c>
      <c r="AL59" s="195">
        <f t="shared" si="44"/>
        <v>1.4092724797719489</v>
      </c>
      <c r="AM59" s="195">
        <f t="shared" si="44"/>
        <v>1.4048635342730136</v>
      </c>
      <c r="AN59" s="195">
        <f t="shared" si="44"/>
        <v>1.4003948105619359</v>
      </c>
      <c r="AO59" s="195">
        <f t="shared" si="44"/>
        <v>1.3958430404499231</v>
      </c>
      <c r="AP59" s="195">
        <f t="shared" si="44"/>
        <v>1.3911764891886691</v>
      </c>
      <c r="AQ59" s="195">
        <f t="shared" si="44"/>
        <v>1.3864562187271461</v>
      </c>
      <c r="AR59" s="195">
        <f t="shared" si="44"/>
        <v>1.3818064092437825</v>
      </c>
      <c r="AS59" s="195">
        <f t="shared" si="44"/>
        <v>1.3772451730934787</v>
      </c>
      <c r="AT59" s="195">
        <f t="shared" si="44"/>
        <v>1.3727210962200982</v>
      </c>
      <c r="AU59" s="195">
        <f t="shared" si="44"/>
        <v>1.3682113884425304</v>
      </c>
      <c r="AV59" s="195">
        <f t="shared" si="44"/>
        <v>1.3636503546304757</v>
      </c>
      <c r="AW59" s="195">
        <f t="shared" si="44"/>
        <v>1.3591539623238846</v>
      </c>
      <c r="AX59" s="195">
        <f t="shared" si="44"/>
        <v>1.3548565197894362</v>
      </c>
      <c r="AY59" s="195">
        <f t="shared" si="44"/>
        <v>1.3508277942027329</v>
      </c>
      <c r="AZ59" s="195">
        <f t="shared" si="44"/>
        <v>1.3471167642665265</v>
      </c>
    </row>
    <row r="60" spans="1:63" x14ac:dyDescent="0.45">
      <c r="A60" s="152" t="s">
        <v>213</v>
      </c>
      <c r="B60" s="196">
        <f>B18/B$16*100</f>
        <v>0.85576007075806682</v>
      </c>
      <c r="C60" s="196">
        <f t="shared" si="44"/>
        <v>0.81514060210535022</v>
      </c>
      <c r="D60" s="196">
        <f t="shared" si="44"/>
        <v>0.7716838707524033</v>
      </c>
      <c r="E60" s="196">
        <f t="shared" si="44"/>
        <v>0.7354175558250956</v>
      </c>
      <c r="F60" s="196">
        <f t="shared" si="44"/>
        <v>0.75250895028131171</v>
      </c>
      <c r="G60" s="196">
        <f t="shared" si="44"/>
        <v>0.82296743321039778</v>
      </c>
      <c r="H60" s="196">
        <f t="shared" si="44"/>
        <v>0.90280395890946219</v>
      </c>
      <c r="I60" s="196">
        <f t="shared" si="44"/>
        <v>0.85454704623171251</v>
      </c>
      <c r="J60" s="196">
        <f t="shared" si="44"/>
        <v>0.95910641443989697</v>
      </c>
      <c r="K60" s="196">
        <f t="shared" si="44"/>
        <v>0.77175659125485307</v>
      </c>
      <c r="L60" s="196">
        <f t="shared" si="44"/>
        <v>0.84095328031541494</v>
      </c>
      <c r="M60" s="196">
        <f t="shared" si="44"/>
        <v>0.88055473616658764</v>
      </c>
      <c r="N60" s="196">
        <f t="shared" si="44"/>
        <v>0.8630426389218796</v>
      </c>
      <c r="O60" s="196">
        <f t="shared" si="44"/>
        <v>0.79916994735601754</v>
      </c>
      <c r="P60" s="196">
        <f t="shared" si="44"/>
        <v>0.67302534767669919</v>
      </c>
      <c r="Q60" s="196">
        <f t="shared" si="44"/>
        <v>0.55604490762111525</v>
      </c>
      <c r="R60" s="196">
        <f t="shared" si="44"/>
        <v>0.48299352023071479</v>
      </c>
      <c r="S60" s="196">
        <f t="shared" si="44"/>
        <v>0.46176114867924134</v>
      </c>
      <c r="T60" s="196">
        <f t="shared" si="44"/>
        <v>0.45180601857004504</v>
      </c>
      <c r="U60" s="196">
        <f t="shared" si="44"/>
        <v>0.44423494961165549</v>
      </c>
      <c r="V60" s="196">
        <f t="shared" si="44"/>
        <v>0.43783474675758288</v>
      </c>
      <c r="W60" s="196">
        <f t="shared" si="44"/>
        <v>0.43327926526740845</v>
      </c>
      <c r="X60" s="196">
        <f t="shared" si="44"/>
        <v>0.42906235264258147</v>
      </c>
      <c r="Y60" s="196">
        <f t="shared" si="44"/>
        <v>0.42524547519543471</v>
      </c>
      <c r="Z60" s="196">
        <f t="shared" si="44"/>
        <v>0.4219364887331522</v>
      </c>
      <c r="AA60" s="196">
        <f>AA18/AA$16*100</f>
        <v>0.41926423868589369</v>
      </c>
      <c r="AB60" s="196">
        <f t="shared" si="44"/>
        <v>0.41759205365022667</v>
      </c>
      <c r="AC60" s="196">
        <f t="shared" si="44"/>
        <v>0.41653570793620237</v>
      </c>
      <c r="AD60" s="196">
        <f t="shared" si="44"/>
        <v>0.41578616033479865</v>
      </c>
      <c r="AE60" s="196">
        <f t="shared" si="44"/>
        <v>0.41514691706767665</v>
      </c>
      <c r="AF60" s="196">
        <f t="shared" si="44"/>
        <v>0.41442348096041054</v>
      </c>
      <c r="AG60" s="196">
        <f t="shared" si="44"/>
        <v>0.4136569982766185</v>
      </c>
      <c r="AH60" s="196">
        <f t="shared" si="44"/>
        <v>0.41295298797658814</v>
      </c>
      <c r="AI60" s="196">
        <f t="shared" si="44"/>
        <v>0.41227248707755199</v>
      </c>
      <c r="AJ60" s="196">
        <f t="shared" si="44"/>
        <v>0.41158468803808684</v>
      </c>
      <c r="AK60" s="196">
        <f t="shared" si="44"/>
        <v>0.41084162664071655</v>
      </c>
      <c r="AL60" s="196">
        <f t="shared" si="44"/>
        <v>0.41001755797531447</v>
      </c>
      <c r="AM60" s="196">
        <f t="shared" si="44"/>
        <v>0.4091597573226412</v>
      </c>
      <c r="AN60" s="196">
        <f t="shared" si="44"/>
        <v>0.40825958123425099</v>
      </c>
      <c r="AO60" s="196">
        <f t="shared" si="44"/>
        <v>0.40732964209858247</v>
      </c>
      <c r="AP60" s="196">
        <f t="shared" si="44"/>
        <v>0.40633230208607485</v>
      </c>
      <c r="AQ60" s="196">
        <f t="shared" si="44"/>
        <v>0.40527886852126571</v>
      </c>
      <c r="AR60" s="196">
        <f t="shared" si="44"/>
        <v>0.40418110277540753</v>
      </c>
      <c r="AS60" s="196">
        <f t="shared" si="44"/>
        <v>0.40305506954958109</v>
      </c>
      <c r="AT60" s="196">
        <f t="shared" si="44"/>
        <v>0.40192456589819403</v>
      </c>
      <c r="AU60" s="196">
        <f t="shared" si="44"/>
        <v>0.40082792894105534</v>
      </c>
      <c r="AV60" s="196">
        <f t="shared" si="44"/>
        <v>0.39971817581018465</v>
      </c>
      <c r="AW60" s="196">
        <f t="shared" si="44"/>
        <v>0.39862906139745441</v>
      </c>
      <c r="AX60" s="196">
        <f t="shared" si="44"/>
        <v>0.39753477766933709</v>
      </c>
      <c r="AY60" s="196">
        <f t="shared" si="44"/>
        <v>0.39642671537499585</v>
      </c>
      <c r="AZ60" s="196">
        <f t="shared" si="44"/>
        <v>0.39532130190524084</v>
      </c>
    </row>
    <row r="61" spans="1:63" x14ac:dyDescent="0.45">
      <c r="A61" s="155" t="s">
        <v>350</v>
      </c>
      <c r="B61" s="197">
        <f>B62+B63+B64</f>
        <v>71.285135698113052</v>
      </c>
      <c r="C61" s="197">
        <f t="shared" ref="C61:Z61" si="45">C62+C63+C64</f>
        <v>71.751494198800245</v>
      </c>
      <c r="D61" s="197">
        <f t="shared" si="45"/>
        <v>72.333719975712185</v>
      </c>
      <c r="E61" s="197">
        <f t="shared" si="45"/>
        <v>72.842533586478694</v>
      </c>
      <c r="F61" s="197">
        <f t="shared" si="45"/>
        <v>72.914737391728863</v>
      </c>
      <c r="G61" s="197">
        <f t="shared" si="45"/>
        <v>73.295890413877842</v>
      </c>
      <c r="H61" s="197">
        <f t="shared" si="45"/>
        <v>73.075956511268004</v>
      </c>
      <c r="I61" s="197">
        <f t="shared" si="45"/>
        <v>73.177632088988872</v>
      </c>
      <c r="J61" s="197">
        <f t="shared" si="45"/>
        <v>73.701128767580983</v>
      </c>
      <c r="K61" s="197">
        <f t="shared" si="45"/>
        <v>75.441228550231912</v>
      </c>
      <c r="L61" s="197">
        <f t="shared" si="45"/>
        <v>75.009349647892691</v>
      </c>
      <c r="M61" s="197">
        <f t="shared" si="45"/>
        <v>74.846440647103066</v>
      </c>
      <c r="N61" s="197">
        <f t="shared" si="45"/>
        <v>75.149844662331532</v>
      </c>
      <c r="O61" s="197">
        <f t="shared" si="45"/>
        <v>75.35477712478864</v>
      </c>
      <c r="P61" s="197">
        <f t="shared" si="45"/>
        <v>75.515802489406639</v>
      </c>
      <c r="Q61" s="197">
        <f t="shared" si="45"/>
        <v>75.604582172458336</v>
      </c>
      <c r="R61" s="197">
        <f t="shared" si="45"/>
        <v>75.639986766927706</v>
      </c>
      <c r="S61" s="197">
        <f t="shared" si="45"/>
        <v>75.707431961181413</v>
      </c>
      <c r="T61" s="197">
        <f t="shared" si="45"/>
        <v>75.754684508714462</v>
      </c>
      <c r="U61" s="197">
        <f t="shared" si="45"/>
        <v>75.815804733870053</v>
      </c>
      <c r="V61" s="197">
        <f t="shared" si="45"/>
        <v>75.883331758314384</v>
      </c>
      <c r="W61" s="197">
        <f t="shared" si="45"/>
        <v>75.945509058528515</v>
      </c>
      <c r="X61" s="197">
        <f t="shared" si="45"/>
        <v>76.007070534663413</v>
      </c>
      <c r="Y61" s="197">
        <f t="shared" si="45"/>
        <v>76.068383477371626</v>
      </c>
      <c r="Z61" s="197">
        <f t="shared" si="45"/>
        <v>76.129538207005169</v>
      </c>
      <c r="AA61" s="197">
        <f>AA19/AA$16*100</f>
        <v>76.189184168006008</v>
      </c>
      <c r="AB61" s="197">
        <f t="shared" si="44"/>
        <v>76.245932330185681</v>
      </c>
      <c r="AC61" s="197">
        <f t="shared" si="44"/>
        <v>76.29977514864737</v>
      </c>
      <c r="AD61" s="197">
        <f t="shared" si="44"/>
        <v>76.35111906592951</v>
      </c>
      <c r="AE61" s="197">
        <f t="shared" si="44"/>
        <v>76.40048002092874</v>
      </c>
      <c r="AF61" s="197">
        <f t="shared" si="44"/>
        <v>76.448258278751908</v>
      </c>
      <c r="AG61" s="197">
        <f t="shared" si="44"/>
        <v>76.494386988318752</v>
      </c>
      <c r="AH61" s="197">
        <f t="shared" si="44"/>
        <v>76.538975588041495</v>
      </c>
      <c r="AI61" s="197">
        <f t="shared" si="44"/>
        <v>76.582843901761748</v>
      </c>
      <c r="AJ61" s="197">
        <f t="shared" si="44"/>
        <v>76.626303037250409</v>
      </c>
      <c r="AK61" s="197">
        <f t="shared" si="44"/>
        <v>76.669629053228221</v>
      </c>
      <c r="AL61" s="197">
        <f t="shared" si="44"/>
        <v>76.712141726635195</v>
      </c>
      <c r="AM61" s="197">
        <f t="shared" si="44"/>
        <v>76.753401143345044</v>
      </c>
      <c r="AN61" s="197">
        <f t="shared" si="44"/>
        <v>76.79438758310603</v>
      </c>
      <c r="AO61" s="197">
        <f t="shared" si="44"/>
        <v>76.836031305476652</v>
      </c>
      <c r="AP61" s="197">
        <f t="shared" si="44"/>
        <v>76.878981727583991</v>
      </c>
      <c r="AQ61" s="197">
        <f t="shared" si="44"/>
        <v>76.923928582450515</v>
      </c>
      <c r="AR61" s="197">
        <f t="shared" si="44"/>
        <v>76.970264106814895</v>
      </c>
      <c r="AS61" s="197">
        <f t="shared" si="44"/>
        <v>77.017034926261616</v>
      </c>
      <c r="AT61" s="197">
        <f t="shared" si="44"/>
        <v>77.063611167917728</v>
      </c>
      <c r="AU61" s="197">
        <f t="shared" si="44"/>
        <v>77.109781940010365</v>
      </c>
      <c r="AV61" s="197">
        <f t="shared" si="44"/>
        <v>77.154893959125019</v>
      </c>
      <c r="AW61" s="197">
        <f t="shared" si="44"/>
        <v>77.199436164625425</v>
      </c>
      <c r="AX61" s="197">
        <f t="shared" si="44"/>
        <v>77.24335076380514</v>
      </c>
      <c r="AY61" s="197">
        <f t="shared" si="44"/>
        <v>77.286490233438045</v>
      </c>
      <c r="AZ61" s="197">
        <f t="shared" si="44"/>
        <v>77.328786222382121</v>
      </c>
    </row>
    <row r="62" spans="1:63" x14ac:dyDescent="0.45">
      <c r="A62" s="156" t="s">
        <v>351</v>
      </c>
      <c r="B62" s="198">
        <f t="shared" ref="B62:Q66" si="46">B20/B$16*100</f>
        <v>26.431534840564343</v>
      </c>
      <c r="C62" s="198">
        <f t="shared" si="46"/>
        <v>26.566905712067136</v>
      </c>
      <c r="D62" s="198">
        <f t="shared" si="46"/>
        <v>26.970110453141032</v>
      </c>
      <c r="E62" s="198">
        <f t="shared" si="46"/>
        <v>27.275227569249637</v>
      </c>
      <c r="F62" s="198">
        <f t="shared" si="46"/>
        <v>27.251355443157273</v>
      </c>
      <c r="G62" s="198">
        <f t="shared" si="46"/>
        <v>27.366211689640863</v>
      </c>
      <c r="H62" s="198">
        <f t="shared" si="46"/>
        <v>27.087891599395668</v>
      </c>
      <c r="I62" s="198">
        <f t="shared" si="46"/>
        <v>26.820261734945454</v>
      </c>
      <c r="J62" s="198">
        <f t="shared" si="46"/>
        <v>27.125507394036148</v>
      </c>
      <c r="K62" s="198">
        <f t="shared" si="46"/>
        <v>28.443324466351726</v>
      </c>
      <c r="L62" s="198">
        <f t="shared" si="46"/>
        <v>28.372149516817345</v>
      </c>
      <c r="M62" s="198">
        <f t="shared" si="46"/>
        <v>28.121372528978085</v>
      </c>
      <c r="N62" s="198">
        <f t="shared" si="46"/>
        <v>28.258355604687139</v>
      </c>
      <c r="O62" s="198">
        <f t="shared" si="46"/>
        <v>28.35092295612781</v>
      </c>
      <c r="P62" s="198">
        <f t="shared" si="46"/>
        <v>28.314718987196198</v>
      </c>
      <c r="Q62" s="198">
        <f>Q20/Q$16*100</f>
        <v>28.113350803307302</v>
      </c>
      <c r="R62" s="198">
        <f t="shared" ref="R62:AF67" si="47">R20/R$16*100</f>
        <v>28.153449113829645</v>
      </c>
      <c r="S62" s="198">
        <f t="shared" si="47"/>
        <v>28.117175658235698</v>
      </c>
      <c r="T62" s="198">
        <f t="shared" si="47"/>
        <v>28.0550076152991</v>
      </c>
      <c r="U62" s="198">
        <f t="shared" si="47"/>
        <v>27.988577088431843</v>
      </c>
      <c r="V62" s="198">
        <f t="shared" si="47"/>
        <v>27.923303802422268</v>
      </c>
      <c r="W62" s="198">
        <f t="shared" si="47"/>
        <v>27.881702976953743</v>
      </c>
      <c r="X62" s="198">
        <f t="shared" si="47"/>
        <v>27.843026880824588</v>
      </c>
      <c r="Y62" s="198">
        <f t="shared" si="47"/>
        <v>27.806657604333751</v>
      </c>
      <c r="Z62" s="198">
        <f t="shared" si="47"/>
        <v>27.772689251006007</v>
      </c>
      <c r="AA62" s="198">
        <f t="shared" si="47"/>
        <v>27.741349040200319</v>
      </c>
      <c r="AB62" s="198">
        <f t="shared" si="47"/>
        <v>27.712172047477225</v>
      </c>
      <c r="AC62" s="198">
        <f t="shared" si="47"/>
        <v>27.684783094929465</v>
      </c>
      <c r="AD62" s="198">
        <f t="shared" si="47"/>
        <v>27.658559058926013</v>
      </c>
      <c r="AE62" s="198">
        <f t="shared" si="47"/>
        <v>27.632732071684487</v>
      </c>
      <c r="AF62" s="198">
        <f t="shared" si="47"/>
        <v>27.606348011752573</v>
      </c>
      <c r="AG62" s="198">
        <f t="shared" si="44"/>
        <v>27.579728347609056</v>
      </c>
      <c r="AH62" s="198">
        <f t="shared" si="44"/>
        <v>27.553768424959713</v>
      </c>
      <c r="AI62" s="198">
        <f t="shared" si="44"/>
        <v>27.528158327921865</v>
      </c>
      <c r="AJ62" s="198">
        <f t="shared" si="44"/>
        <v>27.502476078444388</v>
      </c>
      <c r="AK62" s="198">
        <f t="shared" si="44"/>
        <v>27.476205237820107</v>
      </c>
      <c r="AL62" s="198">
        <f t="shared" si="44"/>
        <v>27.449588073884073</v>
      </c>
      <c r="AM62" s="198">
        <f t="shared" si="44"/>
        <v>27.422679650013581</v>
      </c>
      <c r="AN62" s="198">
        <f t="shared" si="44"/>
        <v>27.395694948677914</v>
      </c>
      <c r="AO62" s="198">
        <f t="shared" si="44"/>
        <v>27.368684032738354</v>
      </c>
      <c r="AP62" s="198">
        <f t="shared" si="44"/>
        <v>27.341833824483363</v>
      </c>
      <c r="AQ62" s="198">
        <f t="shared" si="44"/>
        <v>27.315436203996668</v>
      </c>
      <c r="AR62" s="198">
        <f t="shared" si="44"/>
        <v>27.289662074524568</v>
      </c>
      <c r="AS62" s="198">
        <f t="shared" si="44"/>
        <v>27.263999946805896</v>
      </c>
      <c r="AT62" s="198">
        <f t="shared" si="44"/>
        <v>27.238082115805312</v>
      </c>
      <c r="AU62" s="198">
        <f t="shared" si="44"/>
        <v>27.211581061786134</v>
      </c>
      <c r="AV62" s="198">
        <f t="shared" si="44"/>
        <v>27.183647097160936</v>
      </c>
      <c r="AW62" s="198">
        <f t="shared" si="44"/>
        <v>27.155026247532206</v>
      </c>
      <c r="AX62" s="198">
        <f t="shared" si="44"/>
        <v>27.126840414441428</v>
      </c>
      <c r="AY62" s="198">
        <f t="shared" si="44"/>
        <v>27.099517697988183</v>
      </c>
      <c r="AZ62" s="198">
        <f t="shared" si="44"/>
        <v>27.073692904839973</v>
      </c>
    </row>
    <row r="63" spans="1:63" x14ac:dyDescent="0.45">
      <c r="A63" s="156" t="s">
        <v>352</v>
      </c>
      <c r="B63" s="198">
        <f t="shared" si="46"/>
        <v>31.677238136734836</v>
      </c>
      <c r="C63" s="198">
        <f t="shared" si="46"/>
        <v>31.880108120876223</v>
      </c>
      <c r="D63" s="198">
        <f t="shared" si="46"/>
        <v>32.152690057736081</v>
      </c>
      <c r="E63" s="198">
        <f t="shared" si="46"/>
        <v>32.375891805891257</v>
      </c>
      <c r="F63" s="198">
        <f t="shared" si="46"/>
        <v>32.57775082257416</v>
      </c>
      <c r="G63" s="198">
        <f t="shared" si="46"/>
        <v>32.926750243256329</v>
      </c>
      <c r="H63" s="198">
        <f t="shared" si="46"/>
        <v>33.130052894910186</v>
      </c>
      <c r="I63" s="198">
        <f t="shared" si="46"/>
        <v>33.531935463202579</v>
      </c>
      <c r="J63" s="198">
        <f t="shared" si="46"/>
        <v>33.666558806029364</v>
      </c>
      <c r="K63" s="198">
        <f t="shared" si="46"/>
        <v>34.075032997997972</v>
      </c>
      <c r="L63" s="198">
        <f t="shared" si="46"/>
        <v>33.82971675536038</v>
      </c>
      <c r="M63" s="198">
        <f t="shared" si="46"/>
        <v>33.876894393673027</v>
      </c>
      <c r="N63" s="198">
        <f t="shared" si="46"/>
        <v>34.131824926014666</v>
      </c>
      <c r="O63" s="198">
        <f t="shared" si="46"/>
        <v>34.347078627396876</v>
      </c>
      <c r="P63" s="198">
        <f t="shared" si="46"/>
        <v>34.485013513076069</v>
      </c>
      <c r="Q63" s="198">
        <f>Q21/Q$16*100</f>
        <v>34.39465154722366</v>
      </c>
      <c r="R63" s="198">
        <f t="shared" si="47"/>
        <v>34.457041960635387</v>
      </c>
      <c r="S63" s="198">
        <f t="shared" si="47"/>
        <v>34.556163302007803</v>
      </c>
      <c r="T63" s="198">
        <f t="shared" si="47"/>
        <v>34.660694048531859</v>
      </c>
      <c r="U63" s="198">
        <f t="shared" si="47"/>
        <v>34.784880005956133</v>
      </c>
      <c r="V63" s="198">
        <f t="shared" si="47"/>
        <v>34.920810027618586</v>
      </c>
      <c r="W63" s="198">
        <f t="shared" si="47"/>
        <v>35.009839729223472</v>
      </c>
      <c r="X63" s="198">
        <f t="shared" si="47"/>
        <v>35.095018779004405</v>
      </c>
      <c r="Y63" s="198">
        <f t="shared" si="47"/>
        <v>35.177503568481605</v>
      </c>
      <c r="Z63" s="198">
        <f t="shared" si="47"/>
        <v>35.257530035141329</v>
      </c>
      <c r="AA63" s="198">
        <f t="shared" si="47"/>
        <v>35.332868658565232</v>
      </c>
      <c r="AB63" s="198">
        <f t="shared" si="47"/>
        <v>35.401679153521798</v>
      </c>
      <c r="AC63" s="198">
        <f t="shared" si="47"/>
        <v>35.464422727971758</v>
      </c>
      <c r="AD63" s="198">
        <f t="shared" si="47"/>
        <v>35.522900828762054</v>
      </c>
      <c r="AE63" s="198">
        <f t="shared" si="47"/>
        <v>35.57902764007487</v>
      </c>
      <c r="AF63" s="198">
        <f t="shared" si="47"/>
        <v>35.634702908769029</v>
      </c>
      <c r="AG63" s="198">
        <f t="shared" si="44"/>
        <v>35.689674837907219</v>
      </c>
      <c r="AH63" s="198">
        <f t="shared" si="44"/>
        <v>35.742889077485316</v>
      </c>
      <c r="AI63" s="198">
        <f t="shared" si="44"/>
        <v>35.795381127917146</v>
      </c>
      <c r="AJ63" s="198">
        <f t="shared" si="44"/>
        <v>35.847690215813429</v>
      </c>
      <c r="AK63" s="198">
        <f t="shared" si="44"/>
        <v>35.900488477710624</v>
      </c>
      <c r="AL63" s="198">
        <f t="shared" si="44"/>
        <v>35.953071894787797</v>
      </c>
      <c r="AM63" s="198">
        <f t="shared" si="44"/>
        <v>36.005071665315768</v>
      </c>
      <c r="AN63" s="198">
        <f t="shared" si="44"/>
        <v>36.057212608592408</v>
      </c>
      <c r="AO63" s="198">
        <f t="shared" si="44"/>
        <v>36.110215991544052</v>
      </c>
      <c r="AP63" s="198">
        <f t="shared" si="44"/>
        <v>36.164707069200439</v>
      </c>
      <c r="AQ63" s="198">
        <f t="shared" si="44"/>
        <v>36.220938031644231</v>
      </c>
      <c r="AR63" s="198">
        <f t="shared" si="44"/>
        <v>36.278155320533081</v>
      </c>
      <c r="AS63" s="198">
        <f t="shared" si="44"/>
        <v>36.33593055036016</v>
      </c>
      <c r="AT63" s="198">
        <f t="shared" si="44"/>
        <v>36.394024837198458</v>
      </c>
      <c r="AU63" s="198">
        <f t="shared" si="44"/>
        <v>36.45255426858148</v>
      </c>
      <c r="AV63" s="198">
        <f t="shared" si="44"/>
        <v>36.511400380500511</v>
      </c>
      <c r="AW63" s="198">
        <f t="shared" si="44"/>
        <v>36.570320806913728</v>
      </c>
      <c r="AX63" s="198">
        <f t="shared" si="44"/>
        <v>36.628379873599357</v>
      </c>
      <c r="AY63" s="198">
        <f t="shared" si="44"/>
        <v>36.685070270639613</v>
      </c>
      <c r="AZ63" s="198">
        <f t="shared" si="44"/>
        <v>36.739839546590474</v>
      </c>
    </row>
    <row r="64" spans="1:63" x14ac:dyDescent="0.45">
      <c r="A64" s="156" t="s">
        <v>353</v>
      </c>
      <c r="B64" s="198">
        <f t="shared" si="46"/>
        <v>13.176362720813865</v>
      </c>
      <c r="C64" s="198">
        <f t="shared" si="46"/>
        <v>13.304480365856886</v>
      </c>
      <c r="D64" s="198">
        <f t="shared" si="46"/>
        <v>13.210919464835072</v>
      </c>
      <c r="E64" s="198">
        <f t="shared" si="46"/>
        <v>13.191414211337804</v>
      </c>
      <c r="F64" s="198">
        <f t="shared" si="46"/>
        <v>13.085631125997427</v>
      </c>
      <c r="G64" s="198">
        <f t="shared" si="46"/>
        <v>13.002928480980646</v>
      </c>
      <c r="H64" s="198">
        <f t="shared" si="46"/>
        <v>12.858012016962157</v>
      </c>
      <c r="I64" s="198">
        <f t="shared" si="46"/>
        <v>12.825434890840842</v>
      </c>
      <c r="J64" s="198">
        <f t="shared" si="46"/>
        <v>12.909062567515466</v>
      </c>
      <c r="K64" s="198">
        <f t="shared" si="46"/>
        <v>12.922871085882214</v>
      </c>
      <c r="L64" s="198">
        <f t="shared" si="46"/>
        <v>12.807483375714964</v>
      </c>
      <c r="M64" s="198">
        <f t="shared" si="46"/>
        <v>12.848173724451954</v>
      </c>
      <c r="N64" s="198">
        <f t="shared" si="46"/>
        <v>12.759664131629725</v>
      </c>
      <c r="O64" s="198">
        <f t="shared" si="46"/>
        <v>12.656775541263949</v>
      </c>
      <c r="P64" s="198">
        <f t="shared" si="46"/>
        <v>12.716069989134374</v>
      </c>
      <c r="Q64" s="198">
        <f>Q22/Q$16*100</f>
        <v>13.096579821927381</v>
      </c>
      <c r="R64" s="198">
        <f t="shared" si="47"/>
        <v>13.029495692462667</v>
      </c>
      <c r="S64" s="198">
        <f t="shared" si="47"/>
        <v>13.034093000937915</v>
      </c>
      <c r="T64" s="198">
        <f t="shared" si="47"/>
        <v>13.038982844883504</v>
      </c>
      <c r="U64" s="198">
        <f t="shared" si="47"/>
        <v>13.042347639482069</v>
      </c>
      <c r="V64" s="198">
        <f t="shared" si="47"/>
        <v>13.03921792827353</v>
      </c>
      <c r="W64" s="198">
        <f t="shared" si="47"/>
        <v>13.053966352351301</v>
      </c>
      <c r="X64" s="198">
        <f t="shared" si="47"/>
        <v>13.069024874834417</v>
      </c>
      <c r="Y64" s="198">
        <f t="shared" si="47"/>
        <v>13.084222304556267</v>
      </c>
      <c r="Z64" s="198">
        <f t="shared" si="47"/>
        <v>13.099318920857833</v>
      </c>
      <c r="AA64" s="198">
        <f t="shared" si="47"/>
        <v>13.114966469240445</v>
      </c>
      <c r="AB64" s="198">
        <f t="shared" si="47"/>
        <v>13.132081129186657</v>
      </c>
      <c r="AC64" s="198">
        <f t="shared" si="47"/>
        <v>13.150569325746162</v>
      </c>
      <c r="AD64" s="198">
        <f t="shared" si="47"/>
        <v>13.169659178241435</v>
      </c>
      <c r="AE64" s="198">
        <f t="shared" si="47"/>
        <v>13.18872030916941</v>
      </c>
      <c r="AF64" s="198">
        <f t="shared" si="47"/>
        <v>13.207207358230317</v>
      </c>
      <c r="AG64" s="198">
        <f t="shared" si="44"/>
        <v>13.224983802802464</v>
      </c>
      <c r="AH64" s="198">
        <f t="shared" si="44"/>
        <v>13.242318085596461</v>
      </c>
      <c r="AI64" s="198">
        <f t="shared" si="44"/>
        <v>13.259304445922742</v>
      </c>
      <c r="AJ64" s="198">
        <f t="shared" si="44"/>
        <v>13.276136742992591</v>
      </c>
      <c r="AK64" s="198">
        <f t="shared" si="44"/>
        <v>13.292935337697493</v>
      </c>
      <c r="AL64" s="198">
        <f t="shared" si="44"/>
        <v>13.309481757963345</v>
      </c>
      <c r="AM64" s="198">
        <f t="shared" si="44"/>
        <v>13.325649828015704</v>
      </c>
      <c r="AN64" s="198">
        <f t="shared" si="44"/>
        <v>13.3414800258357</v>
      </c>
      <c r="AO64" s="198">
        <f t="shared" si="44"/>
        <v>13.357131281194242</v>
      </c>
      <c r="AP64" s="198">
        <f t="shared" si="44"/>
        <v>13.372440833900187</v>
      </c>
      <c r="AQ64" s="198">
        <f t="shared" si="44"/>
        <v>13.387554346809621</v>
      </c>
      <c r="AR64" s="198">
        <f t="shared" si="44"/>
        <v>13.402446711757277</v>
      </c>
      <c r="AS64" s="198">
        <f t="shared" si="44"/>
        <v>13.417104429095566</v>
      </c>
      <c r="AT64" s="198">
        <f t="shared" si="44"/>
        <v>13.431504214913934</v>
      </c>
      <c r="AU64" s="198">
        <f t="shared" si="44"/>
        <v>13.44564660964274</v>
      </c>
      <c r="AV64" s="198">
        <f t="shared" si="44"/>
        <v>13.459846481463581</v>
      </c>
      <c r="AW64" s="198">
        <f t="shared" si="44"/>
        <v>13.474089110179504</v>
      </c>
      <c r="AX64" s="198">
        <f t="shared" si="44"/>
        <v>13.488130475764356</v>
      </c>
      <c r="AY64" s="198">
        <f t="shared" si="44"/>
        <v>13.501902264810253</v>
      </c>
      <c r="AZ64" s="198">
        <f t="shared" si="44"/>
        <v>13.515253770951688</v>
      </c>
    </row>
    <row r="65" spans="1:52" x14ac:dyDescent="0.45">
      <c r="A65" s="155" t="s">
        <v>354</v>
      </c>
      <c r="B65" s="197">
        <f>B23/B$16*100</f>
        <v>1.9727197437982433</v>
      </c>
      <c r="C65" s="197">
        <f t="shared" si="46"/>
        <v>1.9613471941151939</v>
      </c>
      <c r="D65" s="197">
        <f t="shared" si="46"/>
        <v>1.976646438990324</v>
      </c>
      <c r="E65" s="197">
        <f t="shared" si="46"/>
        <v>1.9731444720864184</v>
      </c>
      <c r="F65" s="197">
        <f t="shared" si="46"/>
        <v>2.0713717611920126</v>
      </c>
      <c r="G65" s="197">
        <f t="shared" si="46"/>
        <v>2.0806448980605028</v>
      </c>
      <c r="H65" s="197">
        <f t="shared" si="46"/>
        <v>2.1121395597725767</v>
      </c>
      <c r="I65" s="197">
        <f t="shared" si="46"/>
        <v>2.0408016272303295</v>
      </c>
      <c r="J65" s="197">
        <f t="shared" si="46"/>
        <v>2.0873271866171654</v>
      </c>
      <c r="K65" s="197">
        <f t="shared" si="46"/>
        <v>2.2823114992012727</v>
      </c>
      <c r="L65" s="197">
        <f t="shared" si="46"/>
        <v>2.1971337598702925</v>
      </c>
      <c r="M65" s="197">
        <f t="shared" si="46"/>
        <v>2.0801481744317885</v>
      </c>
      <c r="N65" s="197">
        <f t="shared" si="46"/>
        <v>2.2193647656729567</v>
      </c>
      <c r="O65" s="197">
        <f t="shared" si="46"/>
        <v>2.1828960889750579</v>
      </c>
      <c r="P65" s="197">
        <f t="shared" si="46"/>
        <v>2.0655999396610172</v>
      </c>
      <c r="Q65" s="197">
        <f t="shared" si="46"/>
        <v>2.0951345514907334</v>
      </c>
      <c r="R65" s="197">
        <f t="shared" si="47"/>
        <v>2.0924109033174823</v>
      </c>
      <c r="S65" s="197">
        <f t="shared" si="47"/>
        <v>2.0836726819953655</v>
      </c>
      <c r="T65" s="197">
        <f t="shared" si="47"/>
        <v>2.0739393225667206</v>
      </c>
      <c r="U65" s="197">
        <f t="shared" si="47"/>
        <v>2.063512090341928</v>
      </c>
      <c r="V65" s="197">
        <f t="shared" si="47"/>
        <v>2.052633457802596</v>
      </c>
      <c r="W65" s="197">
        <f t="shared" si="47"/>
        <v>2.0463734393293942</v>
      </c>
      <c r="X65" s="197">
        <f t="shared" si="47"/>
        <v>2.0406649801927634</v>
      </c>
      <c r="Y65" s="197">
        <f t="shared" si="47"/>
        <v>2.0350674639784563</v>
      </c>
      <c r="Z65" s="197">
        <f t="shared" si="47"/>
        <v>2.0294352791005354</v>
      </c>
      <c r="AA65" s="197">
        <f t="shared" si="47"/>
        <v>2.0235709042041883</v>
      </c>
      <c r="AB65" s="197">
        <f t="shared" si="47"/>
        <v>2.0171145759910392</v>
      </c>
      <c r="AC65" s="197">
        <f t="shared" si="47"/>
        <v>2.0103087397568071</v>
      </c>
      <c r="AD65" s="197">
        <f t="shared" si="47"/>
        <v>2.0034245679058449</v>
      </c>
      <c r="AE65" s="197">
        <f t="shared" si="47"/>
        <v>1.9967585998626718</v>
      </c>
      <c r="AF65" s="197">
        <f t="shared" si="47"/>
        <v>1.9905521097336003</v>
      </c>
      <c r="AG65" s="197">
        <f t="shared" si="44"/>
        <v>1.9848198793592633</v>
      </c>
      <c r="AH65" s="197">
        <f t="shared" si="44"/>
        <v>1.9793365692785982</v>
      </c>
      <c r="AI65" s="197">
        <f t="shared" si="44"/>
        <v>1.9740066135588061</v>
      </c>
      <c r="AJ65" s="197">
        <f t="shared" si="44"/>
        <v>1.9687647252513107</v>
      </c>
      <c r="AK65" s="197">
        <f t="shared" si="44"/>
        <v>1.9635311944553635</v>
      </c>
      <c r="AL65" s="197">
        <f t="shared" si="44"/>
        <v>1.9583553826930464</v>
      </c>
      <c r="AM65" s="197">
        <f t="shared" si="44"/>
        <v>1.9532959366185592</v>
      </c>
      <c r="AN65" s="197">
        <f t="shared" si="44"/>
        <v>1.9483042178598822</v>
      </c>
      <c r="AO65" s="197">
        <f t="shared" si="44"/>
        <v>1.9433532576355352</v>
      </c>
      <c r="AP65" s="197">
        <f t="shared" si="44"/>
        <v>1.9384010831338223</v>
      </c>
      <c r="AQ65" s="197">
        <f t="shared" si="44"/>
        <v>1.9334863617690106</v>
      </c>
      <c r="AR65" s="197">
        <f t="shared" si="44"/>
        <v>1.9286677223657103</v>
      </c>
      <c r="AS65" s="197">
        <f t="shared" si="44"/>
        <v>1.923888737106175</v>
      </c>
      <c r="AT65" s="197">
        <f t="shared" si="44"/>
        <v>1.9190683483675177</v>
      </c>
      <c r="AU65" s="197">
        <f t="shared" si="44"/>
        <v>1.9141234735666159</v>
      </c>
      <c r="AV65" s="197">
        <f t="shared" si="44"/>
        <v>1.9090570596582166</v>
      </c>
      <c r="AW65" s="197">
        <f t="shared" si="44"/>
        <v>1.9039865259233009</v>
      </c>
      <c r="AX65" s="197">
        <f t="shared" si="44"/>
        <v>1.8990013837467641</v>
      </c>
      <c r="AY65" s="197">
        <f t="shared" si="44"/>
        <v>1.8941670262451704</v>
      </c>
      <c r="AZ65" s="197">
        <f t="shared" si="44"/>
        <v>1.8895582344717252</v>
      </c>
    </row>
    <row r="66" spans="1:52" x14ac:dyDescent="0.45">
      <c r="A66" s="155" t="s">
        <v>17</v>
      </c>
      <c r="B66" s="197">
        <f>B24/B$16*100</f>
        <v>5.8221573211393984</v>
      </c>
      <c r="C66" s="197">
        <f t="shared" si="46"/>
        <v>5.8193242616708529</v>
      </c>
      <c r="D66" s="197">
        <f t="shared" si="46"/>
        <v>5.9093364813341411</v>
      </c>
      <c r="E66" s="197">
        <f t="shared" si="46"/>
        <v>5.9670085347458963</v>
      </c>
      <c r="F66" s="197">
        <f t="shared" si="46"/>
        <v>6.0261120050100105</v>
      </c>
      <c r="G66" s="197">
        <f t="shared" si="46"/>
        <v>6.1363659365313632</v>
      </c>
      <c r="H66" s="197">
        <f t="shared" si="46"/>
        <v>6.337207047752071</v>
      </c>
      <c r="I66" s="197">
        <f t="shared" si="46"/>
        <v>6.3853055294426824</v>
      </c>
      <c r="J66" s="197">
        <f t="shared" si="46"/>
        <v>6.3506525287915423</v>
      </c>
      <c r="K66" s="197">
        <f t="shared" si="46"/>
        <v>6.1266667941574422</v>
      </c>
      <c r="L66" s="197">
        <f t="shared" si="46"/>
        <v>5.8014391041004183</v>
      </c>
      <c r="M66" s="197">
        <f t="shared" si="46"/>
        <v>5.6826179519890774</v>
      </c>
      <c r="N66" s="197">
        <f t="shared" si="46"/>
        <v>5.4977005462798623</v>
      </c>
      <c r="O66" s="197">
        <f t="shared" si="46"/>
        <v>5.3437794571129018</v>
      </c>
      <c r="P66" s="197">
        <f t="shared" si="46"/>
        <v>5.3011781656011783</v>
      </c>
      <c r="Q66" s="197">
        <f t="shared" si="46"/>
        <v>5.257487664420549</v>
      </c>
      <c r="R66" s="197">
        <f t="shared" si="47"/>
        <v>5.3230982164097913</v>
      </c>
      <c r="S66" s="197">
        <f t="shared" si="47"/>
        <v>5.3261150392041268</v>
      </c>
      <c r="T66" s="197">
        <f t="shared" si="47"/>
        <v>5.3069272752266317</v>
      </c>
      <c r="U66" s="197">
        <f t="shared" si="47"/>
        <v>5.2840968185780035</v>
      </c>
      <c r="V66" s="197">
        <f t="shared" si="47"/>
        <v>5.2599071142085192</v>
      </c>
      <c r="W66" s="197">
        <f t="shared" si="47"/>
        <v>5.2421971580943119</v>
      </c>
      <c r="X66" s="197">
        <f t="shared" si="47"/>
        <v>5.2257924407318148</v>
      </c>
      <c r="Y66" s="197">
        <f t="shared" si="47"/>
        <v>5.2105370590592646</v>
      </c>
      <c r="Z66" s="197">
        <f t="shared" si="47"/>
        <v>5.196502255072927</v>
      </c>
      <c r="AA66" s="197">
        <f t="shared" si="47"/>
        <v>5.1837208931667895</v>
      </c>
      <c r="AB66" s="197">
        <f t="shared" si="47"/>
        <v>5.1723290566547382</v>
      </c>
      <c r="AC66" s="197">
        <f t="shared" si="47"/>
        <v>5.1617719361096279</v>
      </c>
      <c r="AD66" s="197">
        <f t="shared" si="47"/>
        <v>5.1519933226462395</v>
      </c>
      <c r="AE66" s="197">
        <f t="shared" si="47"/>
        <v>5.1430526241206502</v>
      </c>
      <c r="AF66" s="197">
        <f t="shared" si="47"/>
        <v>5.1349826516310264</v>
      </c>
      <c r="AG66" s="197">
        <f t="shared" si="44"/>
        <v>5.1279108806255191</v>
      </c>
      <c r="AH66" s="197">
        <f t="shared" si="44"/>
        <v>5.1217394689217457</v>
      </c>
      <c r="AI66" s="197">
        <f t="shared" si="44"/>
        <v>5.1162223871807058</v>
      </c>
      <c r="AJ66" s="197">
        <f t="shared" si="44"/>
        <v>5.1111327963985858</v>
      </c>
      <c r="AK66" s="197">
        <f t="shared" si="44"/>
        <v>5.1062024070863048</v>
      </c>
      <c r="AL66" s="197">
        <f t="shared" si="44"/>
        <v>5.1013780636154049</v>
      </c>
      <c r="AM66" s="197">
        <f t="shared" si="44"/>
        <v>5.096833559272298</v>
      </c>
      <c r="AN66" s="197">
        <f t="shared" si="44"/>
        <v>5.0925863181255613</v>
      </c>
      <c r="AO66" s="197">
        <f t="shared" si="44"/>
        <v>5.0886712842081696</v>
      </c>
      <c r="AP66" s="197">
        <f t="shared" si="44"/>
        <v>5.0850716378185172</v>
      </c>
      <c r="AQ66" s="197">
        <f t="shared" si="44"/>
        <v>5.0818759919203309</v>
      </c>
      <c r="AR66" s="197">
        <f t="shared" si="44"/>
        <v>5.0790570628561982</v>
      </c>
      <c r="AS66" s="197">
        <f t="shared" si="44"/>
        <v>5.0764993364979052</v>
      </c>
      <c r="AT66" s="197">
        <f t="shared" si="44"/>
        <v>5.0740957247920351</v>
      </c>
      <c r="AU66" s="197">
        <f t="shared" si="44"/>
        <v>5.0717799218856729</v>
      </c>
      <c r="AV66" s="197">
        <f t="shared" si="44"/>
        <v>5.069580504733465</v>
      </c>
      <c r="AW66" s="197">
        <f t="shared" si="44"/>
        <v>5.0675929359378005</v>
      </c>
      <c r="AX66" s="197">
        <f t="shared" si="44"/>
        <v>5.0657537998892916</v>
      </c>
      <c r="AY66" s="197">
        <f t="shared" si="44"/>
        <v>5.0640269180610389</v>
      </c>
      <c r="AZ66" s="197">
        <f t="shared" si="44"/>
        <v>5.0623817430368447</v>
      </c>
    </row>
    <row r="67" spans="1:52" x14ac:dyDescent="0.45">
      <c r="A67" s="155" t="s">
        <v>355</v>
      </c>
      <c r="B67" s="197">
        <f>B68+B71+B74+B75+SUM(B78:B83)</f>
        <v>17.746738121425761</v>
      </c>
      <c r="C67" s="197">
        <f t="shared" ref="C67:Q67" si="48">C68+C71+C74+C75+SUM(C78:C83)</f>
        <v>17.333334694742597</v>
      </c>
      <c r="D67" s="197">
        <f t="shared" si="48"/>
        <v>16.85926080203846</v>
      </c>
      <c r="E67" s="197">
        <f t="shared" si="48"/>
        <v>16.398668561049558</v>
      </c>
      <c r="F67" s="197">
        <f t="shared" si="48"/>
        <v>16.143821463949141</v>
      </c>
      <c r="G67" s="197">
        <f t="shared" si="48"/>
        <v>15.869749323828239</v>
      </c>
      <c r="H67" s="197">
        <f t="shared" si="48"/>
        <v>15.878639486579441</v>
      </c>
      <c r="I67" s="197">
        <f t="shared" si="48"/>
        <v>15.8448497287461</v>
      </c>
      <c r="J67" s="197">
        <f t="shared" si="48"/>
        <v>15.252641782101662</v>
      </c>
      <c r="K67" s="197">
        <f t="shared" si="48"/>
        <v>13.877912059127809</v>
      </c>
      <c r="L67" s="197">
        <f t="shared" si="48"/>
        <v>14.533054886981404</v>
      </c>
      <c r="M67" s="197">
        <f t="shared" ref="M67:P67" si="49">M68+M71+M74+M75+SUM(M78:M83)</f>
        <v>14.830660222194956</v>
      </c>
      <c r="N67" s="197">
        <f t="shared" si="49"/>
        <v>14.606739341494766</v>
      </c>
      <c r="O67" s="197">
        <f t="shared" si="49"/>
        <v>14.590808427565625</v>
      </c>
      <c r="P67" s="197">
        <f t="shared" si="49"/>
        <v>14.790057074083414</v>
      </c>
      <c r="Q67" s="197">
        <f t="shared" si="48"/>
        <v>14.899070346009896</v>
      </c>
      <c r="R67" s="197">
        <f t="shared" ref="R67:Z67" si="50">R68+R71+R74+R75+SUM(R78:R83)</f>
        <v>14.928544595234886</v>
      </c>
      <c r="S67" s="197">
        <f t="shared" si="50"/>
        <v>14.903427582565415</v>
      </c>
      <c r="T67" s="197">
        <f t="shared" si="50"/>
        <v>14.906381243806353</v>
      </c>
      <c r="U67" s="197">
        <f t="shared" si="50"/>
        <v>14.895826664243138</v>
      </c>
      <c r="V67" s="197">
        <f t="shared" si="50"/>
        <v>14.879457557077595</v>
      </c>
      <c r="W67" s="197">
        <f t="shared" si="50"/>
        <v>14.852662027654633</v>
      </c>
      <c r="X67" s="197">
        <f t="shared" si="50"/>
        <v>14.82413680286145</v>
      </c>
      <c r="Y67" s="197">
        <f t="shared" si="50"/>
        <v>14.794015610618919</v>
      </c>
      <c r="Z67" s="197">
        <f t="shared" si="50"/>
        <v>14.762072583042933</v>
      </c>
      <c r="AA67" s="197">
        <f t="shared" si="44"/>
        <v>14.729331568776304</v>
      </c>
      <c r="AB67" s="197">
        <f t="shared" si="47"/>
        <v>14.696971044991573</v>
      </c>
      <c r="AC67" s="197">
        <f t="shared" si="47"/>
        <v>14.665813247722461</v>
      </c>
      <c r="AD67" s="197">
        <f t="shared" si="47"/>
        <v>14.635807619465163</v>
      </c>
      <c r="AE67" s="197">
        <f t="shared" si="47"/>
        <v>14.60651042249785</v>
      </c>
      <c r="AF67" s="197">
        <f t="shared" si="47"/>
        <v>14.577691606747086</v>
      </c>
      <c r="AG67" s="197">
        <f t="shared" si="44"/>
        <v>14.549205981008054</v>
      </c>
      <c r="AH67" s="197">
        <f t="shared" si="44"/>
        <v>14.520992226582182</v>
      </c>
      <c r="AI67" s="197">
        <f t="shared" si="44"/>
        <v>14.492664925304547</v>
      </c>
      <c r="AJ67" s="197">
        <f t="shared" si="44"/>
        <v>14.464329254182109</v>
      </c>
      <c r="AK67" s="197">
        <f t="shared" si="44"/>
        <v>14.436166049057492</v>
      </c>
      <c r="AL67" s="197">
        <f t="shared" si="44"/>
        <v>14.408834789309077</v>
      </c>
      <c r="AM67" s="197">
        <f t="shared" si="44"/>
        <v>14.382446069168436</v>
      </c>
      <c r="AN67" s="197">
        <f t="shared" si="44"/>
        <v>14.356067489112323</v>
      </c>
      <c r="AO67" s="197">
        <f t="shared" si="44"/>
        <v>14.328771470131151</v>
      </c>
      <c r="AP67" s="197">
        <f t="shared" si="44"/>
        <v>14.300036760188961</v>
      </c>
      <c r="AQ67" s="197">
        <f t="shared" si="44"/>
        <v>14.268973976611733</v>
      </c>
      <c r="AR67" s="197">
        <f t="shared" si="44"/>
        <v>14.236023595943973</v>
      </c>
      <c r="AS67" s="197">
        <f t="shared" si="44"/>
        <v>14.202276757491235</v>
      </c>
      <c r="AT67" s="197">
        <f t="shared" si="44"/>
        <v>14.168579096804443</v>
      </c>
      <c r="AU67" s="197">
        <f t="shared" si="44"/>
        <v>14.135275347153772</v>
      </c>
      <c r="AV67" s="197">
        <f t="shared" si="44"/>
        <v>14.103099946042633</v>
      </c>
      <c r="AW67" s="197">
        <f t="shared" si="44"/>
        <v>14.071201349792114</v>
      </c>
      <c r="AX67" s="197">
        <f t="shared" si="44"/>
        <v>14.039502755100008</v>
      </c>
      <c r="AY67" s="197">
        <f t="shared" si="44"/>
        <v>14.008061312678008</v>
      </c>
      <c r="AZ67" s="197">
        <f t="shared" si="44"/>
        <v>13.976835733937543</v>
      </c>
    </row>
    <row r="68" spans="1:52" x14ac:dyDescent="0.45">
      <c r="A68" s="159" t="s">
        <v>23</v>
      </c>
      <c r="B68" s="197">
        <f>B69+B70</f>
        <v>0.7521271890068757</v>
      </c>
      <c r="C68" s="197">
        <f t="shared" ref="C68:AZ68" si="51">C69+C70</f>
        <v>0.6933082587687881</v>
      </c>
      <c r="D68" s="197">
        <f t="shared" si="51"/>
        <v>0.64476415481120997</v>
      </c>
      <c r="E68" s="197">
        <f t="shared" si="51"/>
        <v>0.62944366616590841</v>
      </c>
      <c r="F68" s="197">
        <f t="shared" si="51"/>
        <v>0.67879933669031955</v>
      </c>
      <c r="G68" s="197">
        <f t="shared" si="51"/>
        <v>0.69435551284693686</v>
      </c>
      <c r="H68" s="197">
        <f t="shared" si="51"/>
        <v>0.73024029622003628</v>
      </c>
      <c r="I68" s="197">
        <f t="shared" si="51"/>
        <v>0.77807251829684365</v>
      </c>
      <c r="J68" s="197">
        <f t="shared" si="51"/>
        <v>0.70413723206216172</v>
      </c>
      <c r="K68" s="197">
        <f t="shared" si="51"/>
        <v>0.47257917270417193</v>
      </c>
      <c r="L68" s="197">
        <f t="shared" si="51"/>
        <v>0.53944560733140756</v>
      </c>
      <c r="M68" s="197">
        <f t="shared" si="51"/>
        <v>0.57743369230076325</v>
      </c>
      <c r="N68" s="197">
        <f t="shared" si="51"/>
        <v>0.55070524095918716</v>
      </c>
      <c r="O68" s="197">
        <f t="shared" si="51"/>
        <v>0.5302881884678895</v>
      </c>
      <c r="P68" s="197">
        <f t="shared" si="51"/>
        <v>0.54183607127048949</v>
      </c>
      <c r="Q68" s="197">
        <f t="shared" si="51"/>
        <v>0.54511426779305516</v>
      </c>
      <c r="R68" s="197">
        <f t="shared" si="51"/>
        <v>0.53186631543434049</v>
      </c>
      <c r="S68" s="197">
        <f t="shared" si="51"/>
        <v>0.52196500450853767</v>
      </c>
      <c r="T68" s="197">
        <f t="shared" si="51"/>
        <v>0.51392030713324333</v>
      </c>
      <c r="U68" s="197">
        <f t="shared" si="51"/>
        <v>0.50720698748508974</v>
      </c>
      <c r="V68" s="197">
        <f t="shared" si="51"/>
        <v>0.50157094567841187</v>
      </c>
      <c r="W68" s="197">
        <f t="shared" si="51"/>
        <v>0.49687639071969864</v>
      </c>
      <c r="X68" s="197">
        <f t="shared" si="51"/>
        <v>0.49231091261514626</v>
      </c>
      <c r="Y68" s="197">
        <f t="shared" si="51"/>
        <v>0.48785431861995704</v>
      </c>
      <c r="Z68" s="197">
        <f t="shared" si="51"/>
        <v>0.4835224970191539</v>
      </c>
      <c r="AA68" s="197">
        <f t="shared" si="51"/>
        <v>0.47943112064410309</v>
      </c>
      <c r="AB68" s="197">
        <f t="shared" si="51"/>
        <v>0.4756878470952835</v>
      </c>
      <c r="AC68" s="197">
        <f t="shared" si="51"/>
        <v>0.47222517928408381</v>
      </c>
      <c r="AD68" s="197">
        <f t="shared" si="51"/>
        <v>0.46900136777780488</v>
      </c>
      <c r="AE68" s="197">
        <f t="shared" si="51"/>
        <v>0.46595581324070934</v>
      </c>
      <c r="AF68" s="197">
        <f t="shared" si="51"/>
        <v>0.46304457696743939</v>
      </c>
      <c r="AG68" s="197">
        <f t="shared" si="51"/>
        <v>0.46029779067278487</v>
      </c>
      <c r="AH68" s="197">
        <f t="shared" si="51"/>
        <v>0.45773224823178771</v>
      </c>
      <c r="AI68" s="197">
        <f t="shared" si="51"/>
        <v>0.45529410020602756</v>
      </c>
      <c r="AJ68" s="197">
        <f t="shared" si="51"/>
        <v>0.45292880825999626</v>
      </c>
      <c r="AK68" s="197">
        <f t="shared" si="51"/>
        <v>0.450590543425197</v>
      </c>
      <c r="AL68" s="197">
        <f t="shared" si="51"/>
        <v>0.44832812043140613</v>
      </c>
      <c r="AM68" s="197">
        <f t="shared" si="51"/>
        <v>0.44616058184423424</v>
      </c>
      <c r="AN68" s="197">
        <f t="shared" si="51"/>
        <v>0.44404062383907722</v>
      </c>
      <c r="AO68" s="197">
        <f t="shared" si="51"/>
        <v>0.44192387453422899</v>
      </c>
      <c r="AP68" s="197">
        <f t="shared" si="51"/>
        <v>0.43978895866162199</v>
      </c>
      <c r="AQ68" s="197">
        <f t="shared" si="51"/>
        <v>0.43761330892503031</v>
      </c>
      <c r="AR68" s="197">
        <f t="shared" si="51"/>
        <v>0.43542751202130725</v>
      </c>
      <c r="AS68" s="197">
        <f t="shared" si="51"/>
        <v>0.43325476747789715</v>
      </c>
      <c r="AT68" s="197">
        <f t="shared" si="51"/>
        <v>0.43109926400992371</v>
      </c>
      <c r="AU68" s="197">
        <f t="shared" si="51"/>
        <v>0.42894584493589055</v>
      </c>
      <c r="AV68" s="197">
        <f t="shared" si="51"/>
        <v>0.42680350240525844</v>
      </c>
      <c r="AW68" s="197">
        <f t="shared" si="51"/>
        <v>0.42467121545392905</v>
      </c>
      <c r="AX68" s="197">
        <f t="shared" si="51"/>
        <v>0.42257366945553765</v>
      </c>
      <c r="AY68" s="197">
        <f t="shared" si="51"/>
        <v>0.42052827380078772</v>
      </c>
      <c r="AZ68" s="197">
        <f t="shared" si="51"/>
        <v>0.41855174992266775</v>
      </c>
    </row>
    <row r="69" spans="1:52" x14ac:dyDescent="0.45">
      <c r="A69" s="160" t="s">
        <v>2</v>
      </c>
      <c r="B69" s="199">
        <f>B27/B$16*100</f>
        <v>0.5453212914574368</v>
      </c>
      <c r="C69" s="199">
        <f t="shared" ref="C69:AZ69" si="52">C27/C$16*100</f>
        <v>0.50051527537528639</v>
      </c>
      <c r="D69" s="199">
        <f t="shared" si="52"/>
        <v>0.46574533136701252</v>
      </c>
      <c r="E69" s="199">
        <f t="shared" si="52"/>
        <v>0.45389784144588846</v>
      </c>
      <c r="F69" s="199">
        <f t="shared" si="52"/>
        <v>0.49178744850378386</v>
      </c>
      <c r="G69" s="199">
        <f t="shared" si="52"/>
        <v>0.50352868868897716</v>
      </c>
      <c r="H69" s="199">
        <f t="shared" si="52"/>
        <v>0.52758974559277083</v>
      </c>
      <c r="I69" s="199">
        <f t="shared" si="52"/>
        <v>0.56322011526413984</v>
      </c>
      <c r="J69" s="199">
        <f t="shared" si="52"/>
        <v>0.50875207723491456</v>
      </c>
      <c r="K69" s="199">
        <f t="shared" si="52"/>
        <v>0.30590740459122295</v>
      </c>
      <c r="L69" s="199">
        <f t="shared" si="52"/>
        <v>0.34585944324640133</v>
      </c>
      <c r="M69" s="199">
        <f t="shared" si="52"/>
        <v>0.37777862003137591</v>
      </c>
      <c r="N69" s="199">
        <f t="shared" si="52"/>
        <v>0.35416268511630233</v>
      </c>
      <c r="O69" s="199">
        <f t="shared" si="52"/>
        <v>0.34556525374948199</v>
      </c>
      <c r="P69" s="199">
        <f t="shared" si="52"/>
        <v>0.35350606652204913</v>
      </c>
      <c r="Q69" s="199">
        <f t="shared" si="52"/>
        <v>0.34578185377757653</v>
      </c>
      <c r="R69" s="199">
        <f t="shared" si="52"/>
        <v>0.32866638947220245</v>
      </c>
      <c r="S69" s="199">
        <f t="shared" si="52"/>
        <v>0.31959613518322311</v>
      </c>
      <c r="T69" s="199">
        <f t="shared" si="52"/>
        <v>0.31354910314912932</v>
      </c>
      <c r="U69" s="199">
        <f t="shared" si="52"/>
        <v>0.30894146401390316</v>
      </c>
      <c r="V69" s="199">
        <f t="shared" si="52"/>
        <v>0.30528886415640111</v>
      </c>
      <c r="W69" s="199">
        <f t="shared" si="52"/>
        <v>0.30180620065037772</v>
      </c>
      <c r="X69" s="199">
        <f t="shared" si="52"/>
        <v>0.29840310618987059</v>
      </c>
      <c r="Y69" s="199">
        <f t="shared" si="52"/>
        <v>0.29510837188034711</v>
      </c>
      <c r="Z69" s="199">
        <f t="shared" si="52"/>
        <v>0.29194433157109678</v>
      </c>
      <c r="AA69" s="199">
        <f t="shared" si="52"/>
        <v>0.28901295633950597</v>
      </c>
      <c r="AB69" s="199">
        <f t="shared" si="52"/>
        <v>0.28641166183614225</v>
      </c>
      <c r="AC69" s="199">
        <f t="shared" si="52"/>
        <v>0.28406456839069344</v>
      </c>
      <c r="AD69" s="199">
        <f t="shared" si="52"/>
        <v>0.28191241283437368</v>
      </c>
      <c r="AE69" s="199">
        <f t="shared" si="52"/>
        <v>0.27989067530678302</v>
      </c>
      <c r="AF69" s="199">
        <f t="shared" si="52"/>
        <v>0.27794601425048676</v>
      </c>
      <c r="AG69" s="199">
        <f t="shared" si="52"/>
        <v>0.27610087036515568</v>
      </c>
      <c r="AH69" s="199">
        <f t="shared" si="52"/>
        <v>0.27438627533239318</v>
      </c>
      <c r="AI69" s="199">
        <f t="shared" si="52"/>
        <v>0.27276076205057304</v>
      </c>
      <c r="AJ69" s="199">
        <f t="shared" si="52"/>
        <v>0.27117920561355857</v>
      </c>
      <c r="AK69" s="199">
        <f t="shared" si="52"/>
        <v>0.26960109037854896</v>
      </c>
      <c r="AL69" s="199">
        <f t="shared" si="52"/>
        <v>0.26805140806283667</v>
      </c>
      <c r="AM69" s="199">
        <f t="shared" si="52"/>
        <v>0.26655057025220324</v>
      </c>
      <c r="AN69" s="199">
        <f t="shared" si="52"/>
        <v>0.2650775347099702</v>
      </c>
      <c r="AO69" s="199">
        <f t="shared" si="52"/>
        <v>0.26361050534077285</v>
      </c>
      <c r="AP69" s="199">
        <f t="shared" si="52"/>
        <v>0.26213756671451449</v>
      </c>
      <c r="AQ69" s="199">
        <f t="shared" si="52"/>
        <v>0.2606425801809365</v>
      </c>
      <c r="AR69" s="199">
        <f t="shared" si="52"/>
        <v>0.25914162658013534</v>
      </c>
      <c r="AS69" s="199">
        <f t="shared" si="52"/>
        <v>0.25764990612949767</v>
      </c>
      <c r="AT69" s="199">
        <f t="shared" si="52"/>
        <v>0.25617170100494852</v>
      </c>
      <c r="AU69" s="199">
        <f t="shared" si="52"/>
        <v>0.25469844866770319</v>
      </c>
      <c r="AV69" s="199">
        <f t="shared" si="52"/>
        <v>0.25324054157416032</v>
      </c>
      <c r="AW69" s="199">
        <f t="shared" si="52"/>
        <v>0.25179347522036322</v>
      </c>
      <c r="AX69" s="199">
        <f t="shared" si="52"/>
        <v>0.25036976972338254</v>
      </c>
      <c r="AY69" s="199">
        <f t="shared" si="52"/>
        <v>0.24897695406466366</v>
      </c>
      <c r="AZ69" s="199">
        <f t="shared" si="52"/>
        <v>0.24762302635211583</v>
      </c>
    </row>
    <row r="70" spans="1:52" x14ac:dyDescent="0.45">
      <c r="A70" s="169" t="s">
        <v>358</v>
      </c>
      <c r="B70" s="200">
        <f>B30/B$16*100</f>
        <v>0.20680589754943887</v>
      </c>
      <c r="C70" s="200">
        <f t="shared" ref="C70:AZ70" si="53">C30/C$16*100</f>
        <v>0.19279298339350173</v>
      </c>
      <c r="D70" s="200">
        <f t="shared" si="53"/>
        <v>0.17901882344419745</v>
      </c>
      <c r="E70" s="200">
        <f t="shared" si="53"/>
        <v>0.17554582472001998</v>
      </c>
      <c r="F70" s="200">
        <f t="shared" si="53"/>
        <v>0.18701188818653575</v>
      </c>
      <c r="G70" s="200">
        <f t="shared" si="53"/>
        <v>0.19082682415795971</v>
      </c>
      <c r="H70" s="200">
        <f t="shared" si="53"/>
        <v>0.20265055062726542</v>
      </c>
      <c r="I70" s="200">
        <f t="shared" si="53"/>
        <v>0.21485240303270378</v>
      </c>
      <c r="J70" s="200">
        <f t="shared" si="53"/>
        <v>0.19538515482724711</v>
      </c>
      <c r="K70" s="200">
        <f t="shared" si="53"/>
        <v>0.16667176811294898</v>
      </c>
      <c r="L70" s="200">
        <f t="shared" si="53"/>
        <v>0.19358616408500623</v>
      </c>
      <c r="M70" s="200">
        <f t="shared" si="53"/>
        <v>0.19965507226938736</v>
      </c>
      <c r="N70" s="200">
        <f t="shared" si="53"/>
        <v>0.19654255584288485</v>
      </c>
      <c r="O70" s="200">
        <f t="shared" si="53"/>
        <v>0.18472293471840751</v>
      </c>
      <c r="P70" s="200">
        <f t="shared" si="53"/>
        <v>0.18833000474844042</v>
      </c>
      <c r="Q70" s="200">
        <f t="shared" si="53"/>
        <v>0.19933241401547866</v>
      </c>
      <c r="R70" s="200">
        <f t="shared" si="53"/>
        <v>0.20319992596213801</v>
      </c>
      <c r="S70" s="200">
        <f t="shared" si="53"/>
        <v>0.20236886932531456</v>
      </c>
      <c r="T70" s="200">
        <f t="shared" si="53"/>
        <v>0.20037120398411398</v>
      </c>
      <c r="U70" s="200">
        <f t="shared" si="53"/>
        <v>0.19826552347118662</v>
      </c>
      <c r="V70" s="200">
        <f t="shared" si="53"/>
        <v>0.19628208152201082</v>
      </c>
      <c r="W70" s="200">
        <f t="shared" si="53"/>
        <v>0.19507019006932091</v>
      </c>
      <c r="X70" s="200">
        <f t="shared" si="53"/>
        <v>0.19390780642527564</v>
      </c>
      <c r="Y70" s="200">
        <f t="shared" si="53"/>
        <v>0.19274594673960993</v>
      </c>
      <c r="Z70" s="200">
        <f t="shared" si="53"/>
        <v>0.19157816544805711</v>
      </c>
      <c r="AA70" s="200">
        <f t="shared" si="53"/>
        <v>0.1904181643045971</v>
      </c>
      <c r="AB70" s="200">
        <f t="shared" si="53"/>
        <v>0.18927618525914125</v>
      </c>
      <c r="AC70" s="200">
        <f t="shared" si="53"/>
        <v>0.1881606108933904</v>
      </c>
      <c r="AD70" s="200">
        <f t="shared" si="53"/>
        <v>0.18708895494343117</v>
      </c>
      <c r="AE70" s="200">
        <f t="shared" si="53"/>
        <v>0.18606513793392634</v>
      </c>
      <c r="AF70" s="200">
        <f t="shared" si="53"/>
        <v>0.18509856271695266</v>
      </c>
      <c r="AG70" s="200">
        <f t="shared" si="53"/>
        <v>0.18419692030762921</v>
      </c>
      <c r="AH70" s="200">
        <f t="shared" si="53"/>
        <v>0.18334597289939455</v>
      </c>
      <c r="AI70" s="200">
        <f t="shared" si="53"/>
        <v>0.18253333815545456</v>
      </c>
      <c r="AJ70" s="200">
        <f t="shared" si="53"/>
        <v>0.18174960264643766</v>
      </c>
      <c r="AK70" s="200">
        <f t="shared" si="53"/>
        <v>0.18098945304664801</v>
      </c>
      <c r="AL70" s="200">
        <f t="shared" si="53"/>
        <v>0.18027671236856949</v>
      </c>
      <c r="AM70" s="200">
        <f t="shared" si="53"/>
        <v>0.17961001159203097</v>
      </c>
      <c r="AN70" s="200">
        <f t="shared" si="53"/>
        <v>0.17896308912910702</v>
      </c>
      <c r="AO70" s="200">
        <f t="shared" si="53"/>
        <v>0.17831336919345614</v>
      </c>
      <c r="AP70" s="200">
        <f t="shared" si="53"/>
        <v>0.1776513919471075</v>
      </c>
      <c r="AQ70" s="200">
        <f t="shared" si="53"/>
        <v>0.17697072874409381</v>
      </c>
      <c r="AR70" s="200">
        <f t="shared" si="53"/>
        <v>0.17628588544117191</v>
      </c>
      <c r="AS70" s="200">
        <f t="shared" si="53"/>
        <v>0.17560486134839948</v>
      </c>
      <c r="AT70" s="200">
        <f t="shared" si="53"/>
        <v>0.1749275630049752</v>
      </c>
      <c r="AU70" s="200">
        <f t="shared" si="53"/>
        <v>0.17424739626818736</v>
      </c>
      <c r="AV70" s="200">
        <f t="shared" si="53"/>
        <v>0.1735629608310981</v>
      </c>
      <c r="AW70" s="200">
        <f t="shared" si="53"/>
        <v>0.17287774023356581</v>
      </c>
      <c r="AX70" s="200">
        <f t="shared" si="53"/>
        <v>0.17220389973215514</v>
      </c>
      <c r="AY70" s="200">
        <f t="shared" si="53"/>
        <v>0.17155131973612406</v>
      </c>
      <c r="AZ70" s="200">
        <f t="shared" si="53"/>
        <v>0.17092872357055194</v>
      </c>
    </row>
    <row r="71" spans="1:52" x14ac:dyDescent="0.45">
      <c r="A71" s="174" t="s">
        <v>31</v>
      </c>
      <c r="B71" s="196">
        <f>B72+B73</f>
        <v>2.061415916544131</v>
      </c>
      <c r="C71" s="196">
        <f t="shared" ref="C71:AZ71" si="54">C72+C73</f>
        <v>2.0908233331123132</v>
      </c>
      <c r="D71" s="196">
        <f t="shared" si="54"/>
        <v>2.1074424020624662</v>
      </c>
      <c r="E71" s="196">
        <f t="shared" si="54"/>
        <v>2.050939878647172</v>
      </c>
      <c r="F71" s="196">
        <f t="shared" si="54"/>
        <v>1.946015187690624</v>
      </c>
      <c r="G71" s="196">
        <f t="shared" si="54"/>
        <v>1.9539194722946058</v>
      </c>
      <c r="H71" s="196">
        <f t="shared" si="54"/>
        <v>1.9182790808663612</v>
      </c>
      <c r="I71" s="196">
        <f t="shared" si="54"/>
        <v>1.8973662683310846</v>
      </c>
      <c r="J71" s="196">
        <f t="shared" si="54"/>
        <v>1.8762349826644242</v>
      </c>
      <c r="K71" s="196">
        <f t="shared" si="54"/>
        <v>1.8727317492843158</v>
      </c>
      <c r="L71" s="196">
        <f t="shared" si="54"/>
        <v>1.9473545469024141</v>
      </c>
      <c r="M71" s="196">
        <f t="shared" si="54"/>
        <v>1.9384166541292553</v>
      </c>
      <c r="N71" s="196">
        <f t="shared" si="54"/>
        <v>1.9131414911612357</v>
      </c>
      <c r="O71" s="196">
        <f t="shared" si="54"/>
        <v>1.8939570939420465</v>
      </c>
      <c r="P71" s="196">
        <f t="shared" si="54"/>
        <v>1.9073427458302452</v>
      </c>
      <c r="Q71" s="196">
        <f t="shared" si="54"/>
        <v>1.9750263527650795</v>
      </c>
      <c r="R71" s="196">
        <f t="shared" si="54"/>
        <v>1.9860183688774398</v>
      </c>
      <c r="S71" s="196">
        <f t="shared" si="54"/>
        <v>1.9814642287469248</v>
      </c>
      <c r="T71" s="196">
        <f t="shared" si="54"/>
        <v>1.9783484109276332</v>
      </c>
      <c r="U71" s="196">
        <f t="shared" si="54"/>
        <v>1.9728400669946757</v>
      </c>
      <c r="V71" s="196">
        <f t="shared" si="54"/>
        <v>1.9674992279603645</v>
      </c>
      <c r="W71" s="196">
        <f t="shared" si="54"/>
        <v>1.9612270738273394</v>
      </c>
      <c r="X71" s="196">
        <f t="shared" si="54"/>
        <v>1.9548384404733454</v>
      </c>
      <c r="Y71" s="196">
        <f t="shared" si="54"/>
        <v>1.9485972140428811</v>
      </c>
      <c r="Z71" s="196">
        <f t="shared" si="54"/>
        <v>1.9424239438923063</v>
      </c>
      <c r="AA71" s="196">
        <f t="shared" si="54"/>
        <v>1.9366236704459507</v>
      </c>
      <c r="AB71" s="196">
        <f t="shared" si="54"/>
        <v>1.9317483608494217</v>
      </c>
      <c r="AC71" s="196">
        <f t="shared" si="54"/>
        <v>1.92772996670508</v>
      </c>
      <c r="AD71" s="196">
        <f t="shared" si="54"/>
        <v>1.9244014103589686</v>
      </c>
      <c r="AE71" s="196">
        <f t="shared" si="54"/>
        <v>1.9215069262450304</v>
      </c>
      <c r="AF71" s="196">
        <f t="shared" si="54"/>
        <v>1.9188913676998089</v>
      </c>
      <c r="AG71" s="196">
        <f t="shared" si="54"/>
        <v>1.9166393691883639</v>
      </c>
      <c r="AH71" s="196">
        <f t="shared" si="54"/>
        <v>1.9147765047405341</v>
      </c>
      <c r="AI71" s="196">
        <f t="shared" si="54"/>
        <v>1.9131785649897335</v>
      </c>
      <c r="AJ71" s="196">
        <f t="shared" si="54"/>
        <v>1.911739964762325</v>
      </c>
      <c r="AK71" s="196">
        <f t="shared" si="54"/>
        <v>1.9104569822144726</v>
      </c>
      <c r="AL71" s="196">
        <f t="shared" si="54"/>
        <v>1.9093754664851321</v>
      </c>
      <c r="AM71" s="196">
        <f t="shared" si="54"/>
        <v>1.908449359284075</v>
      </c>
      <c r="AN71" s="196">
        <f t="shared" si="54"/>
        <v>1.9076286653153463</v>
      </c>
      <c r="AO71" s="196">
        <f t="shared" si="54"/>
        <v>1.9068810964200416</v>
      </c>
      <c r="AP71" s="196">
        <f t="shared" si="54"/>
        <v>1.9061888711252499</v>
      </c>
      <c r="AQ71" s="196">
        <f t="shared" si="54"/>
        <v>1.9054717685530302</v>
      </c>
      <c r="AR71" s="196">
        <f t="shared" si="54"/>
        <v>1.9047129072927251</v>
      </c>
      <c r="AS71" s="196">
        <f t="shared" si="54"/>
        <v>1.9040202083168964</v>
      </c>
      <c r="AT71" s="196">
        <f t="shared" si="54"/>
        <v>1.9035052560694341</v>
      </c>
      <c r="AU71" s="196">
        <f t="shared" si="54"/>
        <v>1.9032190499679302</v>
      </c>
      <c r="AV71" s="196">
        <f t="shared" si="54"/>
        <v>1.9033079491781502</v>
      </c>
      <c r="AW71" s="196">
        <f t="shared" si="54"/>
        <v>1.9035955842914287</v>
      </c>
      <c r="AX71" s="196">
        <f t="shared" si="54"/>
        <v>1.9039778735665087</v>
      </c>
      <c r="AY71" s="196">
        <f t="shared" si="54"/>
        <v>1.9043982355216802</v>
      </c>
      <c r="AZ71" s="196">
        <f t="shared" si="54"/>
        <v>1.904767397310049</v>
      </c>
    </row>
    <row r="72" spans="1:52" x14ac:dyDescent="0.45">
      <c r="A72" s="160" t="s">
        <v>218</v>
      </c>
      <c r="B72" s="199">
        <f>B37/B$16*100</f>
        <v>1.2917219465082006</v>
      </c>
      <c r="C72" s="199">
        <f t="shared" ref="C72:AZ72" si="55">C37/C$16*100</f>
        <v>1.2467345523266755</v>
      </c>
      <c r="D72" s="199">
        <f t="shared" si="55"/>
        <v>1.2171486683114348</v>
      </c>
      <c r="E72" s="199">
        <f t="shared" si="55"/>
        <v>1.1723079147547255</v>
      </c>
      <c r="F72" s="199">
        <f t="shared" si="55"/>
        <v>1.1362179952011735</v>
      </c>
      <c r="G72" s="199">
        <f t="shared" si="55"/>
        <v>1.1367457894318431</v>
      </c>
      <c r="H72" s="199">
        <f t="shared" si="55"/>
        <v>1.1026828252888787</v>
      </c>
      <c r="I72" s="199">
        <f t="shared" si="55"/>
        <v>1.0946780668981986</v>
      </c>
      <c r="J72" s="199">
        <f t="shared" si="55"/>
        <v>1.0483801684022813</v>
      </c>
      <c r="K72" s="199">
        <f t="shared" si="55"/>
        <v>0.98581215024090751</v>
      </c>
      <c r="L72" s="199">
        <f t="shared" si="55"/>
        <v>1.0641224448639357</v>
      </c>
      <c r="M72" s="199">
        <f t="shared" si="55"/>
        <v>1.0740509307862194</v>
      </c>
      <c r="N72" s="199">
        <f t="shared" si="55"/>
        <v>1.0671927336730576</v>
      </c>
      <c r="O72" s="199">
        <f t="shared" si="55"/>
        <v>1.0565254235147294</v>
      </c>
      <c r="P72" s="199">
        <f t="shared" si="55"/>
        <v>1.0694659339133865</v>
      </c>
      <c r="Q72" s="199">
        <f t="shared" si="55"/>
        <v>1.1432840456437576</v>
      </c>
      <c r="R72" s="199">
        <f t="shared" si="55"/>
        <v>1.1461014696736214</v>
      </c>
      <c r="S72" s="199">
        <f t="shared" si="55"/>
        <v>1.145782499721123</v>
      </c>
      <c r="T72" s="199">
        <f t="shared" si="55"/>
        <v>1.1472577691803025</v>
      </c>
      <c r="U72" s="199">
        <f t="shared" si="55"/>
        <v>1.1463427101390764</v>
      </c>
      <c r="V72" s="199">
        <f t="shared" si="55"/>
        <v>1.1447726654507013</v>
      </c>
      <c r="W72" s="199">
        <f t="shared" si="55"/>
        <v>1.1420350459726045</v>
      </c>
      <c r="X72" s="199">
        <f t="shared" si="55"/>
        <v>1.1391311673516207</v>
      </c>
      <c r="Y72" s="199">
        <f t="shared" si="55"/>
        <v>1.13613385061151</v>
      </c>
      <c r="Z72" s="199">
        <f t="shared" si="55"/>
        <v>1.1330073456320808</v>
      </c>
      <c r="AA72" s="199">
        <f t="shared" si="55"/>
        <v>1.1299167661472762</v>
      </c>
      <c r="AB72" s="199">
        <f t="shared" si="55"/>
        <v>1.12708579622532</v>
      </c>
      <c r="AC72" s="199">
        <f t="shared" si="55"/>
        <v>1.1244858712028067</v>
      </c>
      <c r="AD72" s="199">
        <f t="shared" si="55"/>
        <v>1.1220774619903782</v>
      </c>
      <c r="AE72" s="199">
        <f t="shared" si="55"/>
        <v>1.1197741304431814</v>
      </c>
      <c r="AF72" s="199">
        <f t="shared" si="55"/>
        <v>1.1175231735445579</v>
      </c>
      <c r="AG72" s="199">
        <f t="shared" si="55"/>
        <v>1.1154195691758551</v>
      </c>
      <c r="AH72" s="199">
        <f t="shared" si="55"/>
        <v>1.1134481851810352</v>
      </c>
      <c r="AI72" s="199">
        <f t="shared" si="55"/>
        <v>1.111534789709987</v>
      </c>
      <c r="AJ72" s="199">
        <f t="shared" si="55"/>
        <v>1.1096430995190965</v>
      </c>
      <c r="AK72" s="199">
        <f t="shared" si="55"/>
        <v>1.1077542126450428</v>
      </c>
      <c r="AL72" s="199">
        <f t="shared" si="55"/>
        <v>1.1059114947058282</v>
      </c>
      <c r="AM72" s="199">
        <f t="shared" si="55"/>
        <v>1.1041255728697026</v>
      </c>
      <c r="AN72" s="199">
        <f t="shared" si="55"/>
        <v>1.10237069325795</v>
      </c>
      <c r="AO72" s="199">
        <f t="shared" si="55"/>
        <v>1.1006159468945393</v>
      </c>
      <c r="AP72" s="199">
        <f t="shared" si="55"/>
        <v>1.0988774927977401</v>
      </c>
      <c r="AQ72" s="199">
        <f t="shared" si="55"/>
        <v>1.0970541090746322</v>
      </c>
      <c r="AR72" s="199">
        <f t="shared" si="55"/>
        <v>1.0951322613628138</v>
      </c>
      <c r="AS72" s="199">
        <f t="shared" si="55"/>
        <v>1.0931882377533788</v>
      </c>
      <c r="AT72" s="199">
        <f t="shared" si="55"/>
        <v>1.0912980257580873</v>
      </c>
      <c r="AU72" s="199">
        <f t="shared" si="55"/>
        <v>1.0894901792716336</v>
      </c>
      <c r="AV72" s="199">
        <f t="shared" si="55"/>
        <v>1.0878414076930392</v>
      </c>
      <c r="AW72" s="199">
        <f t="shared" si="55"/>
        <v>1.0862447308826473</v>
      </c>
      <c r="AX72" s="199">
        <f t="shared" si="55"/>
        <v>1.0846710063234593</v>
      </c>
      <c r="AY72" s="199">
        <f t="shared" si="55"/>
        <v>1.0831076176874337</v>
      </c>
      <c r="AZ72" s="199">
        <f t="shared" si="55"/>
        <v>1.0815319051446719</v>
      </c>
    </row>
    <row r="73" spans="1:52" x14ac:dyDescent="0.45">
      <c r="A73" s="175" t="s">
        <v>366</v>
      </c>
      <c r="B73" s="201">
        <f>B40/B$16*100</f>
        <v>0.76969397003593032</v>
      </c>
      <c r="C73" s="201">
        <f t="shared" ref="C73:AZ74" si="56">C40/C$16*100</f>
        <v>0.84408878078563754</v>
      </c>
      <c r="D73" s="201">
        <f t="shared" si="56"/>
        <v>0.89029373375103149</v>
      </c>
      <c r="E73" s="201">
        <f t="shared" si="56"/>
        <v>0.87863196389244647</v>
      </c>
      <c r="F73" s="201">
        <f t="shared" si="56"/>
        <v>0.80979719248945059</v>
      </c>
      <c r="G73" s="201">
        <f t="shared" si="56"/>
        <v>0.81717368286276271</v>
      </c>
      <c r="H73" s="201">
        <f t="shared" si="56"/>
        <v>0.8155962555774825</v>
      </c>
      <c r="I73" s="201">
        <f t="shared" si="56"/>
        <v>0.80268820143288599</v>
      </c>
      <c r="J73" s="201">
        <f t="shared" si="56"/>
        <v>0.82785481426214302</v>
      </c>
      <c r="K73" s="201">
        <f t="shared" si="56"/>
        <v>0.88691959904340834</v>
      </c>
      <c r="L73" s="201">
        <f t="shared" si="56"/>
        <v>0.88323210203847835</v>
      </c>
      <c r="M73" s="201">
        <f t="shared" si="56"/>
        <v>0.86436572334303607</v>
      </c>
      <c r="N73" s="201">
        <f t="shared" si="56"/>
        <v>0.8459487574881781</v>
      </c>
      <c r="O73" s="201">
        <f t="shared" si="56"/>
        <v>0.83743167042731703</v>
      </c>
      <c r="P73" s="201">
        <f t="shared" si="56"/>
        <v>0.8378768119168587</v>
      </c>
      <c r="Q73" s="201">
        <f t="shared" si="56"/>
        <v>0.8317423071213218</v>
      </c>
      <c r="R73" s="201">
        <f t="shared" si="56"/>
        <v>0.83991689920381829</v>
      </c>
      <c r="S73" s="201">
        <f t="shared" si="56"/>
        <v>0.83568172902580184</v>
      </c>
      <c r="T73" s="201">
        <f t="shared" si="56"/>
        <v>0.83109064174733072</v>
      </c>
      <c r="U73" s="201">
        <f t="shared" si="56"/>
        <v>0.82649735685559922</v>
      </c>
      <c r="V73" s="201">
        <f t="shared" si="56"/>
        <v>0.82272656250966314</v>
      </c>
      <c r="W73" s="201">
        <f t="shared" si="56"/>
        <v>0.81919202785473488</v>
      </c>
      <c r="X73" s="201">
        <f t="shared" si="56"/>
        <v>0.81570727312172475</v>
      </c>
      <c r="Y73" s="201">
        <f t="shared" si="56"/>
        <v>0.81246336343137104</v>
      </c>
      <c r="Z73" s="201">
        <f t="shared" si="56"/>
        <v>0.80941659826022549</v>
      </c>
      <c r="AA73" s="201">
        <f t="shared" si="56"/>
        <v>0.80670690429867442</v>
      </c>
      <c r="AB73" s="201">
        <f t="shared" si="56"/>
        <v>0.80466256462410157</v>
      </c>
      <c r="AC73" s="201">
        <f t="shared" si="56"/>
        <v>0.80324409550227327</v>
      </c>
      <c r="AD73" s="201">
        <f t="shared" si="56"/>
        <v>0.80232394836859033</v>
      </c>
      <c r="AE73" s="201">
        <f t="shared" si="56"/>
        <v>0.80173279580184909</v>
      </c>
      <c r="AF73" s="201">
        <f t="shared" si="56"/>
        <v>0.80136819415525107</v>
      </c>
      <c r="AG73" s="201">
        <f t="shared" si="56"/>
        <v>0.80121980001250892</v>
      </c>
      <c r="AH73" s="201">
        <f t="shared" si="56"/>
        <v>0.80132831955949879</v>
      </c>
      <c r="AI73" s="201">
        <f t="shared" si="56"/>
        <v>0.80164377527974651</v>
      </c>
      <c r="AJ73" s="201">
        <f t="shared" si="56"/>
        <v>0.80209686524322854</v>
      </c>
      <c r="AK73" s="201">
        <f t="shared" si="56"/>
        <v>0.80270276956942976</v>
      </c>
      <c r="AL73" s="201">
        <f t="shared" si="56"/>
        <v>0.80346397177930384</v>
      </c>
      <c r="AM73" s="201">
        <f t="shared" si="56"/>
        <v>0.80432378641437241</v>
      </c>
      <c r="AN73" s="201">
        <f t="shared" si="56"/>
        <v>0.80525797205739624</v>
      </c>
      <c r="AO73" s="201">
        <f t="shared" si="56"/>
        <v>0.80626514952550232</v>
      </c>
      <c r="AP73" s="201">
        <f t="shared" si="56"/>
        <v>0.80731137832750988</v>
      </c>
      <c r="AQ73" s="201">
        <f t="shared" si="56"/>
        <v>0.80841765947839805</v>
      </c>
      <c r="AR73" s="201">
        <f t="shared" si="56"/>
        <v>0.8095806459299113</v>
      </c>
      <c r="AS73" s="201">
        <f t="shared" si="56"/>
        <v>0.81083197056351763</v>
      </c>
      <c r="AT73" s="201">
        <f t="shared" si="56"/>
        <v>0.81220723031134678</v>
      </c>
      <c r="AU73" s="201">
        <f t="shared" si="56"/>
        <v>0.81372887069629651</v>
      </c>
      <c r="AV73" s="201">
        <f t="shared" si="56"/>
        <v>0.815466541485111</v>
      </c>
      <c r="AW73" s="201">
        <f t="shared" si="56"/>
        <v>0.81735085340878133</v>
      </c>
      <c r="AX73" s="201">
        <f t="shared" si="56"/>
        <v>0.81930686724304946</v>
      </c>
      <c r="AY73" s="201">
        <f t="shared" si="56"/>
        <v>0.82129061783424651</v>
      </c>
      <c r="AZ73" s="201">
        <f t="shared" si="56"/>
        <v>0.82323549216537695</v>
      </c>
    </row>
    <row r="74" spans="1:52" x14ac:dyDescent="0.45">
      <c r="A74" s="174" t="s">
        <v>32</v>
      </c>
      <c r="B74" s="196">
        <f>B41/B$16*100</f>
        <v>0.86279830967811322</v>
      </c>
      <c r="C74" s="196">
        <f t="shared" si="56"/>
        <v>0.8202602822973184</v>
      </c>
      <c r="D74" s="196">
        <f t="shared" si="56"/>
        <v>0.81756789703148391</v>
      </c>
      <c r="E74" s="196">
        <f t="shared" si="56"/>
        <v>0.77746849198842372</v>
      </c>
      <c r="F74" s="196">
        <f t="shared" si="56"/>
        <v>0.75302041453574076</v>
      </c>
      <c r="G74" s="196">
        <f t="shared" si="56"/>
        <v>0.73580535267232139</v>
      </c>
      <c r="H74" s="196">
        <f t="shared" si="56"/>
        <v>0.73717597850638905</v>
      </c>
      <c r="I74" s="196">
        <f t="shared" si="56"/>
        <v>0.75045640275263437</v>
      </c>
      <c r="J74" s="196">
        <f t="shared" si="56"/>
        <v>0.69829524156069323</v>
      </c>
      <c r="K74" s="196">
        <f t="shared" si="56"/>
        <v>0.60823585480395315</v>
      </c>
      <c r="L74" s="196">
        <f t="shared" si="56"/>
        <v>0.57697306636833889</v>
      </c>
      <c r="M74" s="196">
        <f t="shared" si="56"/>
        <v>0.57375502121338517</v>
      </c>
      <c r="N74" s="196">
        <f t="shared" si="56"/>
        <v>0.54605805043541755</v>
      </c>
      <c r="O74" s="196">
        <f t="shared" si="56"/>
        <v>0.53087119218742118</v>
      </c>
      <c r="P74" s="196">
        <f t="shared" si="56"/>
        <v>0.53970663032362831</v>
      </c>
      <c r="Q74" s="196">
        <f t="shared" si="56"/>
        <v>0.53033084767177674</v>
      </c>
      <c r="R74" s="196">
        <f t="shared" si="56"/>
        <v>0.53213435410923204</v>
      </c>
      <c r="S74" s="196">
        <f t="shared" si="56"/>
        <v>0.52807847642743599</v>
      </c>
      <c r="T74" s="196">
        <f t="shared" si="56"/>
        <v>0.52355445683921431</v>
      </c>
      <c r="U74" s="196">
        <f t="shared" si="56"/>
        <v>0.51902293491789975</v>
      </c>
      <c r="V74" s="196">
        <f t="shared" si="56"/>
        <v>0.51431642864085658</v>
      </c>
      <c r="W74" s="196">
        <f t="shared" si="56"/>
        <v>0.51111329503889957</v>
      </c>
      <c r="X74" s="196">
        <f t="shared" si="56"/>
        <v>0.50804391047130537</v>
      </c>
      <c r="Y74" s="196">
        <f t="shared" si="56"/>
        <v>0.5051266512708813</v>
      </c>
      <c r="Z74" s="196">
        <f t="shared" si="56"/>
        <v>0.50240958124905821</v>
      </c>
      <c r="AA74" s="196">
        <f t="shared" si="56"/>
        <v>0.50002903602478199</v>
      </c>
      <c r="AB74" s="196">
        <f t="shared" si="56"/>
        <v>0.49807453492013787</v>
      </c>
      <c r="AC74" s="196">
        <f t="shared" si="56"/>
        <v>0.49644303277886959</v>
      </c>
      <c r="AD74" s="196">
        <f t="shared" si="56"/>
        <v>0.49503436739356271</v>
      </c>
      <c r="AE74" s="196">
        <f t="shared" si="56"/>
        <v>0.49375913281948314</v>
      </c>
      <c r="AF74" s="196">
        <f t="shared" si="56"/>
        <v>0.49252593514671633</v>
      </c>
      <c r="AG74" s="196">
        <f t="shared" si="56"/>
        <v>0.49134391300962926</v>
      </c>
      <c r="AH74" s="196">
        <f t="shared" si="56"/>
        <v>0.4902595332348183</v>
      </c>
      <c r="AI74" s="196">
        <f t="shared" si="56"/>
        <v>0.48923543569494193</v>
      </c>
      <c r="AJ74" s="196">
        <f t="shared" si="56"/>
        <v>0.48824915743166958</v>
      </c>
      <c r="AK74" s="196">
        <f t="shared" si="56"/>
        <v>0.48727023586850621</v>
      </c>
      <c r="AL74" s="196">
        <f t="shared" si="56"/>
        <v>0.48632071583371417</v>
      </c>
      <c r="AM74" s="196">
        <f t="shared" si="56"/>
        <v>0.48541895132858404</v>
      </c>
      <c r="AN74" s="196">
        <f t="shared" si="56"/>
        <v>0.48453103564564737</v>
      </c>
      <c r="AO74" s="196">
        <f t="shared" si="56"/>
        <v>0.48362043749277089</v>
      </c>
      <c r="AP74" s="196">
        <f t="shared" si="56"/>
        <v>0.4826544266730004</v>
      </c>
      <c r="AQ74" s="196">
        <f t="shared" si="56"/>
        <v>0.48162739096693236</v>
      </c>
      <c r="AR74" s="196">
        <f t="shared" si="56"/>
        <v>0.48056863631095803</v>
      </c>
      <c r="AS74" s="196">
        <f t="shared" si="56"/>
        <v>0.47949467398185541</v>
      </c>
      <c r="AT74" s="196">
        <f t="shared" si="56"/>
        <v>0.47841647385159469</v>
      </c>
      <c r="AU74" s="196">
        <f t="shared" si="56"/>
        <v>0.47733426270305646</v>
      </c>
      <c r="AV74" s="196">
        <f t="shared" si="56"/>
        <v>0.47626107279825408</v>
      </c>
      <c r="AW74" s="196">
        <f t="shared" si="56"/>
        <v>0.47519097983039799</v>
      </c>
      <c r="AX74" s="196">
        <f t="shared" si="56"/>
        <v>0.47413202445871355</v>
      </c>
      <c r="AY74" s="196">
        <f t="shared" si="56"/>
        <v>0.47309065130521416</v>
      </c>
      <c r="AZ74" s="196">
        <f t="shared" si="56"/>
        <v>0.47207252425876323</v>
      </c>
    </row>
    <row r="75" spans="1:52" x14ac:dyDescent="0.45">
      <c r="A75" s="178" t="s">
        <v>33</v>
      </c>
      <c r="B75" s="195">
        <f>B76+B77</f>
        <v>1.1179286822545484</v>
      </c>
      <c r="C75" s="195">
        <f t="shared" ref="C75:AZ75" si="57">C76+C77</f>
        <v>1.0879509425835499</v>
      </c>
      <c r="D75" s="195">
        <f t="shared" si="57"/>
        <v>1.042551061037611</v>
      </c>
      <c r="E75" s="195">
        <f t="shared" si="57"/>
        <v>0.95035162996569489</v>
      </c>
      <c r="F75" s="195">
        <f t="shared" si="57"/>
        <v>0.93239124689638131</v>
      </c>
      <c r="G75" s="195">
        <f t="shared" si="57"/>
        <v>0.88766284396425443</v>
      </c>
      <c r="H75" s="195">
        <f t="shared" si="57"/>
        <v>0.85636571770207759</v>
      </c>
      <c r="I75" s="195">
        <f t="shared" si="57"/>
        <v>0.82126934760752368</v>
      </c>
      <c r="J75" s="195">
        <f t="shared" si="57"/>
        <v>0.75814022812411963</v>
      </c>
      <c r="K75" s="195">
        <f t="shared" si="57"/>
        <v>0.71323252665668879</v>
      </c>
      <c r="L75" s="195">
        <f t="shared" si="57"/>
        <v>0.70417333935847837</v>
      </c>
      <c r="M75" s="195">
        <f t="shared" si="57"/>
        <v>0.68810131072157465</v>
      </c>
      <c r="N75" s="195">
        <f t="shared" si="57"/>
        <v>0.67014397258135694</v>
      </c>
      <c r="O75" s="195">
        <f t="shared" si="57"/>
        <v>0.64493515140478741</v>
      </c>
      <c r="P75" s="195">
        <f t="shared" si="57"/>
        <v>0.63826173556895383</v>
      </c>
      <c r="Q75" s="195">
        <f t="shared" si="57"/>
        <v>0.62931236566435467</v>
      </c>
      <c r="R75" s="195">
        <f t="shared" si="57"/>
        <v>0.62332773109219586</v>
      </c>
      <c r="S75" s="195">
        <f t="shared" si="57"/>
        <v>0.61641759505915639</v>
      </c>
      <c r="T75" s="195">
        <f t="shared" si="57"/>
        <v>0.61094679059594725</v>
      </c>
      <c r="U75" s="195">
        <f t="shared" si="57"/>
        <v>0.60553903572155476</v>
      </c>
      <c r="V75" s="195">
        <f t="shared" si="57"/>
        <v>0.59976680944143979</v>
      </c>
      <c r="W75" s="195">
        <f t="shared" si="57"/>
        <v>0.59495597310970971</v>
      </c>
      <c r="X75" s="195">
        <f t="shared" si="57"/>
        <v>0.59031262660586148</v>
      </c>
      <c r="Y75" s="195">
        <f t="shared" si="57"/>
        <v>0.58584963757497355</v>
      </c>
      <c r="Z75" s="195">
        <f t="shared" si="57"/>
        <v>0.58159960429931279</v>
      </c>
      <c r="AA75" s="195">
        <f t="shared" si="57"/>
        <v>0.57765400104805842</v>
      </c>
      <c r="AB75" s="195">
        <f t="shared" si="57"/>
        <v>0.57411826790148868</v>
      </c>
      <c r="AC75" s="195">
        <f t="shared" si="57"/>
        <v>0.5708936156372264</v>
      </c>
      <c r="AD75" s="195">
        <f t="shared" si="57"/>
        <v>0.5678815923593149</v>
      </c>
      <c r="AE75" s="195">
        <f t="shared" si="57"/>
        <v>0.56498838999400536</v>
      </c>
      <c r="AF75" s="195">
        <f t="shared" si="57"/>
        <v>0.56213395903808694</v>
      </c>
      <c r="AG75" s="195">
        <f t="shared" si="57"/>
        <v>0.5593398583204533</v>
      </c>
      <c r="AH75" s="195">
        <f t="shared" si="57"/>
        <v>0.55665717808618154</v>
      </c>
      <c r="AI75" s="195">
        <f t="shared" si="57"/>
        <v>0.55403360267184609</v>
      </c>
      <c r="AJ75" s="195">
        <f t="shared" si="57"/>
        <v>0.55143869454601624</v>
      </c>
      <c r="AK75" s="195">
        <f t="shared" si="57"/>
        <v>0.54883576262987166</v>
      </c>
      <c r="AL75" s="195">
        <f t="shared" si="57"/>
        <v>0.54626719666241419</v>
      </c>
      <c r="AM75" s="195">
        <f t="shared" si="57"/>
        <v>0.54375019612076247</v>
      </c>
      <c r="AN75" s="195">
        <f t="shared" si="57"/>
        <v>0.54121740928826312</v>
      </c>
      <c r="AO75" s="195">
        <f t="shared" si="57"/>
        <v>0.5386054887454893</v>
      </c>
      <c r="AP75" s="195">
        <f t="shared" si="57"/>
        <v>0.53585635669757092</v>
      </c>
      <c r="AQ75" s="195">
        <f t="shared" si="57"/>
        <v>0.53292705529411233</v>
      </c>
      <c r="AR75" s="195">
        <f t="shared" si="57"/>
        <v>0.52986776011902637</v>
      </c>
      <c r="AS75" s="195">
        <f t="shared" si="57"/>
        <v>0.52676130014084555</v>
      </c>
      <c r="AT75" s="195">
        <f t="shared" si="57"/>
        <v>0.52367702343253808</v>
      </c>
      <c r="AU75" s="195">
        <f t="shared" si="57"/>
        <v>0.52067101301829566</v>
      </c>
      <c r="AV75" s="195">
        <f t="shared" si="57"/>
        <v>0.51774381572902617</v>
      </c>
      <c r="AW75" s="195">
        <f t="shared" si="57"/>
        <v>0.5148589478572223</v>
      </c>
      <c r="AX75" s="195">
        <f t="shared" si="57"/>
        <v>0.51202284820808575</v>
      </c>
      <c r="AY75" s="195">
        <f t="shared" si="57"/>
        <v>0.50923604939502687</v>
      </c>
      <c r="AZ75" s="195">
        <f t="shared" si="57"/>
        <v>0.50650091192166802</v>
      </c>
    </row>
    <row r="76" spans="1:52" x14ac:dyDescent="0.45">
      <c r="A76" s="160" t="s">
        <v>216</v>
      </c>
      <c r="B76" s="199">
        <f>B46/B$16*100</f>
        <v>0.5644379017049469</v>
      </c>
      <c r="C76" s="199">
        <f t="shared" ref="C76:AZ76" si="58">C46/C$16*100</f>
        <v>0.55756444946190453</v>
      </c>
      <c r="D76" s="199">
        <f t="shared" si="58"/>
        <v>0.52801493052559656</v>
      </c>
      <c r="E76" s="199">
        <f t="shared" si="58"/>
        <v>0.48381970198036023</v>
      </c>
      <c r="F76" s="199">
        <f t="shared" si="58"/>
        <v>0.46928111664697458</v>
      </c>
      <c r="G76" s="199">
        <f t="shared" si="58"/>
        <v>0.43046104052405237</v>
      </c>
      <c r="H76" s="199">
        <f t="shared" si="58"/>
        <v>0.41609186565333561</v>
      </c>
      <c r="I76" s="199">
        <f t="shared" si="58"/>
        <v>0.40733035767114756</v>
      </c>
      <c r="J76" s="199">
        <f t="shared" si="58"/>
        <v>0.37437067705174443</v>
      </c>
      <c r="K76" s="199">
        <f t="shared" si="58"/>
        <v>0.36427480633656939</v>
      </c>
      <c r="L76" s="199">
        <f t="shared" si="58"/>
        <v>0.36593289420876501</v>
      </c>
      <c r="M76" s="199">
        <f t="shared" si="58"/>
        <v>0.36240723371778344</v>
      </c>
      <c r="N76" s="199">
        <f t="shared" si="58"/>
        <v>0.36220049295494755</v>
      </c>
      <c r="O76" s="199">
        <f t="shared" si="58"/>
        <v>0.35488835976044902</v>
      </c>
      <c r="P76" s="199">
        <f t="shared" si="58"/>
        <v>0.3591683259925651</v>
      </c>
      <c r="Q76" s="199">
        <f t="shared" si="58"/>
        <v>0.3621107461731583</v>
      </c>
      <c r="R76" s="199">
        <f t="shared" si="58"/>
        <v>0.36282250777827463</v>
      </c>
      <c r="S76" s="199">
        <f t="shared" si="58"/>
        <v>0.36252942306816405</v>
      </c>
      <c r="T76" s="199">
        <f t="shared" si="58"/>
        <v>0.36224803928309474</v>
      </c>
      <c r="U76" s="199">
        <f t="shared" si="58"/>
        <v>0.36161442178757558</v>
      </c>
      <c r="V76" s="199">
        <f t="shared" si="58"/>
        <v>0.36038386577373815</v>
      </c>
      <c r="W76" s="199">
        <f t="shared" si="58"/>
        <v>0.35814568930925605</v>
      </c>
      <c r="X76" s="199">
        <f t="shared" si="58"/>
        <v>0.35587543461698523</v>
      </c>
      <c r="Y76" s="199">
        <f t="shared" si="58"/>
        <v>0.35363248377738965</v>
      </c>
      <c r="Z76" s="199">
        <f t="shared" si="58"/>
        <v>0.35144169494598315</v>
      </c>
      <c r="AA76" s="199">
        <f t="shared" si="58"/>
        <v>0.34936352412478938</v>
      </c>
      <c r="AB76" s="199">
        <f t="shared" si="58"/>
        <v>0.34741571277903049</v>
      </c>
      <c r="AC76" s="199">
        <f t="shared" si="58"/>
        <v>0.34557471647654669</v>
      </c>
      <c r="AD76" s="199">
        <f t="shared" si="58"/>
        <v>0.34382281206949122</v>
      </c>
      <c r="AE76" s="199">
        <f t="shared" si="58"/>
        <v>0.34213238438793919</v>
      </c>
      <c r="AF76" s="199">
        <f t="shared" si="58"/>
        <v>0.34048543459637393</v>
      </c>
      <c r="AG76" s="199">
        <f t="shared" si="58"/>
        <v>0.33889184889222224</v>
      </c>
      <c r="AH76" s="199">
        <f t="shared" si="58"/>
        <v>0.33736333272236846</v>
      </c>
      <c r="AI76" s="199">
        <f t="shared" si="58"/>
        <v>0.33586882330768936</v>
      </c>
      <c r="AJ76" s="199">
        <f t="shared" si="58"/>
        <v>0.33439631240979634</v>
      </c>
      <c r="AK76" s="199">
        <f t="shared" si="58"/>
        <v>0.33292684230535619</v>
      </c>
      <c r="AL76" s="199">
        <f t="shared" si="58"/>
        <v>0.33148036291411015</v>
      </c>
      <c r="AM76" s="199">
        <f t="shared" si="58"/>
        <v>0.33006244295043485</v>
      </c>
      <c r="AN76" s="199">
        <f t="shared" si="58"/>
        <v>0.32863643144404991</v>
      </c>
      <c r="AO76" s="199">
        <f t="shared" si="58"/>
        <v>0.32716591596464939</v>
      </c>
      <c r="AP76" s="199">
        <f t="shared" si="58"/>
        <v>0.32561989319705814</v>
      </c>
      <c r="AQ76" s="199">
        <f t="shared" si="58"/>
        <v>0.32397323103099523</v>
      </c>
      <c r="AR76" s="199">
        <f t="shared" si="58"/>
        <v>0.32225084300355394</v>
      </c>
      <c r="AS76" s="199">
        <f t="shared" si="58"/>
        <v>0.3204961023223149</v>
      </c>
      <c r="AT76" s="199">
        <f t="shared" si="58"/>
        <v>0.31874524545481153</v>
      </c>
      <c r="AU76" s="199">
        <f t="shared" si="58"/>
        <v>0.31702279752240747</v>
      </c>
      <c r="AV76" s="199">
        <f t="shared" si="58"/>
        <v>0.315337659915568</v>
      </c>
      <c r="AW76" s="199">
        <f t="shared" si="58"/>
        <v>0.31366826482403848</v>
      </c>
      <c r="AX76" s="199">
        <f t="shared" si="58"/>
        <v>0.31201939834239689</v>
      </c>
      <c r="AY76" s="199">
        <f t="shared" si="58"/>
        <v>0.31039058986702817</v>
      </c>
      <c r="AZ76" s="199">
        <f t="shared" si="58"/>
        <v>0.30878112672095076</v>
      </c>
    </row>
    <row r="77" spans="1:52" x14ac:dyDescent="0.45">
      <c r="A77" s="175" t="s">
        <v>371</v>
      </c>
      <c r="B77" s="201">
        <f>B49/B$16*100</f>
        <v>0.55349078054960166</v>
      </c>
      <c r="C77" s="201">
        <f t="shared" ref="C77:AZ83" si="59">C49/C$16*100</f>
        <v>0.53038649312164532</v>
      </c>
      <c r="D77" s="201">
        <f t="shared" si="59"/>
        <v>0.51453613051201441</v>
      </c>
      <c r="E77" s="201">
        <f t="shared" si="59"/>
        <v>0.46653192798533472</v>
      </c>
      <c r="F77" s="201">
        <f t="shared" si="59"/>
        <v>0.46311013024940667</v>
      </c>
      <c r="G77" s="201">
        <f t="shared" si="59"/>
        <v>0.457201803440202</v>
      </c>
      <c r="H77" s="201">
        <f t="shared" si="59"/>
        <v>0.44027385204874192</v>
      </c>
      <c r="I77" s="201">
        <f t="shared" si="59"/>
        <v>0.41393898993637618</v>
      </c>
      <c r="J77" s="201">
        <f t="shared" si="59"/>
        <v>0.38376955107237515</v>
      </c>
      <c r="K77" s="201">
        <f t="shared" si="59"/>
        <v>0.34895772032011935</v>
      </c>
      <c r="L77" s="201">
        <f t="shared" si="59"/>
        <v>0.33824044514971335</v>
      </c>
      <c r="M77" s="201">
        <f t="shared" si="59"/>
        <v>0.32569407700379122</v>
      </c>
      <c r="N77" s="201">
        <f t="shared" si="59"/>
        <v>0.30794347962640933</v>
      </c>
      <c r="O77" s="201">
        <f t="shared" si="59"/>
        <v>0.29004679164433844</v>
      </c>
      <c r="P77" s="201">
        <f t="shared" si="59"/>
        <v>0.27909340957638873</v>
      </c>
      <c r="Q77" s="201">
        <f t="shared" si="59"/>
        <v>0.26720161949119636</v>
      </c>
      <c r="R77" s="201">
        <f t="shared" si="59"/>
        <v>0.26050522331392117</v>
      </c>
      <c r="S77" s="201">
        <f t="shared" si="59"/>
        <v>0.25388817199099234</v>
      </c>
      <c r="T77" s="201">
        <f t="shared" si="59"/>
        <v>0.24869875131285249</v>
      </c>
      <c r="U77" s="201">
        <f t="shared" si="59"/>
        <v>0.24392461393397918</v>
      </c>
      <c r="V77" s="201">
        <f t="shared" si="59"/>
        <v>0.23938294366770163</v>
      </c>
      <c r="W77" s="201">
        <f t="shared" si="59"/>
        <v>0.23681028380045363</v>
      </c>
      <c r="X77" s="201">
        <f t="shared" si="59"/>
        <v>0.23443719198887628</v>
      </c>
      <c r="Y77" s="201">
        <f t="shared" si="59"/>
        <v>0.23221715379758393</v>
      </c>
      <c r="Z77" s="201">
        <f t="shared" si="59"/>
        <v>0.23015790935332958</v>
      </c>
      <c r="AA77" s="201">
        <f t="shared" si="59"/>
        <v>0.22829047692326904</v>
      </c>
      <c r="AB77" s="201">
        <f t="shared" si="59"/>
        <v>0.22670255512245818</v>
      </c>
      <c r="AC77" s="201">
        <f t="shared" si="59"/>
        <v>0.22531889916067974</v>
      </c>
      <c r="AD77" s="201">
        <f t="shared" si="59"/>
        <v>0.22405878028982371</v>
      </c>
      <c r="AE77" s="201">
        <f t="shared" si="59"/>
        <v>0.22285600560606619</v>
      </c>
      <c r="AF77" s="201">
        <f t="shared" si="59"/>
        <v>0.22164852444171296</v>
      </c>
      <c r="AG77" s="201">
        <f t="shared" si="59"/>
        <v>0.22044800942823106</v>
      </c>
      <c r="AH77" s="201">
        <f t="shared" si="59"/>
        <v>0.21929384536381302</v>
      </c>
      <c r="AI77" s="201">
        <f t="shared" si="59"/>
        <v>0.21816477936415674</v>
      </c>
      <c r="AJ77" s="201">
        <f t="shared" si="59"/>
        <v>0.21704238213621987</v>
      </c>
      <c r="AK77" s="201">
        <f t="shared" si="59"/>
        <v>0.21590892032451545</v>
      </c>
      <c r="AL77" s="201">
        <f t="shared" si="59"/>
        <v>0.2147868337483041</v>
      </c>
      <c r="AM77" s="201">
        <f t="shared" si="59"/>
        <v>0.21368775317032765</v>
      </c>
      <c r="AN77" s="201">
        <f t="shared" si="59"/>
        <v>0.2125809778442132</v>
      </c>
      <c r="AO77" s="201">
        <f t="shared" si="59"/>
        <v>0.21143957278083994</v>
      </c>
      <c r="AP77" s="201">
        <f t="shared" si="59"/>
        <v>0.21023646350051281</v>
      </c>
      <c r="AQ77" s="201">
        <f t="shared" si="59"/>
        <v>0.20895382426311715</v>
      </c>
      <c r="AR77" s="201">
        <f t="shared" si="59"/>
        <v>0.20761691711547242</v>
      </c>
      <c r="AS77" s="201">
        <f t="shared" si="59"/>
        <v>0.20626519781853062</v>
      </c>
      <c r="AT77" s="201">
        <f t="shared" si="59"/>
        <v>0.2049317779777266</v>
      </c>
      <c r="AU77" s="201">
        <f t="shared" si="59"/>
        <v>0.20364821549588821</v>
      </c>
      <c r="AV77" s="201">
        <f t="shared" si="59"/>
        <v>0.20240615581345814</v>
      </c>
      <c r="AW77" s="201">
        <f t="shared" si="59"/>
        <v>0.2011906830331838</v>
      </c>
      <c r="AX77" s="201">
        <f t="shared" si="59"/>
        <v>0.20000344986568888</v>
      </c>
      <c r="AY77" s="201">
        <f t="shared" si="59"/>
        <v>0.1988454595279987</v>
      </c>
      <c r="AZ77" s="201">
        <f t="shared" si="59"/>
        <v>0.19771978520071723</v>
      </c>
    </row>
    <row r="78" spans="1:52" x14ac:dyDescent="0.45">
      <c r="A78" s="159" t="s">
        <v>34</v>
      </c>
      <c r="B78" s="197">
        <f t="shared" ref="B78:Q83" si="60">B50/B$16*100</f>
        <v>2.3164373174311863</v>
      </c>
      <c r="C78" s="197">
        <f t="shared" si="60"/>
        <v>2.3018845544283884</v>
      </c>
      <c r="D78" s="197">
        <f t="shared" si="60"/>
        <v>2.2959384215944634</v>
      </c>
      <c r="E78" s="197">
        <f t="shared" si="60"/>
        <v>2.3001188480648209</v>
      </c>
      <c r="F78" s="197">
        <f t="shared" si="60"/>
        <v>2.2343515945092243</v>
      </c>
      <c r="G78" s="197">
        <f t="shared" si="60"/>
        <v>2.1814606321213783</v>
      </c>
      <c r="H78" s="197">
        <f t="shared" si="60"/>
        <v>2.0692738924778307</v>
      </c>
      <c r="I78" s="197">
        <f t="shared" si="60"/>
        <v>2.0126417477646941</v>
      </c>
      <c r="J78" s="197">
        <f t="shared" si="60"/>
        <v>1.9631942499980082</v>
      </c>
      <c r="K78" s="197">
        <f t="shared" si="60"/>
        <v>2.0829974900470232</v>
      </c>
      <c r="L78" s="197">
        <f t="shared" si="60"/>
        <v>2.0285107594088534</v>
      </c>
      <c r="M78" s="197">
        <f t="shared" si="59"/>
        <v>2.0091580970863521</v>
      </c>
      <c r="N78" s="197">
        <f t="shared" si="59"/>
        <v>2.0354969709187749</v>
      </c>
      <c r="O78" s="197">
        <f t="shared" si="59"/>
        <v>2.0756446643916111</v>
      </c>
      <c r="P78" s="197">
        <f t="shared" si="59"/>
        <v>2.081915072814482</v>
      </c>
      <c r="Q78" s="197">
        <f t="shared" si="60"/>
        <v>2.084101281483568</v>
      </c>
      <c r="R78" s="197">
        <f t="shared" si="59"/>
        <v>2.0864300737406301</v>
      </c>
      <c r="S78" s="197">
        <f t="shared" si="59"/>
        <v>2.0951250742942582</v>
      </c>
      <c r="T78" s="197">
        <f t="shared" si="59"/>
        <v>2.115917490650244</v>
      </c>
      <c r="U78" s="197">
        <f t="shared" si="59"/>
        <v>2.1321401927416921</v>
      </c>
      <c r="V78" s="197">
        <f t="shared" si="59"/>
        <v>2.1477893577741511</v>
      </c>
      <c r="W78" s="197">
        <f t="shared" si="59"/>
        <v>2.1548234545031302</v>
      </c>
      <c r="X78" s="197">
        <f t="shared" si="59"/>
        <v>2.1608872187349495</v>
      </c>
      <c r="Y78" s="197">
        <f t="shared" si="59"/>
        <v>2.1662650091425553</v>
      </c>
      <c r="Z78" s="197">
        <f t="shared" si="59"/>
        <v>2.1709982249814206</v>
      </c>
      <c r="AA78" s="197">
        <f t="shared" si="59"/>
        <v>2.1752222029043446</v>
      </c>
      <c r="AB78" s="197">
        <f t="shared" si="59"/>
        <v>2.1788816172021033</v>
      </c>
      <c r="AC78" s="197">
        <f t="shared" si="59"/>
        <v>2.1822047419378396</v>
      </c>
      <c r="AD78" s="197">
        <f t="shared" si="59"/>
        <v>2.1852803779358778</v>
      </c>
      <c r="AE78" s="197">
        <f t="shared" si="59"/>
        <v>2.1881396031320031</v>
      </c>
      <c r="AF78" s="197">
        <f t="shared" si="59"/>
        <v>2.190795988716177</v>
      </c>
      <c r="AG78" s="197">
        <f t="shared" si="59"/>
        <v>2.1932565812094449</v>
      </c>
      <c r="AH78" s="197">
        <f t="shared" si="59"/>
        <v>2.1955013303755324</v>
      </c>
      <c r="AI78" s="197">
        <f t="shared" si="59"/>
        <v>2.1975800222361981</v>
      </c>
      <c r="AJ78" s="197">
        <f t="shared" si="59"/>
        <v>2.1995021010466314</v>
      </c>
      <c r="AK78" s="197">
        <f t="shared" si="59"/>
        <v>2.2012888685763068</v>
      </c>
      <c r="AL78" s="197">
        <f t="shared" si="59"/>
        <v>2.2030641347873754</v>
      </c>
      <c r="AM78" s="197">
        <f t="shared" si="59"/>
        <v>2.2047693732912599</v>
      </c>
      <c r="AN78" s="197">
        <f t="shared" si="59"/>
        <v>2.2062838264574345</v>
      </c>
      <c r="AO78" s="197">
        <f t="shared" si="59"/>
        <v>2.2075235285859636</v>
      </c>
      <c r="AP78" s="197">
        <f t="shared" si="59"/>
        <v>2.208314265202397</v>
      </c>
      <c r="AQ78" s="197">
        <f t="shared" si="59"/>
        <v>2.2085156169286773</v>
      </c>
      <c r="AR78" s="197">
        <f t="shared" si="59"/>
        <v>2.2083134735686323</v>
      </c>
      <c r="AS78" s="197">
        <f t="shared" si="59"/>
        <v>2.207898120350885</v>
      </c>
      <c r="AT78" s="197">
        <f t="shared" si="59"/>
        <v>2.2074630415466445</v>
      </c>
      <c r="AU78" s="197">
        <f t="shared" si="59"/>
        <v>2.207217519349344</v>
      </c>
      <c r="AV78" s="197">
        <f t="shared" si="59"/>
        <v>2.2071434913109016</v>
      </c>
      <c r="AW78" s="197">
        <f t="shared" si="59"/>
        <v>2.207137829997305</v>
      </c>
      <c r="AX78" s="197">
        <f t="shared" si="59"/>
        <v>2.2072271084957298</v>
      </c>
      <c r="AY78" s="197">
        <f t="shared" si="59"/>
        <v>2.2074384185177758</v>
      </c>
      <c r="AZ78" s="197">
        <f t="shared" si="59"/>
        <v>2.2077745000042195</v>
      </c>
    </row>
    <row r="79" spans="1:52" x14ac:dyDescent="0.45">
      <c r="A79" s="159" t="s">
        <v>35</v>
      </c>
      <c r="B79" s="197">
        <f t="shared" si="60"/>
        <v>1.9614091418440707</v>
      </c>
      <c r="C79" s="197">
        <f t="shared" si="60"/>
        <v>1.9883848382554568</v>
      </c>
      <c r="D79" s="197">
        <f t="shared" si="60"/>
        <v>1.9527100516997815</v>
      </c>
      <c r="E79" s="197">
        <f t="shared" si="60"/>
        <v>1.9684806266979498</v>
      </c>
      <c r="F79" s="197">
        <f t="shared" si="60"/>
        <v>1.9179180382666614</v>
      </c>
      <c r="G79" s="197">
        <f t="shared" si="60"/>
        <v>1.8668334352875318</v>
      </c>
      <c r="H79" s="197">
        <f t="shared" si="60"/>
        <v>1.9365476252508216</v>
      </c>
      <c r="I79" s="197">
        <f t="shared" si="60"/>
        <v>1.935126220665577</v>
      </c>
      <c r="J79" s="197">
        <f t="shared" si="60"/>
        <v>1.8033772385174272</v>
      </c>
      <c r="K79" s="197">
        <f t="shared" si="60"/>
        <v>1.5512387573279975</v>
      </c>
      <c r="L79" s="197">
        <f t="shared" si="60"/>
        <v>1.8412486606486429</v>
      </c>
      <c r="M79" s="197">
        <f t="shared" si="59"/>
        <v>1.9560311782411788</v>
      </c>
      <c r="N79" s="197">
        <f t="shared" si="59"/>
        <v>1.9195126187019451</v>
      </c>
      <c r="O79" s="197">
        <f t="shared" si="59"/>
        <v>1.9713268738642038</v>
      </c>
      <c r="P79" s="197">
        <f t="shared" si="59"/>
        <v>2.1053635916914764</v>
      </c>
      <c r="Q79" s="197">
        <f t="shared" si="60"/>
        <v>2.2264329385640935</v>
      </c>
      <c r="R79" s="197">
        <f t="shared" si="59"/>
        <v>2.2780128761208007</v>
      </c>
      <c r="S79" s="197">
        <f t="shared" si="59"/>
        <v>2.3047389579476536</v>
      </c>
      <c r="T79" s="197">
        <f t="shared" si="59"/>
        <v>2.3243293815791057</v>
      </c>
      <c r="U79" s="197">
        <f t="shared" si="59"/>
        <v>2.3366086234303123</v>
      </c>
      <c r="V79" s="197">
        <f t="shared" si="59"/>
        <v>2.344595159159617</v>
      </c>
      <c r="W79" s="197">
        <f t="shared" si="59"/>
        <v>2.3492157685860864</v>
      </c>
      <c r="X79" s="197">
        <f t="shared" si="59"/>
        <v>2.3531230850670446</v>
      </c>
      <c r="Y79" s="197">
        <f t="shared" si="59"/>
        <v>2.3563978922346918</v>
      </c>
      <c r="Z79" s="197">
        <f t="shared" si="59"/>
        <v>2.3591236883490865</v>
      </c>
      <c r="AA79" s="197">
        <f t="shared" si="59"/>
        <v>2.3615218211823867</v>
      </c>
      <c r="AB79" s="197">
        <f t="shared" si="59"/>
        <v>2.363771195958885</v>
      </c>
      <c r="AC79" s="197">
        <f t="shared" si="59"/>
        <v>2.3661100736481133</v>
      </c>
      <c r="AD79" s="197">
        <f t="shared" si="59"/>
        <v>2.3686251196411492</v>
      </c>
      <c r="AE79" s="197">
        <f t="shared" si="59"/>
        <v>2.3712722604652945</v>
      </c>
      <c r="AF79" s="197">
        <f t="shared" si="59"/>
        <v>2.3739932425252128</v>
      </c>
      <c r="AG79" s="197">
        <f t="shared" si="59"/>
        <v>2.3765599075003498</v>
      </c>
      <c r="AH79" s="197">
        <f t="shared" si="59"/>
        <v>2.3788953712461907</v>
      </c>
      <c r="AI79" s="197">
        <f t="shared" si="59"/>
        <v>2.3810639115097363</v>
      </c>
      <c r="AJ79" s="197">
        <f t="shared" si="59"/>
        <v>2.3833488353366907</v>
      </c>
      <c r="AK79" s="197">
        <f t="shared" si="59"/>
        <v>2.3859834232323465</v>
      </c>
      <c r="AL79" s="197">
        <f t="shared" si="59"/>
        <v>2.3891357571438769</v>
      </c>
      <c r="AM79" s="197">
        <f t="shared" si="59"/>
        <v>2.3927820048144035</v>
      </c>
      <c r="AN79" s="197">
        <f t="shared" si="59"/>
        <v>2.3966435241593578</v>
      </c>
      <c r="AO79" s="197">
        <f t="shared" si="59"/>
        <v>2.400435718021444</v>
      </c>
      <c r="AP79" s="197">
        <f t="shared" si="59"/>
        <v>2.404113785863164</v>
      </c>
      <c r="AQ79" s="197">
        <f t="shared" si="59"/>
        <v>2.407180567413838</v>
      </c>
      <c r="AR79" s="197">
        <f t="shared" si="59"/>
        <v>2.4096338740173375</v>
      </c>
      <c r="AS79" s="197">
        <f t="shared" si="59"/>
        <v>2.4118956832062546</v>
      </c>
      <c r="AT79" s="197">
        <f t="shared" si="59"/>
        <v>2.4143444995225285</v>
      </c>
      <c r="AU79" s="197">
        <f t="shared" si="59"/>
        <v>2.4171738011779209</v>
      </c>
      <c r="AV79" s="197">
        <f t="shared" si="59"/>
        <v>2.4210031712772078</v>
      </c>
      <c r="AW79" s="197">
        <f t="shared" si="59"/>
        <v>2.4252172556827598</v>
      </c>
      <c r="AX79" s="197">
        <f t="shared" si="59"/>
        <v>2.4293982687186753</v>
      </c>
      <c r="AY79" s="197">
        <f t="shared" si="59"/>
        <v>2.4333986985185505</v>
      </c>
      <c r="AZ79" s="197">
        <f t="shared" si="59"/>
        <v>2.4369455508934905</v>
      </c>
    </row>
    <row r="80" spans="1:52" x14ac:dyDescent="0.45">
      <c r="A80" s="159" t="s">
        <v>36</v>
      </c>
      <c r="B80" s="197">
        <f t="shared" si="60"/>
        <v>5.5660640010409965</v>
      </c>
      <c r="C80" s="197">
        <f t="shared" si="60"/>
        <v>5.3126955689124298</v>
      </c>
      <c r="D80" s="197">
        <f t="shared" si="60"/>
        <v>5.0732171967735882</v>
      </c>
      <c r="E80" s="197">
        <f t="shared" si="60"/>
        <v>4.9215967993999357</v>
      </c>
      <c r="F80" s="197">
        <f t="shared" si="60"/>
        <v>4.9751990169770766</v>
      </c>
      <c r="G80" s="197">
        <f t="shared" si="60"/>
        <v>4.9491169830584658</v>
      </c>
      <c r="H80" s="197">
        <f t="shared" si="60"/>
        <v>5.0740889067505792</v>
      </c>
      <c r="I80" s="197">
        <f t="shared" si="60"/>
        <v>5.1354294462765173</v>
      </c>
      <c r="J80" s="197">
        <f t="shared" si="60"/>
        <v>5.0708000824213437</v>
      </c>
      <c r="K80" s="197">
        <f t="shared" si="60"/>
        <v>4.3576123674910363</v>
      </c>
      <c r="L80" s="197">
        <f t="shared" si="60"/>
        <v>4.6551857557242355</v>
      </c>
      <c r="M80" s="197">
        <f t="shared" si="59"/>
        <v>4.8071878617844499</v>
      </c>
      <c r="N80" s="197">
        <f t="shared" si="59"/>
        <v>4.7514734644897398</v>
      </c>
      <c r="O80" s="197">
        <f t="shared" si="59"/>
        <v>4.7152412049150003</v>
      </c>
      <c r="P80" s="197">
        <f t="shared" si="59"/>
        <v>4.7383919976997841</v>
      </c>
      <c r="Q80" s="197">
        <f t="shared" si="60"/>
        <v>4.6521315359724067</v>
      </c>
      <c r="R80" s="197">
        <f t="shared" si="59"/>
        <v>4.6333371617351418</v>
      </c>
      <c r="S80" s="197">
        <f t="shared" si="59"/>
        <v>4.609113789137111</v>
      </c>
      <c r="T80" s="197">
        <f t="shared" si="59"/>
        <v>4.6061675623925815</v>
      </c>
      <c r="U80" s="197">
        <f t="shared" si="59"/>
        <v>4.6040581970558794</v>
      </c>
      <c r="V80" s="197">
        <f t="shared" si="59"/>
        <v>4.6019392080409851</v>
      </c>
      <c r="W80" s="197">
        <f t="shared" si="59"/>
        <v>4.5953494371373766</v>
      </c>
      <c r="X80" s="197">
        <f t="shared" si="59"/>
        <v>4.5879625157251605</v>
      </c>
      <c r="Y80" s="197">
        <f t="shared" si="59"/>
        <v>4.5792827450063962</v>
      </c>
      <c r="Z80" s="197">
        <f t="shared" si="59"/>
        <v>4.5689052097678591</v>
      </c>
      <c r="AA80" s="197">
        <f t="shared" si="59"/>
        <v>4.5566157449265665</v>
      </c>
      <c r="AB80" s="197">
        <f t="shared" si="59"/>
        <v>4.5421251522669435</v>
      </c>
      <c r="AC80" s="197">
        <f t="shared" si="59"/>
        <v>4.5265298627219499</v>
      </c>
      <c r="AD80" s="197">
        <f t="shared" si="59"/>
        <v>4.5103236262721138</v>
      </c>
      <c r="AE80" s="197">
        <f t="shared" si="59"/>
        <v>4.4937709144779925</v>
      </c>
      <c r="AF80" s="197">
        <f t="shared" si="59"/>
        <v>4.4772274452843632</v>
      </c>
      <c r="AG80" s="197">
        <f t="shared" si="59"/>
        <v>4.460599315770013</v>
      </c>
      <c r="AH80" s="197">
        <f t="shared" si="59"/>
        <v>4.4436922758398589</v>
      </c>
      <c r="AI80" s="197">
        <f t="shared" si="59"/>
        <v>4.4263954706108422</v>
      </c>
      <c r="AJ80" s="197">
        <f t="shared" si="59"/>
        <v>4.4088035984120557</v>
      </c>
      <c r="AK80" s="197">
        <f t="shared" si="59"/>
        <v>4.3910204376922675</v>
      </c>
      <c r="AL80" s="197">
        <f t="shared" si="59"/>
        <v>4.3731542791290305</v>
      </c>
      <c r="AM80" s="197">
        <f t="shared" si="59"/>
        <v>4.3553018366493692</v>
      </c>
      <c r="AN80" s="197">
        <f t="shared" si="59"/>
        <v>4.3373011149744887</v>
      </c>
      <c r="AO80" s="197">
        <f t="shared" si="59"/>
        <v>4.3189240368094293</v>
      </c>
      <c r="AP80" s="197">
        <f t="shared" si="59"/>
        <v>4.300170259404509</v>
      </c>
      <c r="AQ80" s="197">
        <f t="shared" si="59"/>
        <v>4.2809407001730007</v>
      </c>
      <c r="AR80" s="197">
        <f t="shared" si="59"/>
        <v>4.261252047315196</v>
      </c>
      <c r="AS80" s="197">
        <f t="shared" si="59"/>
        <v>4.2411944749270241</v>
      </c>
      <c r="AT80" s="197">
        <f t="shared" si="59"/>
        <v>4.220780768215338</v>
      </c>
      <c r="AU80" s="197">
        <f t="shared" si="59"/>
        <v>4.1998003851427095</v>
      </c>
      <c r="AV80" s="197">
        <f t="shared" si="59"/>
        <v>4.1782383342406284</v>
      </c>
      <c r="AW80" s="197">
        <f t="shared" si="59"/>
        <v>4.1561696382930666</v>
      </c>
      <c r="AX80" s="197">
        <f t="shared" si="59"/>
        <v>4.1339313646549485</v>
      </c>
      <c r="AY80" s="197">
        <f t="shared" si="59"/>
        <v>4.1117047727357869</v>
      </c>
      <c r="AZ80" s="197">
        <f t="shared" si="59"/>
        <v>4.0897467179194402</v>
      </c>
    </row>
    <row r="81" spans="1:52" x14ac:dyDescent="0.45">
      <c r="A81" s="159" t="s">
        <v>372</v>
      </c>
      <c r="B81" s="197">
        <f t="shared" si="60"/>
        <v>0.98201628238371341</v>
      </c>
      <c r="C81" s="197">
        <f t="shared" si="60"/>
        <v>0.94785158457582863</v>
      </c>
      <c r="D81" s="197">
        <f t="shared" si="60"/>
        <v>0.88060581210814259</v>
      </c>
      <c r="E81" s="197">
        <f t="shared" si="60"/>
        <v>0.82306687107692666</v>
      </c>
      <c r="F81" s="197">
        <f t="shared" si="60"/>
        <v>0.75842322610066282</v>
      </c>
      <c r="G81" s="197">
        <f t="shared" si="60"/>
        <v>0.69350857677402</v>
      </c>
      <c r="H81" s="197">
        <f t="shared" si="60"/>
        <v>0.66220336532830371</v>
      </c>
      <c r="I81" s="197">
        <f t="shared" si="60"/>
        <v>0.6423038063610923</v>
      </c>
      <c r="J81" s="197">
        <f t="shared" si="60"/>
        <v>0.60008695013906099</v>
      </c>
      <c r="K81" s="197">
        <f t="shared" si="60"/>
        <v>0.53048989252470191</v>
      </c>
      <c r="L81" s="197">
        <f t="shared" si="60"/>
        <v>0.54870826905995673</v>
      </c>
      <c r="M81" s="197">
        <f t="shared" si="59"/>
        <v>0.56370314859389403</v>
      </c>
      <c r="N81" s="197">
        <f t="shared" si="59"/>
        <v>0.53919525080541397</v>
      </c>
      <c r="O81" s="197">
        <f t="shared" si="59"/>
        <v>0.54236654829892827</v>
      </c>
      <c r="P81" s="197">
        <f t="shared" si="59"/>
        <v>0.53939559104116597</v>
      </c>
      <c r="Q81" s="197">
        <f t="shared" si="60"/>
        <v>0.5295536463396967</v>
      </c>
      <c r="R81" s="197">
        <f t="shared" si="59"/>
        <v>0.52312945282393297</v>
      </c>
      <c r="S81" s="197">
        <f t="shared" si="59"/>
        <v>0.5175471540365939</v>
      </c>
      <c r="T81" s="197">
        <f t="shared" si="59"/>
        <v>0.5118005642709107</v>
      </c>
      <c r="U81" s="197">
        <f t="shared" si="59"/>
        <v>0.50629292024516392</v>
      </c>
      <c r="V81" s="197">
        <f t="shared" si="59"/>
        <v>0.50065691598391282</v>
      </c>
      <c r="W81" s="197">
        <f t="shared" si="59"/>
        <v>0.49621939893697875</v>
      </c>
      <c r="X81" s="197">
        <f t="shared" si="59"/>
        <v>0.49202080856019037</v>
      </c>
      <c r="Y81" s="197">
        <f t="shared" si="59"/>
        <v>0.48805679157429432</v>
      </c>
      <c r="Z81" s="197">
        <f t="shared" si="59"/>
        <v>0.48435205627723266</v>
      </c>
      <c r="AA81" s="197">
        <f t="shared" si="59"/>
        <v>0.4808923942278836</v>
      </c>
      <c r="AB81" s="197">
        <f t="shared" si="59"/>
        <v>0.47764589996084322</v>
      </c>
      <c r="AC81" s="197">
        <f t="shared" si="59"/>
        <v>0.47448343343083654</v>
      </c>
      <c r="AD81" s="197">
        <f t="shared" si="59"/>
        <v>0.47132621612782732</v>
      </c>
      <c r="AE81" s="197">
        <f t="shared" si="59"/>
        <v>0.46817508881423725</v>
      </c>
      <c r="AF81" s="197">
        <f t="shared" si="59"/>
        <v>0.46502772371401013</v>
      </c>
      <c r="AG81" s="197">
        <f t="shared" si="59"/>
        <v>0.46188511193034504</v>
      </c>
      <c r="AH81" s="197">
        <f t="shared" si="59"/>
        <v>0.45877362412940148</v>
      </c>
      <c r="AI81" s="197">
        <f t="shared" si="59"/>
        <v>0.45571102639092914</v>
      </c>
      <c r="AJ81" s="197">
        <f t="shared" si="59"/>
        <v>0.45267684892508336</v>
      </c>
      <c r="AK81" s="197">
        <f t="shared" si="59"/>
        <v>0.44967620978999906</v>
      </c>
      <c r="AL81" s="197">
        <f t="shared" si="59"/>
        <v>0.44675970700019713</v>
      </c>
      <c r="AM81" s="197">
        <f t="shared" si="59"/>
        <v>0.44392056938773494</v>
      </c>
      <c r="AN81" s="197">
        <f t="shared" si="59"/>
        <v>0.44110620034460207</v>
      </c>
      <c r="AO81" s="197">
        <f t="shared" si="59"/>
        <v>0.43827421631946539</v>
      </c>
      <c r="AP81" s="197">
        <f t="shared" si="59"/>
        <v>0.43536952757150554</v>
      </c>
      <c r="AQ81" s="197">
        <f t="shared" si="59"/>
        <v>0.4324289801292362</v>
      </c>
      <c r="AR81" s="197">
        <f t="shared" si="59"/>
        <v>0.42952304898018256</v>
      </c>
      <c r="AS81" s="197">
        <f t="shared" si="59"/>
        <v>0.42671311684630087</v>
      </c>
      <c r="AT81" s="197">
        <f t="shared" si="59"/>
        <v>0.42399930836560812</v>
      </c>
      <c r="AU81" s="197">
        <f t="shared" si="59"/>
        <v>0.4214117998378567</v>
      </c>
      <c r="AV81" s="197">
        <f t="shared" si="59"/>
        <v>0.41888124316229319</v>
      </c>
      <c r="AW81" s="197">
        <f t="shared" si="59"/>
        <v>0.41643946383637231</v>
      </c>
      <c r="AX81" s="197">
        <f t="shared" si="59"/>
        <v>0.41409635789950033</v>
      </c>
      <c r="AY81" s="197">
        <f t="shared" si="59"/>
        <v>0.4118507632483861</v>
      </c>
      <c r="AZ81" s="197">
        <f t="shared" si="59"/>
        <v>0.40970815883300804</v>
      </c>
    </row>
    <row r="82" spans="1:52" ht="11.25" customHeight="1" x14ac:dyDescent="0.45">
      <c r="A82" s="159" t="s">
        <v>373</v>
      </c>
      <c r="B82" s="197">
        <f t="shared" si="60"/>
        <v>0.3869656119298302</v>
      </c>
      <c r="C82" s="197">
        <f t="shared" si="60"/>
        <v>0.37573326181268535</v>
      </c>
      <c r="D82" s="197">
        <f t="shared" si="60"/>
        <v>0.35828074892356199</v>
      </c>
      <c r="E82" s="197">
        <f t="shared" si="60"/>
        <v>0.35280629658706159</v>
      </c>
      <c r="F82" s="197">
        <f t="shared" si="60"/>
        <v>0.34831104175712074</v>
      </c>
      <c r="G82" s="197">
        <f t="shared" si="60"/>
        <v>0.33604097353726442</v>
      </c>
      <c r="H82" s="197">
        <f t="shared" si="60"/>
        <v>0.34010110943140048</v>
      </c>
      <c r="I82" s="197">
        <f t="shared" si="60"/>
        <v>0.34538660456082393</v>
      </c>
      <c r="J82" s="197">
        <f t="shared" si="60"/>
        <v>0.30862698252149057</v>
      </c>
      <c r="K82" s="197">
        <f t="shared" si="60"/>
        <v>0.27778129152161535</v>
      </c>
      <c r="L82" s="197">
        <f t="shared" si="60"/>
        <v>0.28199659040249275</v>
      </c>
      <c r="M82" s="197">
        <f t="shared" si="59"/>
        <v>0.27854570369248627</v>
      </c>
      <c r="N82" s="197">
        <f t="shared" si="59"/>
        <v>0.25813082488021377</v>
      </c>
      <c r="O82" s="197">
        <f t="shared" si="59"/>
        <v>0.25354766041144428</v>
      </c>
      <c r="P82" s="197">
        <f t="shared" si="59"/>
        <v>0.25254748785946779</v>
      </c>
      <c r="Q82" s="197">
        <f t="shared" si="60"/>
        <v>0.25992037524541206</v>
      </c>
      <c r="R82" s="197">
        <f t="shared" si="59"/>
        <v>0.26386533068065604</v>
      </c>
      <c r="S82" s="197">
        <f t="shared" si="59"/>
        <v>0.26460246736892185</v>
      </c>
      <c r="T82" s="197">
        <f t="shared" si="59"/>
        <v>0.2638802492054596</v>
      </c>
      <c r="U82" s="197">
        <f t="shared" si="59"/>
        <v>0.26265416819399323</v>
      </c>
      <c r="V82" s="197">
        <f t="shared" si="59"/>
        <v>0.261288301493669</v>
      </c>
      <c r="W82" s="197">
        <f t="shared" si="59"/>
        <v>0.26044484585585009</v>
      </c>
      <c r="X82" s="197">
        <f t="shared" si="59"/>
        <v>0.25963463500061296</v>
      </c>
      <c r="Y82" s="197">
        <f t="shared" si="59"/>
        <v>0.25880347040721191</v>
      </c>
      <c r="Z82" s="197">
        <f t="shared" si="59"/>
        <v>0.25792336016782136</v>
      </c>
      <c r="AA82" s="197">
        <f t="shared" si="59"/>
        <v>0.25700292602295843</v>
      </c>
      <c r="AB82" s="197">
        <f t="shared" si="59"/>
        <v>0.25600227819508797</v>
      </c>
      <c r="AC82" s="197">
        <f t="shared" si="59"/>
        <v>0.25498328411813082</v>
      </c>
      <c r="AD82" s="197">
        <f t="shared" si="59"/>
        <v>0.25396249991309539</v>
      </c>
      <c r="AE82" s="197">
        <f t="shared" si="59"/>
        <v>0.25294897700290064</v>
      </c>
      <c r="AF82" s="197">
        <f t="shared" si="59"/>
        <v>0.25195086942863554</v>
      </c>
      <c r="AG82" s="197">
        <f t="shared" si="59"/>
        <v>0.25096708346116892</v>
      </c>
      <c r="AH82" s="197">
        <f t="shared" si="59"/>
        <v>0.24998213106879794</v>
      </c>
      <c r="AI82" s="197">
        <f t="shared" si="59"/>
        <v>0.24898717354426592</v>
      </c>
      <c r="AJ82" s="197">
        <f t="shared" si="59"/>
        <v>0.24798480029627196</v>
      </c>
      <c r="AK82" s="197">
        <f t="shared" si="59"/>
        <v>0.24696629945313014</v>
      </c>
      <c r="AL82" s="197">
        <f t="shared" si="59"/>
        <v>0.24593518837427408</v>
      </c>
      <c r="AM82" s="197">
        <f t="shared" si="59"/>
        <v>0.24491313803562806</v>
      </c>
      <c r="AN82" s="197">
        <f t="shared" si="59"/>
        <v>0.24388561150082105</v>
      </c>
      <c r="AO82" s="197">
        <f t="shared" si="59"/>
        <v>0.24283576024061554</v>
      </c>
      <c r="AP82" s="197">
        <f t="shared" si="59"/>
        <v>0.2417441682419442</v>
      </c>
      <c r="AQ82" s="197">
        <f t="shared" si="59"/>
        <v>0.24059600594784869</v>
      </c>
      <c r="AR82" s="197">
        <f t="shared" si="59"/>
        <v>0.2394046886320445</v>
      </c>
      <c r="AS82" s="197">
        <f t="shared" si="59"/>
        <v>0.23817797827768225</v>
      </c>
      <c r="AT82" s="197">
        <f t="shared" si="59"/>
        <v>0.23691506218519137</v>
      </c>
      <c r="AU82" s="197">
        <f t="shared" si="59"/>
        <v>0.23560853674295335</v>
      </c>
      <c r="AV82" s="197">
        <f t="shared" si="59"/>
        <v>0.23428702357098816</v>
      </c>
      <c r="AW82" s="197">
        <f t="shared" si="59"/>
        <v>0.23294974382124151</v>
      </c>
      <c r="AX82" s="197">
        <f t="shared" si="59"/>
        <v>0.23161338219434047</v>
      </c>
      <c r="AY82" s="197">
        <f t="shared" si="59"/>
        <v>0.23028891108464794</v>
      </c>
      <c r="AZ82" s="197">
        <f t="shared" si="59"/>
        <v>0.22898386202297263</v>
      </c>
    </row>
    <row r="83" spans="1:52" ht="11.25" customHeight="1" thickBot="1" x14ac:dyDescent="0.5">
      <c r="A83" s="187" t="s">
        <v>374</v>
      </c>
      <c r="B83" s="202">
        <f t="shared" si="60"/>
        <v>1.7395756693122963</v>
      </c>
      <c r="C83" s="202">
        <f t="shared" si="60"/>
        <v>1.7144420699958367</v>
      </c>
      <c r="D83" s="202">
        <f t="shared" si="60"/>
        <v>1.6861830559961493</v>
      </c>
      <c r="E83" s="202">
        <f t="shared" si="60"/>
        <v>1.6243954524556661</v>
      </c>
      <c r="F83" s="202">
        <f t="shared" si="60"/>
        <v>1.5993923605253302</v>
      </c>
      <c r="G83" s="202">
        <f t="shared" si="60"/>
        <v>1.571045541271461</v>
      </c>
      <c r="H83" s="202">
        <f t="shared" si="60"/>
        <v>1.5543635140456435</v>
      </c>
      <c r="I83" s="202">
        <f t="shared" si="60"/>
        <v>1.5267973661293102</v>
      </c>
      <c r="J83" s="202">
        <f t="shared" si="60"/>
        <v>1.4697485940929342</v>
      </c>
      <c r="K83" s="202">
        <f t="shared" si="60"/>
        <v>1.4110129567663066</v>
      </c>
      <c r="L83" s="202">
        <f t="shared" si="60"/>
        <v>1.4094582917765868</v>
      </c>
      <c r="M83" s="202">
        <f t="shared" si="59"/>
        <v>1.4383275544316148</v>
      </c>
      <c r="N83" s="202">
        <f t="shared" si="59"/>
        <v>1.4228814565614811</v>
      </c>
      <c r="O83" s="202">
        <f t="shared" si="59"/>
        <v>1.4326298496822925</v>
      </c>
      <c r="P83" s="202">
        <f t="shared" si="59"/>
        <v>1.4452961499837218</v>
      </c>
      <c r="Q83" s="202">
        <f t="shared" si="60"/>
        <v>1.4671467345104521</v>
      </c>
      <c r="R83" s="202">
        <f t="shared" si="59"/>
        <v>1.4704229306205165</v>
      </c>
      <c r="S83" s="202">
        <f t="shared" si="59"/>
        <v>1.464374835038821</v>
      </c>
      <c r="T83" s="202">
        <f t="shared" si="59"/>
        <v>1.4575160302120118</v>
      </c>
      <c r="U83" s="202">
        <f t="shared" si="59"/>
        <v>1.4494635374568776</v>
      </c>
      <c r="V83" s="202">
        <f t="shared" si="59"/>
        <v>1.4400352029041878</v>
      </c>
      <c r="W83" s="202">
        <f t="shared" si="59"/>
        <v>1.43243638993956</v>
      </c>
      <c r="X83" s="202">
        <f t="shared" ref="X83:AZ83" si="61">X55/X$16*100</f>
        <v>1.4250026496078336</v>
      </c>
      <c r="Y83" s="202">
        <f t="shared" si="61"/>
        <v>1.4177818807450746</v>
      </c>
      <c r="Z83" s="202">
        <f t="shared" si="61"/>
        <v>1.4108144170396812</v>
      </c>
      <c r="AA83" s="202">
        <f t="shared" si="61"/>
        <v>1.4043386513492675</v>
      </c>
      <c r="AB83" s="202">
        <f t="shared" si="61"/>
        <v>1.3989158906413768</v>
      </c>
      <c r="AC83" s="202">
        <f t="shared" si="61"/>
        <v>1.3942100574603336</v>
      </c>
      <c r="AD83" s="202">
        <f t="shared" si="61"/>
        <v>1.3899710416854478</v>
      </c>
      <c r="AE83" s="202">
        <f t="shared" si="61"/>
        <v>1.3859933163061946</v>
      </c>
      <c r="AF83" s="202">
        <f t="shared" si="61"/>
        <v>1.3821004982266403</v>
      </c>
      <c r="AG83" s="202">
        <f t="shared" si="61"/>
        <v>1.3783170499455017</v>
      </c>
      <c r="AH83" s="202">
        <f t="shared" si="61"/>
        <v>1.3747220296290792</v>
      </c>
      <c r="AI83" s="202">
        <f t="shared" si="61"/>
        <v>1.371185617450025</v>
      </c>
      <c r="AJ83" s="202">
        <f t="shared" si="61"/>
        <v>1.3676564451653659</v>
      </c>
      <c r="AK83" s="202">
        <f t="shared" si="61"/>
        <v>1.3640772861753925</v>
      </c>
      <c r="AL83" s="202">
        <f t="shared" si="61"/>
        <v>1.3604942234616546</v>
      </c>
      <c r="AM83" s="202">
        <f t="shared" si="61"/>
        <v>1.356980058412383</v>
      </c>
      <c r="AN83" s="202">
        <f t="shared" si="61"/>
        <v>1.3534294775872853</v>
      </c>
      <c r="AO83" s="202">
        <f t="shared" si="61"/>
        <v>1.3497473129617021</v>
      </c>
      <c r="AP83" s="202">
        <f t="shared" si="61"/>
        <v>1.3458361407479966</v>
      </c>
      <c r="AQ83" s="202">
        <f t="shared" si="61"/>
        <v>1.3416725822800251</v>
      </c>
      <c r="AR83" s="202">
        <f t="shared" si="61"/>
        <v>1.3373196476865605</v>
      </c>
      <c r="AS83" s="202">
        <f t="shared" si="61"/>
        <v>1.3328664339655931</v>
      </c>
      <c r="AT83" s="202">
        <f t="shared" si="61"/>
        <v>1.3283783996056409</v>
      </c>
      <c r="AU83" s="202">
        <f t="shared" si="61"/>
        <v>1.3238931342778124</v>
      </c>
      <c r="AV83" s="202">
        <f t="shared" si="61"/>
        <v>1.3194303423699221</v>
      </c>
      <c r="AW83" s="202">
        <f t="shared" si="61"/>
        <v>1.3149706907283882</v>
      </c>
      <c r="AX83" s="202">
        <f t="shared" si="61"/>
        <v>1.3105298574479727</v>
      </c>
      <c r="AY83" s="202">
        <f t="shared" si="61"/>
        <v>1.3061265385501535</v>
      </c>
      <c r="AZ83" s="202">
        <f t="shared" si="61"/>
        <v>1.3017843608512663</v>
      </c>
    </row>
    <row r="84" spans="1:52" ht="11.25" customHeight="1" x14ac:dyDescent="0.45">
      <c r="A84" s="190"/>
    </row>
    <row r="85" spans="1:52" ht="11.25" customHeight="1" thickBot="1" x14ac:dyDescent="0.5">
      <c r="A85" s="203" t="s">
        <v>330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  <c r="AS85" s="204"/>
      <c r="AT85" s="204"/>
      <c r="AU85" s="204"/>
      <c r="AV85" s="204"/>
      <c r="AW85" s="204"/>
      <c r="AX85" s="204"/>
      <c r="AY85" s="204"/>
      <c r="AZ85" s="204"/>
    </row>
    <row r="86" spans="1:52" x14ac:dyDescent="0.45">
      <c r="A86" s="135" t="s">
        <v>346</v>
      </c>
      <c r="B86" s="205"/>
      <c r="C86" s="206">
        <f t="shared" ref="C86:AZ87" si="62">IF(B9=0,"",C9/B9-1)</f>
        <v>2.2036462914988064E-2</v>
      </c>
      <c r="D86" s="206">
        <f t="shared" si="62"/>
        <v>1.3539603846788317E-2</v>
      </c>
      <c r="E86" s="206">
        <f t="shared" si="62"/>
        <v>1.3135768621362898E-2</v>
      </c>
      <c r="F86" s="206">
        <f t="shared" si="62"/>
        <v>2.5690626256007487E-2</v>
      </c>
      <c r="G86" s="206">
        <f t="shared" si="62"/>
        <v>2.1084592340463004E-2</v>
      </c>
      <c r="H86" s="206">
        <f t="shared" si="62"/>
        <v>3.347516142505369E-2</v>
      </c>
      <c r="I86" s="206">
        <f t="shared" si="62"/>
        <v>3.0792977634043872E-2</v>
      </c>
      <c r="J86" s="206">
        <f t="shared" si="62"/>
        <v>4.858531085521367E-3</v>
      </c>
      <c r="K86" s="206">
        <f t="shared" si="62"/>
        <v>-4.3607955428530132E-2</v>
      </c>
      <c r="L86" s="206">
        <f t="shared" si="62"/>
        <v>2.1220388438209836E-2</v>
      </c>
      <c r="M86" s="206">
        <f t="shared" si="62"/>
        <v>1.6966421541067866E-2</v>
      </c>
      <c r="N86" s="206">
        <f t="shared" si="62"/>
        <v>-4.3085224012701095E-3</v>
      </c>
      <c r="O86" s="206">
        <f t="shared" si="62"/>
        <v>2.5780001860999935E-3</v>
      </c>
      <c r="P86" s="206">
        <f t="shared" si="62"/>
        <v>1.7444627598983908E-2</v>
      </c>
      <c r="Q86" s="206">
        <f t="shared" si="62"/>
        <v>2.3167616866700769E-2</v>
      </c>
      <c r="R86" s="206">
        <f t="shared" si="62"/>
        <v>1.9408658808962365E-2</v>
      </c>
      <c r="S86" s="206">
        <f t="shared" si="62"/>
        <v>2.4387683003836758E-2</v>
      </c>
      <c r="T86" s="206">
        <f t="shared" si="62"/>
        <v>2.3378581138779886E-2</v>
      </c>
      <c r="U86" s="206">
        <f t="shared" si="62"/>
        <v>2.026816048939506E-2</v>
      </c>
      <c r="V86" s="207">
        <f t="shared" si="62"/>
        <v>1.7564858913380554E-2</v>
      </c>
      <c r="W86" s="206">
        <f t="shared" si="62"/>
        <v>1.6043153299586388E-2</v>
      </c>
      <c r="X86" s="206">
        <f t="shared" si="62"/>
        <v>1.4897272017830199E-2</v>
      </c>
      <c r="Y86" s="206">
        <f t="shared" si="62"/>
        <v>1.4073258379505127E-2</v>
      </c>
      <c r="Z86" s="206">
        <f t="shared" si="62"/>
        <v>1.3428922871615567E-2</v>
      </c>
      <c r="AA86" s="206">
        <f t="shared" si="62"/>
        <v>1.296289709940357E-2</v>
      </c>
      <c r="AB86" s="206">
        <f t="shared" si="62"/>
        <v>1.2958814250612738E-2</v>
      </c>
      <c r="AC86" s="206">
        <f t="shared" si="62"/>
        <v>1.288653921656624E-2</v>
      </c>
      <c r="AD86" s="206">
        <f t="shared" si="62"/>
        <v>1.2841128060489204E-2</v>
      </c>
      <c r="AE86" s="206">
        <f t="shared" si="62"/>
        <v>1.2778960455098964E-2</v>
      </c>
      <c r="AF86" s="206">
        <f t="shared" si="62"/>
        <v>1.2707863182411794E-2</v>
      </c>
      <c r="AG86" s="206">
        <f t="shared" si="62"/>
        <v>1.2594489226861461E-2</v>
      </c>
      <c r="AH86" s="206">
        <f t="shared" si="62"/>
        <v>1.2537422241343021E-2</v>
      </c>
      <c r="AI86" s="206">
        <f t="shared" si="62"/>
        <v>1.2612705053157924E-2</v>
      </c>
      <c r="AJ86" s="206">
        <f t="shared" si="62"/>
        <v>1.2707365914139457E-2</v>
      </c>
      <c r="AK86" s="206">
        <f t="shared" si="62"/>
        <v>1.2795175497247291E-2</v>
      </c>
      <c r="AL86" s="206">
        <f t="shared" si="62"/>
        <v>1.2990303151248384E-2</v>
      </c>
      <c r="AM86" s="206">
        <f t="shared" si="62"/>
        <v>1.3217461373600026E-2</v>
      </c>
      <c r="AN86" s="206">
        <f t="shared" si="62"/>
        <v>1.3417042785015321E-2</v>
      </c>
      <c r="AO86" s="206">
        <f t="shared" si="62"/>
        <v>1.3645176280390192E-2</v>
      </c>
      <c r="AP86" s="206">
        <f t="shared" si="62"/>
        <v>1.3956018919923707E-2</v>
      </c>
      <c r="AQ86" s="206">
        <f t="shared" si="62"/>
        <v>1.4292940786969854E-2</v>
      </c>
      <c r="AR86" s="206">
        <f t="shared" si="62"/>
        <v>1.4589225054290944E-2</v>
      </c>
      <c r="AS86" s="206">
        <f t="shared" si="62"/>
        <v>1.4805180448994149E-2</v>
      </c>
      <c r="AT86" s="206">
        <f t="shared" si="62"/>
        <v>1.4938629680923743E-2</v>
      </c>
      <c r="AU86" s="206">
        <f t="shared" si="62"/>
        <v>1.5302680136024094E-2</v>
      </c>
      <c r="AV86" s="206">
        <f t="shared" si="62"/>
        <v>1.5463347334558897E-2</v>
      </c>
      <c r="AW86" s="206">
        <f t="shared" si="62"/>
        <v>1.5379033686067078E-2</v>
      </c>
      <c r="AX86" s="206">
        <f t="shared" si="62"/>
        <v>1.5324421394767862E-2</v>
      </c>
      <c r="AY86" s="206">
        <f t="shared" si="62"/>
        <v>1.5294076874817319E-2</v>
      </c>
      <c r="AZ86" s="206">
        <f t="shared" si="62"/>
        <v>1.5299062452200696E-2</v>
      </c>
    </row>
    <row r="87" spans="1:52" ht="10.9" thickBot="1" x14ac:dyDescent="0.5">
      <c r="A87" s="138" t="s">
        <v>347</v>
      </c>
      <c r="B87" s="141"/>
      <c r="C87" s="208">
        <f t="shared" si="62"/>
        <v>2.2780529722868037E-2</v>
      </c>
      <c r="D87" s="208">
        <f t="shared" si="62"/>
        <v>1.6792405795728715E-2</v>
      </c>
      <c r="E87" s="208">
        <f t="shared" si="62"/>
        <v>1.7213713823620802E-2</v>
      </c>
      <c r="F87" s="208">
        <f t="shared" si="62"/>
        <v>2.3172833375512347E-2</v>
      </c>
      <c r="G87" s="208">
        <f t="shared" si="62"/>
        <v>2.2300382653128281E-2</v>
      </c>
      <c r="H87" s="208">
        <f t="shared" si="62"/>
        <v>2.2476530225993496E-2</v>
      </c>
      <c r="I87" s="208">
        <f t="shared" si="62"/>
        <v>2.2894788910120978E-2</v>
      </c>
      <c r="J87" s="208">
        <f t="shared" si="62"/>
        <v>4.7693749212676106E-3</v>
      </c>
      <c r="K87" s="208">
        <f t="shared" si="62"/>
        <v>-1.4587341841187818E-2</v>
      </c>
      <c r="L87" s="208">
        <f t="shared" si="62"/>
        <v>8.5740599123858008E-3</v>
      </c>
      <c r="M87" s="208">
        <f t="shared" si="62"/>
        <v>7.9839921780955336E-5</v>
      </c>
      <c r="N87" s="208">
        <f t="shared" si="62"/>
        <v>-5.3832724368785279E-3</v>
      </c>
      <c r="O87" s="208">
        <f t="shared" si="62"/>
        <v>-1.0456219864922733E-3</v>
      </c>
      <c r="P87" s="208">
        <f t="shared" si="62"/>
        <v>1.2109260124151477E-2</v>
      </c>
      <c r="Q87" s="208">
        <f t="shared" si="62"/>
        <v>2.0994582734991996E-2</v>
      </c>
      <c r="R87" s="208">
        <f t="shared" si="62"/>
        <v>2.3417046436750466E-2</v>
      </c>
      <c r="S87" s="208">
        <f t="shared" si="62"/>
        <v>1.9420232369715018E-2</v>
      </c>
      <c r="T87" s="208">
        <f t="shared" si="62"/>
        <v>1.8290156564276128E-2</v>
      </c>
      <c r="U87" s="208">
        <f t="shared" si="62"/>
        <v>1.7880959853869394E-2</v>
      </c>
      <c r="V87" s="208">
        <f t="shared" si="62"/>
        <v>1.5660553255884224E-2</v>
      </c>
      <c r="W87" s="208">
        <f t="shared" si="62"/>
        <v>1.4709990345485924E-2</v>
      </c>
      <c r="X87" s="208">
        <f t="shared" si="62"/>
        <v>1.389113172226053E-2</v>
      </c>
      <c r="Y87" s="208">
        <f t="shared" si="62"/>
        <v>1.3363589135672482E-2</v>
      </c>
      <c r="Z87" s="208">
        <f t="shared" si="62"/>
        <v>1.2936729452585505E-2</v>
      </c>
      <c r="AA87" s="208">
        <f t="shared" si="62"/>
        <v>1.2619778460605247E-2</v>
      </c>
      <c r="AB87" s="208">
        <f t="shared" si="62"/>
        <v>1.2727283927086885E-2</v>
      </c>
      <c r="AC87" s="208">
        <f t="shared" si="62"/>
        <v>1.2699526940463945E-2</v>
      </c>
      <c r="AD87" s="208">
        <f t="shared" si="62"/>
        <v>1.2660626741279213E-2</v>
      </c>
      <c r="AE87" s="208">
        <f t="shared" si="62"/>
        <v>1.2598841029680452E-2</v>
      </c>
      <c r="AF87" s="208">
        <f t="shared" si="62"/>
        <v>1.2520180016509341E-2</v>
      </c>
      <c r="AG87" s="208">
        <f t="shared" si="62"/>
        <v>1.240553342992734E-2</v>
      </c>
      <c r="AH87" s="208">
        <f t="shared" si="62"/>
        <v>1.2348237056238442E-2</v>
      </c>
      <c r="AI87" s="208">
        <f t="shared" si="62"/>
        <v>1.2424489790491045E-2</v>
      </c>
      <c r="AJ87" s="208">
        <f t="shared" si="62"/>
        <v>1.2522228800486701E-2</v>
      </c>
      <c r="AK87" s="208">
        <f t="shared" si="62"/>
        <v>1.2612243972880188E-2</v>
      </c>
      <c r="AL87" s="208">
        <f t="shared" si="62"/>
        <v>1.2808793790422879E-2</v>
      </c>
      <c r="AM87" s="208">
        <f t="shared" si="62"/>
        <v>1.3045464406912233E-2</v>
      </c>
      <c r="AN87" s="208">
        <f t="shared" si="62"/>
        <v>1.3251992969494975E-2</v>
      </c>
      <c r="AO87" s="208">
        <f t="shared" si="62"/>
        <v>1.3487708441595636E-2</v>
      </c>
      <c r="AP87" s="208">
        <f t="shared" si="62"/>
        <v>1.3806834951167968E-2</v>
      </c>
      <c r="AQ87" s="208">
        <f t="shared" si="62"/>
        <v>1.4153850397493173E-2</v>
      </c>
      <c r="AR87" s="208">
        <f t="shared" si="62"/>
        <v>1.4459286136209615E-2</v>
      </c>
      <c r="AS87" s="208">
        <f t="shared" si="62"/>
        <v>1.4685842641293023E-2</v>
      </c>
      <c r="AT87" s="208">
        <f t="shared" si="62"/>
        <v>1.4825692331531748E-2</v>
      </c>
      <c r="AU87" s="208">
        <f t="shared" si="62"/>
        <v>1.5225935754180187E-2</v>
      </c>
      <c r="AV87" s="208">
        <f t="shared" si="62"/>
        <v>1.5415585067237503E-2</v>
      </c>
      <c r="AW87" s="208">
        <f t="shared" si="62"/>
        <v>1.5319234733270015E-2</v>
      </c>
      <c r="AX87" s="208">
        <f t="shared" si="62"/>
        <v>1.5257942627916909E-2</v>
      </c>
      <c r="AY87" s="208">
        <f t="shared" si="62"/>
        <v>1.5222109636365388E-2</v>
      </c>
      <c r="AZ87" s="208">
        <f t="shared" si="62"/>
        <v>1.5222666553249553E-2</v>
      </c>
    </row>
    <row r="88" spans="1:52" x14ac:dyDescent="0.45">
      <c r="A88" s="132" t="s">
        <v>376</v>
      </c>
      <c r="B88" s="209"/>
      <c r="C88" s="210">
        <f t="shared" ref="C88:AZ89" si="63">IF(B13=0,"",C13/B13-1)</f>
        <v>1.9981994748279552E-2</v>
      </c>
      <c r="D88" s="210">
        <f t="shared" si="63"/>
        <v>1.2042645063255808E-2</v>
      </c>
      <c r="E88" s="210">
        <f t="shared" si="63"/>
        <v>9.5661494530308033E-3</v>
      </c>
      <c r="F88" s="210">
        <f t="shared" si="63"/>
        <v>2.1808603169398699E-2</v>
      </c>
      <c r="G88" s="210">
        <f t="shared" si="63"/>
        <v>1.6867857885214166E-2</v>
      </c>
      <c r="H88" s="210">
        <f t="shared" si="63"/>
        <v>2.9648264770275823E-2</v>
      </c>
      <c r="I88" s="210">
        <f t="shared" si="63"/>
        <v>2.6936709115376933E-2</v>
      </c>
      <c r="J88" s="210">
        <f t="shared" si="63"/>
        <v>8.4899924896597589E-4</v>
      </c>
      <c r="K88" s="210">
        <f t="shared" si="63"/>
        <v>-4.7023684330546489E-2</v>
      </c>
      <c r="L88" s="210">
        <f t="shared" si="63"/>
        <v>1.9027674659914506E-2</v>
      </c>
      <c r="M88" s="210">
        <f t="shared" si="63"/>
        <v>1.7382499071337154E-2</v>
      </c>
      <c r="N88" s="210">
        <f t="shared" si="63"/>
        <v>-6.4351507043431955E-3</v>
      </c>
      <c r="O88" s="210">
        <f t="shared" si="63"/>
        <v>3.9123914387051428E-4</v>
      </c>
      <c r="P88" s="210">
        <f t="shared" si="63"/>
        <v>1.3770606224352333E-2</v>
      </c>
      <c r="Q88" s="210">
        <f t="shared" si="63"/>
        <v>2.0088176114714917E-2</v>
      </c>
      <c r="R88" s="210">
        <f t="shared" si="63"/>
        <v>1.5863891308611322E-2</v>
      </c>
      <c r="S88" s="210">
        <f t="shared" si="63"/>
        <v>2.1546210592444437E-2</v>
      </c>
      <c r="T88" s="210">
        <f t="shared" si="63"/>
        <v>2.0473266591605643E-2</v>
      </c>
      <c r="U88" s="210">
        <f t="shared" si="63"/>
        <v>1.7726561567058541E-2</v>
      </c>
      <c r="V88" s="210">
        <f t="shared" si="63"/>
        <v>1.5285579715250908E-2</v>
      </c>
      <c r="W88" s="210">
        <f t="shared" si="63"/>
        <v>1.3950572531203909E-2</v>
      </c>
      <c r="X88" s="210">
        <f t="shared" si="63"/>
        <v>1.2936236828868575E-2</v>
      </c>
      <c r="Y88" s="210">
        <f t="shared" si="63"/>
        <v>1.2251253211036151E-2</v>
      </c>
      <c r="Z88" s="210">
        <f t="shared" si="63"/>
        <v>1.1759416699588909E-2</v>
      </c>
      <c r="AA88" s="210">
        <f t="shared" si="63"/>
        <v>1.1371038813006384E-2</v>
      </c>
      <c r="AB88" s="210">
        <f t="shared" si="63"/>
        <v>1.1434349038161651E-2</v>
      </c>
      <c r="AC88" s="210">
        <f t="shared" si="63"/>
        <v>1.1430082871395575E-2</v>
      </c>
      <c r="AD88" s="210">
        <f t="shared" si="63"/>
        <v>1.1481415257818872E-2</v>
      </c>
      <c r="AE88" s="210">
        <f t="shared" si="63"/>
        <v>1.1466878904656586E-2</v>
      </c>
      <c r="AF88" s="210">
        <f t="shared" si="63"/>
        <v>1.1445502979866351E-2</v>
      </c>
      <c r="AG88" s="210">
        <f t="shared" si="63"/>
        <v>1.1417988355639563E-2</v>
      </c>
      <c r="AH88" s="210">
        <f t="shared" si="63"/>
        <v>1.1440309871470822E-2</v>
      </c>
      <c r="AI88" s="210">
        <f t="shared" si="63"/>
        <v>1.1571271519373427E-2</v>
      </c>
      <c r="AJ88" s="210">
        <f t="shared" si="63"/>
        <v>1.1722721473071518E-2</v>
      </c>
      <c r="AK88" s="210">
        <f t="shared" si="63"/>
        <v>1.1870152154717095E-2</v>
      </c>
      <c r="AL88" s="210">
        <f t="shared" si="63"/>
        <v>1.2142040005324484E-2</v>
      </c>
      <c r="AM88" s="210">
        <f t="shared" si="63"/>
        <v>1.2443221733779986E-2</v>
      </c>
      <c r="AN88" s="210">
        <f t="shared" si="63"/>
        <v>1.2722479352009541E-2</v>
      </c>
      <c r="AO88" s="210">
        <f t="shared" si="63"/>
        <v>1.3028894927859191E-2</v>
      </c>
      <c r="AP88" s="210">
        <f t="shared" si="63"/>
        <v>1.3395920277340601E-2</v>
      </c>
      <c r="AQ88" s="210">
        <f t="shared" si="63"/>
        <v>1.3819701596328393E-2</v>
      </c>
      <c r="AR88" s="210">
        <f t="shared" si="63"/>
        <v>1.4198138096200186E-2</v>
      </c>
      <c r="AS88" s="210">
        <f t="shared" si="63"/>
        <v>1.4507888710521888E-2</v>
      </c>
      <c r="AT88" s="210">
        <f t="shared" si="63"/>
        <v>1.4740252196692838E-2</v>
      </c>
      <c r="AU88" s="210">
        <f t="shared" si="63"/>
        <v>1.5209442209878743E-2</v>
      </c>
      <c r="AV88" s="210">
        <f t="shared" si="63"/>
        <v>1.5470191156339963E-2</v>
      </c>
      <c r="AW88" s="210">
        <f t="shared" si="63"/>
        <v>1.5496163550664743E-2</v>
      </c>
      <c r="AX88" s="210">
        <f t="shared" si="63"/>
        <v>1.5537961699731762E-2</v>
      </c>
      <c r="AY88" s="210">
        <f t="shared" si="63"/>
        <v>1.5607717045005964E-2</v>
      </c>
      <c r="AZ88" s="210">
        <f t="shared" si="63"/>
        <v>1.5698030518881856E-2</v>
      </c>
    </row>
    <row r="89" spans="1:52" ht="10.9" thickBot="1" x14ac:dyDescent="0.5">
      <c r="A89" s="138" t="s">
        <v>377</v>
      </c>
      <c r="B89" s="141"/>
      <c r="C89" s="208">
        <f t="shared" si="63"/>
        <v>2.0724565854561616E-2</v>
      </c>
      <c r="D89" s="208">
        <f t="shared" si="63"/>
        <v>1.5290642749560712E-2</v>
      </c>
      <c r="E89" s="208">
        <f t="shared" si="63"/>
        <v>1.3629726678347609E-2</v>
      </c>
      <c r="F89" s="208">
        <f t="shared" si="63"/>
        <v>1.930033960489741E-2</v>
      </c>
      <c r="G89" s="208">
        <f t="shared" si="63"/>
        <v>1.807862739456878E-2</v>
      </c>
      <c r="H89" s="208">
        <f t="shared" si="63"/>
        <v>1.8690360844123566E-2</v>
      </c>
      <c r="I89" s="208">
        <f t="shared" si="63"/>
        <v>1.9068068067069843E-2</v>
      </c>
      <c r="J89" s="208">
        <f t="shared" si="63"/>
        <v>7.6019883078792816E-4</v>
      </c>
      <c r="K89" s="208">
        <f t="shared" si="63"/>
        <v>-1.8106717097381986E-2</v>
      </c>
      <c r="L89" s="208">
        <f t="shared" si="63"/>
        <v>6.4084997036011337E-3</v>
      </c>
      <c r="M89" s="208">
        <f t="shared" si="63"/>
        <v>4.8900854431632723E-4</v>
      </c>
      <c r="N89" s="208">
        <f t="shared" si="63"/>
        <v>-7.5076052559628348E-3</v>
      </c>
      <c r="O89" s="208">
        <f t="shared" si="63"/>
        <v>-3.2244794084573813E-3</v>
      </c>
      <c r="P89" s="208">
        <f t="shared" si="63"/>
        <v>8.4545049126234506E-3</v>
      </c>
      <c r="Q89" s="208">
        <f t="shared" si="63"/>
        <v>1.7921682191814892E-2</v>
      </c>
      <c r="R89" s="208">
        <f t="shared" si="63"/>
        <v>1.9858340657507023E-2</v>
      </c>
      <c r="S89" s="208">
        <f t="shared" si="63"/>
        <v>1.6592538798273493E-2</v>
      </c>
      <c r="T89" s="208">
        <f t="shared" si="63"/>
        <v>1.5399287769838121E-2</v>
      </c>
      <c r="U89" s="208">
        <f t="shared" si="63"/>
        <v>1.5345307707878231E-2</v>
      </c>
      <c r="V89" s="208">
        <f t="shared" si="63"/>
        <v>1.3385539578751882E-2</v>
      </c>
      <c r="W89" s="208">
        <f t="shared" si="63"/>
        <v>1.2620155278553202E-2</v>
      </c>
      <c r="X89" s="208">
        <f t="shared" si="63"/>
        <v>1.1932040647820275E-2</v>
      </c>
      <c r="Y89" s="208">
        <f t="shared" si="63"/>
        <v>1.1542859043752074E-2</v>
      </c>
      <c r="Z89" s="208">
        <f t="shared" si="63"/>
        <v>1.1268034111918013E-2</v>
      </c>
      <c r="AA89" s="208">
        <f t="shared" si="63"/>
        <v>1.1028459380777456E-2</v>
      </c>
      <c r="AB89" s="208">
        <f t="shared" si="63"/>
        <v>1.1203167159132166E-2</v>
      </c>
      <c r="AC89" s="208">
        <f t="shared" si="63"/>
        <v>1.1243339505191186E-2</v>
      </c>
      <c r="AD89" s="208">
        <f t="shared" si="63"/>
        <v>1.1301156256923184E-2</v>
      </c>
      <c r="AE89" s="208">
        <f t="shared" si="63"/>
        <v>1.1286992828649867E-2</v>
      </c>
      <c r="AF89" s="208">
        <f t="shared" si="63"/>
        <v>1.1258053764709564E-2</v>
      </c>
      <c r="AG89" s="208">
        <f t="shared" si="63"/>
        <v>1.1229252100350084E-2</v>
      </c>
      <c r="AH89" s="208">
        <f t="shared" si="63"/>
        <v>1.1251329673759747E-2</v>
      </c>
      <c r="AI89" s="208">
        <f t="shared" si="63"/>
        <v>1.1383249828923026E-2</v>
      </c>
      <c r="AJ89" s="208">
        <f t="shared" si="63"/>
        <v>1.1537764366236214E-2</v>
      </c>
      <c r="AK89" s="208">
        <f t="shared" si="63"/>
        <v>1.1687387708486208E-2</v>
      </c>
      <c r="AL89" s="208">
        <f t="shared" si="63"/>
        <v>1.1960682637761844E-2</v>
      </c>
      <c r="AM89" s="208">
        <f t="shared" si="63"/>
        <v>1.2271356196794647E-2</v>
      </c>
      <c r="AN89" s="208">
        <f t="shared" si="63"/>
        <v>1.2557542656321807E-2</v>
      </c>
      <c r="AO89" s="208">
        <f t="shared" si="63"/>
        <v>1.2871522827193616E-2</v>
      </c>
      <c r="AP89" s="208">
        <f t="shared" si="63"/>
        <v>1.3246818716240227E-2</v>
      </c>
      <c r="AQ89" s="208">
        <f t="shared" si="63"/>
        <v>1.3680676102327816E-2</v>
      </c>
      <c r="AR89" s="208">
        <f t="shared" si="63"/>
        <v>1.4068249264808985E-2</v>
      </c>
      <c r="AS89" s="208">
        <f t="shared" si="63"/>
        <v>1.4388585863367664E-2</v>
      </c>
      <c r="AT89" s="208">
        <f t="shared" si="63"/>
        <v>1.4627336921765766E-2</v>
      </c>
      <c r="AU89" s="208">
        <f t="shared" si="63"/>
        <v>1.5132704875674197E-2</v>
      </c>
      <c r="AV89" s="208">
        <f t="shared" si="63"/>
        <v>1.5422428567119617E-2</v>
      </c>
      <c r="AW89" s="208">
        <f t="shared" si="63"/>
        <v>1.543635769971119E-2</v>
      </c>
      <c r="AX89" s="208">
        <f t="shared" si="63"/>
        <v>1.547146895124496E-2</v>
      </c>
      <c r="AY89" s="208">
        <f t="shared" si="63"/>
        <v>1.55357275747523E-2</v>
      </c>
      <c r="AZ89" s="208">
        <f t="shared" si="63"/>
        <v>1.5621604599687977E-2</v>
      </c>
    </row>
    <row r="90" spans="1:52" ht="10.9" thickBot="1" x14ac:dyDescent="0.5">
      <c r="A90" s="193" t="s">
        <v>349</v>
      </c>
      <c r="B90" s="211"/>
      <c r="C90" s="212">
        <f t="shared" ref="C90:AZ95" si="64">IF(B16=0,"",C16/B16-1)</f>
        <v>2.2409467102816771E-2</v>
      </c>
      <c r="D90" s="212">
        <f t="shared" si="64"/>
        <v>1.370907658211018E-2</v>
      </c>
      <c r="E90" s="212">
        <f t="shared" si="64"/>
        <v>1.2491581892575931E-2</v>
      </c>
      <c r="F90" s="212">
        <f t="shared" si="64"/>
        <v>2.6206624628379638E-2</v>
      </c>
      <c r="G90" s="212">
        <f t="shared" si="64"/>
        <v>2.0459781949747846E-2</v>
      </c>
      <c r="H90" s="212">
        <f t="shared" si="64"/>
        <v>3.36743413756182E-2</v>
      </c>
      <c r="I90" s="212">
        <f t="shared" si="64"/>
        <v>3.2831445825719507E-2</v>
      </c>
      <c r="J90" s="212">
        <f t="shared" si="64"/>
        <v>7.3086568664091356E-3</v>
      </c>
      <c r="K90" s="212">
        <f t="shared" si="64"/>
        <v>-4.4064146846251817E-2</v>
      </c>
      <c r="L90" s="212">
        <f t="shared" si="64"/>
        <v>2.1724974957410881E-2</v>
      </c>
      <c r="M90" s="212">
        <f t="shared" si="64"/>
        <v>1.7862954663241393E-2</v>
      </c>
      <c r="N90" s="212">
        <f t="shared" si="64"/>
        <v>-3.5204605304884895E-3</v>
      </c>
      <c r="O90" s="212">
        <f t="shared" si="64"/>
        <v>2.73423304069631E-3</v>
      </c>
      <c r="P90" s="212">
        <f t="shared" si="64"/>
        <v>1.8159832392286024E-2</v>
      </c>
      <c r="Q90" s="212">
        <f t="shared" si="64"/>
        <v>2.1900307556936616E-2</v>
      </c>
      <c r="R90" s="212">
        <f t="shared" si="64"/>
        <v>1.788659236106982E-2</v>
      </c>
      <c r="S90" s="212">
        <f t="shared" si="64"/>
        <v>2.3876205993839106E-2</v>
      </c>
      <c r="T90" s="212">
        <f t="shared" si="64"/>
        <v>2.2891310382327168E-2</v>
      </c>
      <c r="U90" s="212">
        <f t="shared" si="64"/>
        <v>2.0401659752486756E-2</v>
      </c>
      <c r="V90" s="212">
        <f t="shared" si="64"/>
        <v>1.7749366724078675E-2</v>
      </c>
      <c r="W90" s="212">
        <f t="shared" si="64"/>
        <v>1.6242224495816027E-2</v>
      </c>
      <c r="X90" s="212">
        <f t="shared" si="64"/>
        <v>1.5079406386313554E-2</v>
      </c>
      <c r="Y90" s="212">
        <f t="shared" si="64"/>
        <v>1.4243105466960948E-2</v>
      </c>
      <c r="Z90" s="212">
        <f t="shared" si="64"/>
        <v>1.358889141641928E-2</v>
      </c>
      <c r="AA90" s="212">
        <f t="shared" si="64"/>
        <v>1.3115352403853642E-2</v>
      </c>
      <c r="AB90" s="212">
        <f t="shared" si="64"/>
        <v>1.3109568648851821E-2</v>
      </c>
      <c r="AC90" s="212">
        <f t="shared" si="64"/>
        <v>1.3034903215425775E-2</v>
      </c>
      <c r="AD90" s="212">
        <f t="shared" si="64"/>
        <v>1.2987505448179615E-2</v>
      </c>
      <c r="AE90" s="212">
        <f t="shared" si="64"/>
        <v>1.2923195892875494E-2</v>
      </c>
      <c r="AF90" s="212">
        <f t="shared" si="64"/>
        <v>1.2849915467835871E-2</v>
      </c>
      <c r="AG90" s="212">
        <f t="shared" si="64"/>
        <v>1.2733809451069167E-2</v>
      </c>
      <c r="AH90" s="212">
        <f t="shared" si="64"/>
        <v>1.2674753775460124E-2</v>
      </c>
      <c r="AI90" s="212">
        <f t="shared" si="64"/>
        <v>1.2749608312369709E-2</v>
      </c>
      <c r="AJ90" s="212">
        <f t="shared" si="64"/>
        <v>1.2843944818460074E-2</v>
      </c>
      <c r="AK90" s="212">
        <f t="shared" si="64"/>
        <v>1.2931315698748058E-2</v>
      </c>
      <c r="AL90" s="212">
        <f t="shared" si="64"/>
        <v>1.3127237138984338E-2</v>
      </c>
      <c r="AM90" s="212">
        <f t="shared" si="64"/>
        <v>1.3355442855989219E-2</v>
      </c>
      <c r="AN90" s="212">
        <f t="shared" si="64"/>
        <v>1.3555698870450161E-2</v>
      </c>
      <c r="AO90" s="212">
        <f t="shared" si="64"/>
        <v>1.3784839772775337E-2</v>
      </c>
      <c r="AP90" s="212">
        <f t="shared" si="64"/>
        <v>1.4097478731255775E-2</v>
      </c>
      <c r="AQ90" s="212">
        <f t="shared" si="64"/>
        <v>1.4436319660526831E-2</v>
      </c>
      <c r="AR90" s="212">
        <f t="shared" si="64"/>
        <v>1.4734030366752693E-2</v>
      </c>
      <c r="AS90" s="212">
        <f t="shared" si="64"/>
        <v>1.4978152217885565E-2</v>
      </c>
      <c r="AT90" s="212">
        <f t="shared" si="64"/>
        <v>1.5164868715351387E-2</v>
      </c>
      <c r="AU90" s="212">
        <f t="shared" si="64"/>
        <v>1.5448390550473423E-2</v>
      </c>
      <c r="AV90" s="212">
        <f t="shared" si="64"/>
        <v>1.550352364695784E-2</v>
      </c>
      <c r="AW90" s="212">
        <f t="shared" si="64"/>
        <v>1.5575301953891785E-2</v>
      </c>
      <c r="AX90" s="212">
        <f t="shared" si="64"/>
        <v>1.556818872368515E-2</v>
      </c>
      <c r="AY90" s="212">
        <f t="shared" si="64"/>
        <v>1.5558296927829174E-2</v>
      </c>
      <c r="AZ90" s="212">
        <f t="shared" si="64"/>
        <v>1.5583052432084132E-2</v>
      </c>
    </row>
    <row r="91" spans="1:52" x14ac:dyDescent="0.45">
      <c r="A91" s="150" t="s">
        <v>12</v>
      </c>
      <c r="B91" s="213"/>
      <c r="C91" s="206">
        <f t="shared" si="64"/>
        <v>2.3234458959092485E-2</v>
      </c>
      <c r="D91" s="206">
        <f t="shared" si="64"/>
        <v>-6.0594749398245051E-2</v>
      </c>
      <c r="E91" s="206">
        <f t="shared" si="64"/>
        <v>-1.8657869451721654E-2</v>
      </c>
      <c r="F91" s="206">
        <f t="shared" si="64"/>
        <v>3.0256392190362469E-2</v>
      </c>
      <c r="G91" s="206">
        <f t="shared" si="64"/>
        <v>-0.12448490985468041</v>
      </c>
      <c r="H91" s="206">
        <f t="shared" si="64"/>
        <v>-2.4581925520179349E-2</v>
      </c>
      <c r="I91" s="206">
        <f t="shared" si="64"/>
        <v>3.5033764114977606E-2</v>
      </c>
      <c r="J91" s="206">
        <f t="shared" si="64"/>
        <v>-2.1019737982850839E-2</v>
      </c>
      <c r="K91" s="206">
        <f t="shared" si="64"/>
        <v>-0.13044379969482567</v>
      </c>
      <c r="L91" s="206">
        <f t="shared" si="64"/>
        <v>0.10205641576589075</v>
      </c>
      <c r="M91" s="206">
        <f t="shared" si="64"/>
        <v>5.6555783212052679E-2</v>
      </c>
      <c r="N91" s="206">
        <f t="shared" si="64"/>
        <v>-1.317344571498269E-2</v>
      </c>
      <c r="O91" s="206">
        <f t="shared" si="64"/>
        <v>4.2077124227399842E-2</v>
      </c>
      <c r="P91" s="206">
        <f t="shared" si="64"/>
        <v>-2.5564203372546723E-2</v>
      </c>
      <c r="Q91" s="206">
        <f t="shared" si="64"/>
        <v>-1.9274148946740621E-2</v>
      </c>
      <c r="R91" s="206">
        <f t="shared" si="64"/>
        <v>-1.7191635630532165E-2</v>
      </c>
      <c r="S91" s="206">
        <f t="shared" si="64"/>
        <v>1.3607554149744905E-2</v>
      </c>
      <c r="T91" s="206">
        <f t="shared" si="64"/>
        <v>1.5254662363731741E-2</v>
      </c>
      <c r="U91" s="206">
        <f t="shared" si="64"/>
        <v>1.3805503927704077E-2</v>
      </c>
      <c r="V91" s="206">
        <f t="shared" si="64"/>
        <v>1.1159861355381606E-2</v>
      </c>
      <c r="W91" s="206">
        <f t="shared" si="64"/>
        <v>1.1555978340725526E-2</v>
      </c>
      <c r="X91" s="206">
        <f t="shared" si="64"/>
        <v>1.047982292738836E-2</v>
      </c>
      <c r="Y91" s="206">
        <f t="shared" si="64"/>
        <v>9.7531916423789777E-3</v>
      </c>
      <c r="Z91" s="206">
        <f t="shared" si="64"/>
        <v>9.2797321139632682E-3</v>
      </c>
      <c r="AA91" s="206">
        <f t="shared" si="64"/>
        <v>9.2398467723910915E-3</v>
      </c>
      <c r="AB91" s="206">
        <f t="shared" si="64"/>
        <v>9.7203315741376528E-3</v>
      </c>
      <c r="AC91" s="206">
        <f t="shared" si="64"/>
        <v>1.0054806438241526E-2</v>
      </c>
      <c r="AD91" s="206">
        <f t="shared" si="64"/>
        <v>1.0236808509309414E-2</v>
      </c>
      <c r="AE91" s="206">
        <f t="shared" si="64"/>
        <v>1.0241130955707556E-2</v>
      </c>
      <c r="AF91" s="206">
        <f t="shared" si="64"/>
        <v>1.006112565097661E-2</v>
      </c>
      <c r="AG91" s="206">
        <f t="shared" si="64"/>
        <v>9.8578016069621466E-3</v>
      </c>
      <c r="AH91" s="206">
        <f t="shared" si="64"/>
        <v>9.8307246515800806E-3</v>
      </c>
      <c r="AI91" s="206">
        <f t="shared" si="64"/>
        <v>9.8992329263787315E-3</v>
      </c>
      <c r="AJ91" s="206">
        <f t="shared" si="64"/>
        <v>9.9206464132703953E-3</v>
      </c>
      <c r="AK91" s="206">
        <f t="shared" si="64"/>
        <v>9.8909694762541189E-3</v>
      </c>
      <c r="AL91" s="206">
        <f t="shared" si="64"/>
        <v>1.0004504418862137E-2</v>
      </c>
      <c r="AM91" s="206">
        <f t="shared" si="64"/>
        <v>1.0185134074166768E-2</v>
      </c>
      <c r="AN91" s="206">
        <f t="shared" si="64"/>
        <v>1.0331684385382012E-2</v>
      </c>
      <c r="AO91" s="206">
        <f t="shared" si="64"/>
        <v>1.0489686506791829E-2</v>
      </c>
      <c r="AP91" s="206">
        <f t="shared" si="64"/>
        <v>1.0707170701434343E-2</v>
      </c>
      <c r="AQ91" s="206">
        <f t="shared" si="64"/>
        <v>1.0994330932279528E-2</v>
      </c>
      <c r="AR91" s="206">
        <f t="shared" si="64"/>
        <v>1.1330879330492483E-2</v>
      </c>
      <c r="AS91" s="206">
        <f t="shared" si="64"/>
        <v>1.1627787790065014E-2</v>
      </c>
      <c r="AT91" s="206">
        <f t="shared" si="64"/>
        <v>1.183018002306313E-2</v>
      </c>
      <c r="AU91" s="206">
        <f t="shared" si="64"/>
        <v>1.2112406629781969E-2</v>
      </c>
      <c r="AV91" s="206">
        <f t="shared" si="64"/>
        <v>1.211826757707013E-2</v>
      </c>
      <c r="AW91" s="206">
        <f t="shared" si="64"/>
        <v>1.2226624663585373E-2</v>
      </c>
      <c r="AX91" s="206">
        <f t="shared" si="64"/>
        <v>1.2357113266574071E-2</v>
      </c>
      <c r="AY91" s="206">
        <f t="shared" si="64"/>
        <v>1.253848956383008E-2</v>
      </c>
      <c r="AZ91" s="206">
        <f t="shared" si="64"/>
        <v>1.2793015740172775E-2</v>
      </c>
    </row>
    <row r="92" spans="1:52" x14ac:dyDescent="0.45">
      <c r="A92" s="152" t="s">
        <v>213</v>
      </c>
      <c r="B92" s="214"/>
      <c r="C92" s="215">
        <f t="shared" si="64"/>
        <v>-2.6120174228116966E-2</v>
      </c>
      <c r="D92" s="215">
        <f t="shared" si="64"/>
        <v>-4.0333726459835906E-2</v>
      </c>
      <c r="E92" s="215">
        <f t="shared" si="64"/>
        <v>-3.5091813279804818E-2</v>
      </c>
      <c r="F92" s="215">
        <f t="shared" si="64"/>
        <v>5.0056071892971676E-2</v>
      </c>
      <c r="G92" s="215">
        <f t="shared" si="64"/>
        <v>0.11600688221938138</v>
      </c>
      <c r="H92" s="215">
        <f t="shared" si="64"/>
        <v>0.13395166073170506</v>
      </c>
      <c r="I92" s="215">
        <f t="shared" si="64"/>
        <v>-2.237572999598525E-2</v>
      </c>
      <c r="J92" s="215">
        <f t="shared" si="64"/>
        <v>0.13055939796607219</v>
      </c>
      <c r="K92" s="215">
        <f t="shared" si="64"/>
        <v>-0.23079463927986488</v>
      </c>
      <c r="L92" s="215">
        <f t="shared" si="64"/>
        <v>0.11333415095755672</v>
      </c>
      <c r="M92" s="215">
        <f t="shared" si="64"/>
        <v>6.5795290269949458E-2</v>
      </c>
      <c r="N92" s="215">
        <f t="shared" si="64"/>
        <v>-2.3338020848794994E-2</v>
      </c>
      <c r="O92" s="215">
        <f t="shared" si="64"/>
        <v>-7.1476856308896219E-2</v>
      </c>
      <c r="P92" s="215">
        <f t="shared" si="64"/>
        <v>-0.14255112138119308</v>
      </c>
      <c r="Q92" s="215">
        <f t="shared" si="64"/>
        <v>-0.155719076443399</v>
      </c>
      <c r="R92" s="215">
        <f t="shared" si="64"/>
        <v>-0.11584006668915592</v>
      </c>
      <c r="S92" s="215">
        <f t="shared" si="64"/>
        <v>-2.1133341997590982E-2</v>
      </c>
      <c r="T92" s="215">
        <f t="shared" si="64"/>
        <v>8.3874898440861045E-4</v>
      </c>
      <c r="U92" s="215">
        <f t="shared" si="64"/>
        <v>3.302437932263258E-3</v>
      </c>
      <c r="V92" s="215">
        <f t="shared" si="64"/>
        <v>3.0863997348036243E-3</v>
      </c>
      <c r="W92" s="215">
        <f t="shared" si="64"/>
        <v>5.6686629466051741E-3</v>
      </c>
      <c r="X92" s="215">
        <f t="shared" si="64"/>
        <v>5.2000941110068588E-3</v>
      </c>
      <c r="Y92" s="215">
        <f t="shared" si="64"/>
        <v>5.2205435681178525E-3</v>
      </c>
      <c r="Z92" s="215">
        <f t="shared" si="64"/>
        <v>5.7017953374418617E-3</v>
      </c>
      <c r="AA92" s="215">
        <f t="shared" si="64"/>
        <v>6.6989897032296852E-3</v>
      </c>
      <c r="AB92" s="215">
        <f t="shared" si="64"/>
        <v>9.0689028732648946E-3</v>
      </c>
      <c r="AC92" s="215">
        <f t="shared" si="64"/>
        <v>1.047231834625828E-2</v>
      </c>
      <c r="AD92" s="215">
        <f t="shared" si="64"/>
        <v>1.1164654872600988E-2</v>
      </c>
      <c r="AE92" s="215">
        <f t="shared" si="64"/>
        <v>1.1365894580670055E-2</v>
      </c>
      <c r="AF92" s="215">
        <f t="shared" si="64"/>
        <v>1.1084920546841515E-2</v>
      </c>
      <c r="AG92" s="215">
        <f t="shared" si="64"/>
        <v>1.0860742494447795E-2</v>
      </c>
      <c r="AH92" s="215">
        <f t="shared" si="64"/>
        <v>1.095126436222893E-2</v>
      </c>
      <c r="AI92" s="215">
        <f t="shared" si="64"/>
        <v>1.1080708851605614E-2</v>
      </c>
      <c r="AJ92" s="215">
        <f t="shared" si="64"/>
        <v>1.115420535194267E-2</v>
      </c>
      <c r="AK92" s="215">
        <f t="shared" si="64"/>
        <v>1.1102602967788533E-2</v>
      </c>
      <c r="AL92" s="215">
        <f t="shared" si="64"/>
        <v>1.1095100286109494E-2</v>
      </c>
      <c r="AM92" s="215">
        <f t="shared" si="64"/>
        <v>1.1235394718138059E-2</v>
      </c>
      <c r="AN92" s="215">
        <f t="shared" si="64"/>
        <v>1.1325815339515932E-2</v>
      </c>
      <c r="AO92" s="215">
        <f t="shared" si="64"/>
        <v>1.1475627102733421E-2</v>
      </c>
      <c r="AP92" s="215">
        <f t="shared" si="64"/>
        <v>1.1614477526356914E-2</v>
      </c>
      <c r="AQ92" s="215">
        <f t="shared" si="64"/>
        <v>1.1806350881265359E-2</v>
      </c>
      <c r="AR92" s="215">
        <f t="shared" si="64"/>
        <v>1.1985453161734272E-2</v>
      </c>
      <c r="AS92" s="215">
        <f t="shared" si="64"/>
        <v>1.215046157367361E-2</v>
      </c>
      <c r="AT92" s="215">
        <f t="shared" si="64"/>
        <v>1.2317497034540992E-2</v>
      </c>
      <c r="AU92" s="215">
        <f t="shared" si="64"/>
        <v>1.267777554550098E-2</v>
      </c>
      <c r="AV92" s="215">
        <f t="shared" si="64"/>
        <v>1.2691947573018059E-2</v>
      </c>
      <c r="AW92" s="215">
        <f t="shared" si="64"/>
        <v>1.2808158087268762E-2</v>
      </c>
      <c r="AX92" s="215">
        <f t="shared" si="64"/>
        <v>1.2780334421698347E-2</v>
      </c>
      <c r="AY92" s="215">
        <f t="shared" si="64"/>
        <v>1.2727596521870721E-2</v>
      </c>
      <c r="AZ92" s="215">
        <f t="shared" si="64"/>
        <v>1.275115654244563E-2</v>
      </c>
    </row>
    <row r="93" spans="1:52" x14ac:dyDescent="0.45">
      <c r="A93" s="155" t="s">
        <v>350</v>
      </c>
      <c r="B93" s="216"/>
      <c r="C93" s="210">
        <f t="shared" si="64"/>
        <v>2.9098229654742402E-2</v>
      </c>
      <c r="D93" s="210">
        <f t="shared" si="64"/>
        <v>2.1934794544727465E-2</v>
      </c>
      <c r="E93" s="210">
        <f t="shared" si="64"/>
        <v>1.9613702776535291E-2</v>
      </c>
      <c r="F93" s="210">
        <f t="shared" si="64"/>
        <v>2.7223832839336382E-2</v>
      </c>
      <c r="G93" s="210">
        <f t="shared" si="64"/>
        <v>2.5794112755631593E-2</v>
      </c>
      <c r="H93" s="210">
        <f t="shared" si="64"/>
        <v>3.0572666361607714E-2</v>
      </c>
      <c r="I93" s="210">
        <f t="shared" si="64"/>
        <v>3.4268494876543709E-2</v>
      </c>
      <c r="J93" s="210">
        <f t="shared" si="64"/>
        <v>1.4514721358156679E-2</v>
      </c>
      <c r="K93" s="210">
        <f t="shared" si="64"/>
        <v>-2.1494292108385493E-2</v>
      </c>
      <c r="L93" s="210">
        <f t="shared" si="64"/>
        <v>1.5875899204576882E-2</v>
      </c>
      <c r="M93" s="210">
        <f t="shared" si="64"/>
        <v>1.5652309754795368E-2</v>
      </c>
      <c r="N93" s="210">
        <f t="shared" si="64"/>
        <v>5.1895524872747067E-4</v>
      </c>
      <c r="O93" s="210">
        <f t="shared" si="64"/>
        <v>5.4686737636333582E-3</v>
      </c>
      <c r="P93" s="210">
        <f t="shared" si="64"/>
        <v>2.0335534643768582E-2</v>
      </c>
      <c r="Q93" s="210">
        <f t="shared" si="64"/>
        <v>2.3101698291386974E-2</v>
      </c>
      <c r="R93" s="210">
        <f t="shared" si="64"/>
        <v>1.8363254766744275E-2</v>
      </c>
      <c r="S93" s="210">
        <f t="shared" si="64"/>
        <v>2.4789156042571925E-2</v>
      </c>
      <c r="T93" s="210">
        <f t="shared" si="64"/>
        <v>2.3529744668273844E-2</v>
      </c>
      <c r="U93" s="210">
        <f t="shared" si="64"/>
        <v>2.1224937937825095E-2</v>
      </c>
      <c r="V93" s="210">
        <f t="shared" si="64"/>
        <v>1.8655847722417018E-2</v>
      </c>
      <c r="W93" s="210">
        <f t="shared" si="64"/>
        <v>1.7074913261828861E-2</v>
      </c>
      <c r="X93" s="210">
        <f t="shared" si="64"/>
        <v>1.5902230374538195E-2</v>
      </c>
      <c r="Y93" s="210">
        <f t="shared" si="64"/>
        <v>1.5061269211205097E-2</v>
      </c>
      <c r="Z93" s="210">
        <f t="shared" si="64"/>
        <v>1.4403760246024078E-2</v>
      </c>
      <c r="AA93" s="210">
        <f t="shared" si="64"/>
        <v>1.3909107892485784E-2</v>
      </c>
      <c r="AB93" s="210">
        <f t="shared" si="64"/>
        <v>1.386416533780821E-2</v>
      </c>
      <c r="AC93" s="210">
        <f t="shared" si="64"/>
        <v>1.3750281108019236E-2</v>
      </c>
      <c r="AD93" s="210">
        <f t="shared" si="64"/>
        <v>1.3669168619351968E-2</v>
      </c>
      <c r="AE93" s="210">
        <f t="shared" si="64"/>
        <v>1.3578050162228017E-2</v>
      </c>
      <c r="AF93" s="210">
        <f t="shared" si="64"/>
        <v>1.3483317304894049E-2</v>
      </c>
      <c r="AG93" s="210">
        <f t="shared" si="64"/>
        <v>1.3344890786556984E-2</v>
      </c>
      <c r="AH93" s="210">
        <f t="shared" si="64"/>
        <v>1.3265042174690045E-2</v>
      </c>
      <c r="AI93" s="210">
        <f t="shared" si="64"/>
        <v>1.3330065748547337E-2</v>
      </c>
      <c r="AJ93" s="210">
        <f t="shared" si="64"/>
        <v>1.3418712220454099E-2</v>
      </c>
      <c r="AK93" s="210">
        <f t="shared" si="64"/>
        <v>1.3504046949361248E-2</v>
      </c>
      <c r="AL93" s="210">
        <f t="shared" si="64"/>
        <v>1.3689007789032592E-2</v>
      </c>
      <c r="AM93" s="210">
        <f t="shared" si="64"/>
        <v>1.3900473323799289E-2</v>
      </c>
      <c r="AN93" s="210">
        <f t="shared" si="64"/>
        <v>1.4096939245173967E-2</v>
      </c>
      <c r="AO93" s="210">
        <f t="shared" si="64"/>
        <v>1.4334590551962956E-2</v>
      </c>
      <c r="AP93" s="210">
        <f t="shared" si="64"/>
        <v>1.4664347087539609E-2</v>
      </c>
      <c r="AQ93" s="210">
        <f t="shared" si="64"/>
        <v>1.5029404025154181E-2</v>
      </c>
      <c r="AR93" s="210">
        <f t="shared" si="64"/>
        <v>1.5345260633509605E-2</v>
      </c>
      <c r="AS93" s="210">
        <f t="shared" si="64"/>
        <v>1.559490156194232E-2</v>
      </c>
      <c r="AT93" s="210">
        <f t="shared" si="64"/>
        <v>1.5778792171263989E-2</v>
      </c>
      <c r="AU93" s="210">
        <f t="shared" si="64"/>
        <v>1.6056771542505732E-2</v>
      </c>
      <c r="AV93" s="210">
        <f t="shared" si="64"/>
        <v>1.6097630039392241E-2</v>
      </c>
      <c r="AW93" s="210">
        <f t="shared" si="64"/>
        <v>1.6161602595102353E-2</v>
      </c>
      <c r="AX93" s="210">
        <f t="shared" si="64"/>
        <v>1.6145890740217661E-2</v>
      </c>
      <c r="AY93" s="210">
        <f t="shared" si="64"/>
        <v>1.6125473854743166E-2</v>
      </c>
      <c r="AZ93" s="210">
        <f t="shared" si="64"/>
        <v>1.613884283513789E-2</v>
      </c>
    </row>
    <row r="94" spans="1:52" x14ac:dyDescent="0.45">
      <c r="A94" s="156" t="s">
        <v>351</v>
      </c>
      <c r="B94" s="217"/>
      <c r="C94" s="218">
        <f t="shared" si="64"/>
        <v>2.7645805492897857E-2</v>
      </c>
      <c r="D94" s="218">
        <f t="shared" si="64"/>
        <v>2.9094093948355271E-2</v>
      </c>
      <c r="E94" s="218">
        <f t="shared" si="64"/>
        <v>2.3946058954805505E-2</v>
      </c>
      <c r="F94" s="218">
        <f t="shared" si="64"/>
        <v>2.5308456725737782E-2</v>
      </c>
      <c r="G94" s="218">
        <f t="shared" si="64"/>
        <v>2.4760712246102878E-2</v>
      </c>
      <c r="H94" s="218">
        <f t="shared" si="64"/>
        <v>2.3161657368108601E-2</v>
      </c>
      <c r="I94" s="218">
        <f t="shared" si="64"/>
        <v>2.262701412117063E-2</v>
      </c>
      <c r="J94" s="218">
        <f t="shared" si="64"/>
        <v>1.8772996696930555E-2</v>
      </c>
      <c r="K94" s="218">
        <f t="shared" si="64"/>
        <v>2.3773286633099744E-3</v>
      </c>
      <c r="L94" s="218">
        <f t="shared" si="64"/>
        <v>1.9168268774325981E-2</v>
      </c>
      <c r="M94" s="218">
        <f t="shared" si="64"/>
        <v>8.8662233562841752E-3</v>
      </c>
      <c r="N94" s="218">
        <f t="shared" si="64"/>
        <v>1.3335284438058537E-3</v>
      </c>
      <c r="O94" s="218">
        <f t="shared" si="64"/>
        <v>6.0189412328486291E-3</v>
      </c>
      <c r="P94" s="218">
        <f t="shared" si="64"/>
        <v>1.6859648020991047E-2</v>
      </c>
      <c r="Q94" s="218">
        <f t="shared" si="64"/>
        <v>1.4632772634859625E-2</v>
      </c>
      <c r="R94" s="218">
        <f t="shared" si="64"/>
        <v>1.9338412634739122E-2</v>
      </c>
      <c r="S94" s="218">
        <f t="shared" si="64"/>
        <v>2.2557023823951194E-2</v>
      </c>
      <c r="T94" s="218">
        <f t="shared" si="64"/>
        <v>2.0629662495772694E-2</v>
      </c>
      <c r="U94" s="219">
        <f t="shared" si="64"/>
        <v>1.7985484330149237E-2</v>
      </c>
      <c r="V94" s="219">
        <f t="shared" si="64"/>
        <v>1.5375832503659037E-2</v>
      </c>
      <c r="W94" s="218">
        <f t="shared" si="64"/>
        <v>1.4728201810172203E-2</v>
      </c>
      <c r="X94" s="218">
        <f t="shared" si="64"/>
        <v>1.367133928465325E-2</v>
      </c>
      <c r="Y94" s="218">
        <f t="shared" si="64"/>
        <v>1.2918275085208819E-2</v>
      </c>
      <c r="Z94" s="218">
        <f t="shared" si="64"/>
        <v>1.2350700689485405E-2</v>
      </c>
      <c r="AA94" s="218">
        <f t="shared" si="64"/>
        <v>1.1972098020820887E-2</v>
      </c>
      <c r="AB94" s="218">
        <f t="shared" si="64"/>
        <v>1.2044029605695394E-2</v>
      </c>
      <c r="AC94" s="218">
        <f t="shared" si="64"/>
        <v>1.2033683792933347E-2</v>
      </c>
      <c r="AD94" s="218">
        <f t="shared" si="64"/>
        <v>1.2027966746979368E-2</v>
      </c>
      <c r="AE94" s="218">
        <f t="shared" si="64"/>
        <v>1.1977349278045057E-2</v>
      </c>
      <c r="AF94" s="218">
        <f t="shared" si="64"/>
        <v>1.1882834369868034E-2</v>
      </c>
      <c r="AG94" s="218">
        <f t="shared" si="64"/>
        <v>1.1757271958210858E-2</v>
      </c>
      <c r="AH94" s="218">
        <f t="shared" si="64"/>
        <v>1.1721555181709808E-2</v>
      </c>
      <c r="AI94" s="218">
        <f t="shared" si="64"/>
        <v>1.1808299111250253E-2</v>
      </c>
      <c r="AJ94" s="218">
        <f t="shared" si="64"/>
        <v>1.1899017425834879E-2</v>
      </c>
      <c r="AK94" s="218">
        <f t="shared" si="64"/>
        <v>1.1963746194018077E-2</v>
      </c>
      <c r="AL94" s="218">
        <f t="shared" si="64"/>
        <v>1.2145785241767015E-2</v>
      </c>
      <c r="AM94" s="218">
        <f t="shared" si="64"/>
        <v>1.2362065552313561E-2</v>
      </c>
      <c r="AN94" s="218">
        <f t="shared" si="64"/>
        <v>1.2558331065037009E-2</v>
      </c>
      <c r="AO94" s="218">
        <f t="shared" si="64"/>
        <v>1.27852937806332E-2</v>
      </c>
      <c r="AP94" s="218">
        <f t="shared" si="64"/>
        <v>1.3102592442159056E-2</v>
      </c>
      <c r="AQ94" s="218">
        <f t="shared" si="64"/>
        <v>1.3456915530349445E-2</v>
      </c>
      <c r="AR94" s="218">
        <f t="shared" si="64"/>
        <v>1.3776553939025549E-2</v>
      </c>
      <c r="AS94" s="218">
        <f t="shared" si="64"/>
        <v>1.4023706578260242E-2</v>
      </c>
      <c r="AT94" s="218">
        <f t="shared" si="64"/>
        <v>1.4199827945235999E-2</v>
      </c>
      <c r="AU94" s="218">
        <f t="shared" si="64"/>
        <v>1.4460418910720696E-2</v>
      </c>
      <c r="AV94" s="218">
        <f t="shared" si="64"/>
        <v>1.4461061636319439E-2</v>
      </c>
      <c r="AW94" s="218">
        <f t="shared" si="64"/>
        <v>1.4506033069551894E-2</v>
      </c>
      <c r="AX94" s="218">
        <f t="shared" si="64"/>
        <v>1.4514069489966142E-2</v>
      </c>
      <c r="AY94" s="218">
        <f t="shared" si="64"/>
        <v>1.4535405541852509E-2</v>
      </c>
      <c r="AZ94" s="218">
        <f t="shared" si="64"/>
        <v>1.4615241028716142E-2</v>
      </c>
    </row>
    <row r="95" spans="1:52" x14ac:dyDescent="0.45">
      <c r="A95" s="156" t="s">
        <v>352</v>
      </c>
      <c r="B95" s="217"/>
      <c r="C95" s="218">
        <f t="shared" si="64"/>
        <v>2.8957266234857171E-2</v>
      </c>
      <c r="D95" s="218">
        <f t="shared" si="64"/>
        <v>2.2376512164809181E-2</v>
      </c>
      <c r="E95" s="218">
        <f t="shared" si="64"/>
        <v>1.9520228349995561E-2</v>
      </c>
      <c r="F95" s="218">
        <f t="shared" si="64"/>
        <v>3.2604874950036278E-2</v>
      </c>
      <c r="G95" s="218">
        <f t="shared" si="64"/>
        <v>3.1391778902807532E-2</v>
      </c>
      <c r="H95" s="218">
        <f t="shared" ref="H95:AZ98" si="65">IF(G21=0,"",H21/G21-1)</f>
        <v>4.0056651594381876E-2</v>
      </c>
      <c r="I95" s="218">
        <f t="shared" si="65"/>
        <v>4.5360159721173243E-2</v>
      </c>
      <c r="J95" s="218">
        <f t="shared" si="65"/>
        <v>1.13527794848165E-2</v>
      </c>
      <c r="K95" s="218">
        <f t="shared" si="65"/>
        <v>-3.2465838642537603E-2</v>
      </c>
      <c r="L95" s="218">
        <f t="shared" si="65"/>
        <v>1.4369274615748218E-2</v>
      </c>
      <c r="M95" s="218">
        <f t="shared" si="65"/>
        <v>1.9282427686743375E-2</v>
      </c>
      <c r="N95" s="218">
        <f t="shared" si="65"/>
        <v>3.9782510253132397E-3</v>
      </c>
      <c r="O95" s="218">
        <f t="shared" si="65"/>
        <v>9.0580160681943411E-3</v>
      </c>
      <c r="P95" s="218">
        <f t="shared" si="65"/>
        <v>2.2248673880311598E-2</v>
      </c>
      <c r="Q95" s="218">
        <f t="shared" si="65"/>
        <v>1.9222595957345545E-2</v>
      </c>
      <c r="R95" s="218">
        <f t="shared" si="65"/>
        <v>1.9732994706982865E-2</v>
      </c>
      <c r="S95" s="218">
        <f t="shared" si="65"/>
        <v>2.6821554089980326E-2</v>
      </c>
      <c r="T95" s="218">
        <f t="shared" si="65"/>
        <v>2.5985507829907162E-2</v>
      </c>
      <c r="U95" s="219">
        <f t="shared" si="65"/>
        <v>2.4057661472944192E-2</v>
      </c>
      <c r="V95" s="219">
        <f t="shared" si="65"/>
        <v>2.172645945638263E-2</v>
      </c>
      <c r="W95" s="218">
        <f t="shared" si="65"/>
        <v>1.8833107752349809E-2</v>
      </c>
      <c r="X95" s="218">
        <f t="shared" si="65"/>
        <v>1.7549097763278398E-2</v>
      </c>
      <c r="Y95" s="218">
        <f t="shared" si="65"/>
        <v>1.6626908979361144E-2</v>
      </c>
      <c r="Z95" s="218">
        <f t="shared" si="65"/>
        <v>1.589473831847954E-2</v>
      </c>
      <c r="AA95" s="218">
        <f t="shared" si="65"/>
        <v>1.5280186864567336E-2</v>
      </c>
      <c r="AB95" s="218">
        <f t="shared" si="65"/>
        <v>1.5082591885023922E-2</v>
      </c>
      <c r="AC95" s="218">
        <f t="shared" si="65"/>
        <v>1.4830338697304102E-2</v>
      </c>
      <c r="AD95" s="218">
        <f t="shared" si="65"/>
        <v>1.4657843800992776E-2</v>
      </c>
      <c r="AE95" s="218">
        <f t="shared" si="65"/>
        <v>1.4523632449684687E-2</v>
      </c>
      <c r="AF95" s="218">
        <f t="shared" si="65"/>
        <v>1.4434857354415298E-2</v>
      </c>
      <c r="AG95" s="218">
        <f t="shared" si="65"/>
        <v>1.4296104816671873E-2</v>
      </c>
      <c r="AH95" s="218">
        <f t="shared" si="65"/>
        <v>1.4184678346273349E-2</v>
      </c>
      <c r="AI95" s="218">
        <f t="shared" si="65"/>
        <v>1.4236933620603853E-2</v>
      </c>
      <c r="AJ95" s="218">
        <f t="shared" si="65"/>
        <v>1.4324050386979925E-2</v>
      </c>
      <c r="AK95" s="218">
        <f t="shared" si="65"/>
        <v>1.4423211343018716E-2</v>
      </c>
      <c r="AL95" s="218">
        <f t="shared" si="65"/>
        <v>1.4611163801870664E-2</v>
      </c>
      <c r="AM95" s="218">
        <f t="shared" si="65"/>
        <v>1.4821082583408973E-2</v>
      </c>
      <c r="AN95" s="218">
        <f t="shared" si="65"/>
        <v>1.5023485150498894E-2</v>
      </c>
      <c r="AO95" s="218">
        <f t="shared" si="65"/>
        <v>1.5275083255441135E-2</v>
      </c>
      <c r="AP95" s="218">
        <f t="shared" si="65"/>
        <v>1.5627773218489738E-2</v>
      </c>
      <c r="AQ95" s="218">
        <f t="shared" si="65"/>
        <v>1.6013623480057193E-2</v>
      </c>
      <c r="AR95" s="218">
        <f t="shared" si="65"/>
        <v>1.6336979746752744E-2</v>
      </c>
      <c r="AS95" s="218">
        <f t="shared" si="65"/>
        <v>1.6594568364068696E-2</v>
      </c>
      <c r="AT95" s="218">
        <f t="shared" si="65"/>
        <v>1.6787925512798285E-2</v>
      </c>
      <c r="AU95" s="218">
        <f t="shared" si="65"/>
        <v>1.7081450294857081E-2</v>
      </c>
      <c r="AV95" s="218">
        <f t="shared" si="65"/>
        <v>1.7142871978117258E-2</v>
      </c>
      <c r="AW95" s="218">
        <f t="shared" si="65"/>
        <v>1.7214190882343328E-2</v>
      </c>
      <c r="AX95" s="218">
        <f t="shared" si="65"/>
        <v>1.718050548470651E-2</v>
      </c>
      <c r="AY95" s="218">
        <f t="shared" si="65"/>
        <v>1.7130094623196479E-2</v>
      </c>
      <c r="AZ95" s="218">
        <f t="shared" si="65"/>
        <v>1.7099275463396957E-2</v>
      </c>
    </row>
    <row r="96" spans="1:52" x14ac:dyDescent="0.45">
      <c r="A96" s="156" t="s">
        <v>353</v>
      </c>
      <c r="B96" s="217"/>
      <c r="C96" s="218">
        <f t="shared" ref="C96:AH98" si="66">IF(B22=0,"",C22/B22-1)</f>
        <v>3.235065466499476E-2</v>
      </c>
      <c r="D96" s="218">
        <f t="shared" si="66"/>
        <v>6.5803851961312443E-3</v>
      </c>
      <c r="E96" s="218">
        <f t="shared" si="66"/>
        <v>1.099668935150544E-2</v>
      </c>
      <c r="F96" s="218">
        <f t="shared" si="66"/>
        <v>1.797738542697358E-2</v>
      </c>
      <c r="G96" s="218">
        <f t="shared" si="66"/>
        <v>1.4010362560810563E-2</v>
      </c>
      <c r="H96" s="218">
        <f t="shared" si="66"/>
        <v>2.2154134160919936E-2</v>
      </c>
      <c r="I96" s="218">
        <f t="shared" si="66"/>
        <v>3.0214658702769404E-2</v>
      </c>
      <c r="J96" s="218">
        <f t="shared" si="66"/>
        <v>1.3876768075498092E-2</v>
      </c>
      <c r="K96" s="218">
        <f t="shared" si="66"/>
        <v>-4.3041604913662268E-2</v>
      </c>
      <c r="L96" s="218">
        <f t="shared" si="66"/>
        <v>1.2602040549296367E-2</v>
      </c>
      <c r="M96" s="218">
        <f t="shared" si="66"/>
        <v>2.1096782682120008E-2</v>
      </c>
      <c r="N96" s="218">
        <f t="shared" si="66"/>
        <v>-1.038509360485862E-2</v>
      </c>
      <c r="O96" s="218">
        <f t="shared" si="66"/>
        <v>-5.3513960702863406E-3</v>
      </c>
      <c r="P96" s="218">
        <f t="shared" si="66"/>
        <v>2.2929706433958197E-2</v>
      </c>
      <c r="Q96" s="218">
        <f t="shared" si="66"/>
        <v>5.2479182593946794E-2</v>
      </c>
      <c r="R96" s="218">
        <f t="shared" si="66"/>
        <v>1.2672709280846073E-2</v>
      </c>
      <c r="S96" s="218">
        <f t="shared" si="66"/>
        <v>2.4237468998219436E-2</v>
      </c>
      <c r="T96" s="218">
        <f t="shared" si="66"/>
        <v>2.3275056215712464E-2</v>
      </c>
      <c r="U96" s="219">
        <f t="shared" si="66"/>
        <v>2.0664981058600151E-2</v>
      </c>
      <c r="V96" s="219">
        <f t="shared" si="66"/>
        <v>1.7505142165083143E-2</v>
      </c>
      <c r="W96" s="218">
        <f t="shared" si="66"/>
        <v>1.739167773565331E-2</v>
      </c>
      <c r="X96" s="218">
        <f t="shared" si="66"/>
        <v>1.6250360535468689E-2</v>
      </c>
      <c r="Y96" s="218">
        <f t="shared" si="66"/>
        <v>1.5422526920652269E-2</v>
      </c>
      <c r="Z96" s="218">
        <f t="shared" si="66"/>
        <v>1.4758373424984317E-2</v>
      </c>
      <c r="AA96" s="218">
        <f t="shared" si="66"/>
        <v>1.4325550551534505E-2</v>
      </c>
      <c r="AB96" s="218">
        <f t="shared" si="66"/>
        <v>1.4431647953922599E-2</v>
      </c>
      <c r="AC96" s="218">
        <f t="shared" si="66"/>
        <v>1.4461119534685318E-2</v>
      </c>
      <c r="AD96" s="218">
        <f t="shared" si="66"/>
        <v>1.4457995552414227E-2</v>
      </c>
      <c r="AE96" s="218">
        <f t="shared" si="66"/>
        <v>1.4389252181469248E-2</v>
      </c>
      <c r="AF96" s="218">
        <f t="shared" si="66"/>
        <v>1.4269659433864934E-2</v>
      </c>
      <c r="AG96" s="218">
        <f t="shared" si="66"/>
        <v>1.4096914151536133E-2</v>
      </c>
      <c r="AH96" s="218">
        <f t="shared" si="66"/>
        <v>1.4002089280896746E-2</v>
      </c>
      <c r="AI96" s="218">
        <f t="shared" si="65"/>
        <v>1.4048695802633571E-2</v>
      </c>
      <c r="AJ96" s="218">
        <f t="shared" si="65"/>
        <v>1.4129720421103054E-2</v>
      </c>
      <c r="AK96" s="218">
        <f t="shared" si="65"/>
        <v>1.4213000496496431E-2</v>
      </c>
      <c r="AL96" s="218">
        <f t="shared" si="65"/>
        <v>1.4388330240140412E-2</v>
      </c>
      <c r="AM96" s="218">
        <f t="shared" si="65"/>
        <v>1.4586445090785549E-2</v>
      </c>
      <c r="AN96" s="218">
        <f t="shared" si="65"/>
        <v>1.4759751762562834E-2</v>
      </c>
      <c r="AO96" s="218">
        <f t="shared" si="65"/>
        <v>1.4974138514382451E-2</v>
      </c>
      <c r="AP96" s="218">
        <f t="shared" si="65"/>
        <v>1.5259807563155592E-2</v>
      </c>
      <c r="AQ96" s="218">
        <f t="shared" si="65"/>
        <v>1.5582834092964459E-2</v>
      </c>
      <c r="AR96" s="218">
        <f t="shared" si="65"/>
        <v>1.5862824253489061E-2</v>
      </c>
      <c r="AS96" s="218">
        <f t="shared" si="65"/>
        <v>1.6088193032052667E-2</v>
      </c>
      <c r="AT96" s="218">
        <f t="shared" si="65"/>
        <v>1.6254385216999179E-2</v>
      </c>
      <c r="AU96" s="218">
        <f t="shared" si="65"/>
        <v>1.6517583675540459E-2</v>
      </c>
      <c r="AV96" s="218">
        <f t="shared" si="65"/>
        <v>1.6575991211221774E-2</v>
      </c>
      <c r="AW96" s="218">
        <f t="shared" si="65"/>
        <v>1.6649939913448986E-2</v>
      </c>
      <c r="AX96" s="218">
        <f t="shared" si="65"/>
        <v>1.6626513638832385E-2</v>
      </c>
      <c r="AY96" s="218">
        <f t="shared" si="65"/>
        <v>1.6595212655641012E-2</v>
      </c>
      <c r="AZ96" s="218">
        <f t="shared" si="65"/>
        <v>1.658732302268251E-2</v>
      </c>
    </row>
    <row r="97" spans="1:52" x14ac:dyDescent="0.45">
      <c r="A97" s="155" t="s">
        <v>354</v>
      </c>
      <c r="B97" s="216"/>
      <c r="C97" s="210">
        <f t="shared" si="66"/>
        <v>1.6515369627693399E-2</v>
      </c>
      <c r="D97" s="210">
        <f t="shared" si="66"/>
        <v>2.1616388169423573E-2</v>
      </c>
      <c r="E97" s="210">
        <f t="shared" si="66"/>
        <v>1.0697780057139061E-2</v>
      </c>
      <c r="F97" s="210">
        <f t="shared" si="66"/>
        <v>7.7293352551986549E-2</v>
      </c>
      <c r="G97" s="210">
        <f t="shared" si="66"/>
        <v>2.5028186040264133E-2</v>
      </c>
      <c r="H97" s="210">
        <f t="shared" si="66"/>
        <v>4.9321040018150963E-2</v>
      </c>
      <c r="I97" s="210">
        <f t="shared" si="66"/>
        <v>-2.0526411035366454E-3</v>
      </c>
      <c r="J97" s="210">
        <f t="shared" si="66"/>
        <v>3.0272965651048533E-2</v>
      </c>
      <c r="K97" s="210">
        <f t="shared" si="66"/>
        <v>4.5233063670975904E-2</v>
      </c>
      <c r="L97" s="210">
        <f t="shared" si="66"/>
        <v>-1.6406640124636995E-2</v>
      </c>
      <c r="M97" s="210">
        <f t="shared" si="66"/>
        <v>-3.6332786999056843E-2</v>
      </c>
      <c r="N97" s="210">
        <f t="shared" si="66"/>
        <v>6.3170213928031238E-2</v>
      </c>
      <c r="O97" s="210">
        <f t="shared" si="66"/>
        <v>-1.3742729703004941E-2</v>
      </c>
      <c r="P97" s="210">
        <f t="shared" si="66"/>
        <v>-3.6550159681555061E-2</v>
      </c>
      <c r="Q97" s="210">
        <f t="shared" si="66"/>
        <v>3.6511766597410178E-2</v>
      </c>
      <c r="R97" s="210">
        <f t="shared" si="66"/>
        <v>1.6563352783979912E-2</v>
      </c>
      <c r="S97" s="210">
        <f t="shared" si="66"/>
        <v>1.9600345607029723E-2</v>
      </c>
      <c r="T97" s="210">
        <f t="shared" si="66"/>
        <v>1.8113127673296869E-2</v>
      </c>
      <c r="U97" s="210">
        <f t="shared" si="66"/>
        <v>1.527134328033708E-2</v>
      </c>
      <c r="V97" s="210">
        <f t="shared" si="66"/>
        <v>1.2383892283900133E-2</v>
      </c>
      <c r="W97" s="210">
        <f t="shared" si="66"/>
        <v>1.3142939976990453E-2</v>
      </c>
      <c r="X97" s="210">
        <f t="shared" si="66"/>
        <v>1.224779256626185E-2</v>
      </c>
      <c r="Y97" s="210">
        <f t="shared" si="66"/>
        <v>1.1461050458811517E-2</v>
      </c>
      <c r="Z97" s="210">
        <f t="shared" si="66"/>
        <v>1.0783716586733938E-2</v>
      </c>
      <c r="AA97" s="210">
        <f t="shared" si="66"/>
        <v>1.0187795018345547E-2</v>
      </c>
      <c r="AB97" s="210">
        <f t="shared" si="66"/>
        <v>9.8771798664822885E-3</v>
      </c>
      <c r="AC97" s="210">
        <f t="shared" si="66"/>
        <v>9.6168774211013996E-3</v>
      </c>
      <c r="AD97" s="210">
        <f t="shared" si="66"/>
        <v>9.5185954581518128E-3</v>
      </c>
      <c r="AE97" s="210">
        <f t="shared" si="66"/>
        <v>9.5529099524027661E-3</v>
      </c>
      <c r="AF97" s="210">
        <f t="shared" si="66"/>
        <v>9.7016916399708109E-3</v>
      </c>
      <c r="AG97" s="210">
        <f t="shared" si="66"/>
        <v>9.8174208394541385E-3</v>
      </c>
      <c r="AH97" s="210">
        <f t="shared" si="66"/>
        <v>9.8771146830882728E-3</v>
      </c>
      <c r="AI97" s="210">
        <f t="shared" si="65"/>
        <v>1.0022477085006587E-2</v>
      </c>
      <c r="AJ97" s="210">
        <f t="shared" si="65"/>
        <v>1.0154381979514016E-2</v>
      </c>
      <c r="AK97" s="210">
        <f t="shared" si="65"/>
        <v>1.0238659147715934E-2</v>
      </c>
      <c r="AL97" s="210">
        <f t="shared" si="65"/>
        <v>1.0456662876902278E-2</v>
      </c>
      <c r="AM97" s="210">
        <f t="shared" si="65"/>
        <v>1.0737420987880775E-2</v>
      </c>
      <c r="AN97" s="210">
        <f t="shared" si="65"/>
        <v>1.0965520444248922E-2</v>
      </c>
      <c r="AO97" s="210">
        <f t="shared" si="65"/>
        <v>1.1208646398172872E-2</v>
      </c>
      <c r="AP97" s="210">
        <f t="shared" si="65"/>
        <v>1.1513292013430654E-2</v>
      </c>
      <c r="AQ97" s="210">
        <f t="shared" si="65"/>
        <v>1.1864265869978574E-2</v>
      </c>
      <c r="AR97" s="210">
        <f t="shared" si="65"/>
        <v>1.2205107753550992E-2</v>
      </c>
      <c r="AS97" s="210">
        <f t="shared" si="65"/>
        <v>1.2463169687742859E-2</v>
      </c>
      <c r="AT97" s="210">
        <f t="shared" si="65"/>
        <v>1.2621328017464295E-2</v>
      </c>
      <c r="AU97" s="210">
        <f t="shared" si="65"/>
        <v>1.283187865691815E-2</v>
      </c>
      <c r="AV97" s="210">
        <f t="shared" si="65"/>
        <v>1.2815629554814079E-2</v>
      </c>
      <c r="AW97" s="210">
        <f t="shared" si="65"/>
        <v>1.2877892359530962E-2</v>
      </c>
      <c r="AX97" s="210">
        <f t="shared" si="65"/>
        <v>1.2909161602523866E-2</v>
      </c>
      <c r="AY97" s="210">
        <f t="shared" si="65"/>
        <v>1.2972952908030466E-2</v>
      </c>
      <c r="AZ97" s="210">
        <f t="shared" si="65"/>
        <v>1.3111986917561991E-2</v>
      </c>
    </row>
    <row r="98" spans="1:52" x14ac:dyDescent="0.45">
      <c r="A98" s="155" t="s">
        <v>17</v>
      </c>
      <c r="B98" s="216"/>
      <c r="C98" s="210">
        <f t="shared" si="66"/>
        <v>2.1911963057196227E-2</v>
      </c>
      <c r="D98" s="210">
        <f t="shared" si="66"/>
        <v>2.9388939049471485E-2</v>
      </c>
      <c r="E98" s="210">
        <f t="shared" si="66"/>
        <v>2.237297361469337E-2</v>
      </c>
      <c r="F98" s="210">
        <f t="shared" si="66"/>
        <v>3.6371244365452471E-2</v>
      </c>
      <c r="G98" s="210">
        <f t="shared" si="66"/>
        <v>3.9130145664501903E-2</v>
      </c>
      <c r="H98" s="210">
        <f t="shared" si="66"/>
        <v>6.7506141093801597E-2</v>
      </c>
      <c r="I98" s="210">
        <f t="shared" si="66"/>
        <v>4.0670486591186883E-2</v>
      </c>
      <c r="J98" s="210">
        <f t="shared" si="66"/>
        <v>1.8420010609290216E-3</v>
      </c>
      <c r="K98" s="210">
        <f t="shared" si="66"/>
        <v>-7.7779736442910363E-2</v>
      </c>
      <c r="L98" s="210">
        <f t="shared" si="66"/>
        <v>-3.2512225243496506E-2</v>
      </c>
      <c r="M98" s="210">
        <f t="shared" si="66"/>
        <v>-2.9842259749313094E-3</v>
      </c>
      <c r="N98" s="210">
        <f t="shared" si="66"/>
        <v>-3.5946784601160298E-2</v>
      </c>
      <c r="O98" s="210">
        <f t="shared" si="66"/>
        <v>-2.5339676040994186E-2</v>
      </c>
      <c r="P98" s="210">
        <f t="shared" si="66"/>
        <v>1.0042932326820964E-2</v>
      </c>
      <c r="Q98" s="210">
        <f t="shared" si="66"/>
        <v>1.3478153990487352E-2</v>
      </c>
      <c r="R98" s="210">
        <f t="shared" si="66"/>
        <v>3.0589256722835634E-2</v>
      </c>
      <c r="S98" s="210">
        <f t="shared" si="66"/>
        <v>2.4456479539665787E-2</v>
      </c>
      <c r="T98" s="210">
        <f t="shared" si="66"/>
        <v>1.9206260980694223E-2</v>
      </c>
      <c r="U98" s="210">
        <f t="shared" si="66"/>
        <v>1.6011881138802586E-2</v>
      </c>
      <c r="V98" s="210">
        <f t="shared" si="66"/>
        <v>1.3090281709450036E-2</v>
      </c>
      <c r="W98" s="210">
        <f t="shared" si="66"/>
        <v>1.2820566126866995E-2</v>
      </c>
      <c r="X98" s="210">
        <f t="shared" si="66"/>
        <v>1.1902858412236261E-2</v>
      </c>
      <c r="Y98" s="210">
        <f t="shared" si="66"/>
        <v>1.1282278786962863E-2</v>
      </c>
      <c r="Z98" s="210">
        <f t="shared" si="66"/>
        <v>1.0858746471182679E-2</v>
      </c>
      <c r="AA98" s="210">
        <f t="shared" si="66"/>
        <v>1.0623485117719378E-2</v>
      </c>
      <c r="AB98" s="210">
        <f t="shared" si="66"/>
        <v>1.0883141182424172E-2</v>
      </c>
      <c r="AC98" s="210">
        <f t="shared" si="66"/>
        <v>1.0967221234541302E-2</v>
      </c>
      <c r="AD98" s="210">
        <f t="shared" si="66"/>
        <v>1.1068471949290615E-2</v>
      </c>
      <c r="AE98" s="210">
        <f t="shared" si="66"/>
        <v>1.1165382876261898E-2</v>
      </c>
      <c r="AF98" s="210">
        <f t="shared" si="66"/>
        <v>1.1260650968458741E-2</v>
      </c>
      <c r="AG98" s="210">
        <f t="shared" si="66"/>
        <v>1.1339097516122498E-2</v>
      </c>
      <c r="AH98" s="210">
        <f t="shared" si="66"/>
        <v>1.1456005444404394E-2</v>
      </c>
      <c r="AI98" s="210">
        <f t="shared" si="65"/>
        <v>1.1658685510425038E-2</v>
      </c>
      <c r="AJ98" s="210">
        <f t="shared" si="65"/>
        <v>1.1836373056491656E-2</v>
      </c>
      <c r="AK98" s="210">
        <f t="shared" si="65"/>
        <v>1.1954204374911015E-2</v>
      </c>
      <c r="AL98" s="210">
        <f t="shared" si="65"/>
        <v>1.2170033843458938E-2</v>
      </c>
      <c r="AM98" s="210">
        <f t="shared" si="65"/>
        <v>1.2452706741601594E-2</v>
      </c>
      <c r="AN98" s="210">
        <f t="shared" si="65"/>
        <v>1.2711093014934338E-2</v>
      </c>
      <c r="AO98" s="210">
        <f t="shared" si="65"/>
        <v>1.3005471140667746E-2</v>
      </c>
      <c r="AP98" s="210">
        <f t="shared" si="65"/>
        <v>1.3380122053217036E-2</v>
      </c>
      <c r="AQ98" s="210">
        <f t="shared" si="65"/>
        <v>1.3798810595800015E-2</v>
      </c>
      <c r="AR98" s="210">
        <f t="shared" si="65"/>
        <v>1.4171154913846573E-2</v>
      </c>
      <c r="AS98" s="210">
        <f t="shared" si="65"/>
        <v>1.4467026561904017E-2</v>
      </c>
      <c r="AT98" s="210">
        <f t="shared" si="65"/>
        <v>1.4684210293062439E-2</v>
      </c>
      <c r="AU98" s="210">
        <f t="shared" si="65"/>
        <v>1.4984942783296207E-2</v>
      </c>
      <c r="AV98" s="210">
        <f t="shared" si="65"/>
        <v>1.5063142577109279E-2</v>
      </c>
      <c r="AW98" s="210">
        <f t="shared" si="65"/>
        <v>1.5177137691991582E-2</v>
      </c>
      <c r="AX98" s="210">
        <f t="shared" si="65"/>
        <v>1.5199617670482723E-2</v>
      </c>
      <c r="AY98" s="210">
        <f t="shared" si="65"/>
        <v>1.5212099848821214E-2</v>
      </c>
      <c r="AZ98" s="210">
        <f t="shared" si="65"/>
        <v>1.5253115032482611E-2</v>
      </c>
    </row>
    <row r="99" spans="1:52" x14ac:dyDescent="0.45">
      <c r="A99" s="155" t="s">
        <v>355</v>
      </c>
      <c r="B99" s="216"/>
      <c r="C99" s="210">
        <f t="shared" ref="C99:AZ99" si="67">IF(B16=14,"",C25/B25-1)</f>
        <v>-1.4071674968296755E-3</v>
      </c>
      <c r="D99" s="210">
        <f t="shared" si="67"/>
        <v>-1.4016287086691559E-2</v>
      </c>
      <c r="E99" s="210">
        <f t="shared" si="67"/>
        <v>-1.5169522123913093E-2</v>
      </c>
      <c r="F99" s="210">
        <f t="shared" si="67"/>
        <v>1.0258636025638035E-2</v>
      </c>
      <c r="G99" s="210">
        <f t="shared" si="67"/>
        <v>3.1355321139310277E-3</v>
      </c>
      <c r="H99" s="210">
        <f t="shared" si="67"/>
        <v>3.4253401128803818E-2</v>
      </c>
      <c r="I99" s="210">
        <f t="shared" si="67"/>
        <v>3.0633579663028598E-2</v>
      </c>
      <c r="J99" s="210">
        <f t="shared" si="67"/>
        <v>-3.0339929363964901E-2</v>
      </c>
      <c r="K99" s="210">
        <f t="shared" si="67"/>
        <v>-0.13022321681988291</v>
      </c>
      <c r="L99" s="210">
        <f t="shared" si="67"/>
        <v>6.995815200380795E-2</v>
      </c>
      <c r="M99" s="210">
        <f t="shared" si="67"/>
        <v>3.8706572758660851E-2</v>
      </c>
      <c r="N99" s="210">
        <f t="shared" si="67"/>
        <v>-1.8565817428612297E-2</v>
      </c>
      <c r="O99" s="210">
        <f t="shared" si="67"/>
        <v>1.640595892329344E-3</v>
      </c>
      <c r="P99" s="210">
        <f t="shared" si="67"/>
        <v>3.2063583479832403E-2</v>
      </c>
      <c r="Q99" s="210">
        <f t="shared" si="67"/>
        <v>2.9432441851716451E-2</v>
      </c>
      <c r="R99" s="210">
        <f t="shared" si="67"/>
        <v>1.9900237669756127E-2</v>
      </c>
      <c r="S99" s="210">
        <f t="shared" si="67"/>
        <v>2.21535523571188E-2</v>
      </c>
      <c r="T99" s="210">
        <f t="shared" si="67"/>
        <v>2.3094033843117145E-2</v>
      </c>
      <c r="U99" s="210">
        <f t="shared" si="67"/>
        <v>1.9679156394485808E-2</v>
      </c>
      <c r="V99" s="210">
        <f t="shared" si="67"/>
        <v>1.6630956257369656E-2</v>
      </c>
      <c r="W99" s="210">
        <f t="shared" si="67"/>
        <v>1.4412134364984119E-2</v>
      </c>
      <c r="X99" s="210">
        <f t="shared" si="67"/>
        <v>1.3129899409302759E-2</v>
      </c>
      <c r="Y99" s="210">
        <f t="shared" si="67"/>
        <v>1.2182262939216759E-2</v>
      </c>
      <c r="Z99" s="210">
        <f t="shared" si="67"/>
        <v>1.1400364733644475E-2</v>
      </c>
      <c r="AA99" s="210">
        <f t="shared" si="67"/>
        <v>1.0868349212384665E-2</v>
      </c>
      <c r="AB99" s="210">
        <f t="shared" si="67"/>
        <v>1.0883754385677902E-2</v>
      </c>
      <c r="AC99" s="210">
        <f t="shared" si="67"/>
        <v>1.0887254149213987E-2</v>
      </c>
      <c r="AD99" s="210">
        <f t="shared" si="67"/>
        <v>1.0914976226352291E-2</v>
      </c>
      <c r="AE99" s="210">
        <f t="shared" si="67"/>
        <v>1.0895579026460656E-2</v>
      </c>
      <c r="AF99" s="210">
        <f t="shared" si="67"/>
        <v>1.0851550748766092E-2</v>
      </c>
      <c r="AG99" s="210">
        <f t="shared" si="67"/>
        <v>1.0754870875091971E-2</v>
      </c>
      <c r="AH99" s="210">
        <f t="shared" si="67"/>
        <v>1.0710979473715021E-2</v>
      </c>
      <c r="AI99" s="210">
        <f t="shared" si="67"/>
        <v>1.0773953837398098E-2</v>
      </c>
      <c r="AJ99" s="210">
        <f t="shared" si="67"/>
        <v>1.0863659407416293E-2</v>
      </c>
      <c r="AK99" s="210">
        <f t="shared" si="67"/>
        <v>1.0959057468182376E-2</v>
      </c>
      <c r="AL99" s="210">
        <f t="shared" si="67"/>
        <v>1.1209134813038313E-2</v>
      </c>
      <c r="AM99" s="210">
        <f t="shared" si="67"/>
        <v>1.1499556965454572E-2</v>
      </c>
      <c r="AN99" s="210">
        <f t="shared" si="67"/>
        <v>1.1696754987371882E-2</v>
      </c>
      <c r="AO99" s="210">
        <f t="shared" si="67"/>
        <v>1.1857272195495039E-2</v>
      </c>
      <c r="AP99" s="210">
        <f t="shared" si="67"/>
        <v>1.2063822394060786E-2</v>
      </c>
      <c r="AQ99" s="210">
        <f t="shared" si="67"/>
        <v>1.2232743797126133E-2</v>
      </c>
      <c r="AR99" s="210">
        <f t="shared" si="67"/>
        <v>1.2390773407148004E-2</v>
      </c>
      <c r="AS99" s="210">
        <f t="shared" si="67"/>
        <v>1.2572121945098491E-2</v>
      </c>
      <c r="AT99" s="210">
        <f t="shared" si="67"/>
        <v>1.2756192848006442E-2</v>
      </c>
      <c r="AU99" s="210">
        <f t="shared" si="67"/>
        <v>1.3061542952629512E-2</v>
      </c>
      <c r="AV99" s="210">
        <f t="shared" si="67"/>
        <v>1.3191985144830554E-2</v>
      </c>
      <c r="AW99" s="210">
        <f t="shared" si="67"/>
        <v>1.327825898865953E-2</v>
      </c>
      <c r="AX99" s="210">
        <f t="shared" si="67"/>
        <v>1.3280389438016904E-2</v>
      </c>
      <c r="AY99" s="210">
        <f t="shared" si="67"/>
        <v>1.3283955857776419E-2</v>
      </c>
      <c r="AZ99" s="210">
        <f t="shared" si="67"/>
        <v>1.3319201077971243E-2</v>
      </c>
    </row>
    <row r="100" spans="1:52" x14ac:dyDescent="0.45">
      <c r="A100" s="159" t="s">
        <v>23</v>
      </c>
      <c r="B100" s="216"/>
      <c r="C100" s="210">
        <f t="shared" ref="C100:AZ101" si="68">IF(B26=0,"",C26/B26-1)</f>
        <v>-5.7546465881985087E-2</v>
      </c>
      <c r="D100" s="210">
        <f t="shared" si="68"/>
        <v>-5.7268873231629547E-2</v>
      </c>
      <c r="E100" s="210">
        <f t="shared" si="68"/>
        <v>-1.1566619339765549E-2</v>
      </c>
      <c r="F100" s="210">
        <f t="shared" si="68"/>
        <v>0.106673104438467</v>
      </c>
      <c r="G100" s="210">
        <f t="shared" si="68"/>
        <v>4.3845856848043763E-2</v>
      </c>
      <c r="H100" s="210">
        <f t="shared" si="68"/>
        <v>8.7095361490384882E-2</v>
      </c>
      <c r="I100" s="210">
        <f t="shared" si="68"/>
        <v>0.10048400258048895</v>
      </c>
      <c r="J100" s="210">
        <f t="shared" si="68"/>
        <v>-8.8409482665255723E-2</v>
      </c>
      <c r="K100" s="210">
        <f t="shared" si="68"/>
        <v>-0.35842708768768261</v>
      </c>
      <c r="L100" s="210">
        <f t="shared" si="68"/>
        <v>0.16629145226124775</v>
      </c>
      <c r="M100" s="210">
        <f t="shared" si="68"/>
        <v>8.9541477731002628E-2</v>
      </c>
      <c r="N100" s="210">
        <f t="shared" si="68"/>
        <v>-4.9645851616456182E-2</v>
      </c>
      <c r="O100" s="210">
        <f t="shared" si="68"/>
        <v>-3.4441511710078809E-2</v>
      </c>
      <c r="P100" s="210">
        <f t="shared" si="68"/>
        <v>4.0331909150681966E-2</v>
      </c>
      <c r="Q100" s="210">
        <f t="shared" si="68"/>
        <v>2.8082970934786511E-2</v>
      </c>
      <c r="R100" s="210">
        <f t="shared" si="68"/>
        <v>-6.8511807608278019E-3</v>
      </c>
      <c r="S100" s="210">
        <f t="shared" si="68"/>
        <v>4.8155579120039427E-3</v>
      </c>
      <c r="T100" s="210">
        <f t="shared" si="68"/>
        <v>7.1261710171082182E-3</v>
      </c>
      <c r="U100" s="210">
        <f t="shared" si="68"/>
        <v>7.0721952103336427E-3</v>
      </c>
      <c r="V100" s="210">
        <f t="shared" si="68"/>
        <v>6.4402205153126779E-3</v>
      </c>
      <c r="W100" s="210">
        <f t="shared" si="68"/>
        <v>6.7304993543051417E-3</v>
      </c>
      <c r="X100" s="210">
        <f t="shared" si="68"/>
        <v>5.7524935146311407E-3</v>
      </c>
      <c r="Y100" s="210">
        <f t="shared" si="68"/>
        <v>5.0617738781981725E-3</v>
      </c>
      <c r="Z100" s="210">
        <f t="shared" si="68"/>
        <v>4.5888967733622721E-3</v>
      </c>
      <c r="AA100" s="210">
        <f t="shared" si="68"/>
        <v>4.5427704793719048E-3</v>
      </c>
      <c r="AB100" s="210">
        <f t="shared" si="68"/>
        <v>5.1994725222508364E-3</v>
      </c>
      <c r="AC100" s="210">
        <f t="shared" si="68"/>
        <v>5.6607325856614654E-3</v>
      </c>
      <c r="AD100" s="210">
        <f t="shared" si="68"/>
        <v>6.0719894633440852E-3</v>
      </c>
      <c r="AE100" s="210">
        <f t="shared" si="68"/>
        <v>6.3455757686581293E-3</v>
      </c>
      <c r="AF100" s="210">
        <f t="shared" si="68"/>
        <v>6.5217501579524217E-3</v>
      </c>
      <c r="AG100" s="210">
        <f t="shared" si="68"/>
        <v>6.7262596679542597E-3</v>
      </c>
      <c r="AH100" s="210">
        <f t="shared" si="68"/>
        <v>7.030451081893041E-3</v>
      </c>
      <c r="AI100" s="210">
        <f t="shared" si="68"/>
        <v>7.3551152050244095E-3</v>
      </c>
      <c r="AJ100" s="210">
        <f t="shared" si="68"/>
        <v>7.5821335536496726E-3</v>
      </c>
      <c r="AK100" s="210">
        <f t="shared" si="68"/>
        <v>7.7020133616667596E-3</v>
      </c>
      <c r="AL100" s="210">
        <f t="shared" si="68"/>
        <v>8.0403075742505603E-3</v>
      </c>
      <c r="AM100" s="210">
        <f t="shared" si="68"/>
        <v>8.4561583257272144E-3</v>
      </c>
      <c r="AN100" s="210">
        <f t="shared" si="68"/>
        <v>8.7397299011360285E-3</v>
      </c>
      <c r="AO100" s="210">
        <f t="shared" si="68"/>
        <v>8.9521099736380449E-3</v>
      </c>
      <c r="AP100" s="210">
        <f t="shared" si="68"/>
        <v>9.1984159548990085E-3</v>
      </c>
      <c r="AQ100" s="210">
        <f t="shared" si="68"/>
        <v>9.4178714521520046E-3</v>
      </c>
      <c r="AR100" s="210">
        <f t="shared" si="68"/>
        <v>9.6656230389988718E-3</v>
      </c>
      <c r="AS100" s="210">
        <f t="shared" si="68"/>
        <v>9.9135015446318864E-3</v>
      </c>
      <c r="AT100" s="210">
        <f t="shared" si="68"/>
        <v>1.0114280564138101E-2</v>
      </c>
      <c r="AU100" s="210">
        <f t="shared" si="68"/>
        <v>1.0376041522159429E-2</v>
      </c>
      <c r="AV100" s="210">
        <f t="shared" si="68"/>
        <v>1.0431656383525167E-2</v>
      </c>
      <c r="AW100" s="210">
        <f t="shared" si="68"/>
        <v>1.0501543298574223E-2</v>
      </c>
      <c r="AX100" s="210">
        <f t="shared" si="68"/>
        <v>1.0552070576675732E-2</v>
      </c>
      <c r="AY100" s="210">
        <f t="shared" si="68"/>
        <v>1.0642660488962452E-2</v>
      </c>
      <c r="AZ100" s="210">
        <f t="shared" si="68"/>
        <v>1.0809713091060491E-2</v>
      </c>
    </row>
    <row r="101" spans="1:52" x14ac:dyDescent="0.45">
      <c r="A101" s="160" t="s">
        <v>2</v>
      </c>
      <c r="B101" s="220"/>
      <c r="C101" s="221">
        <f t="shared" si="68"/>
        <v>-6.1596229617952636E-2</v>
      </c>
      <c r="D101" s="221">
        <f t="shared" si="68"/>
        <v>-5.6711567037629695E-2</v>
      </c>
      <c r="E101" s="221">
        <f t="shared" si="68"/>
        <v>-1.3263875014500659E-2</v>
      </c>
      <c r="F101" s="221">
        <f t="shared" si="68"/>
        <v>0.11187031856338137</v>
      </c>
      <c r="G101" s="221">
        <f t="shared" si="68"/>
        <v>4.4822875061730327E-2</v>
      </c>
      <c r="H101" s="221">
        <f t="shared" si="68"/>
        <v>8.3068343557672231E-2</v>
      </c>
      <c r="I101" s="221">
        <f t="shared" si="68"/>
        <v>0.10258292702943073</v>
      </c>
      <c r="J101" s="221">
        <f t="shared" si="68"/>
        <v>-9.010641184724355E-2</v>
      </c>
      <c r="K101" s="221">
        <f t="shared" si="68"/>
        <v>-0.42520557875003628</v>
      </c>
      <c r="L101" s="221">
        <f t="shared" si="68"/>
        <v>0.15516403227283138</v>
      </c>
      <c r="M101" s="221">
        <f t="shared" si="68"/>
        <v>0.11180096395340877</v>
      </c>
      <c r="N101" s="221">
        <f t="shared" si="68"/>
        <v>-6.5813016806860025E-2</v>
      </c>
      <c r="O101" s="221">
        <f t="shared" si="68"/>
        <v>-2.1607514721063481E-2</v>
      </c>
      <c r="P101" s="221">
        <f t="shared" si="68"/>
        <v>4.155632991005076E-2</v>
      </c>
      <c r="Q101" s="221">
        <f t="shared" si="68"/>
        <v>-4.2851824475409472E-4</v>
      </c>
      <c r="R101" s="221">
        <f t="shared" si="68"/>
        <v>-3.2496623091529342E-2</v>
      </c>
      <c r="S101" s="221">
        <f t="shared" si="68"/>
        <v>-4.3798550037973394E-3</v>
      </c>
      <c r="T101" s="221">
        <f t="shared" si="68"/>
        <v>3.5373325323382332E-3</v>
      </c>
      <c r="U101" s="221">
        <f t="shared" si="68"/>
        <v>5.4067432500815027E-3</v>
      </c>
      <c r="V101" s="221">
        <f t="shared" si="68"/>
        <v>5.7165656116262564E-3</v>
      </c>
      <c r="W101" s="221">
        <f t="shared" si="68"/>
        <v>4.649172393141221E-3</v>
      </c>
      <c r="X101" s="221">
        <f t="shared" si="68"/>
        <v>3.6336140288204533E-3</v>
      </c>
      <c r="Y101" s="221">
        <f t="shared" si="68"/>
        <v>3.0446243236266213E-3</v>
      </c>
      <c r="Z101" s="221">
        <f t="shared" si="68"/>
        <v>2.7215748133164741E-3</v>
      </c>
      <c r="AA101" s="221">
        <f t="shared" si="68"/>
        <v>2.9427923311884374E-3</v>
      </c>
      <c r="AB101" s="221">
        <f t="shared" si="68"/>
        <v>3.9909589311073468E-3</v>
      </c>
      <c r="AC101" s="221">
        <f t="shared" si="68"/>
        <v>4.7332594691313901E-3</v>
      </c>
      <c r="AD101" s="221">
        <f t="shared" si="68"/>
        <v>5.3128183138997365E-3</v>
      </c>
      <c r="AE101" s="221">
        <f t="shared" si="68"/>
        <v>5.6590076398139733E-3</v>
      </c>
      <c r="AF101" s="221">
        <f t="shared" si="68"/>
        <v>5.812704298423288E-3</v>
      </c>
      <c r="AG101" s="221">
        <f t="shared" si="68"/>
        <v>6.0107787178684813E-3</v>
      </c>
      <c r="AH101" s="221">
        <f t="shared" si="68"/>
        <v>6.3860119097389756E-3</v>
      </c>
      <c r="AI101" s="221">
        <f t="shared" si="68"/>
        <v>6.7498988244383273E-3</v>
      </c>
      <c r="AJ101" s="221">
        <f t="shared" si="68"/>
        <v>6.9711431420893533E-3</v>
      </c>
      <c r="AK101" s="221">
        <f t="shared" si="68"/>
        <v>7.0366072984271444E-3</v>
      </c>
      <c r="AL101" s="221">
        <f t="shared" si="68"/>
        <v>7.3037244790161715E-3</v>
      </c>
      <c r="AM101" s="221">
        <f t="shared" si="68"/>
        <v>7.6815977706727878E-3</v>
      </c>
      <c r="AN101" s="221">
        <f t="shared" si="68"/>
        <v>7.9544969407134847E-3</v>
      </c>
      <c r="AO101" s="221">
        <f t="shared" si="68"/>
        <v>8.1742091487169155E-3</v>
      </c>
      <c r="AP101" s="221">
        <f t="shared" si="68"/>
        <v>8.4311516427979516E-3</v>
      </c>
      <c r="AQ101" s="221">
        <f t="shared" si="68"/>
        <v>8.6509274480608411E-3</v>
      </c>
      <c r="AR101" s="221">
        <f t="shared" si="68"/>
        <v>8.8905158662551109E-3</v>
      </c>
      <c r="AS101" s="221">
        <f t="shared" si="68"/>
        <v>9.1355414162370696E-3</v>
      </c>
      <c r="AT101" s="221">
        <f t="shared" si="68"/>
        <v>9.3406014616188582E-3</v>
      </c>
      <c r="AU101" s="221">
        <f t="shared" si="68"/>
        <v>9.6085116377686575E-3</v>
      </c>
      <c r="AV101" s="221">
        <f t="shared" si="68"/>
        <v>9.6907289543044506E-3</v>
      </c>
      <c r="AW101" s="221">
        <f t="shared" si="68"/>
        <v>9.772104566658113E-3</v>
      </c>
      <c r="AX101" s="221">
        <f t="shared" si="68"/>
        <v>9.8259032590630735E-3</v>
      </c>
      <c r="AY101" s="221">
        <f t="shared" si="68"/>
        <v>9.9087111177460496E-3</v>
      </c>
      <c r="AZ101" s="221">
        <f t="shared" si="68"/>
        <v>1.0060348355928506E-2</v>
      </c>
    </row>
    <row r="102" spans="1:52" x14ac:dyDescent="0.45">
      <c r="A102" s="169" t="s">
        <v>358</v>
      </c>
      <c r="B102" s="222"/>
      <c r="C102" s="223">
        <f t="shared" ref="C102:AZ102" si="69">IF(B30=0,"",C30/B30-1)</f>
        <v>-4.6867745319542853E-2</v>
      </c>
      <c r="D102" s="223">
        <f t="shared" si="69"/>
        <v>-5.8715711483979471E-2</v>
      </c>
      <c r="E102" s="223">
        <f t="shared" si="69"/>
        <v>-7.1509445440334218E-3</v>
      </c>
      <c r="F102" s="223">
        <f t="shared" si="69"/>
        <v>9.3234993468906291E-2</v>
      </c>
      <c r="G102" s="223">
        <f t="shared" si="69"/>
        <v>4.1276580107886707E-2</v>
      </c>
      <c r="H102" s="223">
        <f t="shared" si="69"/>
        <v>9.7721325989522212E-2</v>
      </c>
      <c r="I102" s="223">
        <f t="shared" si="69"/>
        <v>9.501956632503461E-2</v>
      </c>
      <c r="J102" s="223">
        <f t="shared" si="69"/>
        <v>-8.3961104913908069E-2</v>
      </c>
      <c r="K102" s="223">
        <f t="shared" si="69"/>
        <v>-0.18454644628161487</v>
      </c>
      <c r="L102" s="223">
        <f t="shared" si="69"/>
        <v>0.18671458814678221</v>
      </c>
      <c r="M102" s="223">
        <f t="shared" si="69"/>
        <v>4.977286333533848E-2</v>
      </c>
      <c r="N102" s="223">
        <f t="shared" si="69"/>
        <v>-1.9055046754712701E-2</v>
      </c>
      <c r="O102" s="223">
        <f t="shared" si="69"/>
        <v>-5.7567917159074167E-2</v>
      </c>
      <c r="P102" s="223">
        <f t="shared" si="69"/>
        <v>3.8041358326269537E-2</v>
      </c>
      <c r="Q102" s="223">
        <f t="shared" si="69"/>
        <v>8.1600648078203442E-2</v>
      </c>
      <c r="R102" s="223">
        <f t="shared" si="69"/>
        <v>3.7635957138216103E-2</v>
      </c>
      <c r="S102" s="223">
        <f t="shared" si="69"/>
        <v>1.9688708817116041E-2</v>
      </c>
      <c r="T102" s="223">
        <f t="shared" si="69"/>
        <v>1.2793934608184898E-2</v>
      </c>
      <c r="U102" s="223">
        <f t="shared" si="69"/>
        <v>9.6783629534622495E-3</v>
      </c>
      <c r="V102" s="223">
        <f t="shared" si="69"/>
        <v>7.5678346434342458E-3</v>
      </c>
      <c r="W102" s="223">
        <f t="shared" si="69"/>
        <v>9.9677074528989884E-3</v>
      </c>
      <c r="X102" s="223">
        <f t="shared" si="69"/>
        <v>9.0307543653598277E-3</v>
      </c>
      <c r="Y102" s="223">
        <f t="shared" si="69"/>
        <v>8.1659485054614844E-3</v>
      </c>
      <c r="Z102" s="223">
        <f t="shared" si="69"/>
        <v>7.4479054981997361E-3</v>
      </c>
      <c r="AA102" s="223">
        <f t="shared" si="69"/>
        <v>6.9809635266200321E-3</v>
      </c>
      <c r="AB102" s="223">
        <f t="shared" si="69"/>
        <v>7.0337307561121332E-3</v>
      </c>
      <c r="AC102" s="223">
        <f t="shared" si="69"/>
        <v>7.0641797031636422E-3</v>
      </c>
      <c r="AD102" s="223">
        <f t="shared" si="69"/>
        <v>7.2181040719108136E-3</v>
      </c>
      <c r="AE102" s="223">
        <f t="shared" si="69"/>
        <v>7.3801214896287437E-3</v>
      </c>
      <c r="AF102" s="223">
        <f t="shared" si="69"/>
        <v>7.5883407436512229E-3</v>
      </c>
      <c r="AG102" s="223">
        <f t="shared" si="69"/>
        <v>7.8006336416325261E-3</v>
      </c>
      <c r="AH102" s="223">
        <f t="shared" si="69"/>
        <v>7.9964293188365954E-3</v>
      </c>
      <c r="AI102" s="223">
        <f t="shared" si="69"/>
        <v>8.2608513159023733E-3</v>
      </c>
      <c r="AJ102" s="223">
        <f t="shared" si="69"/>
        <v>8.4951405251263434E-3</v>
      </c>
      <c r="AK102" s="223">
        <f t="shared" si="69"/>
        <v>8.6948314202064392E-3</v>
      </c>
      <c r="AL102" s="223">
        <f t="shared" si="69"/>
        <v>9.1375185016657756E-3</v>
      </c>
      <c r="AM102" s="223">
        <f t="shared" si="69"/>
        <v>9.6078436692434988E-3</v>
      </c>
      <c r="AN102" s="223">
        <f t="shared" si="69"/>
        <v>9.9050563299150074E-3</v>
      </c>
      <c r="AO102" s="223">
        <f t="shared" si="69"/>
        <v>1.0104325404889147E-2</v>
      </c>
      <c r="AP102" s="223">
        <f t="shared" si="69"/>
        <v>1.0332705178178747E-2</v>
      </c>
      <c r="AQ102" s="223">
        <f t="shared" si="69"/>
        <v>1.0549553184758587E-2</v>
      </c>
      <c r="AR102" s="223">
        <f t="shared" si="69"/>
        <v>1.080720128108803E-2</v>
      </c>
      <c r="AS102" s="223">
        <f t="shared" si="69"/>
        <v>1.1057109001248122E-2</v>
      </c>
      <c r="AT102" s="223">
        <f t="shared" si="69"/>
        <v>1.1249433353232918E-2</v>
      </c>
      <c r="AU102" s="223">
        <f t="shared" si="69"/>
        <v>1.1500046411262232E-2</v>
      </c>
      <c r="AV102" s="223">
        <f t="shared" si="69"/>
        <v>1.1514674384595303E-2</v>
      </c>
      <c r="AW102" s="223">
        <f t="shared" si="69"/>
        <v>1.1565845604958769E-2</v>
      </c>
      <c r="AX102" s="223">
        <f t="shared" si="69"/>
        <v>1.1609720868993589E-2</v>
      </c>
      <c r="AY102" s="223">
        <f t="shared" si="69"/>
        <v>1.1709760219837495E-2</v>
      </c>
      <c r="AZ102" s="223">
        <f t="shared" si="69"/>
        <v>1.189728589157113E-2</v>
      </c>
    </row>
    <row r="103" spans="1:52" x14ac:dyDescent="0.45">
      <c r="A103" s="174" t="s">
        <v>31</v>
      </c>
      <c r="B103" s="214"/>
      <c r="C103" s="215">
        <f t="shared" ref="C103:AZ104" si="70">IF(B36=0,"",C36/B36-1)</f>
        <v>3.699479210251444E-2</v>
      </c>
      <c r="D103" s="215">
        <f t="shared" si="70"/>
        <v>2.1766620599488862E-2</v>
      </c>
      <c r="E103" s="215">
        <f t="shared" si="70"/>
        <v>-1.4654274742787687E-2</v>
      </c>
      <c r="F103" s="215">
        <f t="shared" si="70"/>
        <v>-2.6293409169646065E-2</v>
      </c>
      <c r="G103" s="215">
        <f t="shared" si="70"/>
        <v>2.4604664576805213E-2</v>
      </c>
      <c r="H103" s="215">
        <f t="shared" si="70"/>
        <v>1.4819645131306736E-2</v>
      </c>
      <c r="I103" s="215">
        <f t="shared" si="70"/>
        <v>2.1571660624216449E-2</v>
      </c>
      <c r="J103" s="215">
        <f t="shared" si="70"/>
        <v>-3.9099082245934724E-3</v>
      </c>
      <c r="K103" s="215">
        <f t="shared" si="70"/>
        <v>-4.5849033292220454E-2</v>
      </c>
      <c r="L103" s="215">
        <f t="shared" si="70"/>
        <v>6.2437680371168591E-2</v>
      </c>
      <c r="M103" s="215">
        <f t="shared" si="70"/>
        <v>1.3191206541656841E-2</v>
      </c>
      <c r="N103" s="215">
        <f t="shared" si="70"/>
        <v>-1.6513633438251518E-2</v>
      </c>
      <c r="O103" s="215">
        <f t="shared" si="70"/>
        <v>-7.3208788895016141E-3</v>
      </c>
      <c r="P103" s="215">
        <f t="shared" si="70"/>
        <v>2.5355736210035174E-2</v>
      </c>
      <c r="Q103" s="215">
        <f t="shared" si="70"/>
        <v>5.8163270201945005E-2</v>
      </c>
      <c r="R103" s="215">
        <f t="shared" si="70"/>
        <v>2.3551643770699515E-2</v>
      </c>
      <c r="S103" s="215">
        <f t="shared" si="70"/>
        <v>2.1528354739557276E-2</v>
      </c>
      <c r="T103" s="215">
        <f t="shared" si="70"/>
        <v>2.1282831699821259E-2</v>
      </c>
      <c r="U103" s="215">
        <f t="shared" si="70"/>
        <v>1.7560540735921615E-2</v>
      </c>
      <c r="V103" s="215">
        <f t="shared" si="70"/>
        <v>1.499413296951202E-2</v>
      </c>
      <c r="W103" s="215">
        <f t="shared" si="70"/>
        <v>1.3002564841599451E-2</v>
      </c>
      <c r="X103" s="215">
        <f t="shared" si="70"/>
        <v>1.1772818261391871E-2</v>
      </c>
      <c r="Y103" s="215">
        <f t="shared" si="70"/>
        <v>1.1004924374500069E-2</v>
      </c>
      <c r="Z103" s="215">
        <f t="shared" si="70"/>
        <v>1.0377782417986481E-2</v>
      </c>
      <c r="AA103" s="215">
        <f t="shared" si="70"/>
        <v>1.0090087968084305E-2</v>
      </c>
      <c r="AB103" s="215">
        <f t="shared" si="70"/>
        <v>1.055913880657311E-2</v>
      </c>
      <c r="AC103" s="215">
        <f t="shared" si="70"/>
        <v>1.092760311071439E-2</v>
      </c>
      <c r="AD103" s="215">
        <f t="shared" si="70"/>
        <v>1.1238408817412893E-2</v>
      </c>
      <c r="AE103" s="215">
        <f t="shared" si="70"/>
        <v>1.1399662349733886E-2</v>
      </c>
      <c r="AF103" s="215">
        <f t="shared" si="70"/>
        <v>1.1471222414355386E-2</v>
      </c>
      <c r="AG103" s="215">
        <f t="shared" si="70"/>
        <v>1.1545271595428064E-2</v>
      </c>
      <c r="AH103" s="215">
        <f t="shared" si="70"/>
        <v>1.1690491516033186E-2</v>
      </c>
      <c r="AI103" s="215">
        <f t="shared" si="70"/>
        <v>1.1904437686595104E-2</v>
      </c>
      <c r="AJ103" s="215">
        <f t="shared" si="70"/>
        <v>1.2082344434675374E-2</v>
      </c>
      <c r="AK103" s="215">
        <f t="shared" si="70"/>
        <v>1.2251530150416023E-2</v>
      </c>
      <c r="AL103" s="215">
        <f t="shared" si="70"/>
        <v>1.2553702611386663E-2</v>
      </c>
      <c r="AM103" s="215">
        <f t="shared" si="70"/>
        <v>1.2863933569664088E-2</v>
      </c>
      <c r="AN103" s="215">
        <f t="shared" si="70"/>
        <v>1.3119837659363975E-2</v>
      </c>
      <c r="AO103" s="215">
        <f t="shared" si="70"/>
        <v>1.3387553850978673E-2</v>
      </c>
      <c r="AP103" s="215">
        <f t="shared" si="70"/>
        <v>1.3729346744693727E-2</v>
      </c>
      <c r="AQ103" s="215">
        <f t="shared" si="70"/>
        <v>1.4054691740439607E-2</v>
      </c>
      <c r="AR103" s="215">
        <f t="shared" si="70"/>
        <v>1.4329908742981123E-2</v>
      </c>
      <c r="AS103" s="215">
        <f t="shared" si="70"/>
        <v>1.4609028701245474E-2</v>
      </c>
      <c r="AT103" s="215">
        <f t="shared" si="70"/>
        <v>1.4890312054446797E-2</v>
      </c>
      <c r="AU103" s="215">
        <f t="shared" si="70"/>
        <v>1.5295710370468063E-2</v>
      </c>
      <c r="AV103" s="215">
        <f t="shared" si="70"/>
        <v>1.5550957735655846E-2</v>
      </c>
      <c r="AW103" s="215">
        <f t="shared" si="70"/>
        <v>1.5728779543866978E-2</v>
      </c>
      <c r="AX103" s="215">
        <f t="shared" si="70"/>
        <v>1.577214004079508E-2</v>
      </c>
      <c r="AY103" s="215">
        <f t="shared" si="70"/>
        <v>1.5782512806182813E-2</v>
      </c>
      <c r="AZ103" s="215">
        <f t="shared" si="70"/>
        <v>1.577992010864393E-2</v>
      </c>
    </row>
    <row r="104" spans="1:52" x14ac:dyDescent="0.45">
      <c r="A104" s="160" t="s">
        <v>218</v>
      </c>
      <c r="B104" s="220"/>
      <c r="C104" s="221">
        <f t="shared" si="70"/>
        <v>-1.3198457525090301E-2</v>
      </c>
      <c r="D104" s="221">
        <f t="shared" si="70"/>
        <v>-1.0346949705911213E-2</v>
      </c>
      <c r="E104" s="221">
        <f t="shared" si="70"/>
        <v>-2.4809437024754133E-2</v>
      </c>
      <c r="F104" s="221">
        <f t="shared" si="70"/>
        <v>-5.3855143156870122E-3</v>
      </c>
      <c r="G104" s="221">
        <f t="shared" si="70"/>
        <v>2.093380435373926E-2</v>
      </c>
      <c r="H104" s="221">
        <f t="shared" si="70"/>
        <v>2.6999473174897926E-3</v>
      </c>
      <c r="I104" s="221">
        <f t="shared" si="70"/>
        <v>2.5333762908634316E-2</v>
      </c>
      <c r="J104" s="221">
        <f t="shared" si="70"/>
        <v>-3.5294072977082758E-2</v>
      </c>
      <c r="K104" s="221">
        <f t="shared" si="70"/>
        <v>-0.10111502745608192</v>
      </c>
      <c r="L104" s="221">
        <f t="shared" si="70"/>
        <v>0.10288808883571754</v>
      </c>
      <c r="M104" s="221">
        <f t="shared" si="70"/>
        <v>2.7359829825460258E-2</v>
      </c>
      <c r="N104" s="221">
        <f t="shared" si="70"/>
        <v>-9.8833367266033534E-3</v>
      </c>
      <c r="O104" s="221">
        <f t="shared" si="70"/>
        <v>-7.2887709891410468E-3</v>
      </c>
      <c r="P104" s="221">
        <f t="shared" si="70"/>
        <v>3.0630434239931725E-2</v>
      </c>
      <c r="Q104" s="221">
        <f t="shared" si="70"/>
        <v>9.2435280844498813E-2</v>
      </c>
      <c r="R104" s="221">
        <f t="shared" si="70"/>
        <v>2.0394996248906283E-2</v>
      </c>
      <c r="S104" s="221">
        <f t="shared" si="70"/>
        <v>2.3591252389440598E-2</v>
      </c>
      <c r="T104" s="221">
        <f t="shared" si="70"/>
        <v>2.4208349445704824E-2</v>
      </c>
      <c r="U104" s="221">
        <f t="shared" si="70"/>
        <v>1.9587781834618623E-2</v>
      </c>
      <c r="V104" s="221">
        <f t="shared" si="70"/>
        <v>1.6355445017080417E-2</v>
      </c>
      <c r="W104" s="221">
        <f t="shared" si="70"/>
        <v>1.3811973851117987E-2</v>
      </c>
      <c r="X104" s="221">
        <f t="shared" si="70"/>
        <v>1.2498340772608252E-2</v>
      </c>
      <c r="Y104" s="221">
        <f t="shared" si="70"/>
        <v>1.1574398011940046E-2</v>
      </c>
      <c r="Z104" s="221">
        <f t="shared" si="70"/>
        <v>1.0799615562696818E-2</v>
      </c>
      <c r="AA104" s="221">
        <f t="shared" si="70"/>
        <v>1.0351810282126728E-2</v>
      </c>
      <c r="AB104" s="221">
        <f t="shared" si="70"/>
        <v>1.0571255383291289E-2</v>
      </c>
      <c r="AC104" s="221">
        <f t="shared" si="70"/>
        <v>1.069806710022525E-2</v>
      </c>
      <c r="AD104" s="221">
        <f t="shared" si="70"/>
        <v>1.0817901985232581E-2</v>
      </c>
      <c r="AE104" s="221">
        <f t="shared" si="70"/>
        <v>1.0843929504395611E-2</v>
      </c>
      <c r="AF104" s="221">
        <f t="shared" si="70"/>
        <v>1.0813896379245014E-2</v>
      </c>
      <c r="AG104" s="221">
        <f t="shared" si="70"/>
        <v>1.0827458588440475E-2</v>
      </c>
      <c r="AH104" s="221">
        <f t="shared" si="70"/>
        <v>1.0884960179651015E-2</v>
      </c>
      <c r="AI104" s="221">
        <f t="shared" si="70"/>
        <v>1.1009257445898424E-2</v>
      </c>
      <c r="AJ104" s="221">
        <f t="shared" si="70"/>
        <v>1.1120213835810633E-2</v>
      </c>
      <c r="AK104" s="221">
        <f t="shared" si="70"/>
        <v>1.120705618920792E-2</v>
      </c>
      <c r="AL104" s="221">
        <f t="shared" si="70"/>
        <v>1.1441928508900023E-2</v>
      </c>
      <c r="AM104" s="221">
        <f t="shared" si="70"/>
        <v>1.1718988563021782E-2</v>
      </c>
      <c r="AN104" s="221">
        <f t="shared" si="70"/>
        <v>1.1944769574880665E-2</v>
      </c>
      <c r="AO104" s="221">
        <f t="shared" si="70"/>
        <v>1.217110378382702E-2</v>
      </c>
      <c r="AP104" s="221">
        <f t="shared" si="70"/>
        <v>1.2495683008207914E-2</v>
      </c>
      <c r="AQ104" s="221">
        <f t="shared" si="70"/>
        <v>1.2753050428495172E-2</v>
      </c>
      <c r="AR104" s="221">
        <f t="shared" si="70"/>
        <v>1.2956393094139651E-2</v>
      </c>
      <c r="AS104" s="221">
        <f t="shared" si="70"/>
        <v>1.3176414144242088E-2</v>
      </c>
      <c r="AT104" s="221">
        <f t="shared" si="70"/>
        <v>1.3409565515247746E-2</v>
      </c>
      <c r="AU104" s="221">
        <f t="shared" si="70"/>
        <v>1.3766196721013646E-2</v>
      </c>
      <c r="AV104" s="221">
        <f t="shared" si="70"/>
        <v>1.3966719204286271E-2</v>
      </c>
      <c r="AW104" s="221">
        <f t="shared" si="70"/>
        <v>1.4084693559718531E-2</v>
      </c>
      <c r="AX104" s="221">
        <f t="shared" si="70"/>
        <v>1.4096858594584649E-2</v>
      </c>
      <c r="AY104" s="221">
        <f t="shared" si="70"/>
        <v>1.4094523773220402E-2</v>
      </c>
      <c r="AZ104" s="221">
        <f t="shared" si="70"/>
        <v>1.4105575099452761E-2</v>
      </c>
    </row>
    <row r="105" spans="1:52" x14ac:dyDescent="0.45">
      <c r="A105" s="175" t="s">
        <v>366</v>
      </c>
      <c r="B105" s="224"/>
      <c r="C105" s="225">
        <f t="shared" ref="C105:AZ106" si="71">IF(B40=0,"",C40/B40-1)</f>
        <v>0.1212305073797364</v>
      </c>
      <c r="D105" s="225">
        <f t="shared" si="71"/>
        <v>6.9198950716528262E-2</v>
      </c>
      <c r="E105" s="225">
        <f t="shared" si="71"/>
        <v>-7.7083180771853055E-4</v>
      </c>
      <c r="F105" s="225">
        <f t="shared" si="71"/>
        <v>-5.4189606468877938E-2</v>
      </c>
      <c r="G105" s="225">
        <f t="shared" si="71"/>
        <v>2.9755210271454002E-2</v>
      </c>
      <c r="H105" s="225">
        <f t="shared" si="71"/>
        <v>3.1678993086295293E-2</v>
      </c>
      <c r="I105" s="225">
        <f t="shared" si="71"/>
        <v>1.6485313614113428E-2</v>
      </c>
      <c r="J105" s="225">
        <f t="shared" si="71"/>
        <v>3.8890716901254896E-2</v>
      </c>
      <c r="K105" s="225">
        <f t="shared" si="71"/>
        <v>2.4138809105082926E-2</v>
      </c>
      <c r="L105" s="225">
        <f t="shared" si="71"/>
        <v>1.7477005029718162E-2</v>
      </c>
      <c r="M105" s="225">
        <f t="shared" si="71"/>
        <v>-3.8792215081380199E-3</v>
      </c>
      <c r="N105" s="225">
        <f t="shared" si="71"/>
        <v>-2.4752364061433108E-2</v>
      </c>
      <c r="O105" s="225">
        <f t="shared" si="71"/>
        <v>-7.3613840828180566E-3</v>
      </c>
      <c r="P105" s="225">
        <f t="shared" si="71"/>
        <v>1.8701040947428638E-2</v>
      </c>
      <c r="Q105" s="225">
        <f t="shared" si="71"/>
        <v>1.4418476996514329E-2</v>
      </c>
      <c r="R105" s="225">
        <f t="shared" si="71"/>
        <v>2.7890661659399463E-2</v>
      </c>
      <c r="S105" s="225">
        <f t="shared" si="71"/>
        <v>1.8713445275824858E-2</v>
      </c>
      <c r="T105" s="225">
        <f t="shared" si="71"/>
        <v>1.7271726850413005E-2</v>
      </c>
      <c r="U105" s="225">
        <f t="shared" si="71"/>
        <v>1.4762087734945473E-2</v>
      </c>
      <c r="V105" s="225">
        <f t="shared" si="71"/>
        <v>1.3106008187248275E-2</v>
      </c>
      <c r="W105" s="225">
        <f t="shared" si="71"/>
        <v>1.1876322719987842E-2</v>
      </c>
      <c r="X105" s="225">
        <f t="shared" si="71"/>
        <v>1.0761367824525969E-2</v>
      </c>
      <c r="Y105" s="225">
        <f t="shared" si="71"/>
        <v>1.0209657259974358E-2</v>
      </c>
      <c r="Z105" s="225">
        <f t="shared" si="71"/>
        <v>9.7878986932706802E-3</v>
      </c>
      <c r="AA105" s="225">
        <f t="shared" si="71"/>
        <v>9.7237336025290944E-3</v>
      </c>
      <c r="AB105" s="225">
        <f t="shared" si="71"/>
        <v>1.0542167682228376E-2</v>
      </c>
      <c r="AC105" s="225">
        <f t="shared" si="71"/>
        <v>1.1249112757761637E-2</v>
      </c>
      <c r="AD105" s="225">
        <f t="shared" si="71"/>
        <v>1.1827089137852465E-2</v>
      </c>
      <c r="AE105" s="225">
        <f t="shared" si="71"/>
        <v>1.2176873726646553E-2</v>
      </c>
      <c r="AF105" s="225">
        <f t="shared" si="71"/>
        <v>1.2389304714639726E-2</v>
      </c>
      <c r="AG105" s="225">
        <f t="shared" si="71"/>
        <v>1.2546275472836044E-2</v>
      </c>
      <c r="AH105" s="225">
        <f t="shared" si="71"/>
        <v>1.2811913398232733E-2</v>
      </c>
      <c r="AI105" s="225">
        <f t="shared" si="71"/>
        <v>1.3148293407258649E-2</v>
      </c>
      <c r="AJ105" s="225">
        <f t="shared" si="71"/>
        <v>1.3416405355324734E-2</v>
      </c>
      <c r="AK105" s="225">
        <f t="shared" si="71"/>
        <v>1.3696484461925396E-2</v>
      </c>
      <c r="AL105" s="225">
        <f t="shared" si="71"/>
        <v>1.4087984654789443E-2</v>
      </c>
      <c r="AM105" s="225">
        <f t="shared" si="71"/>
        <v>1.4439869626693413E-2</v>
      </c>
      <c r="AN105" s="225">
        <f t="shared" si="71"/>
        <v>1.4732897901838848E-2</v>
      </c>
      <c r="AO105" s="225">
        <f t="shared" si="71"/>
        <v>1.5052832495055402E-2</v>
      </c>
      <c r="AP105" s="225">
        <f t="shared" si="71"/>
        <v>1.5413395698417709E-2</v>
      </c>
      <c r="AQ105" s="225">
        <f t="shared" si="71"/>
        <v>1.5826429857588087E-2</v>
      </c>
      <c r="AR105" s="225">
        <f t="shared" si="71"/>
        <v>1.6193822734434926E-2</v>
      </c>
      <c r="AS105" s="225">
        <f t="shared" si="71"/>
        <v>1.6546948570451248E-2</v>
      </c>
      <c r="AT105" s="225">
        <f t="shared" si="71"/>
        <v>1.6886699417690609E-2</v>
      </c>
      <c r="AU105" s="225">
        <f t="shared" si="71"/>
        <v>1.73507957769099E-2</v>
      </c>
      <c r="AV105" s="225">
        <f t="shared" si="71"/>
        <v>1.7672072499685054E-2</v>
      </c>
      <c r="AW105" s="225">
        <f t="shared" si="71"/>
        <v>1.792200847525538E-2</v>
      </c>
      <c r="AX105" s="225">
        <f t="shared" si="71"/>
        <v>1.7998559253674218E-2</v>
      </c>
      <c r="AY105" s="225">
        <f t="shared" si="71"/>
        <v>1.8017222212691753E-2</v>
      </c>
      <c r="AZ105" s="225">
        <f t="shared" si="71"/>
        <v>1.7988025004417763E-2</v>
      </c>
    </row>
    <row r="106" spans="1:52" x14ac:dyDescent="0.45">
      <c r="A106" s="174" t="s">
        <v>32</v>
      </c>
      <c r="B106" s="214"/>
      <c r="C106" s="215">
        <f t="shared" si="71"/>
        <v>-2.7997773405372128E-2</v>
      </c>
      <c r="D106" s="215">
        <f t="shared" si="71"/>
        <v>1.0381723739926629E-2</v>
      </c>
      <c r="E106" s="215">
        <f t="shared" si="71"/>
        <v>-3.7168281456285257E-2</v>
      </c>
      <c r="F106" s="215">
        <f t="shared" si="71"/>
        <v>-6.0632091975607594E-3</v>
      </c>
      <c r="G106" s="215">
        <f t="shared" si="71"/>
        <v>-2.8693044020836611E-3</v>
      </c>
      <c r="H106" s="215">
        <f t="shared" si="71"/>
        <v>3.5599824455017748E-2</v>
      </c>
      <c r="I106" s="215">
        <f t="shared" si="71"/>
        <v>5.1438183125027237E-2</v>
      </c>
      <c r="J106" s="215">
        <f t="shared" si="71"/>
        <v>-6.2705256037956625E-2</v>
      </c>
      <c r="K106" s="215">
        <f t="shared" si="71"/>
        <v>-0.16735153531734315</v>
      </c>
      <c r="L106" s="215">
        <f t="shared" si="71"/>
        <v>-3.079079089097414E-2</v>
      </c>
      <c r="M106" s="215">
        <f t="shared" si="71"/>
        <v>1.2185863061239699E-2</v>
      </c>
      <c r="N106" s="215">
        <f t="shared" si="71"/>
        <v>-5.1623681705201707E-2</v>
      </c>
      <c r="O106" s="215">
        <f t="shared" si="71"/>
        <v>-2.5153612666293235E-2</v>
      </c>
      <c r="P106" s="215">
        <f t="shared" si="71"/>
        <v>3.5105352029179748E-2</v>
      </c>
      <c r="Q106" s="215">
        <f t="shared" si="71"/>
        <v>4.1478571752007198E-3</v>
      </c>
      <c r="R106" s="215">
        <f t="shared" si="71"/>
        <v>2.1348139110578757E-2</v>
      </c>
      <c r="S106" s="215">
        <f t="shared" si="71"/>
        <v>1.6072318459151136E-2</v>
      </c>
      <c r="T106" s="215">
        <f t="shared" si="71"/>
        <v>1.4128256155807595E-2</v>
      </c>
      <c r="U106" s="215">
        <f t="shared" si="71"/>
        <v>1.1569775257357584E-2</v>
      </c>
      <c r="V106" s="215">
        <f t="shared" si="71"/>
        <v>8.5204031066978825E-3</v>
      </c>
      <c r="W106" s="215">
        <f t="shared" si="71"/>
        <v>9.9131254514548406E-3</v>
      </c>
      <c r="X106" s="215">
        <f t="shared" si="71"/>
        <v>8.9835581759718508E-3</v>
      </c>
      <c r="Y106" s="215">
        <f t="shared" si="71"/>
        <v>8.41917968041761E-3</v>
      </c>
      <c r="Z106" s="215">
        <f t="shared" si="71"/>
        <v>8.1368092813913773E-3</v>
      </c>
      <c r="AA106" s="215">
        <f t="shared" si="71"/>
        <v>8.3149524835137711E-3</v>
      </c>
      <c r="AB106" s="215">
        <f t="shared" si="71"/>
        <v>9.1495510730892349E-3</v>
      </c>
      <c r="AC106" s="215">
        <f t="shared" si="71"/>
        <v>9.716587385365294E-3</v>
      </c>
      <c r="AD106" s="215">
        <f t="shared" si="71"/>
        <v>1.0113136506620046E-2</v>
      </c>
      <c r="AE106" s="215">
        <f t="shared" si="71"/>
        <v>1.0313852450538619E-2</v>
      </c>
      <c r="AF106" s="215">
        <f t="shared" si="71"/>
        <v>1.0320252570291677E-2</v>
      </c>
      <c r="AG106" s="215">
        <f t="shared" si="71"/>
        <v>1.0303330777106545E-2</v>
      </c>
      <c r="AH106" s="215">
        <f t="shared" si="71"/>
        <v>1.0439814067487507E-2</v>
      </c>
      <c r="AI106" s="215">
        <f t="shared" si="71"/>
        <v>1.0634087221856436E-2</v>
      </c>
      <c r="AJ106" s="215">
        <f t="shared" si="71"/>
        <v>1.08020936074118E-2</v>
      </c>
      <c r="AK106" s="215">
        <f t="shared" si="71"/>
        <v>1.0900425748713083E-2</v>
      </c>
      <c r="AL106" s="215">
        <f t="shared" si="71"/>
        <v>1.1153004898547314E-2</v>
      </c>
      <c r="AM106" s="215">
        <f t="shared" si="71"/>
        <v>1.1476419529003357E-2</v>
      </c>
      <c r="AN106" s="215">
        <f t="shared" si="71"/>
        <v>1.1701729226097246E-2</v>
      </c>
      <c r="AO106" s="215">
        <f t="shared" si="71"/>
        <v>1.1879594216561928E-2</v>
      </c>
      <c r="AP106" s="215">
        <f t="shared" si="71"/>
        <v>1.2071863060762356E-2</v>
      </c>
      <c r="AQ106" s="215">
        <f t="shared" si="71"/>
        <v>1.2277710385967033E-2</v>
      </c>
      <c r="AR106" s="215">
        <f t="shared" si="71"/>
        <v>1.2503354953816936E-2</v>
      </c>
      <c r="AS106" s="215">
        <f t="shared" si="71"/>
        <v>1.2709905357849216E-2</v>
      </c>
      <c r="AT106" s="215">
        <f t="shared" si="71"/>
        <v>1.2882151194016922E-2</v>
      </c>
      <c r="AU106" s="215">
        <f t="shared" si="71"/>
        <v>1.3151376068150533E-2</v>
      </c>
      <c r="AV106" s="215">
        <f t="shared" si="71"/>
        <v>1.3220368602319565E-2</v>
      </c>
      <c r="AW106" s="215">
        <f t="shared" si="71"/>
        <v>1.3293444269063537E-2</v>
      </c>
      <c r="AX106" s="215">
        <f t="shared" si="71"/>
        <v>1.3305011528813804E-2</v>
      </c>
      <c r="AY106" s="215">
        <f t="shared" si="71"/>
        <v>1.3327747014138858E-2</v>
      </c>
      <c r="AZ106" s="215">
        <f t="shared" si="71"/>
        <v>1.3397440497572966E-2</v>
      </c>
    </row>
    <row r="107" spans="1:52" x14ac:dyDescent="0.45">
      <c r="A107" s="178" t="s">
        <v>33</v>
      </c>
      <c r="B107" s="213"/>
      <c r="C107" s="206">
        <f t="shared" ref="C107:AZ108" si="72">IF(B45=0,"",C45/B45-1)</f>
        <v>-5.0068836255333649E-3</v>
      </c>
      <c r="D107" s="206">
        <f t="shared" si="72"/>
        <v>-2.8592713137913339E-2</v>
      </c>
      <c r="E107" s="206">
        <f t="shared" si="72"/>
        <v>-7.7049497968482483E-2</v>
      </c>
      <c r="F107" s="206">
        <f t="shared" si="72"/>
        <v>6.812682948857951E-3</v>
      </c>
      <c r="G107" s="206">
        <f t="shared" si="72"/>
        <v>-2.8493419246649276E-2</v>
      </c>
      <c r="H107" s="206">
        <f t="shared" si="72"/>
        <v>-2.7708434104514179E-3</v>
      </c>
      <c r="I107" s="206">
        <f t="shared" si="72"/>
        <v>-9.4970055808366594E-3</v>
      </c>
      <c r="J107" s="206">
        <f t="shared" si="72"/>
        <v>-7.0120884052456534E-2</v>
      </c>
      <c r="K107" s="206">
        <f t="shared" si="72"/>
        <v>-0.10068808041809507</v>
      </c>
      <c r="L107" s="206">
        <f t="shared" si="72"/>
        <v>8.7474429892788752E-3</v>
      </c>
      <c r="M107" s="206">
        <f t="shared" si="72"/>
        <v>-5.3687152132327887E-3</v>
      </c>
      <c r="N107" s="206">
        <f t="shared" si="72"/>
        <v>-2.9525526588709217E-2</v>
      </c>
      <c r="O107" s="206">
        <f t="shared" si="72"/>
        <v>-3.4985643586677995E-2</v>
      </c>
      <c r="P107" s="206">
        <f t="shared" si="72"/>
        <v>7.6245034772834952E-3</v>
      </c>
      <c r="Q107" s="206">
        <f t="shared" si="72"/>
        <v>7.571759645791154E-3</v>
      </c>
      <c r="R107" s="206">
        <f t="shared" si="72"/>
        <v>8.2066947084151742E-3</v>
      </c>
      <c r="S107" s="206">
        <f t="shared" si="72"/>
        <v>1.2525637887374597E-2</v>
      </c>
      <c r="T107" s="206">
        <f t="shared" si="72"/>
        <v>1.3812986870681998E-2</v>
      </c>
      <c r="U107" s="206">
        <f t="shared" si="72"/>
        <v>1.1369642342292874E-2</v>
      </c>
      <c r="V107" s="206">
        <f t="shared" si="72"/>
        <v>8.0477962313110218E-3</v>
      </c>
      <c r="W107" s="206">
        <f t="shared" si="72"/>
        <v>8.0907647309855779E-3</v>
      </c>
      <c r="X107" s="206">
        <f t="shared" si="72"/>
        <v>7.1571976417970085E-3</v>
      </c>
      <c r="Y107" s="206">
        <f t="shared" si="72"/>
        <v>6.5750400210644599E-3</v>
      </c>
      <c r="Z107" s="206">
        <f t="shared" si="72"/>
        <v>6.2358331569805081E-3</v>
      </c>
      <c r="AA107" s="206">
        <f t="shared" si="72"/>
        <v>6.242322919666865E-3</v>
      </c>
      <c r="AB107" s="206">
        <f t="shared" si="72"/>
        <v>6.9084775519674402E-3</v>
      </c>
      <c r="AC107" s="206">
        <f t="shared" si="72"/>
        <v>7.3449862121393039E-3</v>
      </c>
      <c r="AD107" s="206">
        <f t="shared" si="72"/>
        <v>7.6430036652377353E-3</v>
      </c>
      <c r="AE107" s="206">
        <f t="shared" si="72"/>
        <v>7.7626275179456528E-3</v>
      </c>
      <c r="AF107" s="206">
        <f t="shared" si="72"/>
        <v>7.732801198564454E-3</v>
      </c>
      <c r="AG107" s="206">
        <f t="shared" si="72"/>
        <v>7.6999910555375362E-3</v>
      </c>
      <c r="AH107" s="206">
        <f t="shared" si="72"/>
        <v>7.8178094592495917E-3</v>
      </c>
      <c r="AI107" s="206">
        <f t="shared" si="72"/>
        <v>7.9764281974894491E-3</v>
      </c>
      <c r="AJ107" s="206">
        <f t="shared" si="72"/>
        <v>8.1001224763996849E-3</v>
      </c>
      <c r="AK107" s="206">
        <f t="shared" si="72"/>
        <v>8.1500203769442336E-3</v>
      </c>
      <c r="AL107" s="206">
        <f t="shared" si="72"/>
        <v>8.3857747212481293E-3</v>
      </c>
      <c r="AM107" s="206">
        <f t="shared" si="72"/>
        <v>8.6862695757001784E-3</v>
      </c>
      <c r="AN107" s="206">
        <f t="shared" si="72"/>
        <v>8.8345593721692595E-3</v>
      </c>
      <c r="AO107" s="206">
        <f t="shared" si="72"/>
        <v>8.8923041604460629E-3</v>
      </c>
      <c r="AP107" s="206">
        <f t="shared" si="72"/>
        <v>8.921356436277561E-3</v>
      </c>
      <c r="AQ107" s="206">
        <f t="shared" si="72"/>
        <v>8.8908228165320846E-3</v>
      </c>
      <c r="AR107" s="206">
        <f t="shared" si="72"/>
        <v>8.9088974667472787E-3</v>
      </c>
      <c r="AS107" s="206">
        <f t="shared" si="72"/>
        <v>9.027631642932521E-3</v>
      </c>
      <c r="AT107" s="206">
        <f t="shared" si="72"/>
        <v>9.220906319416855E-3</v>
      </c>
      <c r="AU107" s="206">
        <f t="shared" si="72"/>
        <v>9.6195145438218166E-3</v>
      </c>
      <c r="AV107" s="206">
        <f t="shared" si="72"/>
        <v>9.7943923772310093E-3</v>
      </c>
      <c r="AW107" s="206">
        <f t="shared" si="72"/>
        <v>9.9165176845352754E-3</v>
      </c>
      <c r="AX107" s="206">
        <f t="shared" si="72"/>
        <v>9.9739330625945311E-3</v>
      </c>
      <c r="AY107" s="206">
        <f t="shared" si="72"/>
        <v>1.003089387076761E-2</v>
      </c>
      <c r="AZ107" s="206">
        <f t="shared" si="72"/>
        <v>1.0128294727252962E-2</v>
      </c>
    </row>
    <row r="108" spans="1:52" x14ac:dyDescent="0.45">
      <c r="A108" s="160" t="s">
        <v>216</v>
      </c>
      <c r="B108" s="220"/>
      <c r="C108" s="221">
        <f t="shared" si="72"/>
        <v>9.9590582558233276E-3</v>
      </c>
      <c r="D108" s="221">
        <f t="shared" si="72"/>
        <v>-4.0014964796925012E-2</v>
      </c>
      <c r="E108" s="221">
        <f t="shared" si="72"/>
        <v>-7.2254689992819254E-2</v>
      </c>
      <c r="F108" s="221">
        <f t="shared" si="72"/>
        <v>-4.6304672072291497E-3</v>
      </c>
      <c r="G108" s="221">
        <f t="shared" si="72"/>
        <v>-6.3955134846212625E-2</v>
      </c>
      <c r="H108" s="221">
        <f t="shared" si="72"/>
        <v>-8.3063345907752328E-4</v>
      </c>
      <c r="I108" s="221">
        <f t="shared" si="72"/>
        <v>1.108345769178154E-2</v>
      </c>
      <c r="J108" s="221">
        <f t="shared" si="72"/>
        <v>-7.4199070191540151E-2</v>
      </c>
      <c r="K108" s="221">
        <f t="shared" si="72"/>
        <v>-6.984342224635709E-2</v>
      </c>
      <c r="L108" s="221">
        <f t="shared" si="72"/>
        <v>2.6375611675150346E-2</v>
      </c>
      <c r="M108" s="221">
        <f t="shared" si="72"/>
        <v>8.0561314415972252E-3</v>
      </c>
      <c r="N108" s="221">
        <f t="shared" si="72"/>
        <v>-4.0889175616212192E-3</v>
      </c>
      <c r="O108" s="221">
        <f t="shared" si="72"/>
        <v>-1.7509047720351334E-2</v>
      </c>
      <c r="P108" s="221">
        <f t="shared" si="72"/>
        <v>3.043887615826768E-2</v>
      </c>
      <c r="Q108" s="221">
        <f t="shared" si="72"/>
        <v>3.0272037105193439E-2</v>
      </c>
      <c r="R108" s="221">
        <f t="shared" si="72"/>
        <v>1.9887341033849815E-2</v>
      </c>
      <c r="S108" s="221">
        <f t="shared" si="72"/>
        <v>2.3049128140096187E-2</v>
      </c>
      <c r="T108" s="221">
        <f t="shared" si="72"/>
        <v>2.2097374744789233E-2</v>
      </c>
      <c r="U108" s="221">
        <f t="shared" si="72"/>
        <v>1.8616848590070401E-2</v>
      </c>
      <c r="V108" s="221">
        <f t="shared" si="72"/>
        <v>1.4286015905241145E-2</v>
      </c>
      <c r="W108" s="221">
        <f t="shared" si="72"/>
        <v>9.9308170075920188E-3</v>
      </c>
      <c r="X108" s="221">
        <f t="shared" si="72"/>
        <v>8.6449054159944971E-3</v>
      </c>
      <c r="Y108" s="221">
        <f t="shared" si="72"/>
        <v>7.8507074431706236E-3</v>
      </c>
      <c r="Z108" s="221">
        <f t="shared" si="72"/>
        <v>7.3096062126576378E-3</v>
      </c>
      <c r="AA108" s="221">
        <f t="shared" si="72"/>
        <v>7.1245243542883419E-3</v>
      </c>
      <c r="AB108" s="221">
        <f t="shared" si="72"/>
        <v>7.4611646912416951E-3</v>
      </c>
      <c r="AC108" s="221">
        <f t="shared" si="72"/>
        <v>7.666713342295628E-3</v>
      </c>
      <c r="AD108" s="221">
        <f t="shared" si="72"/>
        <v>7.8521260628441336E-3</v>
      </c>
      <c r="AE108" s="221">
        <f t="shared" si="72"/>
        <v>7.9430917534288881E-3</v>
      </c>
      <c r="AF108" s="221">
        <f t="shared" si="72"/>
        <v>7.9742795056019222E-3</v>
      </c>
      <c r="AG108" s="221">
        <f t="shared" si="72"/>
        <v>7.9938765292235647E-3</v>
      </c>
      <c r="AH108" s="221">
        <f t="shared" si="72"/>
        <v>8.1072501869012825E-3</v>
      </c>
      <c r="AI108" s="221">
        <f t="shared" si="72"/>
        <v>8.2631580152328077E-3</v>
      </c>
      <c r="AJ108" s="221">
        <f t="shared" si="72"/>
        <v>8.4034500683896063E-3</v>
      </c>
      <c r="AK108" s="221">
        <f t="shared" si="72"/>
        <v>8.4800935080964202E-3</v>
      </c>
      <c r="AL108" s="221">
        <f t="shared" si="72"/>
        <v>8.7254662902178648E-3</v>
      </c>
      <c r="AM108" s="221">
        <f t="shared" si="72"/>
        <v>9.0207760899314593E-3</v>
      </c>
      <c r="AN108" s="221">
        <f t="shared" si="72"/>
        <v>9.1767029567335623E-3</v>
      </c>
      <c r="AO108" s="221">
        <f t="shared" si="72"/>
        <v>9.2485615119723974E-3</v>
      </c>
      <c r="AP108" s="221">
        <f t="shared" si="72"/>
        <v>9.305360377323213E-3</v>
      </c>
      <c r="AQ108" s="221">
        <f t="shared" si="72"/>
        <v>9.3063078204511651E-3</v>
      </c>
      <c r="AR108" s="221">
        <f t="shared" si="72"/>
        <v>9.3392459292271912E-3</v>
      </c>
      <c r="AS108" s="221">
        <f t="shared" si="72"/>
        <v>9.4513289591302563E-3</v>
      </c>
      <c r="AT108" s="221">
        <f t="shared" si="72"/>
        <v>9.6190652901011475E-3</v>
      </c>
      <c r="AU108" s="221">
        <f t="shared" si="72"/>
        <v>9.9610711136894903E-3</v>
      </c>
      <c r="AV108" s="221">
        <f t="shared" si="72"/>
        <v>1.0105605292349384E-2</v>
      </c>
      <c r="AW108" s="221">
        <f t="shared" si="72"/>
        <v>1.0198854292631232E-2</v>
      </c>
      <c r="AX108" s="221">
        <f t="shared" si="72"/>
        <v>1.022963033574209E-2</v>
      </c>
      <c r="AY108" s="221">
        <f t="shared" si="72"/>
        <v>1.0256863843685071E-2</v>
      </c>
      <c r="AZ108" s="221">
        <f t="shared" si="72"/>
        <v>1.0316966577579079E-2</v>
      </c>
    </row>
    <row r="109" spans="1:52" x14ac:dyDescent="0.45">
      <c r="A109" s="175" t="s">
        <v>371</v>
      </c>
      <c r="B109" s="224"/>
      <c r="C109" s="225">
        <f t="shared" ref="C109:AZ114" si="73">IF(B49=0,"",C49/B49-1)</f>
        <v>-2.0268826785929006E-2</v>
      </c>
      <c r="D109" s="225">
        <f t="shared" si="73"/>
        <v>-1.6585164792576101E-2</v>
      </c>
      <c r="E109" s="225">
        <f t="shared" si="73"/>
        <v>-8.1969910841401483E-2</v>
      </c>
      <c r="F109" s="225">
        <f t="shared" si="73"/>
        <v>1.867986966455204E-2</v>
      </c>
      <c r="G109" s="225">
        <f t="shared" si="73"/>
        <v>7.4408270757488904E-3</v>
      </c>
      <c r="H109" s="225">
        <f t="shared" si="73"/>
        <v>-4.5975746005282314E-3</v>
      </c>
      <c r="I109" s="225">
        <f t="shared" si="73"/>
        <v>-2.8947089475814813E-2</v>
      </c>
      <c r="J109" s="225">
        <f t="shared" si="73"/>
        <v>-6.6107807103755301E-2</v>
      </c>
      <c r="K109" s="225">
        <f t="shared" si="73"/>
        <v>-0.1307773241606387</v>
      </c>
      <c r="L109" s="225">
        <f t="shared" si="73"/>
        <v>-9.6544932917785875E-3</v>
      </c>
      <c r="M109" s="225">
        <f t="shared" si="73"/>
        <v>-1.9892681998271655E-2</v>
      </c>
      <c r="N109" s="225">
        <f t="shared" si="73"/>
        <v>-5.7829422064708647E-2</v>
      </c>
      <c r="O109" s="225">
        <f t="shared" si="73"/>
        <v>-5.5541466511188187E-2</v>
      </c>
      <c r="P109" s="225">
        <f t="shared" si="73"/>
        <v>-2.0290148685620402E-2</v>
      </c>
      <c r="Q109" s="225">
        <f t="shared" si="73"/>
        <v>-2.1641472823708763E-2</v>
      </c>
      <c r="R109" s="225">
        <f t="shared" si="73"/>
        <v>-7.6228783485974283E-3</v>
      </c>
      <c r="S109" s="225">
        <f t="shared" si="73"/>
        <v>-2.1311090119819909E-3</v>
      </c>
      <c r="T109" s="225">
        <f t="shared" si="73"/>
        <v>1.9836277756086762E-3</v>
      </c>
      <c r="U109" s="225">
        <f t="shared" si="73"/>
        <v>8.1355293822893415E-4</v>
      </c>
      <c r="V109" s="225">
        <f t="shared" si="73"/>
        <v>-1.200266782872772E-3</v>
      </c>
      <c r="W109" s="225">
        <f t="shared" si="73"/>
        <v>5.320621033572559E-3</v>
      </c>
      <c r="X109" s="225">
        <f t="shared" si="73"/>
        <v>4.9072272531389682E-3</v>
      </c>
      <c r="Y109" s="225">
        <f t="shared" si="73"/>
        <v>4.6385780867728155E-3</v>
      </c>
      <c r="Z109" s="225">
        <f t="shared" si="73"/>
        <v>4.6006351258158773E-3</v>
      </c>
      <c r="AA109" s="225">
        <f t="shared" si="73"/>
        <v>4.8952374845490088E-3</v>
      </c>
      <c r="AB109" s="225">
        <f t="shared" si="73"/>
        <v>6.0626747426804073E-3</v>
      </c>
      <c r="AC109" s="225">
        <f t="shared" si="73"/>
        <v>6.8519478333546324E-3</v>
      </c>
      <c r="AD109" s="225">
        <f t="shared" si="73"/>
        <v>7.3222697475279208E-3</v>
      </c>
      <c r="AE109" s="225">
        <f t="shared" si="73"/>
        <v>7.4857014325611093E-3</v>
      </c>
      <c r="AF109" s="225">
        <f t="shared" si="73"/>
        <v>7.3620795357585145E-3</v>
      </c>
      <c r="AG109" s="225">
        <f t="shared" si="73"/>
        <v>7.2485388138336937E-3</v>
      </c>
      <c r="AH109" s="225">
        <f t="shared" si="73"/>
        <v>7.3728560047225944E-3</v>
      </c>
      <c r="AI109" s="225">
        <f t="shared" si="73"/>
        <v>7.5353208479236322E-3</v>
      </c>
      <c r="AJ109" s="225">
        <f t="shared" si="73"/>
        <v>7.6331438848256106E-3</v>
      </c>
      <c r="AK109" s="225">
        <f t="shared" si="73"/>
        <v>7.6414780508020641E-3</v>
      </c>
      <c r="AL109" s="225">
        <f t="shared" si="73"/>
        <v>7.8619777366442101E-3</v>
      </c>
      <c r="AM109" s="225">
        <f t="shared" si="73"/>
        <v>8.1700259177475143E-3</v>
      </c>
      <c r="AN109" s="225">
        <f t="shared" si="73"/>
        <v>8.306083848019119E-3</v>
      </c>
      <c r="AO109" s="225">
        <f t="shared" si="73"/>
        <v>8.3415533554191956E-3</v>
      </c>
      <c r="AP109" s="225">
        <f t="shared" si="73"/>
        <v>8.3271772130886212E-3</v>
      </c>
      <c r="AQ109" s="225">
        <f t="shared" si="73"/>
        <v>8.2473084596572654E-3</v>
      </c>
      <c r="AR109" s="225">
        <f t="shared" si="73"/>
        <v>8.2416620985970024E-3</v>
      </c>
      <c r="AS109" s="225">
        <f t="shared" si="73"/>
        <v>8.369993434927725E-3</v>
      </c>
      <c r="AT109" s="225">
        <f t="shared" si="73"/>
        <v>8.6022445211177967E-3</v>
      </c>
      <c r="AU109" s="225">
        <f t="shared" si="73"/>
        <v>9.0882668585028359E-3</v>
      </c>
      <c r="AV109" s="225">
        <f t="shared" si="73"/>
        <v>9.3099216995200518E-3</v>
      </c>
      <c r="AW109" s="225">
        <f t="shared" si="73"/>
        <v>9.4766527755463237E-3</v>
      </c>
      <c r="AX109" s="225">
        <f t="shared" si="73"/>
        <v>9.5752857754574094E-3</v>
      </c>
      <c r="AY109" s="225">
        <f t="shared" si="73"/>
        <v>9.6783648766904928E-3</v>
      </c>
      <c r="AZ109" s="225">
        <f t="shared" si="73"/>
        <v>9.8337847743834583E-3</v>
      </c>
    </row>
    <row r="110" spans="1:52" x14ac:dyDescent="0.45">
      <c r="A110" s="159" t="s">
        <v>34</v>
      </c>
      <c r="B110" s="216"/>
      <c r="C110" s="210">
        <f t="shared" si="73"/>
        <v>1.5986291930063068E-2</v>
      </c>
      <c r="D110" s="210">
        <f t="shared" si="73"/>
        <v>1.1090505284641505E-2</v>
      </c>
      <c r="E110" s="210">
        <f t="shared" si="73"/>
        <v>1.4335118535435232E-2</v>
      </c>
      <c r="F110" s="210">
        <f t="shared" si="73"/>
        <v>-3.1356814612166772E-3</v>
      </c>
      <c r="G110" s="210">
        <f t="shared" si="73"/>
        <v>-3.6962640718580797E-3</v>
      </c>
      <c r="H110" s="210">
        <f t="shared" si="73"/>
        <v>-1.9484790861094003E-2</v>
      </c>
      <c r="I110" s="210">
        <f t="shared" si="73"/>
        <v>4.5647866285454253E-3</v>
      </c>
      <c r="J110" s="210">
        <f t="shared" si="73"/>
        <v>-1.7439360318509567E-2</v>
      </c>
      <c r="K110" s="210">
        <f t="shared" si="73"/>
        <v>1.4271503070690805E-2</v>
      </c>
      <c r="L110" s="210">
        <f t="shared" si="73"/>
        <v>-5.0011511002532316E-3</v>
      </c>
      <c r="M110" s="210">
        <f t="shared" si="73"/>
        <v>8.1522060459051637E-3</v>
      </c>
      <c r="N110" s="210">
        <f t="shared" si="73"/>
        <v>9.5427966142529463E-3</v>
      </c>
      <c r="O110" s="210">
        <f t="shared" si="73"/>
        <v>2.251194197271511E-2</v>
      </c>
      <c r="P110" s="210">
        <f t="shared" si="73"/>
        <v>2.1235637272758234E-2</v>
      </c>
      <c r="Q110" s="210">
        <f t="shared" si="73"/>
        <v>2.2973399990194432E-2</v>
      </c>
      <c r="R110" s="210">
        <f t="shared" si="73"/>
        <v>1.9023987379209517E-2</v>
      </c>
      <c r="S110" s="210">
        <f t="shared" si="73"/>
        <v>2.8143113516889695E-2</v>
      </c>
      <c r="T110" s="210">
        <f t="shared" si="73"/>
        <v>3.3042676653170622E-2</v>
      </c>
      <c r="U110" s="210">
        <f t="shared" si="73"/>
        <v>2.8225061285358954E-2</v>
      </c>
      <c r="V110" s="210">
        <f t="shared" si="73"/>
        <v>2.521929194558381E-2</v>
      </c>
      <c r="W110" s="210">
        <f t="shared" si="73"/>
        <v>1.9570458748072728E-2</v>
      </c>
      <c r="X110" s="210">
        <f t="shared" si="73"/>
        <v>1.7935882718070006E-2</v>
      </c>
      <c r="Y110" s="210">
        <f t="shared" si="73"/>
        <v>1.6767247771228844E-2</v>
      </c>
      <c r="Z110" s="210">
        <f t="shared" si="73"/>
        <v>1.580354889124469E-2</v>
      </c>
      <c r="AA110" s="210">
        <f t="shared" si="73"/>
        <v>1.508650872848194E-2</v>
      </c>
      <c r="AB110" s="210">
        <f t="shared" si="73"/>
        <v>1.4813940568078943E-2</v>
      </c>
      <c r="AC110" s="210">
        <f t="shared" si="73"/>
        <v>1.4579934996162169E-2</v>
      </c>
      <c r="AD110" s="210">
        <f t="shared" si="73"/>
        <v>1.4415227044344947E-2</v>
      </c>
      <c r="AE110" s="210">
        <f t="shared" si="73"/>
        <v>1.4248506618528278E-2</v>
      </c>
      <c r="AF110" s="210">
        <f t="shared" si="73"/>
        <v>1.4079507908157929E-2</v>
      </c>
      <c r="AG110" s="210">
        <f t="shared" si="73"/>
        <v>1.3871261419234671E-2</v>
      </c>
      <c r="AH110" s="210">
        <f t="shared" si="73"/>
        <v>1.3711203787068582E-2</v>
      </c>
      <c r="AI110" s="210">
        <f t="shared" si="73"/>
        <v>1.3708475582712598E-2</v>
      </c>
      <c r="AJ110" s="210">
        <f t="shared" si="73"/>
        <v>1.3729812848253475E-2</v>
      </c>
      <c r="AK110" s="210">
        <f t="shared" si="73"/>
        <v>1.3754171373139279E-2</v>
      </c>
      <c r="AL110" s="210">
        <f t="shared" si="73"/>
        <v>1.3944290537691195E-2</v>
      </c>
      <c r="AM110" s="210">
        <f t="shared" si="73"/>
        <v>1.4139810724356217E-2</v>
      </c>
      <c r="AN110" s="210">
        <f t="shared" si="73"/>
        <v>1.425190893933248E-2</v>
      </c>
      <c r="AO110" s="210">
        <f t="shared" si="73"/>
        <v>1.4354481451994472E-2</v>
      </c>
      <c r="AP110" s="210">
        <f t="shared" si="73"/>
        <v>1.4460729223801705E-2</v>
      </c>
      <c r="AQ110" s="210">
        <f t="shared" si="73"/>
        <v>1.4528814876168861E-2</v>
      </c>
      <c r="AR110" s="210">
        <f t="shared" si="73"/>
        <v>1.4641152714053307E-2</v>
      </c>
      <c r="AS110" s="210">
        <f t="shared" si="73"/>
        <v>1.4787248867200731E-2</v>
      </c>
      <c r="AT110" s="210">
        <f t="shared" si="73"/>
        <v>1.4964824739990279E-2</v>
      </c>
      <c r="AU110" s="210">
        <f t="shared" si="73"/>
        <v>1.5335448627822323E-2</v>
      </c>
      <c r="AV110" s="210">
        <f t="shared" si="73"/>
        <v>1.5469464596036042E-2</v>
      </c>
      <c r="AW110" s="210">
        <f t="shared" si="73"/>
        <v>1.5572697007594449E-2</v>
      </c>
      <c r="AX110" s="210">
        <f t="shared" si="73"/>
        <v>1.56092683525626E-2</v>
      </c>
      <c r="AY110" s="210">
        <f t="shared" si="73"/>
        <v>1.5655521923520155E-2</v>
      </c>
      <c r="AZ110" s="210">
        <f t="shared" si="73"/>
        <v>1.5737674485865938E-2</v>
      </c>
    </row>
    <row r="111" spans="1:52" x14ac:dyDescent="0.45">
      <c r="A111" s="159" t="s">
        <v>35</v>
      </c>
      <c r="B111" s="216"/>
      <c r="C111" s="210">
        <f t="shared" si="73"/>
        <v>3.6470892026513546E-2</v>
      </c>
      <c r="D111" s="210">
        <f t="shared" si="73"/>
        <v>-4.4784765720098374E-3</v>
      </c>
      <c r="E111" s="210">
        <f t="shared" si="73"/>
        <v>2.0668717260600378E-2</v>
      </c>
      <c r="F111" s="210">
        <f t="shared" si="73"/>
        <v>-1.5262041716879171E-4</v>
      </c>
      <c r="G111" s="210">
        <f t="shared" si="73"/>
        <v>-6.7206198072453649E-3</v>
      </c>
      <c r="H111" s="210">
        <f t="shared" si="73"/>
        <v>7.2275412061787447E-2</v>
      </c>
      <c r="I111" s="210">
        <f t="shared" si="73"/>
        <v>3.2073358942784402E-2</v>
      </c>
      <c r="J111" s="210">
        <f t="shared" si="73"/>
        <v>-6.1271825809043445E-2</v>
      </c>
      <c r="K111" s="210">
        <f t="shared" si="73"/>
        <v>-0.17771794316834522</v>
      </c>
      <c r="L111" s="210">
        <f t="shared" si="73"/>
        <v>0.21274029081896217</v>
      </c>
      <c r="M111" s="210">
        <f t="shared" si="73"/>
        <v>8.1316020507843589E-2</v>
      </c>
      <c r="N111" s="210">
        <f t="shared" si="73"/>
        <v>-2.2124457131640018E-2</v>
      </c>
      <c r="O111" s="210">
        <f t="shared" si="73"/>
        <v>2.9801482770910104E-2</v>
      </c>
      <c r="P111" s="210">
        <f t="shared" si="73"/>
        <v>8.7387723497893255E-2</v>
      </c>
      <c r="Q111" s="210">
        <f t="shared" si="73"/>
        <v>8.0664885463143321E-2</v>
      </c>
      <c r="R111" s="210">
        <f t="shared" si="73"/>
        <v>4.1468046787293877E-2</v>
      </c>
      <c r="S111" s="210">
        <f t="shared" si="73"/>
        <v>3.5888517051780644E-2</v>
      </c>
      <c r="T111" s="210">
        <f t="shared" si="73"/>
        <v>3.1585949760126963E-2</v>
      </c>
      <c r="U111" s="210">
        <f t="shared" si="73"/>
        <v>2.57923581899695E-2</v>
      </c>
      <c r="V111" s="210">
        <f t="shared" si="73"/>
        <v>2.1228037306440406E-2</v>
      </c>
      <c r="W111" s="210">
        <f t="shared" si="73"/>
        <v>1.8244983216756383E-2</v>
      </c>
      <c r="X111" s="210">
        <f t="shared" si="73"/>
        <v>1.6767730016305826E-2</v>
      </c>
      <c r="Y111" s="210">
        <f t="shared" si="73"/>
        <v>1.5654612843093663E-2</v>
      </c>
      <c r="Z111" s="210">
        <f t="shared" si="73"/>
        <v>1.4761374497872071E-2</v>
      </c>
      <c r="AA111" s="210">
        <f t="shared" si="73"/>
        <v>1.4145220062984576E-2</v>
      </c>
      <c r="AB111" s="210">
        <f t="shared" si="73"/>
        <v>1.4074566341910177E-2</v>
      </c>
      <c r="AC111" s="210">
        <f t="shared" si="73"/>
        <v>1.4037269577106937E-2</v>
      </c>
      <c r="AD111" s="210">
        <f t="shared" si="73"/>
        <v>1.4064255931999892E-2</v>
      </c>
      <c r="AE111" s="210">
        <f t="shared" si="73"/>
        <v>1.4055224056107152E-2</v>
      </c>
      <c r="AF111" s="210">
        <f t="shared" si="73"/>
        <v>1.4012138167998067E-2</v>
      </c>
      <c r="AG111" s="210">
        <f t="shared" si="73"/>
        <v>1.3828736071454406E-2</v>
      </c>
      <c r="AH111" s="210">
        <f t="shared" si="73"/>
        <v>1.3669917064341064E-2</v>
      </c>
      <c r="AI111" s="210">
        <f t="shared" si="73"/>
        <v>1.3672804989727227E-2</v>
      </c>
      <c r="AJ111" s="210">
        <f t="shared" si="73"/>
        <v>1.3815893219893294E-2</v>
      </c>
      <c r="AK111" s="210">
        <f t="shared" si="73"/>
        <v>1.405102446479356E-2</v>
      </c>
      <c r="AL111" s="210">
        <f t="shared" si="73"/>
        <v>1.446576921562448E-2</v>
      </c>
      <c r="AM111" s="210">
        <f t="shared" si="73"/>
        <v>1.4902004164562888E-2</v>
      </c>
      <c r="AN111" s="210">
        <f t="shared" si="73"/>
        <v>1.519139528178326E-2</v>
      </c>
      <c r="AO111" s="210">
        <f t="shared" si="73"/>
        <v>1.538894510095945E-2</v>
      </c>
      <c r="AP111" s="210">
        <f t="shared" si="73"/>
        <v>1.5651329682934367E-2</v>
      </c>
      <c r="AQ111" s="210">
        <f t="shared" si="73"/>
        <v>1.5730374296277549E-2</v>
      </c>
      <c r="AR111" s="210">
        <f t="shared" si="73"/>
        <v>1.5768208579718612E-2</v>
      </c>
      <c r="AS111" s="210">
        <f t="shared" si="73"/>
        <v>1.5930864136484812E-2</v>
      </c>
      <c r="AT111" s="210">
        <f t="shared" si="73"/>
        <v>1.6195573447536749E-2</v>
      </c>
      <c r="AU111" s="210">
        <f t="shared" si="73"/>
        <v>1.6638365640158526E-2</v>
      </c>
      <c r="AV111" s="210">
        <f t="shared" si="73"/>
        <v>1.711231935179236E-2</v>
      </c>
      <c r="AW111" s="210">
        <f t="shared" si="73"/>
        <v>1.7343048520026993E-2</v>
      </c>
      <c r="AX111" s="210">
        <f t="shared" si="73"/>
        <v>1.7319002522311111E-2</v>
      </c>
      <c r="AY111" s="210">
        <f t="shared" si="73"/>
        <v>1.7230591556030683E-2</v>
      </c>
      <c r="AZ111" s="210">
        <f t="shared" si="73"/>
        <v>1.7063337254978439E-2</v>
      </c>
    </row>
    <row r="112" spans="1:52" x14ac:dyDescent="0.45">
      <c r="A112" s="159" t="s">
        <v>36</v>
      </c>
      <c r="B112" s="216"/>
      <c r="C112" s="210">
        <f t="shared" si="73"/>
        <v>-2.4130832043006145E-2</v>
      </c>
      <c r="D112" s="210">
        <f t="shared" si="73"/>
        <v>-3.1985504696513289E-2</v>
      </c>
      <c r="E112" s="210">
        <f t="shared" si="73"/>
        <v>-1.776818622491394E-2</v>
      </c>
      <c r="F112" s="210">
        <f t="shared" si="73"/>
        <v>3.7383271764354076E-2</v>
      </c>
      <c r="G112" s="210">
        <f t="shared" si="73"/>
        <v>1.5110113211960652E-2</v>
      </c>
      <c r="H112" s="210">
        <f t="shared" si="73"/>
        <v>5.9776022009778051E-2</v>
      </c>
      <c r="I112" s="210">
        <f t="shared" si="73"/>
        <v>4.5317320490236623E-2</v>
      </c>
      <c r="J112" s="210">
        <f t="shared" si="73"/>
        <v>-5.3683194955751468E-3</v>
      </c>
      <c r="K112" s="210">
        <f t="shared" si="73"/>
        <v>-0.17851269454074692</v>
      </c>
      <c r="L112" s="210">
        <f t="shared" si="73"/>
        <v>9.1496707043716707E-2</v>
      </c>
      <c r="M112" s="210">
        <f t="shared" si="73"/>
        <v>5.1098430304409526E-2</v>
      </c>
      <c r="N112" s="210">
        <f t="shared" si="73"/>
        <v>-1.506946975465584E-2</v>
      </c>
      <c r="O112" s="210">
        <f t="shared" si="73"/>
        <v>-4.912095469297717E-3</v>
      </c>
      <c r="P112" s="210">
        <f t="shared" si="73"/>
        <v>2.3158772271954398E-2</v>
      </c>
      <c r="Q112" s="210">
        <f t="shared" si="73"/>
        <v>3.2970361492521416E-3</v>
      </c>
      <c r="R112" s="210">
        <f t="shared" si="73"/>
        <v>1.3774382420314035E-2</v>
      </c>
      <c r="S112" s="210">
        <f t="shared" si="73"/>
        <v>1.8523318006995693E-2</v>
      </c>
      <c r="T112" s="210">
        <f t="shared" si="73"/>
        <v>2.2237460233845763E-2</v>
      </c>
      <c r="U112" s="210">
        <f t="shared" si="73"/>
        <v>1.9934373258576166E-2</v>
      </c>
      <c r="V112" s="210">
        <f t="shared" si="73"/>
        <v>1.7280953937858445E-2</v>
      </c>
      <c r="W112" s="210">
        <f t="shared" si="73"/>
        <v>1.4787011130480865E-2</v>
      </c>
      <c r="X112" s="210">
        <f t="shared" si="73"/>
        <v>1.3447688950086301E-2</v>
      </c>
      <c r="Y112" s="210">
        <f t="shared" si="73"/>
        <v>1.2324302168466916E-2</v>
      </c>
      <c r="Z112" s="210">
        <f t="shared" si="73"/>
        <v>1.1291904088101656E-2</v>
      </c>
      <c r="AA112" s="210">
        <f t="shared" si="73"/>
        <v>1.0390269494074067E-2</v>
      </c>
      <c r="AB112" s="210">
        <f t="shared" si="73"/>
        <v>9.8877569138591248E-3</v>
      </c>
      <c r="AC112" s="210">
        <f t="shared" si="73"/>
        <v>9.5566695461171136E-3</v>
      </c>
      <c r="AD112" s="210">
        <f t="shared" si="73"/>
        <v>9.3607283072127956E-3</v>
      </c>
      <c r="AE112" s="210">
        <f t="shared" si="73"/>
        <v>9.2058072705756278E-3</v>
      </c>
      <c r="AF112" s="210">
        <f t="shared" si="73"/>
        <v>9.1211870361467273E-3</v>
      </c>
      <c r="AG112" s="210">
        <f t="shared" si="73"/>
        <v>8.9725824075670424E-3</v>
      </c>
      <c r="AH112" s="210">
        <f t="shared" si="73"/>
        <v>8.836405767422173E-3</v>
      </c>
      <c r="AI112" s="210">
        <f t="shared" si="73"/>
        <v>8.8075413029182759E-3</v>
      </c>
      <c r="AJ112" s="210">
        <f t="shared" si="73"/>
        <v>8.8185879896671704E-3</v>
      </c>
      <c r="AK112" s="210">
        <f t="shared" si="73"/>
        <v>8.8455994759466527E-3</v>
      </c>
      <c r="AL112" s="210">
        <f t="shared" si="73"/>
        <v>9.0050308955142988E-3</v>
      </c>
      <c r="AM112" s="210">
        <f t="shared" si="73"/>
        <v>9.2186416822053197E-3</v>
      </c>
      <c r="AN112" s="210">
        <f t="shared" si="73"/>
        <v>9.3666128503198109E-3</v>
      </c>
      <c r="AO112" s="210">
        <f t="shared" si="73"/>
        <v>9.4894489873085242E-3</v>
      </c>
      <c r="AP112" s="210">
        <f t="shared" si="73"/>
        <v>9.6940305064365795E-3</v>
      </c>
      <c r="AQ112" s="210">
        <f t="shared" si="73"/>
        <v>9.8999496754448302E-3</v>
      </c>
      <c r="AR112" s="210">
        <f t="shared" si="73"/>
        <v>1.0067124780771541E-2</v>
      </c>
      <c r="AS112" s="210">
        <f t="shared" si="73"/>
        <v>1.0200683639524755E-2</v>
      </c>
      <c r="AT112" s="210">
        <f t="shared" si="73"/>
        <v>1.0278679690897574E-2</v>
      </c>
      <c r="AU112" s="210">
        <f t="shared" si="73"/>
        <v>1.040086560327258E-2</v>
      </c>
      <c r="AV112" s="210">
        <f t="shared" si="73"/>
        <v>1.0289861886846552E-2</v>
      </c>
      <c r="AW112" s="210">
        <f t="shared" si="73"/>
        <v>1.0211217677750017E-2</v>
      </c>
      <c r="AX112" s="210">
        <f t="shared" si="73"/>
        <v>1.0134223018598787E-2</v>
      </c>
      <c r="AY112" s="210">
        <f t="shared" si="73"/>
        <v>1.0098022471187962E-2</v>
      </c>
      <c r="AZ112" s="210">
        <f t="shared" si="73"/>
        <v>1.0159455756630464E-2</v>
      </c>
    </row>
    <row r="113" spans="1:52" x14ac:dyDescent="0.45">
      <c r="A113" s="159" t="s">
        <v>372</v>
      </c>
      <c r="B113" s="216"/>
      <c r="C113" s="210">
        <f t="shared" si="73"/>
        <v>-1.3160524053235756E-2</v>
      </c>
      <c r="D113" s="210">
        <f t="shared" si="73"/>
        <v>-5.8208986352578318E-2</v>
      </c>
      <c r="E113" s="210">
        <f t="shared" si="73"/>
        <v>-5.3664798889936027E-2</v>
      </c>
      <c r="F113" s="210">
        <f t="shared" si="73"/>
        <v>-5.4391609908710392E-2</v>
      </c>
      <c r="G113" s="210">
        <f t="shared" si="73"/>
        <v>-6.6882992661453256E-2</v>
      </c>
      <c r="H113" s="210">
        <f t="shared" si="73"/>
        <v>-1.2986067603461549E-2</v>
      </c>
      <c r="I113" s="210">
        <f t="shared" si="73"/>
        <v>1.7943183577706634E-3</v>
      </c>
      <c r="J113" s="210">
        <f t="shared" si="73"/>
        <v>-5.8898960645715204E-2</v>
      </c>
      <c r="K113" s="210">
        <f t="shared" si="73"/>
        <v>-0.15493195130718118</v>
      </c>
      <c r="L113" s="210">
        <f t="shared" si="73"/>
        <v>5.6813617684720041E-2</v>
      </c>
      <c r="M113" s="210">
        <f t="shared" si="73"/>
        <v>4.5678705304981859E-2</v>
      </c>
      <c r="N113" s="210">
        <f t="shared" si="73"/>
        <v>-4.6844005489475982E-2</v>
      </c>
      <c r="O113" s="210">
        <f t="shared" si="73"/>
        <v>8.6318527900410835E-3</v>
      </c>
      <c r="P113" s="210">
        <f t="shared" si="73"/>
        <v>1.2582590666934124E-2</v>
      </c>
      <c r="Q113" s="210">
        <f t="shared" si="73"/>
        <v>3.2544630516517792E-3</v>
      </c>
      <c r="R113" s="210">
        <f t="shared" si="73"/>
        <v>5.5382675187665154E-3</v>
      </c>
      <c r="S113" s="210">
        <f t="shared" si="73"/>
        <v>1.2950453539544604E-2</v>
      </c>
      <c r="T113" s="210">
        <f t="shared" si="73"/>
        <v>1.1533626952318743E-2</v>
      </c>
      <c r="U113" s="210">
        <f t="shared" si="73"/>
        <v>9.4208021733166447E-3</v>
      </c>
      <c r="V113" s="210">
        <f t="shared" si="73"/>
        <v>6.4198783224538314E-3</v>
      </c>
      <c r="W113" s="210">
        <f t="shared" si="73"/>
        <v>7.2348742504848573E-3</v>
      </c>
      <c r="X113" s="210">
        <f t="shared" si="73"/>
        <v>6.4906598833358586E-3</v>
      </c>
      <c r="Y113" s="210">
        <f t="shared" si="73"/>
        <v>6.0717500528186807E-3</v>
      </c>
      <c r="Z113" s="210">
        <f t="shared" si="73"/>
        <v>5.8949537280870157E-3</v>
      </c>
      <c r="AA113" s="210">
        <f t="shared" si="73"/>
        <v>5.8788047503461893E-3</v>
      </c>
      <c r="AB113" s="210">
        <f t="shared" si="73"/>
        <v>6.2700876215355805E-3</v>
      </c>
      <c r="AC113" s="210">
        <f t="shared" si="73"/>
        <v>6.32765632937482E-3</v>
      </c>
      <c r="AD113" s="210">
        <f t="shared" si="73"/>
        <v>6.2470769008478033E-3</v>
      </c>
      <c r="AE113" s="210">
        <f t="shared" si="73"/>
        <v>6.1511347599949584E-3</v>
      </c>
      <c r="AF113" s="210">
        <f t="shared" si="73"/>
        <v>6.0409062918342915E-3</v>
      </c>
      <c r="AG113" s="210">
        <f t="shared" si="73"/>
        <v>5.8898536157514503E-3</v>
      </c>
      <c r="AH113" s="210">
        <f t="shared" si="73"/>
        <v>5.8528730494775694E-3</v>
      </c>
      <c r="AI113" s="210">
        <f t="shared" si="73"/>
        <v>5.988878189878255E-3</v>
      </c>
      <c r="AJ113" s="210">
        <f t="shared" si="73"/>
        <v>6.1003110334170163E-3</v>
      </c>
      <c r="AK113" s="210">
        <f t="shared" si="73"/>
        <v>6.2169424007640917E-3</v>
      </c>
      <c r="AL113" s="210">
        <f t="shared" si="73"/>
        <v>6.556312662192143E-3</v>
      </c>
      <c r="AM113" s="210">
        <f t="shared" si="73"/>
        <v>6.915615119678975E-3</v>
      </c>
      <c r="AN113" s="210">
        <f t="shared" si="73"/>
        <v>7.1299552147185974E-3</v>
      </c>
      <c r="AO113" s="210">
        <f t="shared" si="73"/>
        <v>7.2761521394588691E-3</v>
      </c>
      <c r="AP113" s="210">
        <f t="shared" si="73"/>
        <v>7.3764866534145046E-3</v>
      </c>
      <c r="AQ113" s="210">
        <f t="shared" si="73"/>
        <v>7.5846731023441194E-3</v>
      </c>
      <c r="AR113" s="210">
        <f t="shared" si="73"/>
        <v>7.9149979652559654E-3</v>
      </c>
      <c r="AS113" s="210">
        <f t="shared" si="73"/>
        <v>8.3381832293145663E-3</v>
      </c>
      <c r="AT113" s="210">
        <f t="shared" si="73"/>
        <v>8.7086269893361656E-3</v>
      </c>
      <c r="AU113" s="210">
        <f t="shared" si="73"/>
        <v>9.2514904183269575E-3</v>
      </c>
      <c r="AV113" s="210">
        <f t="shared" si="73"/>
        <v>9.4054760322213049E-3</v>
      </c>
      <c r="AW113" s="210">
        <f t="shared" si="73"/>
        <v>9.6552212228813161E-3</v>
      </c>
      <c r="AX113" s="210">
        <f t="shared" si="73"/>
        <v>9.8540716455981503E-3</v>
      </c>
      <c r="AY113" s="210">
        <f t="shared" si="73"/>
        <v>1.0051046656313067E-2</v>
      </c>
      <c r="AZ113" s="210">
        <f t="shared" si="73"/>
        <v>1.0299602875838643E-2</v>
      </c>
    </row>
    <row r="114" spans="1:52" x14ac:dyDescent="0.45">
      <c r="A114" s="159" t="s">
        <v>373</v>
      </c>
      <c r="B114" s="216"/>
      <c r="C114" s="210">
        <f t="shared" si="73"/>
        <v>-7.2677464364183653E-3</v>
      </c>
      <c r="D114" s="210">
        <f t="shared" si="73"/>
        <v>-3.3376908405001515E-2</v>
      </c>
      <c r="E114" s="210">
        <f t="shared" si="73"/>
        <v>-2.9790704459379258E-3</v>
      </c>
      <c r="F114" s="210">
        <f t="shared" si="73"/>
        <v>1.3131290286268138E-2</v>
      </c>
      <c r="G114" s="210">
        <f t="shared" si="73"/>
        <v>-1.5488292153725935E-2</v>
      </c>
      <c r="H114" s="210">
        <f t="shared" ref="H114:AZ115" si="74">IF(G54=0,"",H54/G54-1)</f>
        <v>4.6163468079690295E-2</v>
      </c>
      <c r="I114" s="210">
        <f t="shared" si="74"/>
        <v>4.8882630091345192E-2</v>
      </c>
      <c r="J114" s="210">
        <f t="shared" si="74"/>
        <v>-9.9899570130237092E-2</v>
      </c>
      <c r="K114" s="210">
        <f t="shared" si="74"/>
        <v>-0.13960505419394109</v>
      </c>
      <c r="L114" s="210">
        <f t="shared" si="74"/>
        <v>3.7229532949457411E-2</v>
      </c>
      <c r="M114" s="210">
        <f t="shared" si="74"/>
        <v>5.4070248314592728E-3</v>
      </c>
      <c r="N114" s="210">
        <f t="shared" si="74"/>
        <v>-7.6553391096302548E-2</v>
      </c>
      <c r="O114" s="210">
        <f t="shared" si="74"/>
        <v>-1.5069513995805695E-2</v>
      </c>
      <c r="P114" s="210">
        <f t="shared" si="74"/>
        <v>1.4143484869176159E-2</v>
      </c>
      <c r="Q114" s="210">
        <f t="shared" si="74"/>
        <v>5.1733729980333321E-2</v>
      </c>
      <c r="R114" s="210">
        <f t="shared" si="74"/>
        <v>3.3335620707560132E-2</v>
      </c>
      <c r="S114" s="210">
        <f t="shared" si="74"/>
        <v>2.6736516265497556E-2</v>
      </c>
      <c r="T114" s="210">
        <f t="shared" si="74"/>
        <v>2.0099383719845321E-2</v>
      </c>
      <c r="U114" s="210">
        <f t="shared" si="74"/>
        <v>1.5660512573574037E-2</v>
      </c>
      <c r="V114" s="210">
        <f t="shared" si="74"/>
        <v>1.2456818051263419E-2</v>
      </c>
      <c r="W114" s="210">
        <f t="shared" si="74"/>
        <v>1.2961728473833478E-2</v>
      </c>
      <c r="X114" s="210">
        <f t="shared" si="74"/>
        <v>1.1921623204698584E-2</v>
      </c>
      <c r="Y114" s="210">
        <f t="shared" si="74"/>
        <v>1.0996223715752151E-2</v>
      </c>
      <c r="Z114" s="210">
        <f t="shared" si="74"/>
        <v>1.0141990335593265E-2</v>
      </c>
      <c r="AA114" s="210">
        <f t="shared" si="74"/>
        <v>9.4999142270610903E-3</v>
      </c>
      <c r="AB114" s="210">
        <f t="shared" si="74"/>
        <v>9.1649992038618233E-3</v>
      </c>
      <c r="AC114" s="210">
        <f t="shared" si="74"/>
        <v>9.0026087631833729E-3</v>
      </c>
      <c r="AD114" s="210">
        <f t="shared" si="74"/>
        <v>8.9321743348638183E-3</v>
      </c>
      <c r="AE114" s="210">
        <f t="shared" si="74"/>
        <v>8.8807846484737496E-3</v>
      </c>
      <c r="AF114" s="210">
        <f t="shared" si="74"/>
        <v>8.85332617856327E-3</v>
      </c>
      <c r="AG114" s="210">
        <f t="shared" si="74"/>
        <v>8.7794142438748501E-3</v>
      </c>
      <c r="AH114" s="210">
        <f t="shared" si="74"/>
        <v>8.7003822855067359E-3</v>
      </c>
      <c r="AI114" s="210">
        <f t="shared" si="74"/>
        <v>8.7187488307376437E-3</v>
      </c>
      <c r="AJ114" s="210">
        <f t="shared" si="74"/>
        <v>8.7664348799885161E-3</v>
      </c>
      <c r="AK114" s="210">
        <f t="shared" si="74"/>
        <v>8.7710954035873367E-3</v>
      </c>
      <c r="AL114" s="210">
        <f t="shared" si="74"/>
        <v>8.8973210702005812E-3</v>
      </c>
      <c r="AM114" s="210">
        <f t="shared" si="74"/>
        <v>9.1441696323966148E-3</v>
      </c>
      <c r="AN114" s="210">
        <f t="shared" si="74"/>
        <v>9.3033529838741913E-3</v>
      </c>
      <c r="AO114" s="210">
        <f t="shared" si="74"/>
        <v>9.4208131905464398E-3</v>
      </c>
      <c r="AP114" s="210">
        <f t="shared" si="74"/>
        <v>9.538921570815706E-3</v>
      </c>
      <c r="AQ114" s="210">
        <f t="shared" si="74"/>
        <v>9.6182612127651002E-3</v>
      </c>
      <c r="AR114" s="210">
        <f t="shared" si="74"/>
        <v>9.7095486986167323E-3</v>
      </c>
      <c r="AS114" s="210">
        <f t="shared" si="74"/>
        <v>9.7774010718179039E-3</v>
      </c>
      <c r="AT114" s="210">
        <f t="shared" si="74"/>
        <v>9.7820534840569184E-3</v>
      </c>
      <c r="AU114" s="210">
        <f t="shared" si="74"/>
        <v>9.8484546692469976E-3</v>
      </c>
      <c r="AV114" s="210">
        <f t="shared" si="74"/>
        <v>9.8076295115911982E-3</v>
      </c>
      <c r="AW114" s="210">
        <f t="shared" si="74"/>
        <v>9.778530690397913E-3</v>
      </c>
      <c r="AX114" s="210">
        <f t="shared" si="74"/>
        <v>9.7421837895343977E-3</v>
      </c>
      <c r="AY114" s="210">
        <f t="shared" si="74"/>
        <v>9.7508707258282534E-3</v>
      </c>
      <c r="AZ114" s="210">
        <f t="shared" si="74"/>
        <v>9.8277353245979082E-3</v>
      </c>
    </row>
    <row r="115" spans="1:52" ht="10.9" thickBot="1" x14ac:dyDescent="0.5">
      <c r="A115" s="187" t="s">
        <v>374</v>
      </c>
      <c r="B115" s="226"/>
      <c r="C115" s="227">
        <f t="shared" ref="C115:AH115" si="75">IF(B55=0,"",C55/B55-1)</f>
        <v>7.6375716705956442E-3</v>
      </c>
      <c r="D115" s="227">
        <f t="shared" si="75"/>
        <v>-2.9998105177109213E-3</v>
      </c>
      <c r="E115" s="227">
        <f t="shared" si="75"/>
        <v>-2.4609626204368795E-2</v>
      </c>
      <c r="F115" s="227">
        <f t="shared" si="75"/>
        <v>1.0411001378933804E-2</v>
      </c>
      <c r="G115" s="227">
        <f t="shared" si="75"/>
        <v>2.3736701808565464E-3</v>
      </c>
      <c r="H115" s="227">
        <f t="shared" si="75"/>
        <v>2.2698349240150462E-2</v>
      </c>
      <c r="I115" s="227">
        <f t="shared" si="75"/>
        <v>1.45145050644373E-2</v>
      </c>
      <c r="J115" s="227">
        <f t="shared" si="75"/>
        <v>-3.032942347789036E-2</v>
      </c>
      <c r="K115" s="227">
        <f t="shared" si="75"/>
        <v>-8.226625964569334E-2</v>
      </c>
      <c r="L115" s="227">
        <f t="shared" si="75"/>
        <v>2.0599230477127195E-2</v>
      </c>
      <c r="M115" s="227">
        <f t="shared" si="75"/>
        <v>3.8711356603505109E-2</v>
      </c>
      <c r="N115" s="227">
        <f t="shared" si="75"/>
        <v>-1.4221583821082739E-2</v>
      </c>
      <c r="O115" s="227">
        <f t="shared" si="75"/>
        <v>9.6041289510684358E-3</v>
      </c>
      <c r="P115" s="227">
        <f t="shared" si="75"/>
        <v>2.7161681819612982E-2</v>
      </c>
      <c r="Q115" s="227">
        <f t="shared" si="75"/>
        <v>3.7349818751175823E-2</v>
      </c>
      <c r="R115" s="227">
        <f t="shared" si="75"/>
        <v>2.0159572981166329E-2</v>
      </c>
      <c r="S115" s="227">
        <f t="shared" si="75"/>
        <v>1.966483181793377E-2</v>
      </c>
      <c r="T115" s="227">
        <f t="shared" si="75"/>
        <v>1.8100315830194003E-2</v>
      </c>
      <c r="U115" s="227">
        <f t="shared" si="75"/>
        <v>1.4764138927903847E-2</v>
      </c>
      <c r="V115" s="227">
        <f t="shared" si="75"/>
        <v>1.112920604235601E-2</v>
      </c>
      <c r="W115" s="227">
        <f t="shared" si="75"/>
        <v>1.0879692680533237E-2</v>
      </c>
      <c r="X115" s="227">
        <f t="shared" si="75"/>
        <v>9.8115726617897803E-3</v>
      </c>
      <c r="Y115" s="227">
        <f t="shared" si="75"/>
        <v>9.1037360508836596E-3</v>
      </c>
      <c r="Z115" s="227">
        <f t="shared" si="75"/>
        <v>8.6077699131437146E-3</v>
      </c>
      <c r="AA115" s="227">
        <f t="shared" si="75"/>
        <v>8.4650613660750551E-3</v>
      </c>
      <c r="AB115" s="227">
        <f t="shared" si="75"/>
        <v>9.197513136900648E-3</v>
      </c>
      <c r="AC115" s="227">
        <f t="shared" si="75"/>
        <v>9.627140609397733E-3</v>
      </c>
      <c r="AD115" s="227">
        <f t="shared" si="75"/>
        <v>9.907574994099333E-3</v>
      </c>
      <c r="AE115" s="227">
        <f t="shared" si="75"/>
        <v>1.002448060838157E-2</v>
      </c>
      <c r="AF115" s="227">
        <f t="shared" si="75"/>
        <v>1.0005139510823158E-2</v>
      </c>
      <c r="AG115" s="227">
        <f t="shared" si="75"/>
        <v>9.9614886281369497E-3</v>
      </c>
      <c r="AH115" s="227">
        <f t="shared" si="75"/>
        <v>1.0033426575818183E-2</v>
      </c>
      <c r="AI115" s="227">
        <f t="shared" si="74"/>
        <v>1.0144354325034799E-2</v>
      </c>
      <c r="AJ115" s="227">
        <f t="shared" si="74"/>
        <v>1.0237076183573501E-2</v>
      </c>
      <c r="AK115" s="227">
        <f t="shared" si="74"/>
        <v>1.0280472910250582E-2</v>
      </c>
      <c r="AL115" s="227">
        <f t="shared" si="74"/>
        <v>1.0466025443389704E-2</v>
      </c>
      <c r="AM115" s="227">
        <f t="shared" si="74"/>
        <v>1.0737939438214328E-2</v>
      </c>
      <c r="AN115" s="227">
        <f t="shared" si="74"/>
        <v>1.0903698638561332E-2</v>
      </c>
      <c r="AO115" s="227">
        <f t="shared" si="74"/>
        <v>1.1026718469241859E-2</v>
      </c>
      <c r="AP115" s="227">
        <f t="shared" si="74"/>
        <v>1.1158921385955978E-2</v>
      </c>
      <c r="AQ115" s="227">
        <f t="shared" si="74"/>
        <v>1.1297999324892949E-2</v>
      </c>
      <c r="AR115" s="227">
        <f t="shared" si="74"/>
        <v>1.1441818151725736E-2</v>
      </c>
      <c r="AS115" s="227">
        <f t="shared" si="74"/>
        <v>1.1598321044569815E-2</v>
      </c>
      <c r="AT115" s="227">
        <f t="shared" si="74"/>
        <v>1.1746600616082459E-2</v>
      </c>
      <c r="AU115" s="227">
        <f t="shared" si="74"/>
        <v>1.2019732376200798E-2</v>
      </c>
      <c r="AV115" s="227">
        <f t="shared" si="74"/>
        <v>1.2080301039010699E-2</v>
      </c>
      <c r="AW115" s="227">
        <f t="shared" si="74"/>
        <v>1.2142675071653564E-2</v>
      </c>
      <c r="AX115" s="227">
        <f t="shared" si="74"/>
        <v>1.2138478051946011E-2</v>
      </c>
      <c r="AY115" s="227">
        <f t="shared" si="74"/>
        <v>1.2146068648339448E-2</v>
      </c>
      <c r="AZ115" s="227">
        <f t="shared" si="74"/>
        <v>1.2206777659707679E-2</v>
      </c>
    </row>
  </sheetData>
  <mergeCells count="1">
    <mergeCell ref="BB1:BK1"/>
  </mergeCells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BA02-1C73-4B6E-AF29-DCF9C492362A}">
  <dimension ref="A1:AK119"/>
  <sheetViews>
    <sheetView topLeftCell="A82" workbookViewId="0">
      <selection activeCell="A107" sqref="A107"/>
    </sheetView>
  </sheetViews>
  <sheetFormatPr defaultColWidth="10.6640625" defaultRowHeight="14.25" x14ac:dyDescent="0.45"/>
  <cols>
    <col min="1" max="1" width="30" customWidth="1"/>
    <col min="2" max="2" width="47.19921875" customWidth="1"/>
    <col min="3" max="37" width="14.86328125" bestFit="1" customWidth="1"/>
  </cols>
  <sheetData>
    <row r="1" spans="1:25" s="7" customFormat="1" x14ac:dyDescent="0.45"/>
    <row r="2" spans="1:25" s="7" customFormat="1" x14ac:dyDescent="0.45"/>
    <row r="3" spans="1:25" s="7" customFormat="1" x14ac:dyDescent="0.45">
      <c r="A3" s="2" t="s">
        <v>311</v>
      </c>
      <c r="B3" s="2"/>
      <c r="C3" s="2"/>
    </row>
    <row r="4" spans="1:25" s="7" customFormat="1" x14ac:dyDescent="0.45"/>
    <row r="5" spans="1:25" x14ac:dyDescent="0.45">
      <c r="A5" s="1" t="s">
        <v>309</v>
      </c>
      <c r="B5" s="1" t="s">
        <v>310</v>
      </c>
      <c r="C5" s="1" t="s">
        <v>267</v>
      </c>
    </row>
    <row r="6" spans="1:25" s="7" customFormat="1" x14ac:dyDescent="0.45">
      <c r="A6" s="7" t="s">
        <v>132</v>
      </c>
      <c r="B6" s="7" t="s">
        <v>210</v>
      </c>
      <c r="C6" s="11">
        <v>424908.47</v>
      </c>
    </row>
    <row r="7" spans="1:25" s="7" customFormat="1" x14ac:dyDescent="0.45">
      <c r="A7" s="7" t="s">
        <v>133</v>
      </c>
      <c r="B7" s="7" t="s">
        <v>211</v>
      </c>
      <c r="C7" s="11">
        <v>50022.28</v>
      </c>
    </row>
    <row r="8" spans="1:25" s="7" customFormat="1" ht="14.45" customHeight="1" x14ac:dyDescent="0.45">
      <c r="A8" s="7" t="s">
        <v>134</v>
      </c>
      <c r="B8" s="7" t="s">
        <v>212</v>
      </c>
      <c r="C8" s="11">
        <v>14886.65</v>
      </c>
    </row>
    <row r="9" spans="1:25" s="7" customFormat="1" x14ac:dyDescent="0.45">
      <c r="A9" s="7" t="s">
        <v>135</v>
      </c>
      <c r="B9" s="7" t="s">
        <v>213</v>
      </c>
      <c r="C9" s="11">
        <v>115043.8</v>
      </c>
    </row>
    <row r="10" spans="1:25" ht="14.45" customHeight="1" x14ac:dyDescent="0.45">
      <c r="A10" s="7" t="s">
        <v>136</v>
      </c>
      <c r="B10" s="7" t="s">
        <v>214</v>
      </c>
      <c r="C10" s="11">
        <v>1073760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45">
      <c r="A11" s="7" t="s">
        <v>137</v>
      </c>
      <c r="B11" s="7" t="s">
        <v>14</v>
      </c>
      <c r="C11" s="11">
        <v>205601.68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45">
      <c r="A12" s="7" t="s">
        <v>138</v>
      </c>
      <c r="B12" s="7" t="s">
        <v>215</v>
      </c>
      <c r="C12" s="11">
        <v>127611.84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45">
      <c r="A13" s="7" t="s">
        <v>139</v>
      </c>
      <c r="B13" s="7" t="s">
        <v>216</v>
      </c>
      <c r="C13" s="11">
        <v>171741.79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s="7" customFormat="1" x14ac:dyDescent="0.45">
      <c r="A14" s="7" t="s">
        <v>140</v>
      </c>
      <c r="B14" s="7" t="s">
        <v>217</v>
      </c>
      <c r="C14" s="11">
        <v>75743.289999999994</v>
      </c>
    </row>
    <row r="15" spans="1:25" x14ac:dyDescent="0.45">
      <c r="A15" s="7" t="s">
        <v>141</v>
      </c>
      <c r="B15" s="7" t="s">
        <v>11</v>
      </c>
      <c r="C15" s="11">
        <v>359543.33</v>
      </c>
    </row>
    <row r="16" spans="1:25" x14ac:dyDescent="0.45">
      <c r="A16" s="7" t="s">
        <v>142</v>
      </c>
      <c r="B16" s="7" t="s">
        <v>218</v>
      </c>
      <c r="C16" s="11">
        <v>496694.33</v>
      </c>
    </row>
    <row r="17" spans="1:3" x14ac:dyDescent="0.45">
      <c r="A17" s="7" t="s">
        <v>143</v>
      </c>
      <c r="B17" s="7" t="s">
        <v>219</v>
      </c>
      <c r="C17" s="11">
        <v>226150.03</v>
      </c>
    </row>
    <row r="18" spans="1:3" x14ac:dyDescent="0.45">
      <c r="A18" s="7" t="s">
        <v>144</v>
      </c>
      <c r="B18" s="7" t="s">
        <v>22</v>
      </c>
      <c r="C18" s="11">
        <v>283538.77</v>
      </c>
    </row>
    <row r="19" spans="1:3" x14ac:dyDescent="0.45">
      <c r="A19" s="7" t="s">
        <v>145</v>
      </c>
      <c r="B19" s="7" t="s">
        <v>10</v>
      </c>
      <c r="C19" s="11">
        <v>195314.11</v>
      </c>
    </row>
    <row r="20" spans="1:3" x14ac:dyDescent="0.45">
      <c r="A20" s="7" t="s">
        <v>146</v>
      </c>
      <c r="B20" s="7" t="s">
        <v>23</v>
      </c>
      <c r="C20" s="11">
        <v>327130.43</v>
      </c>
    </row>
    <row r="21" spans="1:3" x14ac:dyDescent="0.45">
      <c r="A21" s="7" t="s">
        <v>147</v>
      </c>
      <c r="B21" s="7" t="s">
        <v>15</v>
      </c>
      <c r="C21" s="11">
        <v>482799.52</v>
      </c>
    </row>
    <row r="22" spans="1:3" x14ac:dyDescent="0.45">
      <c r="A22" s="7" t="s">
        <v>148</v>
      </c>
      <c r="B22" s="7" t="s">
        <v>13</v>
      </c>
      <c r="C22" s="11">
        <v>309355.12</v>
      </c>
    </row>
    <row r="23" spans="1:3" x14ac:dyDescent="0.45">
      <c r="A23" s="7" t="s">
        <v>149</v>
      </c>
      <c r="B23" s="7" t="s">
        <v>18</v>
      </c>
      <c r="C23" s="11">
        <v>267151.96000000002</v>
      </c>
    </row>
    <row r="24" spans="1:3" x14ac:dyDescent="0.45">
      <c r="A24" s="7" t="s">
        <v>150</v>
      </c>
      <c r="B24" s="7" t="s">
        <v>21</v>
      </c>
      <c r="C24" s="11">
        <v>597972.66</v>
      </c>
    </row>
    <row r="25" spans="1:3" x14ac:dyDescent="0.45">
      <c r="A25" s="7" t="s">
        <v>151</v>
      </c>
      <c r="B25" s="7" t="s">
        <v>20</v>
      </c>
      <c r="C25" s="11">
        <v>842548.53</v>
      </c>
    </row>
    <row r="26" spans="1:3" x14ac:dyDescent="0.45">
      <c r="A26" s="7" t="s">
        <v>152</v>
      </c>
      <c r="B26" s="7" t="s">
        <v>19</v>
      </c>
      <c r="C26" s="11">
        <v>226659.55</v>
      </c>
    </row>
    <row r="27" spans="1:3" x14ac:dyDescent="0.45">
      <c r="A27" s="7" t="s">
        <v>153</v>
      </c>
      <c r="B27" s="7" t="s">
        <v>220</v>
      </c>
      <c r="C27" s="11">
        <v>225303.06</v>
      </c>
    </row>
    <row r="28" spans="1:3" x14ac:dyDescent="0.45">
      <c r="A28" s="7" t="s">
        <v>154</v>
      </c>
      <c r="B28" s="7" t="s">
        <v>221</v>
      </c>
      <c r="C28" s="11">
        <v>269552.56</v>
      </c>
    </row>
    <row r="29" spans="1:3" x14ac:dyDescent="0.45">
      <c r="A29" s="7" t="s">
        <v>155</v>
      </c>
      <c r="B29" s="7" t="s">
        <v>222</v>
      </c>
      <c r="C29" s="11">
        <v>694239.54</v>
      </c>
    </row>
    <row r="30" spans="1:3" x14ac:dyDescent="0.45">
      <c r="A30" s="7" t="s">
        <v>156</v>
      </c>
      <c r="B30" s="7" t="s">
        <v>223</v>
      </c>
      <c r="C30" s="11">
        <v>65128.68</v>
      </c>
    </row>
    <row r="31" spans="1:3" x14ac:dyDescent="0.45">
      <c r="A31" s="7" t="s">
        <v>157</v>
      </c>
      <c r="B31" s="7" t="s">
        <v>224</v>
      </c>
      <c r="C31" s="11">
        <v>256415.15</v>
      </c>
    </row>
    <row r="32" spans="1:3" x14ac:dyDescent="0.45">
      <c r="A32" s="7" t="s">
        <v>158</v>
      </c>
      <c r="B32" s="7" t="s">
        <v>225</v>
      </c>
      <c r="C32" s="11">
        <v>1887258.38</v>
      </c>
    </row>
    <row r="33" spans="1:37" x14ac:dyDescent="0.45">
      <c r="A33" t="s">
        <v>314</v>
      </c>
      <c r="B33" s="8"/>
      <c r="C33" s="120">
        <f>SUM(C6:C32)</f>
        <v>10272075.51</v>
      </c>
      <c r="D33" s="12"/>
    </row>
    <row r="34" spans="1:37" s="7" customFormat="1" x14ac:dyDescent="0.45">
      <c r="B34" s="8"/>
    </row>
    <row r="35" spans="1:37" s="7" customFormat="1" x14ac:dyDescent="0.45">
      <c r="B35" s="8"/>
    </row>
    <row r="36" spans="1:37" x14ac:dyDescent="0.45">
      <c r="B36" s="8"/>
    </row>
    <row r="37" spans="1:37" x14ac:dyDescent="0.45">
      <c r="A37" s="13" t="s">
        <v>75</v>
      </c>
      <c r="B37" s="14">
        <v>2015</v>
      </c>
      <c r="C37" s="14">
        <v>2016</v>
      </c>
      <c r="D37" s="14">
        <v>2017</v>
      </c>
      <c r="E37" s="14">
        <v>2018</v>
      </c>
      <c r="F37" s="14">
        <v>2019</v>
      </c>
      <c r="G37" s="14">
        <v>2020</v>
      </c>
      <c r="H37" s="14">
        <v>2021</v>
      </c>
      <c r="I37" s="14">
        <v>2022</v>
      </c>
      <c r="J37" s="14">
        <v>2023</v>
      </c>
      <c r="K37" s="14">
        <v>2024</v>
      </c>
      <c r="L37" s="14">
        <v>2025</v>
      </c>
      <c r="M37" s="14">
        <v>2026</v>
      </c>
      <c r="N37" s="14">
        <v>2027</v>
      </c>
      <c r="O37" s="14">
        <v>2028</v>
      </c>
      <c r="P37" s="14">
        <v>2029</v>
      </c>
      <c r="Q37" s="14">
        <v>2030</v>
      </c>
      <c r="R37" s="14">
        <v>2031</v>
      </c>
      <c r="S37" s="14">
        <v>2032</v>
      </c>
      <c r="T37" s="14">
        <v>2033</v>
      </c>
      <c r="U37" s="14">
        <v>2034</v>
      </c>
      <c r="V37" s="14">
        <v>2035</v>
      </c>
      <c r="W37" s="14">
        <v>2036</v>
      </c>
      <c r="X37" s="14">
        <v>2037</v>
      </c>
      <c r="Y37" s="14">
        <v>2038</v>
      </c>
      <c r="Z37" s="14">
        <v>2039</v>
      </c>
      <c r="AA37" s="14">
        <v>2040</v>
      </c>
      <c r="AB37" s="14">
        <v>2041</v>
      </c>
      <c r="AC37" s="14">
        <v>2042</v>
      </c>
      <c r="AD37" s="14">
        <v>2043</v>
      </c>
      <c r="AE37" s="14">
        <v>2044</v>
      </c>
      <c r="AF37" s="14">
        <v>2045</v>
      </c>
      <c r="AG37" s="14">
        <v>2046</v>
      </c>
      <c r="AH37" s="14">
        <v>2047</v>
      </c>
      <c r="AI37" s="14">
        <v>2048</v>
      </c>
      <c r="AJ37" s="14">
        <v>2049</v>
      </c>
      <c r="AK37" s="14">
        <v>2050</v>
      </c>
    </row>
    <row r="38" spans="1:37" x14ac:dyDescent="0.45">
      <c r="A38" s="16" t="s">
        <v>28</v>
      </c>
      <c r="B38" s="8">
        <f>'POTEnCIA Ind. Value added'!Q3</f>
        <v>1815316.0694644121</v>
      </c>
      <c r="C38" s="8">
        <f>'POTEnCIA Ind. Value added'!R3</f>
        <v>1851441.2906924805</v>
      </c>
      <c r="D38" s="8">
        <f>'POTEnCIA Ind. Value added'!S3</f>
        <v>1892457.2922619684</v>
      </c>
      <c r="E38" s="8">
        <f>'POTEnCIA Ind. Value added'!T3</f>
        <v>1936161.7650161199</v>
      </c>
      <c r="F38" s="8">
        <f>'POTEnCIA Ind. Value added'!U3</f>
        <v>1974263.7951948959</v>
      </c>
      <c r="G38" s="8">
        <f>'POTEnCIA Ind. Value added'!V3</f>
        <v>2007097.6900132918</v>
      </c>
      <c r="H38" s="8">
        <f>'POTEnCIA Ind. Value added'!W3</f>
        <v>2036024.2516054127</v>
      </c>
      <c r="I38" s="8">
        <f>'POTEnCIA Ind. Value added'!X3</f>
        <v>2062757.0452238927</v>
      </c>
      <c r="J38" s="8">
        <f>'POTEnCIA Ind. Value added'!Y3</f>
        <v>2087886.093928532</v>
      </c>
      <c r="K38" s="8">
        <f>'POTEnCIA Ind. Value added'!Z3</f>
        <v>2111688.7569216215</v>
      </c>
      <c r="L38" s="8">
        <f>'POTEnCIA Ind. Value added'!AA3</f>
        <v>2134639.3277597115</v>
      </c>
      <c r="M38" s="8">
        <f>'POTEnCIA Ind. Value added'!AB3</f>
        <v>2157872.2179050571</v>
      </c>
      <c r="N38" s="8">
        <f>'POTEnCIA Ind. Value added'!AC3</f>
        <v>2181365.5211629183</v>
      </c>
      <c r="O38" s="8">
        <f>'POTEnCIA Ind. Value added'!AD3</f>
        <v>2205175.0739673954</v>
      </c>
      <c r="P38" s="8">
        <f>'POTEnCIA Ind. Value added'!AE3</f>
        <v>2229201.7332529877</v>
      </c>
      <c r="Q38" s="8">
        <f>'POTEnCIA Ind. Value added'!AF3</f>
        <v>2253392.0289906207</v>
      </c>
      <c r="R38" s="8">
        <f>'POTEnCIA Ind. Value added'!AG3</f>
        <v>2277626.9692933764</v>
      </c>
      <c r="S38" s="8">
        <f>'POTEnCIA Ind. Value added'!AH3</f>
        <v>2302022.5850102566</v>
      </c>
      <c r="T38" s="8">
        <f>'POTEnCIA Ind. Value added'!AI3</f>
        <v>2326824.4700738057</v>
      </c>
      <c r="U38" s="8">
        <f>'POTEnCIA Ind. Value added'!AJ3</f>
        <v>2352102.2986175288</v>
      </c>
      <c r="V38" s="8">
        <f>'POTEnCIA Ind. Value added'!AK3</f>
        <v>2377879.1228791224</v>
      </c>
      <c r="W38" s="8">
        <f>'POTEnCIA Ind. Value added'!AL3</f>
        <v>2404533.0905365832</v>
      </c>
      <c r="X38" s="8">
        <f>'POTEnCIA Ind. Value added'!AM3</f>
        <v>2432184.1557865292</v>
      </c>
      <c r="Y38" s="8">
        <f>'POTEnCIA Ind. Value added'!AN3</f>
        <v>2460632.8179409332</v>
      </c>
      <c r="Z38" s="8">
        <f>'POTEnCIA Ind. Value added'!AO3</f>
        <v>2489809.211036426</v>
      </c>
      <c r="AA38" s="8">
        <f>'POTEnCIA Ind. Value added'!AP3</f>
        <v>2519845.8271534662</v>
      </c>
      <c r="AB38" s="8">
        <f>'POTEnCIA Ind. Value added'!AQ3</f>
        <v>2550670.4555652924</v>
      </c>
      <c r="AC38" s="8">
        <f>'POTEnCIA Ind. Value added'!AR3</f>
        <v>2582275.2352165086</v>
      </c>
      <c r="AD38" s="8">
        <f>'POTEnCIA Ind. Value added'!AS3</f>
        <v>2614739.9143694583</v>
      </c>
      <c r="AE38" s="8">
        <f>'POTEnCIA Ind. Value added'!AT3</f>
        <v>2648094.040964535</v>
      </c>
      <c r="AF38" s="8">
        <f>'POTEnCIA Ind. Value added'!AU3</f>
        <v>2682682.2350231954</v>
      </c>
      <c r="AG38" s="8">
        <f>'POTEnCIA Ind. Value added'!AV3</f>
        <v>2718072.139215922</v>
      </c>
      <c r="AH38" s="8">
        <f>'POTEnCIA Ind. Value added'!AW3</f>
        <v>2754163.4050302901</v>
      </c>
      <c r="AI38" s="8">
        <f>'POTEnCIA Ind. Value added'!AX3</f>
        <v>2790739.7676250292</v>
      </c>
      <c r="AJ38" s="8">
        <f>'POTEnCIA Ind. Value added'!AY3</f>
        <v>2827811.8315087007</v>
      </c>
      <c r="AK38" s="8">
        <f>'POTEnCIA Ind. Value added'!AZ3</f>
        <v>2865476.0259032319</v>
      </c>
    </row>
    <row r="39" spans="1:37" x14ac:dyDescent="0.45">
      <c r="A39" s="18" t="s">
        <v>29</v>
      </c>
      <c r="B39" s="8">
        <f>'POTEnCIA Ind. Value added'!Q4</f>
        <v>42130.370628106539</v>
      </c>
      <c r="C39" s="8">
        <f>'POTEnCIA Ind. Value added'!R4</f>
        <v>40761.275853098516</v>
      </c>
      <c r="D39" s="8">
        <f>'POTEnCIA Ind. Value added'!S4</f>
        <v>40582.747375092149</v>
      </c>
      <c r="E39" s="8">
        <f>'POTEnCIA Ind. Value added'!T4</f>
        <v>40726.302047633726</v>
      </c>
      <c r="F39" s="8">
        <f>'POTEnCIA Ind. Value added'!U4</f>
        <v>40946.498706330553</v>
      </c>
      <c r="G39" s="8">
        <f>'POTEnCIA Ind. Value added'!V4</f>
        <v>41180.572052751653</v>
      </c>
      <c r="H39" s="8">
        <f>'POTEnCIA Ind. Value added'!W4</f>
        <v>41372.027631473087</v>
      </c>
      <c r="I39" s="8">
        <f>'POTEnCIA Ind. Value added'!X4</f>
        <v>41522.357611475549</v>
      </c>
      <c r="J39" s="8">
        <f>'POTEnCIA Ind. Value added'!Y4</f>
        <v>41648.777591433769</v>
      </c>
      <c r="K39" s="8">
        <f>'POTEnCIA Ind. Value added'!Z4</f>
        <v>41762.127855532031</v>
      </c>
      <c r="L39" s="8">
        <f>'POTEnCIA Ind. Value added'!AA4</f>
        <v>41885.025125119406</v>
      </c>
      <c r="M39" s="8">
        <f>'POTEnCIA Ind. Value added'!AB4</f>
        <v>42052.186540222174</v>
      </c>
      <c r="N39" s="8">
        <f>'POTEnCIA Ind. Value added'!AC4</f>
        <v>42251.230450361356</v>
      </c>
      <c r="O39" s="8">
        <f>'POTEnCIA Ind. Value added'!AD4</f>
        <v>42475.703561282833</v>
      </c>
      <c r="P39" s="8">
        <f>'POTEnCIA Ind. Value added'!AE4</f>
        <v>42716.07389224261</v>
      </c>
      <c r="Q39" s="8">
        <f>'POTEnCIA Ind. Value added'!AF4</f>
        <v>42964.369798567815</v>
      </c>
      <c r="R39" s="8">
        <f>'POTEnCIA Ind. Value added'!AG4</f>
        <v>43222.619118179682</v>
      </c>
      <c r="S39" s="8">
        <f>'POTEnCIA Ind. Value added'!AH4</f>
        <v>43498.639278638482</v>
      </c>
      <c r="T39" s="8">
        <f>'POTEnCIA Ind. Value added'!AI4</f>
        <v>43792.250692770052</v>
      </c>
      <c r="U39" s="8">
        <f>'POTEnCIA Ind. Value added'!AJ4</f>
        <v>44097.532740863608</v>
      </c>
      <c r="V39" s="8">
        <f>'POTEnCIA Ind. Value added'!AK4</f>
        <v>44407.829761590583</v>
      </c>
      <c r="W39" s="8">
        <f>'POTEnCIA Ind. Value added'!AL4</f>
        <v>44732.172314880299</v>
      </c>
      <c r="X39" s="8">
        <f>'POTEnCIA Ind. Value added'!AM4</f>
        <v>45075.786870011638</v>
      </c>
      <c r="Y39" s="8">
        <f>'POTEnCIA Ind. Value added'!AN4</f>
        <v>45434.342078769419</v>
      </c>
      <c r="Z39" s="8">
        <f>'POTEnCIA Ind. Value added'!AO4</f>
        <v>45805.73189345561</v>
      </c>
      <c r="AA39" s="8">
        <f>'POTEnCIA Ind. Value added'!AP4</f>
        <v>46191.92696515868</v>
      </c>
      <c r="AB39" s="8">
        <f>'POTEnCIA Ind. Value added'!AQ4</f>
        <v>46591.529974020392</v>
      </c>
      <c r="AC39" s="8">
        <f>'POTEnCIA Ind. Value added'!AR4</f>
        <v>47005.752710487512</v>
      </c>
      <c r="AD39" s="8">
        <f>'POTEnCIA Ind. Value added'!AS4</f>
        <v>47435.175711175572</v>
      </c>
      <c r="AE39" s="8">
        <f>'POTEnCIA Ind. Value added'!AT4</f>
        <v>47878.248782755545</v>
      </c>
      <c r="AF39" s="8">
        <f>'POTEnCIA Ind. Value added'!AU4</f>
        <v>48338.287493380616</v>
      </c>
      <c r="AG39" s="8">
        <f>'POTEnCIA Ind. Value added'!AV4</f>
        <v>48806.720735594223</v>
      </c>
      <c r="AH39" s="8">
        <f>'POTEnCIA Ind. Value added'!AW4</f>
        <v>49283.665114178126</v>
      </c>
      <c r="AI39" s="8">
        <f>'POTEnCIA Ind. Value added'!AX4</f>
        <v>49767.921639842098</v>
      </c>
      <c r="AJ39" s="8">
        <f>'POTEnCIA Ind. Value added'!AY4</f>
        <v>50261.057598301923</v>
      </c>
      <c r="AK39" s="8">
        <f>'POTEnCIA Ind. Value added'!AZ4</f>
        <v>50766.701346478236</v>
      </c>
    </row>
    <row r="40" spans="1:37" x14ac:dyDescent="0.45">
      <c r="A40" s="20" t="s">
        <v>30</v>
      </c>
      <c r="B40" s="8">
        <f>'POTEnCIA Ind. Value added'!Q5</f>
        <v>24286.8397775126</v>
      </c>
      <c r="C40" s="8">
        <f>'POTEnCIA Ind. Value added'!R5</f>
        <v>25200.898238401791</v>
      </c>
      <c r="D40" s="8">
        <f>'POTEnCIA Ind. Value added'!S5</f>
        <v>25697.071385747455</v>
      </c>
      <c r="E40" s="8">
        <f>'POTEnCIA Ind. Value added'!T5</f>
        <v>26025.838036678564</v>
      </c>
      <c r="F40" s="8">
        <f>'POTEnCIA Ind. Value added'!U5</f>
        <v>26277.725543365559</v>
      </c>
      <c r="G40" s="8">
        <f>'POTEnCIA Ind. Value added'!V5</f>
        <v>26476.591025083297</v>
      </c>
      <c r="H40" s="8">
        <f>'POTEnCIA Ind. Value added'!W5</f>
        <v>26740.50193877138</v>
      </c>
      <c r="I40" s="8">
        <f>'POTEnCIA Ind. Value added'!X5</f>
        <v>26981.988843386858</v>
      </c>
      <c r="J40" s="8">
        <f>'POTEnCIA Ind. Value added'!Y5</f>
        <v>27202.322374856885</v>
      </c>
      <c r="K40" s="8">
        <f>'POTEnCIA Ind. Value added'!Z5</f>
        <v>27404.922701236392</v>
      </c>
      <c r="L40" s="8">
        <f>'POTEnCIA Ind. Value added'!AA5</f>
        <v>27596.235467063554</v>
      </c>
      <c r="M40" s="8">
        <f>'POTEnCIA Ind. Value added'!AB5</f>
        <v>27790.339957221153</v>
      </c>
      <c r="N40" s="8">
        <f>'POTEnCIA Ind. Value added'!AC5</f>
        <v>27986.655912690974</v>
      </c>
      <c r="O40" s="8">
        <f>'POTEnCIA Ind. Value added'!AD5</f>
        <v>28188.666507693539</v>
      </c>
      <c r="P40" s="8">
        <f>'POTEnCIA Ind. Value added'!AE5</f>
        <v>28396.702291150941</v>
      </c>
      <c r="Q40" s="8">
        <f>'POTEnCIA Ind. Value added'!AF5</f>
        <v>28612.186144132218</v>
      </c>
      <c r="R40" s="8">
        <f>'POTEnCIA Ind. Value added'!AG5</f>
        <v>28835.379325928785</v>
      </c>
      <c r="S40" s="8">
        <f>'POTEnCIA Ind. Value added'!AH5</f>
        <v>29065.959398590421</v>
      </c>
      <c r="T40" s="8">
        <f>'POTEnCIA Ind. Value added'!AI5</f>
        <v>29306.068967536237</v>
      </c>
      <c r="U40" s="8">
        <f>'POTEnCIA Ind. Value added'!AJ5</f>
        <v>29555.028141654489</v>
      </c>
      <c r="V40" s="8">
        <f>'POTEnCIA Ind. Value added'!AK5</f>
        <v>29812.004128965633</v>
      </c>
      <c r="W40" s="8">
        <f>'POTEnCIA Ind. Value added'!AL5</f>
        <v>30084.411868265797</v>
      </c>
      <c r="X40" s="8">
        <f>'POTEnCIA Ind. Value added'!AM5</f>
        <v>30373.458194377235</v>
      </c>
      <c r="Y40" s="8">
        <f>'POTEnCIA Ind. Value added'!AN5</f>
        <v>30674.309008726857</v>
      </c>
      <c r="Z40" s="8">
        <f>'POTEnCIA Ind. Value added'!AO5</f>
        <v>30984.252208521149</v>
      </c>
      <c r="AA40" s="8">
        <f>'POTEnCIA Ind. Value added'!AP5</f>
        <v>31304.403351758134</v>
      </c>
      <c r="AB40" s="8">
        <f>'POTEnCIA Ind. Value added'!AQ5</f>
        <v>31634.650819834642</v>
      </c>
      <c r="AC40" s="8">
        <f>'POTEnCIA Ind. Value added'!AR5</f>
        <v>31976.532858701525</v>
      </c>
      <c r="AD40" s="8">
        <f>'POTEnCIA Ind. Value added'!AS5</f>
        <v>32330.100868002191</v>
      </c>
      <c r="AE40" s="8">
        <f>'POTEnCIA Ind. Value added'!AT5</f>
        <v>32693.796183020073</v>
      </c>
      <c r="AF40" s="8">
        <f>'POTEnCIA Ind. Value added'!AU5</f>
        <v>33069.776356485148</v>
      </c>
      <c r="AG40" s="8">
        <f>'POTEnCIA Ind. Value added'!AV5</f>
        <v>33450.564063201469</v>
      </c>
      <c r="AH40" s="8">
        <f>'POTEnCIA Ind. Value added'!AW5</f>
        <v>33837.44812255523</v>
      </c>
      <c r="AI40" s="8">
        <f>'POTEnCIA Ind. Value added'!AX5</f>
        <v>34230.291450177145</v>
      </c>
      <c r="AJ40" s="8">
        <f>'POTEnCIA Ind. Value added'!AY5</f>
        <v>34631.119955313872</v>
      </c>
      <c r="AK40" s="8">
        <f>'POTEnCIA Ind. Value added'!AZ5</f>
        <v>35043.136290167538</v>
      </c>
    </row>
    <row r="41" spans="1:37" x14ac:dyDescent="0.45">
      <c r="A41" s="20" t="s">
        <v>31</v>
      </c>
      <c r="B41" s="8">
        <f>'POTEnCIA Ind. Value added'!Q6</f>
        <v>240638.97897833015</v>
      </c>
      <c r="C41" s="8">
        <f>'POTEnCIA Ind. Value added'!R6</f>
        <v>246306.42248857266</v>
      </c>
      <c r="D41" s="8">
        <f>'POTEnCIA Ind. Value added'!S6</f>
        <v>251608.99452653792</v>
      </c>
      <c r="E41" s="8">
        <f>'POTEnCIA Ind. Value added'!T6</f>
        <v>256963.94641120743</v>
      </c>
      <c r="F41" s="8">
        <f>'POTEnCIA Ind. Value added'!U6</f>
        <v>261476.37225982465</v>
      </c>
      <c r="G41" s="8">
        <f>'POTEnCIA Ind. Value added'!V6</f>
        <v>265396.98375387408</v>
      </c>
      <c r="H41" s="8">
        <f>'POTEnCIA Ind. Value added'!W6</f>
        <v>268847.82524389873</v>
      </c>
      <c r="I41" s="8">
        <f>'POTEnCIA Ind. Value added'!X6</f>
        <v>272012.92183046561</v>
      </c>
      <c r="J41" s="8">
        <f>'POTEnCIA Ind. Value added'!Y6</f>
        <v>275006.40346409671</v>
      </c>
      <c r="K41" s="8">
        <f>'POTEnCIA Ind. Value added'!Z6</f>
        <v>277860.36008280003</v>
      </c>
      <c r="L41" s="8">
        <f>'POTEnCIA Ind. Value added'!AA6</f>
        <v>280663.99555887911</v>
      </c>
      <c r="M41" s="8">
        <f>'POTEnCIA Ind. Value added'!AB6</f>
        <v>283627.56564599264</v>
      </c>
      <c r="N41" s="8">
        <f>'POTEnCIA Ind. Value added'!AC6</f>
        <v>286726.93511463015</v>
      </c>
      <c r="O41" s="8">
        <f>'POTEnCIA Ind. Value added'!AD6</f>
        <v>289949.28963041224</v>
      </c>
      <c r="P41" s="8">
        <f>'POTEnCIA Ind. Value added'!AE6</f>
        <v>293254.61363074405</v>
      </c>
      <c r="Q41" s="8">
        <f>'POTEnCIA Ind. Value added'!AF6</f>
        <v>296618.6025277382</v>
      </c>
      <c r="R41" s="8">
        <f>'POTEnCIA Ind. Value added'!AG6</f>
        <v>300043.14485417731</v>
      </c>
      <c r="S41" s="8">
        <f>'POTEnCIA Ind. Value added'!AH6</f>
        <v>303550.79669353896</v>
      </c>
      <c r="T41" s="8">
        <f>'POTEnCIA Ind. Value added'!AI6</f>
        <v>307164.39823749359</v>
      </c>
      <c r="U41" s="8">
        <f>'POTEnCIA Ind. Value added'!AJ6</f>
        <v>310875.66429506865</v>
      </c>
      <c r="V41" s="8">
        <f>'POTEnCIA Ind. Value added'!AK6</f>
        <v>314684.36686921027</v>
      </c>
      <c r="W41" s="8">
        <f>'POTEnCIA Ind. Value added'!AL6</f>
        <v>318634.82082733896</v>
      </c>
      <c r="X41" s="8">
        <f>'POTEnCIA Ind. Value added'!AM6</f>
        <v>322733.7179954435</v>
      </c>
      <c r="Y41" s="8">
        <f>'POTEnCIA Ind. Value added'!AN6</f>
        <v>326967.93198274681</v>
      </c>
      <c r="Z41" s="8">
        <f>'POTEnCIA Ind. Value added'!AO6</f>
        <v>331345.23277970892</v>
      </c>
      <c r="AA41" s="8">
        <f>'POTEnCIA Ind. Value added'!AP6</f>
        <v>335894.38637274294</v>
      </c>
      <c r="AB41" s="8">
        <f>'POTEnCIA Ind. Value added'!AQ6</f>
        <v>340615.27843055583</v>
      </c>
      <c r="AC41" s="8">
        <f>'POTEnCIA Ind. Value added'!AR6</f>
        <v>345496.26428693079</v>
      </c>
      <c r="AD41" s="8">
        <f>'POTEnCIA Ind. Value added'!AS6</f>
        <v>350543.62912807171</v>
      </c>
      <c r="AE41" s="8">
        <f>'POTEnCIA Ind. Value added'!AT6</f>
        <v>355763.33315448702</v>
      </c>
      <c r="AF41" s="8">
        <f>'POTEnCIA Ind. Value added'!AU6</f>
        <v>361204.98605885037</v>
      </c>
      <c r="AG41" s="8">
        <f>'POTEnCIA Ind. Value added'!AV6</f>
        <v>366822.06953095971</v>
      </c>
      <c r="AH41" s="8">
        <f>'POTEnCIA Ind. Value added'!AW6</f>
        <v>372591.73299443716</v>
      </c>
      <c r="AI41" s="8">
        <f>'POTEnCIA Ind. Value added'!AX6</f>
        <v>378468.30198526825</v>
      </c>
      <c r="AJ41" s="8">
        <f>'POTEnCIA Ind. Value added'!AY6</f>
        <v>384441.48280808469</v>
      </c>
      <c r="AK41" s="8">
        <f>'POTEnCIA Ind. Value added'!AZ6</f>
        <v>390507.93869324506</v>
      </c>
    </row>
    <row r="42" spans="1:37" x14ac:dyDescent="0.45">
      <c r="A42" s="20" t="s">
        <v>32</v>
      </c>
      <c r="B42" s="8">
        <f>'POTEnCIA Ind. Value added'!Q7</f>
        <v>64615.98526307274</v>
      </c>
      <c r="C42" s="8">
        <f>'POTEnCIA Ind. Value added'!R7</f>
        <v>65995.416305235936</v>
      </c>
      <c r="D42" s="8">
        <f>'POTEnCIA Ind. Value added'!S7</f>
        <v>67056.115652937922</v>
      </c>
      <c r="E42" s="8">
        <f>'POTEnCIA Ind. Value added'!T7</f>
        <v>68003.501631696083</v>
      </c>
      <c r="F42" s="8">
        <f>'POTEnCIA Ind. Value added'!U7</f>
        <v>68790.286862288136</v>
      </c>
      <c r="G42" s="8">
        <f>'POTEnCIA Ind. Value added'!V7</f>
        <v>69376.407836180224</v>
      </c>
      <c r="H42" s="8">
        <f>'POTEnCIA Ind. Value added'!W7</f>
        <v>70064.144870431584</v>
      </c>
      <c r="I42" s="8">
        <f>'POTEnCIA Ind. Value added'!X7</f>
        <v>70693.570191924809</v>
      </c>
      <c r="J42" s="8">
        <f>'POTEnCIA Ind. Value added'!Y7</f>
        <v>71288.752061620849</v>
      </c>
      <c r="K42" s="8">
        <f>'POTEnCIA Ind. Value added'!Z7</f>
        <v>71868.815041054622</v>
      </c>
      <c r="L42" s="8">
        <f>'POTEnCIA Ind. Value added'!AA7</f>
        <v>72466.400823167438</v>
      </c>
      <c r="M42" s="8">
        <f>'POTEnCIA Ind. Value added'!AB7</f>
        <v>73129.435858581972</v>
      </c>
      <c r="N42" s="8">
        <f>'POTEnCIA Ind. Value added'!AC7</f>
        <v>73840.004412544367</v>
      </c>
      <c r="O42" s="8">
        <f>'POTEnCIA Ind. Value added'!AD7</f>
        <v>74586.758456817886</v>
      </c>
      <c r="P42" s="8">
        <f>'POTEnCIA Ind. Value added'!AE7</f>
        <v>75356.035278305426</v>
      </c>
      <c r="Q42" s="8">
        <f>'POTEnCIA Ind. Value added'!AF7</f>
        <v>76133.728595073364</v>
      </c>
      <c r="R42" s="8">
        <f>'POTEnCIA Ind. Value added'!AG7</f>
        <v>76918.159584082838</v>
      </c>
      <c r="S42" s="8">
        <f>'POTEnCIA Ind. Value added'!AH7</f>
        <v>77721.170868554007</v>
      </c>
      <c r="T42" s="8">
        <f>'POTEnCIA Ind. Value added'!AI7</f>
        <v>78547.664578555021</v>
      </c>
      <c r="U42" s="8">
        <f>'POTEnCIA Ind. Value added'!AJ7</f>
        <v>79396.143803976156</v>
      </c>
      <c r="V42" s="8">
        <f>'POTEnCIA Ind. Value added'!AK7</f>
        <v>80261.595574245555</v>
      </c>
      <c r="W42" s="8">
        <f>'POTEnCIA Ind. Value added'!AL7</f>
        <v>81156.753542850318</v>
      </c>
      <c r="X42" s="8">
        <f>'POTEnCIA Ind. Value added'!AM7</f>
        <v>82088.142494119995</v>
      </c>
      <c r="Y42" s="8">
        <f>'POTEnCIA Ind. Value added'!AN7</f>
        <v>83048.715710259479</v>
      </c>
      <c r="Z42" s="8">
        <f>'POTEnCIA Ind. Value added'!AO7</f>
        <v>84035.300753103991</v>
      </c>
      <c r="AA42" s="8">
        <f>'POTEnCIA Ind. Value added'!AP7</f>
        <v>85049.763396065449</v>
      </c>
      <c r="AB42" s="8">
        <f>'POTEnCIA Ind. Value added'!AQ7</f>
        <v>86093.979759437352</v>
      </c>
      <c r="AC42" s="8">
        <f>'POTEnCIA Ind. Value added'!AR7</f>
        <v>87170.443347756285</v>
      </c>
      <c r="AD42" s="8">
        <f>'POTEnCIA Ind. Value added'!AS7</f>
        <v>88278.371432708052</v>
      </c>
      <c r="AE42" s="8">
        <f>'POTEnCIA Ind. Value added'!AT7</f>
        <v>89415.586760665785</v>
      </c>
      <c r="AF42" s="8">
        <f>'POTEnCIA Ind. Value added'!AU7</f>
        <v>90591.524768509655</v>
      </c>
      <c r="AG42" s="8">
        <f>'POTEnCIA Ind. Value added'!AV7</f>
        <v>91789.178118195501</v>
      </c>
      <c r="AH42" s="8">
        <f>'POTEnCIA Ind. Value added'!AW7</f>
        <v>93009.372442012886</v>
      </c>
      <c r="AI42" s="8">
        <f>'POTEnCIA Ind. Value added'!AX7</f>
        <v>94246.863214641591</v>
      </c>
      <c r="AJ42" s="8">
        <f>'POTEnCIA Ind. Value added'!AY7</f>
        <v>95502.961564442463</v>
      </c>
      <c r="AK42" s="8">
        <f>'POTEnCIA Ind. Value added'!AZ7</f>
        <v>96782.45680934409</v>
      </c>
    </row>
    <row r="43" spans="1:37" x14ac:dyDescent="0.45">
      <c r="A43" s="20" t="s">
        <v>33</v>
      </c>
      <c r="B43" s="8">
        <f>'POTEnCIA Ind. Value added'!Q8</f>
        <v>76675.982029248698</v>
      </c>
      <c r="C43" s="8">
        <f>'POTEnCIA Ind. Value added'!R8</f>
        <v>77305.238405230659</v>
      </c>
      <c r="D43" s="8">
        <f>'POTEnCIA Ind. Value added'!S8</f>
        <v>78273.535828291759</v>
      </c>
      <c r="E43" s="8">
        <f>'POTEnCIA Ind. Value added'!T8</f>
        <v>79354.727151009807</v>
      </c>
      <c r="F43" s="8">
        <f>'POTEnCIA Ind. Value added'!U8</f>
        <v>80256.962016887031</v>
      </c>
      <c r="G43" s="8">
        <f>'POTEnCIA Ind. Value added'!V8</f>
        <v>80902.853693343015</v>
      </c>
      <c r="H43" s="8">
        <f>'POTEnCIA Ind. Value added'!W8</f>
        <v>81557.419648641197</v>
      </c>
      <c r="I43" s="8">
        <f>'POTEnCIA Ind. Value added'!X8</f>
        <v>82141.142220221504</v>
      </c>
      <c r="J43" s="8">
        <f>'POTEnCIA Ind. Value added'!Y8</f>
        <v>82681.223517695413</v>
      </c>
      <c r="K43" s="8">
        <f>'POTEnCIA Ind. Value added'!Z8</f>
        <v>83196.809832766754</v>
      </c>
      <c r="L43" s="8">
        <f>'POTEnCIA Ind. Value added'!AA8</f>
        <v>83716.151185629002</v>
      </c>
      <c r="M43" s="8">
        <f>'POTEnCIA Ind. Value added'!AB8</f>
        <v>84294.502336832054</v>
      </c>
      <c r="N43" s="8">
        <f>'POTEnCIA Ind. Value added'!AC8</f>
        <v>84913.644294255209</v>
      </c>
      <c r="O43" s="8">
        <f>'POTEnCIA Ind. Value added'!AD8</f>
        <v>85562.639588824866</v>
      </c>
      <c r="P43" s="8">
        <f>'POTEnCIA Ind. Value added'!AE8</f>
        <v>86226.830489405154</v>
      </c>
      <c r="Q43" s="8">
        <f>'POTEnCIA Ind. Value added'!AF8</f>
        <v>86893.605427562055</v>
      </c>
      <c r="R43" s="8">
        <f>'POTEnCIA Ind. Value added'!AG8</f>
        <v>87562.685412137711</v>
      </c>
      <c r="S43" s="8">
        <f>'POTEnCIA Ind. Value added'!AH8</f>
        <v>88247.233802429997</v>
      </c>
      <c r="T43" s="8">
        <f>'POTEnCIA Ind. Value added'!AI8</f>
        <v>88951.131526482175</v>
      </c>
      <c r="U43" s="8">
        <f>'POTEnCIA Ind. Value added'!AJ8</f>
        <v>89671.646586261006</v>
      </c>
      <c r="V43" s="8">
        <f>'POTEnCIA Ind. Value added'!AK8</f>
        <v>90402.472333173151</v>
      </c>
      <c r="W43" s="8">
        <f>'POTEnCIA Ind. Value added'!AL8</f>
        <v>91160.567100402957</v>
      </c>
      <c r="X43" s="8">
        <f>'POTEnCIA Ind. Value added'!AM8</f>
        <v>91952.412360910821</v>
      </c>
      <c r="Y43" s="8">
        <f>'POTEnCIA Ind. Value added'!AN8</f>
        <v>92764.771407327469</v>
      </c>
      <c r="Z43" s="8">
        <f>'POTEnCIA Ind. Value added'!AO8</f>
        <v>93589.663970055699</v>
      </c>
      <c r="AA43" s="8">
        <f>'POTEnCIA Ind. Value added'!AP8</f>
        <v>94424.610721083998</v>
      </c>
      <c r="AB43" s="8">
        <f>'POTEnCIA Ind. Value added'!AQ8</f>
        <v>95264.123204525153</v>
      </c>
      <c r="AC43" s="8">
        <f>'POTEnCIA Ind. Value added'!AR8</f>
        <v>96112.821510413894</v>
      </c>
      <c r="AD43" s="8">
        <f>'POTEnCIA Ind. Value added'!AS8</f>
        <v>96980.492659172771</v>
      </c>
      <c r="AE43" s="8">
        <f>'POTEnCIA Ind. Value added'!AT8</f>
        <v>97874.740696793917</v>
      </c>
      <c r="AF43" s="8">
        <f>'POTEnCIA Ind. Value added'!AU8</f>
        <v>98816.24818839955</v>
      </c>
      <c r="AG43" s="8">
        <f>'POTEnCIA Ind. Value added'!AV8</f>
        <v>99784.0932964026</v>
      </c>
      <c r="AH43" s="8">
        <f>'POTEnCIA Ind. Value added'!AW8</f>
        <v>100773.60402221163</v>
      </c>
      <c r="AI43" s="8">
        <f>'POTEnCIA Ind. Value added'!AX8</f>
        <v>101778.7132032056</v>
      </c>
      <c r="AJ43" s="8">
        <f>'POTEnCIA Ind. Value added'!AY8</f>
        <v>102799.64467365024</v>
      </c>
      <c r="AK43" s="8">
        <f>'POTEnCIA Ind. Value added'!AZ8</f>
        <v>103840.82977276188</v>
      </c>
    </row>
    <row r="44" spans="1:37" x14ac:dyDescent="0.45">
      <c r="A44" s="20" t="s">
        <v>34</v>
      </c>
      <c r="B44" s="8">
        <f>'POTEnCIA Ind. Value added'!Q9</f>
        <v>253928.76594355408</v>
      </c>
      <c r="C44" s="8">
        <f>'POTEnCIA Ind. Value added'!R9</f>
        <v>258759.50358208251</v>
      </c>
      <c r="D44" s="8">
        <f>'POTEnCIA Ind. Value added'!S9</f>
        <v>266041.80166496709</v>
      </c>
      <c r="E44" s="8">
        <f>'POTEnCIA Ind. Value added'!T9</f>
        <v>274832.53489360953</v>
      </c>
      <c r="F44" s="8">
        <f>'POTEnCIA Ind. Value added'!U9</f>
        <v>282589.70003419218</v>
      </c>
      <c r="G44" s="8">
        <f>'POTEnCIA Ind. Value added'!V9</f>
        <v>289716.41218016943</v>
      </c>
      <c r="H44" s="8">
        <f>'POTEnCIA Ind. Value added'!W9</f>
        <v>295386.29527338105</v>
      </c>
      <c r="I44" s="8">
        <f>'POTEnCIA Ind. Value added'!X9</f>
        <v>300684.30922192964</v>
      </c>
      <c r="J44" s="8">
        <f>'POTEnCIA Ind. Value added'!Y9</f>
        <v>305725.9575355745</v>
      </c>
      <c r="K44" s="8">
        <f>'POTEnCIA Ind. Value added'!Z9</f>
        <v>310557.51265281055</v>
      </c>
      <c r="L44" s="8">
        <f>'POTEnCIA Ind. Value added'!AA9</f>
        <v>315242.74127814284</v>
      </c>
      <c r="M44" s="8">
        <f>'POTEnCIA Ind. Value added'!AB9</f>
        <v>319912.72851195553</v>
      </c>
      <c r="N44" s="8">
        <f>'POTEnCIA Ind. Value added'!AC9</f>
        <v>324577.03529810475</v>
      </c>
      <c r="O44" s="8">
        <f>'POTEnCIA Ind. Value added'!AD9</f>
        <v>329255.88695530727</v>
      </c>
      <c r="P44" s="8">
        <f>'POTEnCIA Ind. Value added'!AE9</f>
        <v>333947.29163977935</v>
      </c>
      <c r="Q44" s="8">
        <f>'POTEnCIA Ind. Value added'!AF9</f>
        <v>338649.10517332953</v>
      </c>
      <c r="R44" s="8">
        <f>'POTEnCIA Ind. Value added'!AG9</f>
        <v>343346.59544057865</v>
      </c>
      <c r="S44" s="8">
        <f>'POTEnCIA Ind. Value added'!AH9</f>
        <v>348054.29058026063</v>
      </c>
      <c r="T44" s="8">
        <f>'POTEnCIA Ind. Value added'!AI9</f>
        <v>352825.58432413847</v>
      </c>
      <c r="U44" s="8">
        <f>'POTEnCIA Ind. Value added'!AJ9</f>
        <v>357669.81356498454</v>
      </c>
      <c r="V44" s="8">
        <f>'POTEnCIA Ind. Value added'!AK9</f>
        <v>362589.26547575614</v>
      </c>
      <c r="W44" s="8">
        <f>'POTEnCIA Ind. Value added'!AL9</f>
        <v>367645.31553939811</v>
      </c>
      <c r="X44" s="8">
        <f>'POTEnCIA Ind. Value added'!AM9</f>
        <v>372843.75071482139</v>
      </c>
      <c r="Y44" s="8">
        <f>'POTEnCIA Ind. Value added'!AN9</f>
        <v>378157.48589860817</v>
      </c>
      <c r="Z44" s="8">
        <f>'POTEnCIA Ind. Value added'!AO9</f>
        <v>383585.7405158726</v>
      </c>
      <c r="AA44" s="8">
        <f>'POTEnCIA Ind. Value added'!AP9</f>
        <v>389132.67004358408</v>
      </c>
      <c r="AB44" s="8">
        <f>'POTEnCIA Ind. Value added'!AQ9</f>
        <v>394786.3065689166</v>
      </c>
      <c r="AC44" s="8">
        <f>'POTEnCIA Ind. Value added'!AR9</f>
        <v>400566.43317280913</v>
      </c>
      <c r="AD44" s="8">
        <f>'POTEnCIA Ind. Value added'!AS9</f>
        <v>406489.70870798238</v>
      </c>
      <c r="AE44" s="8">
        <f>'POTEnCIA Ind. Value added'!AT9</f>
        <v>412572.755957407</v>
      </c>
      <c r="AF44" s="8">
        <f>'POTEnCIA Ind. Value added'!AU9</f>
        <v>418899.74426163093</v>
      </c>
      <c r="AG44" s="8">
        <f>'POTEnCIA Ind. Value added'!AV9</f>
        <v>425379.89902477479</v>
      </c>
      <c r="AH44" s="8">
        <f>'POTEnCIA Ind. Value added'!AW9</f>
        <v>432004.21130540874</v>
      </c>
      <c r="AI44" s="8">
        <f>'POTEnCIA Ind. Value added'!AX9</f>
        <v>438747.48096911202</v>
      </c>
      <c r="AJ44" s="8">
        <f>'POTEnCIA Ind. Value added'!AY9</f>
        <v>445616.30177631316</v>
      </c>
      <c r="AK44" s="8">
        <f>'POTEnCIA Ind. Value added'!AZ9</f>
        <v>452629.26607926423</v>
      </c>
    </row>
    <row r="45" spans="1:37" x14ac:dyDescent="0.45">
      <c r="A45" s="20" t="s">
        <v>35</v>
      </c>
      <c r="B45" s="8">
        <f>'POTEnCIA Ind. Value added'!Q10</f>
        <v>271270.58246574883</v>
      </c>
      <c r="C45" s="8">
        <f>'POTEnCIA Ind. Value added'!R10</f>
        <v>282519.64367145498</v>
      </c>
      <c r="D45" s="8">
        <f>'POTEnCIA Ind. Value added'!S10</f>
        <v>292658.85472082096</v>
      </c>
      <c r="E45" s="8">
        <f>'POTEnCIA Ind. Value added'!T10</f>
        <v>301902.7626028891</v>
      </c>
      <c r="F45" s="8">
        <f>'POTEnCIA Ind. Value added'!U10</f>
        <v>309689.54679448414</v>
      </c>
      <c r="G45" s="8">
        <f>'POTEnCIA Ind. Value added'!V10</f>
        <v>316263.64804725203</v>
      </c>
      <c r="H45" s="8">
        <f>'POTEnCIA Ind. Value added'!W10</f>
        <v>322033.8729979443</v>
      </c>
      <c r="I45" s="8">
        <f>'POTEnCIA Ind. Value added'!X10</f>
        <v>327433.65003647917</v>
      </c>
      <c r="J45" s="8">
        <f>'POTEnCIA Ind. Value added'!Y10</f>
        <v>332559.49705960124</v>
      </c>
      <c r="K45" s="8">
        <f>'POTEnCIA Ind. Value added'!Z10</f>
        <v>337468.53233852203</v>
      </c>
      <c r="L45" s="8">
        <f>'POTEnCIA Ind. Value added'!AA10</f>
        <v>342242.09899278282</v>
      </c>
      <c r="M45" s="8">
        <f>'POTEnCIA Ind. Value added'!AB10</f>
        <v>347059.00812005135</v>
      </c>
      <c r="N45" s="8">
        <f>'POTEnCIA Ind. Value added'!AC10</f>
        <v>351930.76897619583</v>
      </c>
      <c r="O45" s="8">
        <f>'POTEnCIA Ind. Value added'!AD10</f>
        <v>356880.41338142258</v>
      </c>
      <c r="P45" s="8">
        <f>'POTEnCIA Ind. Value added'!AE10</f>
        <v>361896.44755273464</v>
      </c>
      <c r="Q45" s="8">
        <f>'POTEnCIA Ind. Value added'!AF10</f>
        <v>366967.39057835122</v>
      </c>
      <c r="R45" s="8">
        <f>'POTEnCIA Ind. Value added'!AG10</f>
        <v>372042.08576948952</v>
      </c>
      <c r="S45" s="8">
        <f>'POTEnCIA Ind. Value added'!AH10</f>
        <v>377127.87022640288</v>
      </c>
      <c r="T45" s="8">
        <f>'POTEnCIA Ind. Value added'!AI10</f>
        <v>382284.26605219964</v>
      </c>
      <c r="U45" s="8">
        <f>'POTEnCIA Ind. Value added'!AJ10</f>
        <v>387565.86465162208</v>
      </c>
      <c r="V45" s="8">
        <f>'POTEnCIA Ind. Value added'!AK10</f>
        <v>393011.56209756085</v>
      </c>
      <c r="W45" s="8">
        <f>'POTEnCIA Ind. Value added'!AL10</f>
        <v>398696.77665393625</v>
      </c>
      <c r="X45" s="8">
        <f>'POTEnCIA Ind. Value added'!AM10</f>
        <v>404638.15768003097</v>
      </c>
      <c r="Y45" s="8">
        <f>'POTEnCIA Ind. Value added'!AN10</f>
        <v>410785.17587944085</v>
      </c>
      <c r="Z45" s="8">
        <f>'POTEnCIA Ind. Value added'!AO10</f>
        <v>417106.72639933758</v>
      </c>
      <c r="AA45" s="8">
        <f>'POTEnCIA Ind. Value added'!AP10</f>
        <v>423635.00128718314</v>
      </c>
      <c r="AB45" s="8">
        <f>'POTEnCIA Ind. Value added'!AQ10</f>
        <v>430298.93842243456</v>
      </c>
      <c r="AC45" s="8">
        <f>'POTEnCIA Ind. Value added'!AR10</f>
        <v>437083.98183511104</v>
      </c>
      <c r="AD45" s="8">
        <f>'POTEnCIA Ind. Value added'!AS10</f>
        <v>444047.10736595996</v>
      </c>
      <c r="AE45" s="8">
        <f>'POTEnCIA Ind. Value added'!AT10</f>
        <v>451238.70490747161</v>
      </c>
      <c r="AF45" s="8">
        <f>'POTEnCIA Ind. Value added'!AU10</f>
        <v>458746.57947071374</v>
      </c>
      <c r="AG45" s="8">
        <f>'POTEnCIA Ind. Value added'!AV10</f>
        <v>466596.79744015902</v>
      </c>
      <c r="AH45" s="8">
        <f>'POTEnCIA Ind. Value added'!AW10</f>
        <v>474689.00833745289</v>
      </c>
      <c r="AI45" s="8">
        <f>'POTEnCIA Ind. Value added'!AX10</f>
        <v>482910.14847016259</v>
      </c>
      <c r="AJ45" s="8">
        <f>'POTEnCIA Ind. Value added'!AY10</f>
        <v>491230.97599671409</v>
      </c>
      <c r="AK45" s="8">
        <f>'POTEnCIA Ind. Value added'!AZ10</f>
        <v>499613.0158102382</v>
      </c>
    </row>
    <row r="46" spans="1:37" x14ac:dyDescent="0.45">
      <c r="A46" s="20" t="s">
        <v>36</v>
      </c>
      <c r="B46" s="8">
        <f>'POTEnCIA Ind. Value added'!Q11</f>
        <v>566819.87119918107</v>
      </c>
      <c r="C46" s="8">
        <f>'POTEnCIA Ind. Value added'!R11</f>
        <v>574627.46486851177</v>
      </c>
      <c r="D46" s="8">
        <f>'POTEnCIA Ind. Value added'!S11</f>
        <v>585271.47213582497</v>
      </c>
      <c r="E46" s="8">
        <f>'POTEnCIA Ind. Value added'!T11</f>
        <v>598286.42322344973</v>
      </c>
      <c r="F46" s="8">
        <f>'POTEnCIA Ind. Value added'!U11</f>
        <v>610212.88809952443</v>
      </c>
      <c r="G46" s="8">
        <f>'POTEnCIA Ind. Value added'!V11</f>
        <v>620757.94891105988</v>
      </c>
      <c r="H46" s="8">
        <f>'POTEnCIA Ind. Value added'!W11</f>
        <v>629937.10361094214</v>
      </c>
      <c r="I46" s="8">
        <f>'POTEnCIA Ind. Value added'!X11</f>
        <v>638408.30183842033</v>
      </c>
      <c r="J46" s="8">
        <f>'POTEnCIA Ind. Value added'!Y11</f>
        <v>646276.23865713482</v>
      </c>
      <c r="K46" s="8">
        <f>'POTEnCIA Ind. Value added'!Z11</f>
        <v>653573.9279584703</v>
      </c>
      <c r="L46" s="8">
        <f>'POTEnCIA Ind. Value added'!AA11</f>
        <v>660364.73720425938</v>
      </c>
      <c r="M46" s="8">
        <f>'POTEnCIA Ind. Value added'!AB11</f>
        <v>666894.2632002196</v>
      </c>
      <c r="N46" s="8">
        <f>'POTEnCIA Ind. Value added'!AC11</f>
        <v>673267.55129582528</v>
      </c>
      <c r="O46" s="8">
        <f>'POTEnCIA Ind. Value added'!AD11</f>
        <v>679569.82592156797</v>
      </c>
      <c r="P46" s="8">
        <f>'POTEnCIA Ind. Value added'!AE11</f>
        <v>685825.81476590049</v>
      </c>
      <c r="Q46" s="8">
        <f>'POTEnCIA Ind. Value added'!AF11</f>
        <v>692081.36029659794</v>
      </c>
      <c r="R46" s="8">
        <f>'POTEnCIA Ind. Value added'!AG11</f>
        <v>698291.11733460031</v>
      </c>
      <c r="S46" s="8">
        <f>'POTEnCIA Ind. Value added'!AH11</f>
        <v>704461.50099115539</v>
      </c>
      <c r="T46" s="8">
        <f>'POTEnCIA Ind. Value added'!AI11</f>
        <v>710666.07475745084</v>
      </c>
      <c r="U46" s="8">
        <f>'POTEnCIA Ind. Value added'!AJ11</f>
        <v>716933.14606897079</v>
      </c>
      <c r="V46" s="8">
        <f>'POTEnCIA Ind. Value added'!AK11</f>
        <v>723274.84953012725</v>
      </c>
      <c r="W46" s="8">
        <f>'POTEnCIA Ind. Value added'!AL11</f>
        <v>729787.96189609449</v>
      </c>
      <c r="X46" s="8">
        <f>'POTEnCIA Ind. Value added'!AM11</f>
        <v>736515.61562080157</v>
      </c>
      <c r="Y46" s="8">
        <f>'POTEnCIA Ind. Value added'!AN11</f>
        <v>743414.2722505366</v>
      </c>
      <c r="Z46" s="8">
        <f>'POTEnCIA Ind. Value added'!AO11</f>
        <v>750468.86406349519</v>
      </c>
      <c r="AA46" s="8">
        <f>'POTEnCIA Ind. Value added'!AP11</f>
        <v>757743.93212585757</v>
      </c>
      <c r="AB46" s="8">
        <f>'POTEnCIA Ind. Value added'!AQ11</f>
        <v>765245.55892077717</v>
      </c>
      <c r="AC46" s="8">
        <f>'POTEnCIA Ind. Value added'!AR11</f>
        <v>772949.3814503639</v>
      </c>
      <c r="AD46" s="8">
        <f>'POTEnCIA Ind. Value added'!AS11</f>
        <v>780833.99355990544</v>
      </c>
      <c r="AE46" s="8">
        <f>'POTEnCIA Ind. Value added'!AT11</f>
        <v>788859.93607147201</v>
      </c>
      <c r="AF46" s="8">
        <f>'POTEnCIA Ind. Value added'!AU11</f>
        <v>797064.76224635763</v>
      </c>
      <c r="AG46" s="8">
        <f>'POTEnCIA Ind. Value added'!AV11</f>
        <v>805266.4485647449</v>
      </c>
      <c r="AH46" s="8">
        <f>'POTEnCIA Ind. Value added'!AW11</f>
        <v>813489.19955962815</v>
      </c>
      <c r="AI46" s="8">
        <f>'POTEnCIA Ind. Value added'!AX11</f>
        <v>821733.28053118684</v>
      </c>
      <c r="AJ46" s="8">
        <f>'POTEnCIA Ind. Value added'!AY11</f>
        <v>830031.16166331375</v>
      </c>
      <c r="AK46" s="8">
        <f>'POTEnCIA Ind. Value added'!AZ11</f>
        <v>838463.82652685675</v>
      </c>
    </row>
    <row r="47" spans="1:37" x14ac:dyDescent="0.45">
      <c r="A47" s="20" t="s">
        <v>37</v>
      </c>
      <c r="B47" s="8">
        <f>'POTEnCIA Ind. Value added'!Q12</f>
        <v>64521.290356976671</v>
      </c>
      <c r="C47" s="8">
        <f>'POTEnCIA Ind. Value added'!R12</f>
        <v>64878.626523629617</v>
      </c>
      <c r="D47" s="8">
        <f>'POTEnCIA Ind. Value added'!S12</f>
        <v>65718.834162133353</v>
      </c>
      <c r="E47" s="8">
        <f>'POTEnCIA Ind. Value added'!T12</f>
        <v>66476.810679100701</v>
      </c>
      <c r="F47" s="8">
        <f>'POTEnCIA Ind. Value added'!U12</f>
        <v>67103.075561621532</v>
      </c>
      <c r="G47" s="8">
        <f>'POTEnCIA Ind. Value added'!V12</f>
        <v>67533.869141789561</v>
      </c>
      <c r="H47" s="8">
        <f>'POTEnCIA Ind. Value added'!W12</f>
        <v>68022.468192679109</v>
      </c>
      <c r="I47" s="8">
        <f>'POTEnCIA Ind. Value added'!X12</f>
        <v>68463.978898142828</v>
      </c>
      <c r="J47" s="8">
        <f>'POTEnCIA Ind. Value added'!Y12</f>
        <v>68879.675065633797</v>
      </c>
      <c r="K47" s="8">
        <f>'POTEnCIA Ind. Value added'!Z12</f>
        <v>69285.71756295138</v>
      </c>
      <c r="L47" s="8">
        <f>'POTEnCIA Ind. Value added'!AA12</f>
        <v>69693.034768491605</v>
      </c>
      <c r="M47" s="8">
        <f>'POTEnCIA Ind. Value added'!AB12</f>
        <v>70130.016203100779</v>
      </c>
      <c r="N47" s="8">
        <f>'POTEnCIA Ind. Value added'!AC12</f>
        <v>70573.774844007494</v>
      </c>
      <c r="O47" s="8">
        <f>'POTEnCIA Ind. Value added'!AD12</f>
        <v>71014.654642641122</v>
      </c>
      <c r="P47" s="8">
        <f>'POTEnCIA Ind. Value added'!AE12</f>
        <v>71451.475353282513</v>
      </c>
      <c r="Q47" s="8">
        <f>'POTEnCIA Ind. Value added'!AF12</f>
        <v>71883.107020305004</v>
      </c>
      <c r="R47" s="8">
        <f>'POTEnCIA Ind. Value added'!AG12</f>
        <v>72306.487998099998</v>
      </c>
      <c r="S47" s="8">
        <f>'POTEnCIA Ind. Value added'!AH12</f>
        <v>72729.68869300645</v>
      </c>
      <c r="T47" s="8">
        <f>'POTEnCIA Ind. Value added'!AI12</f>
        <v>73165.257939376635</v>
      </c>
      <c r="U47" s="8">
        <f>'POTEnCIA Ind. Value added'!AJ12</f>
        <v>73611.588769647016</v>
      </c>
      <c r="V47" s="8">
        <f>'POTEnCIA Ind. Value added'!AK12</f>
        <v>74069.227777056643</v>
      </c>
      <c r="W47" s="8">
        <f>'POTEnCIA Ind. Value added'!AL12</f>
        <v>74554.848793010155</v>
      </c>
      <c r="X47" s="8">
        <f>'POTEnCIA Ind. Value added'!AM12</f>
        <v>75070.441432568477</v>
      </c>
      <c r="Y47" s="8">
        <f>'POTEnCIA Ind. Value added'!AN12</f>
        <v>75605.690317931847</v>
      </c>
      <c r="Z47" s="8">
        <f>'POTEnCIA Ind. Value added'!AO12</f>
        <v>76155.808823293934</v>
      </c>
      <c r="AA47" s="8">
        <f>'POTEnCIA Ind. Value added'!AP12</f>
        <v>76717.571130658951</v>
      </c>
      <c r="AB47" s="8">
        <f>'POTEnCIA Ind. Value added'!AQ12</f>
        <v>77299.448828890832</v>
      </c>
      <c r="AC47" s="8">
        <f>'POTEnCIA Ind. Value added'!AR12</f>
        <v>77911.27380908691</v>
      </c>
      <c r="AD47" s="8">
        <f>'POTEnCIA Ind. Value added'!AS12</f>
        <v>78560.912285736369</v>
      </c>
      <c r="AE47" s="8">
        <f>'POTEnCIA Ind. Value added'!AT12</f>
        <v>79245.069966774812</v>
      </c>
      <c r="AF47" s="8">
        <f>'POTEnCIA Ind. Value added'!AU12</f>
        <v>79978.204972272084</v>
      </c>
      <c r="AG47" s="8">
        <f>'POTEnCIA Ind. Value added'!AV12</f>
        <v>80730.438062238871</v>
      </c>
      <c r="AH47" s="8">
        <f>'POTEnCIA Ind. Value added'!AW12</f>
        <v>81509.908301149902</v>
      </c>
      <c r="AI47" s="8">
        <f>'POTEnCIA Ind. Value added'!AX12</f>
        <v>82313.112777375572</v>
      </c>
      <c r="AJ47" s="8">
        <f>'POTEnCIA Ind. Value added'!AY12</f>
        <v>83140.445714327332</v>
      </c>
      <c r="AK47" s="8">
        <f>'POTEnCIA Ind. Value added'!AZ12</f>
        <v>83996.759288105124</v>
      </c>
    </row>
    <row r="48" spans="1:37" x14ac:dyDescent="0.45">
      <c r="A48" s="20" t="s">
        <v>38</v>
      </c>
      <c r="B48" s="8">
        <f>'POTEnCIA Ind. Value added'!Q13</f>
        <v>31668.931215602912</v>
      </c>
      <c r="C48" s="8">
        <f>'POTEnCIA Ind. Value added'!R13</f>
        <v>32724.634694820063</v>
      </c>
      <c r="D48" s="8">
        <f>'POTEnCIA Ind. Value added'!S13</f>
        <v>33599.577422620583</v>
      </c>
      <c r="E48" s="8">
        <f>'POTEnCIA Ind. Value added'!T13</f>
        <v>34274.908222062484</v>
      </c>
      <c r="F48" s="8">
        <f>'POTEnCIA Ind. Value added'!U13</f>
        <v>34811.670853232186</v>
      </c>
      <c r="G48" s="8">
        <f>'POTEnCIA Ind. Value added'!V13</f>
        <v>35245.313503111371</v>
      </c>
      <c r="H48" s="8">
        <f>'POTEnCIA Ind. Value added'!W13</f>
        <v>35702.153686713835</v>
      </c>
      <c r="I48" s="8">
        <f>'POTEnCIA Ind. Value added'!X13</f>
        <v>36127.781310563078</v>
      </c>
      <c r="J48" s="8">
        <f>'POTEnCIA Ind. Value added'!Y13</f>
        <v>36525.050476207798</v>
      </c>
      <c r="K48" s="8">
        <f>'POTEnCIA Ind. Value added'!Z13</f>
        <v>36895.487185144557</v>
      </c>
      <c r="L48" s="8">
        <f>'POTEnCIA Ind. Value added'!AA13</f>
        <v>37245.991148769062</v>
      </c>
      <c r="M48" s="8">
        <f>'POTEnCIA Ind. Value added'!AB13</f>
        <v>37587.350627994572</v>
      </c>
      <c r="N48" s="8">
        <f>'POTEnCIA Ind. Value added'!AC13</f>
        <v>37925.734840143006</v>
      </c>
      <c r="O48" s="8">
        <f>'POTEnCIA Ind. Value added'!AD13</f>
        <v>38264.494115512978</v>
      </c>
      <c r="P48" s="8">
        <f>'POTEnCIA Ind. Value added'!AE13</f>
        <v>38604.312847435642</v>
      </c>
      <c r="Q48" s="8">
        <f>'POTEnCIA Ind. Value added'!AF13</f>
        <v>38946.089420973294</v>
      </c>
      <c r="R48" s="8">
        <f>'POTEnCIA Ind. Value added'!AG13</f>
        <v>39288.013273179015</v>
      </c>
      <c r="S48" s="8">
        <f>'POTEnCIA Ind. Value added'!AH13</f>
        <v>39629.834007893733</v>
      </c>
      <c r="T48" s="8">
        <f>'POTEnCIA Ind. Value added'!AI13</f>
        <v>39975.356576812381</v>
      </c>
      <c r="U48" s="8">
        <f>'POTEnCIA Ind. Value added'!AJ13</f>
        <v>40325.797937047326</v>
      </c>
      <c r="V48" s="8">
        <f>'POTEnCIA Ind. Value added'!AK13</f>
        <v>40679.499357978952</v>
      </c>
      <c r="W48" s="8">
        <f>'POTEnCIA Ind. Value added'!AL13</f>
        <v>41041.437924741906</v>
      </c>
      <c r="X48" s="8">
        <f>'POTEnCIA Ind. Value added'!AM13</f>
        <v>41416.727795083221</v>
      </c>
      <c r="Y48" s="8">
        <f>'POTEnCIA Ind. Value added'!AN13</f>
        <v>41802.042233197913</v>
      </c>
      <c r="Z48" s="8">
        <f>'POTEnCIA Ind. Value added'!AO13</f>
        <v>42195.851464060208</v>
      </c>
      <c r="AA48" s="8">
        <f>'POTEnCIA Ind. Value added'!AP13</f>
        <v>42598.354381789664</v>
      </c>
      <c r="AB48" s="8">
        <f>'POTEnCIA Ind. Value added'!AQ13</f>
        <v>43008.076481467651</v>
      </c>
      <c r="AC48" s="8">
        <f>'POTEnCIA Ind. Value added'!AR13</f>
        <v>43425.665494498295</v>
      </c>
      <c r="AD48" s="8">
        <f>'POTEnCIA Ind. Value added'!AS13</f>
        <v>43850.255642848606</v>
      </c>
      <c r="AE48" s="8">
        <f>'POTEnCIA Ind. Value added'!AT13</f>
        <v>44279.201188836516</v>
      </c>
      <c r="AF48" s="8">
        <f>'POTEnCIA Ind. Value added'!AU13</f>
        <v>44715.282894535238</v>
      </c>
      <c r="AG48" s="8">
        <f>'POTEnCIA Ind. Value added'!AV13</f>
        <v>45153.833822670829</v>
      </c>
      <c r="AH48" s="8">
        <f>'POTEnCIA Ind. Value added'!AW13</f>
        <v>45595.371972494948</v>
      </c>
      <c r="AI48" s="8">
        <f>'POTEnCIA Ind. Value added'!AX13</f>
        <v>46039.570466203179</v>
      </c>
      <c r="AJ48" s="8">
        <f>'POTEnCIA Ind. Value added'!AY13</f>
        <v>46488.496366091786</v>
      </c>
      <c r="AK48" s="8">
        <f>'POTEnCIA Ind. Value added'!AZ13</f>
        <v>46945.37300401627</v>
      </c>
    </row>
    <row r="49" spans="1:37" x14ac:dyDescent="0.45">
      <c r="A49" s="22" t="s">
        <v>39</v>
      </c>
      <c r="B49" s="8">
        <f>'POTEnCIA Ind. Value added'!Q14</f>
        <v>178758.47160707752</v>
      </c>
      <c r="C49" s="8">
        <f>'POTEnCIA Ind. Value added'!R14</f>
        <v>182362.16606144214</v>
      </c>
      <c r="D49" s="8">
        <f>'POTEnCIA Ind. Value added'!S14</f>
        <v>185948.28738699452</v>
      </c>
      <c r="E49" s="8">
        <f>'POTEnCIA Ind. Value added'!T14</f>
        <v>189314.0101167828</v>
      </c>
      <c r="F49" s="8">
        <f>'POTEnCIA Ind. Value added'!U14</f>
        <v>192109.06846314558</v>
      </c>
      <c r="G49" s="8">
        <f>'POTEnCIA Ind. Value added'!V14</f>
        <v>194247.08986867699</v>
      </c>
      <c r="H49" s="8">
        <f>'POTEnCIA Ind. Value added'!W14</f>
        <v>196360.43851053613</v>
      </c>
      <c r="I49" s="8">
        <f>'POTEnCIA Ind. Value added'!X14</f>
        <v>198287.04322088315</v>
      </c>
      <c r="J49" s="8">
        <f>'POTEnCIA Ind. Value added'!Y14</f>
        <v>200092.19612467621</v>
      </c>
      <c r="K49" s="8">
        <f>'POTEnCIA Ind. Value added'!Z14</f>
        <v>201814.54371033303</v>
      </c>
      <c r="L49" s="8">
        <f>'POTEnCIA Ind. Value added'!AA14</f>
        <v>203522.91620740743</v>
      </c>
      <c r="M49" s="8">
        <f>'POTEnCIA Ind. Value added'!AB14</f>
        <v>205394.8209028854</v>
      </c>
      <c r="N49" s="8">
        <f>'POTEnCIA Ind. Value added'!AC14</f>
        <v>207372.18572415956</v>
      </c>
      <c r="O49" s="8">
        <f>'POTEnCIA Ind. Value added'!AD14</f>
        <v>209426.74120591197</v>
      </c>
      <c r="P49" s="8">
        <f>'POTEnCIA Ind. Value added'!AE14</f>
        <v>211526.1355120072</v>
      </c>
      <c r="Q49" s="8">
        <f>'POTEnCIA Ind. Value added'!AF14</f>
        <v>213642.4840079901</v>
      </c>
      <c r="R49" s="8">
        <f>'POTEnCIA Ind. Value added'!AG14</f>
        <v>215770.68118292265</v>
      </c>
      <c r="S49" s="8">
        <f>'POTEnCIA Ind. Value added'!AH14</f>
        <v>217935.6004697858</v>
      </c>
      <c r="T49" s="8">
        <f>'POTEnCIA Ind. Value added'!AI14</f>
        <v>220146.41642099054</v>
      </c>
      <c r="U49" s="8">
        <f>'POTEnCIA Ind. Value added'!AJ14</f>
        <v>222400.0720574329</v>
      </c>
      <c r="V49" s="8">
        <f>'POTEnCIA Ind. Value added'!AK14</f>
        <v>224686.44997345711</v>
      </c>
      <c r="W49" s="8">
        <f>'POTEnCIA Ind. Value added'!AL14</f>
        <v>227038.0240756642</v>
      </c>
      <c r="X49" s="8">
        <f>'POTEnCIA Ind. Value added'!AM14</f>
        <v>229475.94462836054</v>
      </c>
      <c r="Y49" s="8">
        <f>'POTEnCIA Ind. Value added'!AN14</f>
        <v>231978.08117338739</v>
      </c>
      <c r="Z49" s="8">
        <f>'POTEnCIA Ind. Value added'!AO14</f>
        <v>234536.03816552125</v>
      </c>
      <c r="AA49" s="8">
        <f>'POTEnCIA Ind. Value added'!AP14</f>
        <v>237153.20737758387</v>
      </c>
      <c r="AB49" s="8">
        <f>'POTEnCIA Ind. Value added'!AQ14</f>
        <v>239832.56415443198</v>
      </c>
      <c r="AC49" s="8">
        <f>'POTEnCIA Ind. Value added'!AR14</f>
        <v>242576.68474034907</v>
      </c>
      <c r="AD49" s="8">
        <f>'POTEnCIA Ind. Value added'!AS14</f>
        <v>245390.16700789501</v>
      </c>
      <c r="AE49" s="8">
        <f>'POTEnCIA Ind. Value added'!AT14</f>
        <v>248272.66729485054</v>
      </c>
      <c r="AF49" s="8">
        <f>'POTEnCIA Ind. Value added'!AU14</f>
        <v>251256.83831206016</v>
      </c>
      <c r="AG49" s="8">
        <f>'POTEnCIA Ind. Value added'!AV14</f>
        <v>254292.09655697987</v>
      </c>
      <c r="AH49" s="8">
        <f>'POTEnCIA Ind. Value added'!AW14</f>
        <v>257379.88285876083</v>
      </c>
      <c r="AI49" s="8">
        <f>'POTEnCIA Ind. Value added'!AX14</f>
        <v>260504.08291785431</v>
      </c>
      <c r="AJ49" s="8">
        <f>'POTEnCIA Ind. Value added'!AY14</f>
        <v>263668.1833921473</v>
      </c>
      <c r="AK49" s="8">
        <f>'POTEnCIA Ind. Value added'!AZ14</f>
        <v>266886.72228275426</v>
      </c>
    </row>
    <row r="51" spans="1:37" x14ac:dyDescent="0.45">
      <c r="A51" s="57" t="s">
        <v>76</v>
      </c>
    </row>
    <row r="53" spans="1:37" x14ac:dyDescent="0.45">
      <c r="A53" s="13" t="s">
        <v>75</v>
      </c>
      <c r="B53" s="14">
        <v>2015</v>
      </c>
      <c r="C53" s="14">
        <v>2016</v>
      </c>
      <c r="D53" s="14">
        <v>2017</v>
      </c>
      <c r="E53" s="14">
        <v>2018</v>
      </c>
      <c r="F53" s="14">
        <v>2019</v>
      </c>
      <c r="G53" s="14">
        <v>2020</v>
      </c>
      <c r="H53" s="14">
        <v>2021</v>
      </c>
      <c r="I53" s="14">
        <v>2022</v>
      </c>
      <c r="J53" s="14">
        <v>2023</v>
      </c>
      <c r="K53" s="14">
        <v>2024</v>
      </c>
      <c r="L53" s="14">
        <v>2025</v>
      </c>
      <c r="M53" s="14">
        <v>2026</v>
      </c>
      <c r="N53" s="14">
        <v>2027</v>
      </c>
      <c r="O53" s="14">
        <v>2028</v>
      </c>
      <c r="P53" s="14">
        <v>2029</v>
      </c>
      <c r="Q53" s="14">
        <v>2030</v>
      </c>
      <c r="R53" s="14">
        <v>2031</v>
      </c>
      <c r="S53" s="14">
        <v>2032</v>
      </c>
      <c r="T53" s="14">
        <v>2033</v>
      </c>
      <c r="U53" s="14">
        <v>2034</v>
      </c>
      <c r="V53" s="14">
        <v>2035</v>
      </c>
      <c r="W53" s="14">
        <v>2036</v>
      </c>
      <c r="X53" s="14">
        <v>2037</v>
      </c>
      <c r="Y53" s="14">
        <v>2038</v>
      </c>
      <c r="Z53" s="14">
        <v>2039</v>
      </c>
      <c r="AA53" s="14">
        <v>2040</v>
      </c>
      <c r="AB53" s="14">
        <v>2041</v>
      </c>
      <c r="AC53" s="14">
        <v>2042</v>
      </c>
      <c r="AD53" s="14">
        <v>2043</v>
      </c>
      <c r="AE53" s="14">
        <v>2044</v>
      </c>
      <c r="AF53" s="14">
        <v>2045</v>
      </c>
      <c r="AG53" s="14">
        <v>2046</v>
      </c>
      <c r="AH53" s="14">
        <v>2047</v>
      </c>
      <c r="AI53" s="14">
        <v>2048</v>
      </c>
      <c r="AJ53" s="14">
        <v>2049</v>
      </c>
      <c r="AK53" s="14">
        <v>2050</v>
      </c>
    </row>
    <row r="54" spans="1:37" x14ac:dyDescent="0.45">
      <c r="A54" s="16" t="s">
        <v>312</v>
      </c>
      <c r="C54" s="7"/>
      <c r="D54" s="7">
        <f>D38/$D$38</f>
        <v>1</v>
      </c>
      <c r="E54" s="7">
        <f t="shared" ref="E54:AJ54" si="0">E38/$D$38</f>
        <v>1.0230940338431171</v>
      </c>
      <c r="F54" s="7">
        <f t="shared" si="0"/>
        <v>1.0432276613413811</v>
      </c>
      <c r="G54" s="7">
        <f t="shared" si="0"/>
        <v>1.0605775349436282</v>
      </c>
      <c r="H54" s="7">
        <f t="shared" si="0"/>
        <v>1.0758627208817195</v>
      </c>
      <c r="I54" s="7">
        <f t="shared" si="0"/>
        <v>1.0899886901851152</v>
      </c>
      <c r="J54" s="7">
        <f t="shared" si="0"/>
        <v>1.1032672190097228</v>
      </c>
      <c r="K54" s="7">
        <f t="shared" si="0"/>
        <v>1.1158448677051072</v>
      </c>
      <c r="L54" s="7">
        <f t="shared" si="0"/>
        <v>1.1279722593941732</v>
      </c>
      <c r="M54" s="7">
        <f t="shared" si="0"/>
        <v>1.1402488324192777</v>
      </c>
      <c r="N54" s="7">
        <f t="shared" si="0"/>
        <v>1.1526630112511713</v>
      </c>
      <c r="O54" s="7">
        <f t="shared" si="0"/>
        <v>1.1652443006159729</v>
      </c>
      <c r="P54" s="7">
        <f t="shared" si="0"/>
        <v>1.1779403119784668</v>
      </c>
      <c r="Q54" s="7">
        <f t="shared" si="0"/>
        <v>1.190722791052919</v>
      </c>
      <c r="R54" s="7">
        <f t="shared" si="0"/>
        <v>1.2035288609187225</v>
      </c>
      <c r="S54" s="7">
        <f t="shared" si="0"/>
        <v>1.216419833844046</v>
      </c>
      <c r="T54" s="7">
        <f t="shared" si="0"/>
        <v>1.2295254849807775</v>
      </c>
      <c r="U54" s="7">
        <f t="shared" si="0"/>
        <v>1.2428826310823466</v>
      </c>
      <c r="V54" s="7">
        <f t="shared" si="0"/>
        <v>1.2565034532625841</v>
      </c>
      <c r="W54" s="7">
        <f t="shared" si="0"/>
        <v>1.2705877698632522</v>
      </c>
      <c r="X54" s="7">
        <f t="shared" si="0"/>
        <v>1.2851989663024046</v>
      </c>
      <c r="Y54" s="7">
        <f t="shared" si="0"/>
        <v>1.3002316237212679</v>
      </c>
      <c r="Z54" s="7">
        <f t="shared" si="0"/>
        <v>1.315648824000921</v>
      </c>
      <c r="AA54" s="7">
        <f t="shared" si="0"/>
        <v>1.3315205777466232</v>
      </c>
      <c r="AB54" s="7">
        <f t="shared" si="0"/>
        <v>1.3478087278347992</v>
      </c>
      <c r="AC54" s="7">
        <f t="shared" si="0"/>
        <v>1.3645091203775765</v>
      </c>
      <c r="AD54" s="7">
        <f t="shared" si="0"/>
        <v>1.3816638954341625</v>
      </c>
      <c r="AE54" s="7">
        <f t="shared" si="0"/>
        <v>1.3992886665354483</v>
      </c>
      <c r="AF54" s="7">
        <f t="shared" si="0"/>
        <v>1.4175655355565286</v>
      </c>
      <c r="AG54" s="7">
        <f t="shared" si="0"/>
        <v>1.4362660390434141</v>
      </c>
      <c r="AH54" s="7">
        <f t="shared" si="0"/>
        <v>1.4553371514864484</v>
      </c>
      <c r="AI54" s="7">
        <f t="shared" si="0"/>
        <v>1.4746645956218036</v>
      </c>
      <c r="AJ54" s="7">
        <f t="shared" si="0"/>
        <v>1.4942539750150692</v>
      </c>
      <c r="AK54" s="7">
        <f>AK38/$D$38</f>
        <v>1.5141562441698531</v>
      </c>
    </row>
    <row r="55" spans="1:37" x14ac:dyDescent="0.45">
      <c r="A55" s="18" t="s">
        <v>29</v>
      </c>
      <c r="B55" s="7"/>
      <c r="C55" s="7"/>
      <c r="D55" s="7">
        <f>D39/$D39</f>
        <v>1</v>
      </c>
      <c r="E55" s="7">
        <f t="shared" ref="E55:AK55" si="1">E39/$D39</f>
        <v>1.0035373325323382</v>
      </c>
      <c r="F55" s="7">
        <f t="shared" si="1"/>
        <v>1.0089632012312122</v>
      </c>
      <c r="G55" s="7">
        <f t="shared" si="1"/>
        <v>1.0147310055707668</v>
      </c>
      <c r="H55" s="7">
        <f t="shared" si="1"/>
        <v>1.0194486649483312</v>
      </c>
      <c r="I55" s="7">
        <f t="shared" si="1"/>
        <v>1.0231529479189496</v>
      </c>
      <c r="J55" s="7">
        <f t="shared" si="1"/>
        <v>1.0262680642709741</v>
      </c>
      <c r="K55" s="7">
        <f t="shared" si="1"/>
        <v>1.0290611295864047</v>
      </c>
      <c r="L55" s="7">
        <f t="shared" si="1"/>
        <v>1.0320894427868759</v>
      </c>
      <c r="M55" s="7">
        <f t="shared" si="1"/>
        <v>1.0362084693662681</v>
      </c>
      <c r="N55" s="7">
        <f t="shared" si="1"/>
        <v>1.0411131129158901</v>
      </c>
      <c r="O55" s="7">
        <f t="shared" si="1"/>
        <v>1.0466443577290307</v>
      </c>
      <c r="P55" s="7">
        <f t="shared" si="1"/>
        <v>1.0525673261455877</v>
      </c>
      <c r="Q55" s="7">
        <f t="shared" si="1"/>
        <v>1.058685588766654</v>
      </c>
      <c r="R55" s="7">
        <f t="shared" si="1"/>
        <v>1.0650491135725269</v>
      </c>
      <c r="S55" s="7">
        <f t="shared" si="1"/>
        <v>1.0718505298962577</v>
      </c>
      <c r="T55" s="7">
        <f t="shared" si="1"/>
        <v>1.0790854125279785</v>
      </c>
      <c r="U55" s="7">
        <f t="shared" si="1"/>
        <v>1.0866078714012515</v>
      </c>
      <c r="V55" s="7">
        <f t="shared" si="1"/>
        <v>1.0942539042796815</v>
      </c>
      <c r="W55" s="7">
        <f t="shared" si="1"/>
        <v>1.1022460333066282</v>
      </c>
      <c r="X55" s="7">
        <f t="shared" si="1"/>
        <v>1.1107130439788093</v>
      </c>
      <c r="Y55" s="7">
        <f t="shared" si="1"/>
        <v>1.1195482074891498</v>
      </c>
      <c r="Z55" s="7">
        <f t="shared" si="1"/>
        <v>1.1286996286892368</v>
      </c>
      <c r="AA55" s="7">
        <f t="shared" si="1"/>
        <v>1.1382158664178856</v>
      </c>
      <c r="AB55" s="7">
        <f t="shared" si="1"/>
        <v>1.1480624892984983</v>
      </c>
      <c r="AC55" s="7">
        <f t="shared" si="1"/>
        <v>1.1582693570750588</v>
      </c>
      <c r="AD55" s="7">
        <f t="shared" si="1"/>
        <v>1.1688507747577763</v>
      </c>
      <c r="AE55" s="7">
        <f t="shared" si="1"/>
        <v>1.1797685440128935</v>
      </c>
      <c r="AF55" s="7">
        <f t="shared" si="1"/>
        <v>1.1911043637979144</v>
      </c>
      <c r="AG55" s="7">
        <f t="shared" si="1"/>
        <v>1.2026470333437695</v>
      </c>
      <c r="AH55" s="7">
        <f t="shared" si="1"/>
        <v>1.2143994259103859</v>
      </c>
      <c r="AI55" s="7">
        <f t="shared" si="1"/>
        <v>1.2263319971872431</v>
      </c>
      <c r="AJ55" s="7">
        <f t="shared" si="1"/>
        <v>1.23848336668182</v>
      </c>
      <c r="AK55" s="7">
        <f t="shared" si="1"/>
        <v>1.2509429407836625</v>
      </c>
    </row>
    <row r="56" spans="1:37" x14ac:dyDescent="0.45">
      <c r="A56" s="20" t="s">
        <v>30</v>
      </c>
      <c r="B56" s="7"/>
      <c r="C56" s="7"/>
      <c r="D56" s="7">
        <f>D40/$D40</f>
        <v>1</v>
      </c>
      <c r="E56" s="7">
        <f t="shared" ref="E56:AK56" si="2">E40/$D40</f>
        <v>1.0127939346081847</v>
      </c>
      <c r="F56" s="7">
        <f t="shared" si="2"/>
        <v>1.0225961219043878</v>
      </c>
      <c r="G56" s="7">
        <f t="shared" si="2"/>
        <v>1.0303349602619774</v>
      </c>
      <c r="H56" s="7">
        <f t="shared" si="2"/>
        <v>1.040605037724363</v>
      </c>
      <c r="I56" s="7">
        <f t="shared" si="2"/>
        <v>1.0500024862114079</v>
      </c>
      <c r="J56" s="7">
        <f t="shared" si="2"/>
        <v>1.0585767524444165</v>
      </c>
      <c r="K56" s="7">
        <f t="shared" si="2"/>
        <v>1.0664609320592142</v>
      </c>
      <c r="L56" s="7">
        <f t="shared" si="2"/>
        <v>1.0739058569284843</v>
      </c>
      <c r="M56" s="7">
        <f t="shared" si="2"/>
        <v>1.0814594215835311</v>
      </c>
      <c r="N56" s="7">
        <f t="shared" si="2"/>
        <v>1.0890990452792768</v>
      </c>
      <c r="O56" s="7">
        <f t="shared" si="2"/>
        <v>1.0969602755327215</v>
      </c>
      <c r="P56" s="7">
        <f t="shared" si="2"/>
        <v>1.1050559756354492</v>
      </c>
      <c r="Q56" s="7">
        <f t="shared" si="2"/>
        <v>1.1134415169193792</v>
      </c>
      <c r="R56" s="7">
        <f t="shared" si="2"/>
        <v>1.1221270662742506</v>
      </c>
      <c r="S56" s="7">
        <f t="shared" si="2"/>
        <v>1.1311000760464665</v>
      </c>
      <c r="T56" s="7">
        <f t="shared" si="2"/>
        <v>1.1404439255980923</v>
      </c>
      <c r="U56" s="7">
        <f t="shared" si="2"/>
        <v>1.1501321570070744</v>
      </c>
      <c r="V56" s="7">
        <f t="shared" si="2"/>
        <v>1.1601323622232094</v>
      </c>
      <c r="W56" s="7">
        <f t="shared" si="2"/>
        <v>1.1707330931474051</v>
      </c>
      <c r="X56" s="7">
        <f t="shared" si="2"/>
        <v>1.1819813136847757</v>
      </c>
      <c r="Y56" s="7">
        <f t="shared" si="2"/>
        <v>1.1936889051777302</v>
      </c>
      <c r="Z56" s="7">
        <f t="shared" si="2"/>
        <v>1.2057503263078515</v>
      </c>
      <c r="AA56" s="7">
        <f t="shared" si="2"/>
        <v>1.2182089889480836</v>
      </c>
      <c r="AB56" s="7">
        <f t="shared" si="2"/>
        <v>1.2310605494671423</v>
      </c>
      <c r="AC56" s="7">
        <f t="shared" si="2"/>
        <v>1.2443648686144404</v>
      </c>
      <c r="AD56" s="7">
        <f t="shared" si="2"/>
        <v>1.2581239466040344</v>
      </c>
      <c r="AE56" s="7">
        <f t="shared" si="2"/>
        <v>1.2722771280914627</v>
      </c>
      <c r="AF56" s="7">
        <f t="shared" si="2"/>
        <v>1.2869083741125018</v>
      </c>
      <c r="AG56" s="7">
        <f t="shared" si="2"/>
        <v>1.3017267050032164</v>
      </c>
      <c r="AH56" s="7">
        <f t="shared" si="2"/>
        <v>1.3167822750931348</v>
      </c>
      <c r="AI56" s="7">
        <f t="shared" si="2"/>
        <v>1.3320697497522045</v>
      </c>
      <c r="AJ56" s="7">
        <f t="shared" si="2"/>
        <v>1.3476679671179017</v>
      </c>
      <c r="AK56" s="7">
        <f t="shared" si="2"/>
        <v>1.3637015582096159</v>
      </c>
    </row>
    <row r="57" spans="1:37" x14ac:dyDescent="0.45">
      <c r="A57" s="20" t="s">
        <v>31</v>
      </c>
      <c r="B57" s="7"/>
      <c r="C57" s="7"/>
      <c r="D57" s="7">
        <f>D41/$D$41</f>
        <v>1</v>
      </c>
      <c r="E57" s="7">
        <f t="shared" ref="E57:AK57" si="3">E41/$D$41</f>
        <v>1.021282831699821</v>
      </c>
      <c r="F57" s="7">
        <f t="shared" si="3"/>
        <v>1.0392171104687833</v>
      </c>
      <c r="G57" s="7">
        <f t="shared" si="3"/>
        <v>1.0547992700073443</v>
      </c>
      <c r="H57" s="7">
        <f t="shared" si="3"/>
        <v>1.0685143659104865</v>
      </c>
      <c r="I57" s="7">
        <f t="shared" si="3"/>
        <v>1.0810937913500371</v>
      </c>
      <c r="J57" s="7">
        <f t="shared" si="3"/>
        <v>1.092991146765586</v>
      </c>
      <c r="K57" s="7">
        <f t="shared" si="3"/>
        <v>1.1043339710715043</v>
      </c>
      <c r="L57" s="7">
        <f t="shared" si="3"/>
        <v>1.1154767979857598</v>
      </c>
      <c r="M57" s="7">
        <f t="shared" si="3"/>
        <v>1.1272552723312028</v>
      </c>
      <c r="N57" s="7">
        <f t="shared" si="3"/>
        <v>1.1395734705516987</v>
      </c>
      <c r="O57" s="7">
        <f t="shared" si="3"/>
        <v>1.1523804630912369</v>
      </c>
      <c r="P57" s="7">
        <f t="shared" si="3"/>
        <v>1.1655172112689065</v>
      </c>
      <c r="Q57" s="7">
        <f t="shared" si="3"/>
        <v>1.1788871184271315</v>
      </c>
      <c r="R57" s="7">
        <f t="shared" si="3"/>
        <v>1.1924976903897246</v>
      </c>
      <c r="S57" s="7">
        <f t="shared" si="3"/>
        <v>1.2064385745221147</v>
      </c>
      <c r="T57" s="7">
        <f t="shared" si="3"/>
        <v>1.2208005473552181</v>
      </c>
      <c r="U57" s="7">
        <f t="shared" si="3"/>
        <v>1.2355506800544036</v>
      </c>
      <c r="V57" s="7">
        <f t="shared" si="3"/>
        <v>1.250688066463457</v>
      </c>
      <c r="W57" s="7">
        <f t="shared" si="3"/>
        <v>1.2663888325094501</v>
      </c>
      <c r="X57" s="7">
        <f t="shared" si="3"/>
        <v>1.2826795743242154</v>
      </c>
      <c r="Y57" s="7">
        <f t="shared" si="3"/>
        <v>1.2995081221083318</v>
      </c>
      <c r="Z57" s="7">
        <f t="shared" si="3"/>
        <v>1.3169053570728411</v>
      </c>
      <c r="AA57" s="7">
        <f t="shared" si="3"/>
        <v>1.3349856073500392</v>
      </c>
      <c r="AB57" s="7">
        <f t="shared" si="3"/>
        <v>1.3537484185392672</v>
      </c>
      <c r="AC57" s="7">
        <f t="shared" si="3"/>
        <v>1.3731475098378898</v>
      </c>
      <c r="AD57" s="7">
        <f t="shared" si="3"/>
        <v>1.3932078612201555</v>
      </c>
      <c r="AE57" s="7">
        <f t="shared" si="3"/>
        <v>1.4139531610304323</v>
      </c>
      <c r="AF57" s="7">
        <f t="shared" si="3"/>
        <v>1.4355805790589615</v>
      </c>
      <c r="AG57" s="7">
        <f t="shared" si="3"/>
        <v>1.4579052319700356</v>
      </c>
      <c r="AH57" s="7">
        <f t="shared" si="3"/>
        <v>1.4808363019595423</v>
      </c>
      <c r="AI57" s="7">
        <f t="shared" si="3"/>
        <v>1.5041922594915427</v>
      </c>
      <c r="AJ57" s="7">
        <f t="shared" si="3"/>
        <v>1.5279321930899277</v>
      </c>
      <c r="AK57" s="7">
        <f t="shared" si="3"/>
        <v>1.5520428410283125</v>
      </c>
    </row>
    <row r="58" spans="1:37" x14ac:dyDescent="0.45">
      <c r="A58" s="20" t="s">
        <v>32</v>
      </c>
      <c r="B58" s="7"/>
      <c r="C58" s="7"/>
      <c r="D58" s="7">
        <f>D42/$D$42</f>
        <v>1</v>
      </c>
      <c r="E58" s="7">
        <f t="shared" ref="E58:AK58" si="4">E42/$D$42</f>
        <v>1.0141282561558076</v>
      </c>
      <c r="F58" s="7">
        <f t="shared" si="4"/>
        <v>1.0258614921616658</v>
      </c>
      <c r="G58" s="7">
        <f t="shared" si="4"/>
        <v>1.034602245606522</v>
      </c>
      <c r="H58" s="7">
        <f t="shared" si="4"/>
        <v>1.0448583874595765</v>
      </c>
      <c r="I58" s="7">
        <f t="shared" si="4"/>
        <v>1.0542449335689714</v>
      </c>
      <c r="J58" s="7">
        <f t="shared" si="4"/>
        <v>1.0631208110918589</v>
      </c>
      <c r="K58" s="7">
        <f t="shared" si="4"/>
        <v>1.0717712223747908</v>
      </c>
      <c r="L58" s="7">
        <f t="shared" si="4"/>
        <v>1.0806829491620349</v>
      </c>
      <c r="M58" s="7">
        <f t="shared" si="4"/>
        <v>1.0905707129992097</v>
      </c>
      <c r="N58" s="7">
        <f t="shared" si="4"/>
        <v>1.1011673386319869</v>
      </c>
      <c r="O58" s="7">
        <f t="shared" si="4"/>
        <v>1.1123035942442041</v>
      </c>
      <c r="P58" s="7">
        <f t="shared" si="4"/>
        <v>1.123775729395442</v>
      </c>
      <c r="Q58" s="7">
        <f t="shared" si="4"/>
        <v>1.135373378755167</v>
      </c>
      <c r="R58" s="7">
        <f t="shared" si="4"/>
        <v>1.147071506232002</v>
      </c>
      <c r="S58" s="7">
        <f t="shared" si="4"/>
        <v>1.1590467194791771</v>
      </c>
      <c r="T58" s="7">
        <f t="shared" si="4"/>
        <v>1.1713721233883254</v>
      </c>
      <c r="U58" s="7">
        <f t="shared" si="4"/>
        <v>1.1840253947142789</v>
      </c>
      <c r="V58" s="7">
        <f t="shared" si="4"/>
        <v>1.1969317756139528</v>
      </c>
      <c r="W58" s="7">
        <f t="shared" si="4"/>
        <v>1.2102811615706017</v>
      </c>
      <c r="X58" s="7">
        <f t="shared" si="4"/>
        <v>1.2241708559288353</v>
      </c>
      <c r="Y58" s="7">
        <f t="shared" si="4"/>
        <v>1.2384957718113945</v>
      </c>
      <c r="Z58" s="7">
        <f t="shared" si="4"/>
        <v>1.2532085990194417</v>
      </c>
      <c r="AA58" s="7">
        <f t="shared" si="4"/>
        <v>1.2683371616133743</v>
      </c>
      <c r="AB58" s="7">
        <f t="shared" si="4"/>
        <v>1.2839094379554228</v>
      </c>
      <c r="AC58" s="7">
        <f t="shared" si="4"/>
        <v>1.2999626133867344</v>
      </c>
      <c r="AD58" s="7">
        <f t="shared" si="4"/>
        <v>1.3164850151716225</v>
      </c>
      <c r="AE58" s="7">
        <f t="shared" si="4"/>
        <v>1.3334441741817211</v>
      </c>
      <c r="AF58" s="7">
        <f t="shared" si="4"/>
        <v>1.3509807999822694</v>
      </c>
      <c r="AG58" s="7">
        <f t="shared" si="4"/>
        <v>1.3688412641326915</v>
      </c>
      <c r="AH58" s="7">
        <f t="shared" si="4"/>
        <v>1.3870378791906339</v>
      </c>
      <c r="AI58" s="7">
        <f t="shared" si="4"/>
        <v>1.4054924341641666</v>
      </c>
      <c r="AJ58" s="7">
        <f t="shared" si="4"/>
        <v>1.4242244817569925</v>
      </c>
      <c r="AK58" s="7">
        <f t="shared" si="4"/>
        <v>1.4433054445065185</v>
      </c>
    </row>
    <row r="59" spans="1:37" x14ac:dyDescent="0.45">
      <c r="A59" s="20" t="s">
        <v>33</v>
      </c>
      <c r="B59" s="7"/>
      <c r="C59" s="7"/>
      <c r="D59" s="7">
        <f>D43/$D$43</f>
        <v>1</v>
      </c>
      <c r="E59" s="7">
        <f t="shared" ref="E59:AK59" si="5">E43/$D$43</f>
        <v>1.013812986870682</v>
      </c>
      <c r="F59" s="7">
        <f t="shared" si="5"/>
        <v>1.0253396779333734</v>
      </c>
      <c r="G59" s="7">
        <f t="shared" si="5"/>
        <v>1.0335914027292594</v>
      </c>
      <c r="H59" s="7">
        <f t="shared" si="5"/>
        <v>1.041953947596711</v>
      </c>
      <c r="I59" s="7">
        <f t="shared" si="5"/>
        <v>1.0494114179333114</v>
      </c>
      <c r="J59" s="7">
        <f t="shared" si="5"/>
        <v>1.056311340004785</v>
      </c>
      <c r="K59" s="7">
        <f t="shared" si="5"/>
        <v>1.0628983212828811</v>
      </c>
      <c r="L59" s="7">
        <f t="shared" si="5"/>
        <v>1.0695332758351006</v>
      </c>
      <c r="M59" s="7">
        <f t="shared" si="5"/>
        <v>1.07692212246229</v>
      </c>
      <c r="N59" s="7">
        <f t="shared" si="5"/>
        <v>1.084832100603323</v>
      </c>
      <c r="O59" s="7">
        <f t="shared" si="5"/>
        <v>1.0931234763244013</v>
      </c>
      <c r="P59" s="7">
        <f t="shared" si="5"/>
        <v>1.1016089867022296</v>
      </c>
      <c r="Q59" s="7">
        <f t="shared" si="5"/>
        <v>1.1101275099949501</v>
      </c>
      <c r="R59" s="7">
        <f t="shared" si="5"/>
        <v>1.1186754818924178</v>
      </c>
      <c r="S59" s="7">
        <f t="shared" si="5"/>
        <v>1.1274210736565866</v>
      </c>
      <c r="T59" s="7">
        <f t="shared" si="5"/>
        <v>1.1364138668989452</v>
      </c>
      <c r="U59" s="7">
        <f t="shared" si="5"/>
        <v>1.1456189584047056</v>
      </c>
      <c r="V59" s="7">
        <f t="shared" si="5"/>
        <v>1.1549557762599172</v>
      </c>
      <c r="W59" s="7">
        <f t="shared" si="5"/>
        <v>1.1646409752126365</v>
      </c>
      <c r="X59" s="7">
        <f t="shared" si="5"/>
        <v>1.1747573606822406</v>
      </c>
      <c r="Y59" s="7">
        <f t="shared" si="5"/>
        <v>1.1851358243330805</v>
      </c>
      <c r="Z59" s="7">
        <f t="shared" si="5"/>
        <v>1.1956744125544916</v>
      </c>
      <c r="AA59" s="7">
        <f t="shared" si="5"/>
        <v>1.2063414501706269</v>
      </c>
      <c r="AB59" s="7">
        <f t="shared" si="5"/>
        <v>1.2170668182603319</v>
      </c>
      <c r="AC59" s="7">
        <f t="shared" si="5"/>
        <v>1.2279095417543942</v>
      </c>
      <c r="AD59" s="7">
        <f t="shared" si="5"/>
        <v>1.2389946567881942</v>
      </c>
      <c r="AE59" s="7">
        <f t="shared" si="5"/>
        <v>1.2504193104486965</v>
      </c>
      <c r="AF59" s="7">
        <f t="shared" si="5"/>
        <v>1.2624477371914338</v>
      </c>
      <c r="AG59" s="7">
        <f t="shared" si="5"/>
        <v>1.2748126456852344</v>
      </c>
      <c r="AH59" s="7">
        <f t="shared" si="5"/>
        <v>1.2874543478306404</v>
      </c>
      <c r="AI59" s="7">
        <f t="shared" si="5"/>
        <v>1.3002953313170498</v>
      </c>
      <c r="AJ59" s="7">
        <f t="shared" si="5"/>
        <v>1.3133384557861456</v>
      </c>
      <c r="AK59" s="7">
        <f t="shared" si="5"/>
        <v>1.3266403347429834</v>
      </c>
    </row>
    <row r="60" spans="1:37" x14ac:dyDescent="0.45">
      <c r="A60" s="20" t="s">
        <v>34</v>
      </c>
      <c r="B60" s="7"/>
      <c r="C60" s="7"/>
      <c r="D60" s="7">
        <f>D44/$D$44</f>
        <v>1</v>
      </c>
      <c r="E60" s="7">
        <f t="shared" ref="E60:AK60" si="6">E44/$D$44</f>
        <v>1.0330426766531706</v>
      </c>
      <c r="F60" s="7">
        <f t="shared" si="6"/>
        <v>1.0622003695120974</v>
      </c>
      <c r="G60" s="7">
        <f t="shared" si="6"/>
        <v>1.08898831073553</v>
      </c>
      <c r="H60" s="7">
        <f t="shared" si="6"/>
        <v>1.1103003115479131</v>
      </c>
      <c r="I60" s="7">
        <f t="shared" si="6"/>
        <v>1.1302145277176732</v>
      </c>
      <c r="J60" s="7">
        <f t="shared" si="6"/>
        <v>1.1491651147385578</v>
      </c>
      <c r="K60" s="7">
        <f t="shared" si="6"/>
        <v>1.1673260018134413</v>
      </c>
      <c r="L60" s="7">
        <f t="shared" si="6"/>
        <v>1.1849368757287837</v>
      </c>
      <c r="M60" s="7">
        <f t="shared" si="6"/>
        <v>1.2024904601827551</v>
      </c>
      <c r="N60" s="7">
        <f t="shared" si="6"/>
        <v>1.220022692925725</v>
      </c>
      <c r="O60" s="7">
        <f t="shared" si="6"/>
        <v>1.2376095970435024</v>
      </c>
      <c r="P60" s="7">
        <f t="shared" si="6"/>
        <v>1.2552436855781306</v>
      </c>
      <c r="Q60" s="7">
        <f t="shared" si="6"/>
        <v>1.2729168989758932</v>
      </c>
      <c r="R60" s="7">
        <f t="shared" si="6"/>
        <v>1.2905738620465492</v>
      </c>
      <c r="S60" s="7">
        <f t="shared" si="6"/>
        <v>1.3082691832713336</v>
      </c>
      <c r="T60" s="7">
        <f t="shared" si="6"/>
        <v>1.3262035594258241</v>
      </c>
      <c r="U60" s="7">
        <f t="shared" si="6"/>
        <v>1.3444120860954281</v>
      </c>
      <c r="V60" s="7">
        <f t="shared" si="6"/>
        <v>1.3629033603237044</v>
      </c>
      <c r="W60" s="7">
        <f t="shared" si="6"/>
        <v>1.3819080807548536</v>
      </c>
      <c r="X60" s="7">
        <f t="shared" si="6"/>
        <v>1.4014479994551856</v>
      </c>
      <c r="Y60" s="7">
        <f t="shared" si="6"/>
        <v>1.4214213087266305</v>
      </c>
      <c r="Z60" s="7">
        <f t="shared" si="6"/>
        <v>1.4418250745382166</v>
      </c>
      <c r="AA60" s="7">
        <f t="shared" si="6"/>
        <v>1.4626749165292012</v>
      </c>
      <c r="AB60" s="7">
        <f t="shared" si="6"/>
        <v>1.4839258496154697</v>
      </c>
      <c r="AC60" s="7">
        <f t="shared" si="6"/>
        <v>1.505652234596021</v>
      </c>
      <c r="AD60" s="7">
        <f t="shared" si="6"/>
        <v>1.5279166888964493</v>
      </c>
      <c r="AE60" s="7">
        <f t="shared" si="6"/>
        <v>1.5507816943630908</v>
      </c>
      <c r="AF60" s="7">
        <f t="shared" si="6"/>
        <v>1.5745636273699632</v>
      </c>
      <c r="AG60" s="7">
        <f t="shared" si="6"/>
        <v>1.5989212836577691</v>
      </c>
      <c r="AH60" s="7">
        <f t="shared" si="6"/>
        <v>1.6238208003471655</v>
      </c>
      <c r="AI60" s="7">
        <f t="shared" si="6"/>
        <v>1.6491674549762574</v>
      </c>
      <c r="AJ60" s="7">
        <f t="shared" si="6"/>
        <v>1.674986032223194</v>
      </c>
      <c r="AK60" s="7">
        <f t="shared" si="6"/>
        <v>1.701346417166695</v>
      </c>
    </row>
    <row r="61" spans="1:37" x14ac:dyDescent="0.45">
      <c r="A61" s="20" t="s">
        <v>35</v>
      </c>
      <c r="B61" s="7"/>
      <c r="C61" s="7"/>
      <c r="D61" s="7">
        <f>D45/$D$45</f>
        <v>1</v>
      </c>
      <c r="E61" s="7">
        <f t="shared" ref="E61:AK61" si="7">E45/$D$45</f>
        <v>1.031585949760127</v>
      </c>
      <c r="F61" s="7">
        <f t="shared" si="7"/>
        <v>1.0581929840800799</v>
      </c>
      <c r="G61" s="7">
        <f t="shared" si="7"/>
        <v>1.0806563442235453</v>
      </c>
      <c r="H61" s="7">
        <f t="shared" si="7"/>
        <v>1.1003729010869852</v>
      </c>
      <c r="I61" s="7">
        <f t="shared" si="7"/>
        <v>1.118823656809671</v>
      </c>
      <c r="J61" s="7">
        <f t="shared" si="7"/>
        <v>1.1363384079967207</v>
      </c>
      <c r="K61" s="7">
        <f t="shared" si="7"/>
        <v>1.153112324793476</v>
      </c>
      <c r="L61" s="7">
        <f t="shared" si="7"/>
        <v>1.1694233523850195</v>
      </c>
      <c r="M61" s="7">
        <f t="shared" si="7"/>
        <v>1.1858824789399414</v>
      </c>
      <c r="N61" s="7">
        <f t="shared" si="7"/>
        <v>1.2025290309835892</v>
      </c>
      <c r="O61" s="7">
        <f t="shared" si="7"/>
        <v>1.2194417070410022</v>
      </c>
      <c r="P61" s="7">
        <f t="shared" si="7"/>
        <v>1.2365812334568254</v>
      </c>
      <c r="Q61" s="7">
        <f t="shared" si="7"/>
        <v>1.2539083805559759</v>
      </c>
      <c r="R61" s="7">
        <f t="shared" si="7"/>
        <v>1.2712483486084691</v>
      </c>
      <c r="S61" s="7">
        <f t="shared" si="7"/>
        <v>1.2886262081021274</v>
      </c>
      <c r="T61" s="7">
        <f t="shared" si="7"/>
        <v>1.3062453429501593</v>
      </c>
      <c r="U61" s="7">
        <f t="shared" si="7"/>
        <v>1.3242922891273414</v>
      </c>
      <c r="V61" s="7">
        <f t="shared" si="7"/>
        <v>1.3428999524804071</v>
      </c>
      <c r="W61" s="7">
        <f t="shared" si="7"/>
        <v>1.3623260332726619</v>
      </c>
      <c r="X61" s="7">
        <f t="shared" si="7"/>
        <v>1.3826274214939833</v>
      </c>
      <c r="Y61" s="7">
        <f t="shared" si="7"/>
        <v>1.4036314611813312</v>
      </c>
      <c r="Z61" s="7">
        <f t="shared" si="7"/>
        <v>1.4252318686794303</v>
      </c>
      <c r="AA61" s="7">
        <f t="shared" si="7"/>
        <v>1.4475386425307568</v>
      </c>
      <c r="AB61" s="7">
        <f t="shared" si="7"/>
        <v>1.4703089671860912</v>
      </c>
      <c r="AC61" s="7">
        <f t="shared" si="7"/>
        <v>1.4934931056573122</v>
      </c>
      <c r="AD61" s="7">
        <f t="shared" si="7"/>
        <v>1.5172857414123155</v>
      </c>
      <c r="AE61" s="7">
        <f t="shared" si="7"/>
        <v>1.5418590540782589</v>
      </c>
      <c r="AF61" s="7">
        <f t="shared" si="7"/>
        <v>1.567513068785602</v>
      </c>
      <c r="AG61" s="7">
        <f t="shared" si="7"/>
        <v>1.5943368530067694</v>
      </c>
      <c r="AH61" s="7">
        <f t="shared" si="7"/>
        <v>1.621987514405733</v>
      </c>
      <c r="AI61" s="7">
        <f t="shared" si="7"/>
        <v>1.6500787202588829</v>
      </c>
      <c r="AJ61" s="7">
        <f t="shared" si="7"/>
        <v>1.6785105527229616</v>
      </c>
      <c r="AK61" s="7">
        <f t="shared" si="7"/>
        <v>1.7071515443701135</v>
      </c>
    </row>
    <row r="62" spans="1:37" x14ac:dyDescent="0.45">
      <c r="A62" s="20" t="s">
        <v>36</v>
      </c>
      <c r="B62" s="7"/>
      <c r="C62" s="7"/>
      <c r="D62" s="7">
        <f>D46/$D$46</f>
        <v>1</v>
      </c>
      <c r="E62" s="7">
        <f t="shared" ref="E62:AK62" si="8">E46/$D$46</f>
        <v>1.0222374602338458</v>
      </c>
      <c r="F62" s="7">
        <f t="shared" si="8"/>
        <v>1.042615123325046</v>
      </c>
      <c r="G62" s="7">
        <f t="shared" si="8"/>
        <v>1.0606325072461409</v>
      </c>
      <c r="H62" s="7">
        <f t="shared" si="8"/>
        <v>1.0763160919361392</v>
      </c>
      <c r="I62" s="7">
        <f t="shared" si="8"/>
        <v>1.0907900559524688</v>
      </c>
      <c r="J62" s="7">
        <f t="shared" si="8"/>
        <v>1.1042332822043859</v>
      </c>
      <c r="K62" s="7">
        <f t="shared" si="8"/>
        <v>1.1167021785179276</v>
      </c>
      <c r="L62" s="7">
        <f t="shared" si="8"/>
        <v>1.1283050150973486</v>
      </c>
      <c r="M62" s="7">
        <f t="shared" si="8"/>
        <v>1.1394614208113194</v>
      </c>
      <c r="N62" s="7">
        <f t="shared" si="8"/>
        <v>1.1503508770705622</v>
      </c>
      <c r="O62" s="7">
        <f t="shared" si="8"/>
        <v>1.1611189990887836</v>
      </c>
      <c r="P62" s="7">
        <f t="shared" si="8"/>
        <v>1.1718080368125985</v>
      </c>
      <c r="Q62" s="7">
        <f t="shared" si="8"/>
        <v>1.1824963170868261</v>
      </c>
      <c r="R62" s="7">
        <f t="shared" si="8"/>
        <v>1.1931063627385321</v>
      </c>
      <c r="S62" s="7">
        <f t="shared" si="8"/>
        <v>1.2036491346833829</v>
      </c>
      <c r="T62" s="7">
        <f t="shared" si="8"/>
        <v>1.2142503241513287</v>
      </c>
      <c r="U62" s="7">
        <f t="shared" si="8"/>
        <v>1.2249582974763391</v>
      </c>
      <c r="V62" s="7">
        <f t="shared" si="8"/>
        <v>1.2357937879505523</v>
      </c>
      <c r="W62" s="7">
        <f t="shared" si="8"/>
        <v>1.2469221491915317</v>
      </c>
      <c r="X62" s="7">
        <f t="shared" si="8"/>
        <v>1.2584170776905339</v>
      </c>
      <c r="Y62" s="7">
        <f t="shared" si="8"/>
        <v>1.2702041832614919</v>
      </c>
      <c r="Z62" s="7">
        <f t="shared" si="8"/>
        <v>1.2822577210620179</v>
      </c>
      <c r="AA62" s="7">
        <f t="shared" si="8"/>
        <v>1.2946879665271069</v>
      </c>
      <c r="AB62" s="7">
        <f t="shared" si="8"/>
        <v>1.3075053122411291</v>
      </c>
      <c r="AC62" s="7">
        <f t="shared" si="8"/>
        <v>1.3206681313709823</v>
      </c>
      <c r="AD62" s="7">
        <f t="shared" si="8"/>
        <v>1.3341398491719001</v>
      </c>
      <c r="AE62" s="7">
        <f t="shared" si="8"/>
        <v>1.3478530453444002</v>
      </c>
      <c r="AF62" s="7">
        <f t="shared" si="8"/>
        <v>1.3618718837219892</v>
      </c>
      <c r="AG62" s="7">
        <f t="shared" si="8"/>
        <v>1.375885357313068</v>
      </c>
      <c r="AH62" s="7">
        <f t="shared" si="8"/>
        <v>1.3899348221962207</v>
      </c>
      <c r="AI62" s="7">
        <f t="shared" si="8"/>
        <v>1.4040207316656736</v>
      </c>
      <c r="AJ62" s="7">
        <f t="shared" si="8"/>
        <v>1.4181985645640474</v>
      </c>
      <c r="AK62" s="7">
        <f t="shared" si="8"/>
        <v>1.4326066901348524</v>
      </c>
    </row>
    <row r="63" spans="1:37" x14ac:dyDescent="0.45">
      <c r="A63" s="20" t="s">
        <v>37</v>
      </c>
      <c r="B63" s="7"/>
      <c r="C63" s="7"/>
      <c r="D63" s="7">
        <f>D47/$D$47</f>
        <v>1</v>
      </c>
      <c r="E63" s="7">
        <f t="shared" ref="E63:AK63" si="9">E47/$D$47</f>
        <v>1.0115336269523187</v>
      </c>
      <c r="F63" s="7">
        <f t="shared" si="9"/>
        <v>1.0210630851434941</v>
      </c>
      <c r="G63" s="7">
        <f t="shared" si="9"/>
        <v>1.0276181859096645</v>
      </c>
      <c r="H63" s="7">
        <f t="shared" si="9"/>
        <v>1.0350528742622322</v>
      </c>
      <c r="I63" s="7">
        <f t="shared" si="9"/>
        <v>1.0417710504303377</v>
      </c>
      <c r="J63" s="7">
        <f t="shared" si="9"/>
        <v>1.048096423860813</v>
      </c>
      <c r="K63" s="7">
        <f t="shared" si="9"/>
        <v>1.054274903782046</v>
      </c>
      <c r="L63" s="7">
        <f t="shared" si="9"/>
        <v>1.0604727800945708</v>
      </c>
      <c r="M63" s="7">
        <f t="shared" si="9"/>
        <v>1.0671220373460173</v>
      </c>
      <c r="N63" s="7">
        <f t="shared" si="9"/>
        <v>1.0738744188598452</v>
      </c>
      <c r="O63" s="7">
        <f t="shared" si="9"/>
        <v>1.0805829949363157</v>
      </c>
      <c r="P63" s="7">
        <f t="shared" si="9"/>
        <v>1.0872298065575281</v>
      </c>
      <c r="Q63" s="7">
        <f t="shared" si="9"/>
        <v>1.0937976599366313</v>
      </c>
      <c r="R63" s="7">
        <f t="shared" si="9"/>
        <v>1.1002399680389097</v>
      </c>
      <c r="S63" s="7">
        <f t="shared" si="9"/>
        <v>1.1066795328958026</v>
      </c>
      <c r="T63" s="7">
        <f t="shared" si="9"/>
        <v>1.1133073018135469</v>
      </c>
      <c r="U63" s="7">
        <f t="shared" si="9"/>
        <v>1.1200988226303839</v>
      </c>
      <c r="V63" s="7">
        <f t="shared" si="9"/>
        <v>1.1270624124938406</v>
      </c>
      <c r="W63" s="7">
        <f t="shared" si="9"/>
        <v>1.1344517860599548</v>
      </c>
      <c r="X63" s="7">
        <f t="shared" si="9"/>
        <v>1.1422972179841779</v>
      </c>
      <c r="Y63" s="7">
        <f t="shared" si="9"/>
        <v>1.1504417459903027</v>
      </c>
      <c r="Z63" s="7">
        <f t="shared" si="9"/>
        <v>1.1588125351617129</v>
      </c>
      <c r="AA63" s="7">
        <f t="shared" si="9"/>
        <v>1.1673605003611427</v>
      </c>
      <c r="AB63" s="7">
        <f t="shared" si="9"/>
        <v>1.176214548148971</v>
      </c>
      <c r="AC63" s="7">
        <f t="shared" si="9"/>
        <v>1.1855242839042743</v>
      </c>
      <c r="AD63" s="7">
        <f t="shared" si="9"/>
        <v>1.19540940260627</v>
      </c>
      <c r="AE63" s="7">
        <f t="shared" si="9"/>
        <v>1.2058197771931134</v>
      </c>
      <c r="AF63" s="7">
        <f t="shared" si="9"/>
        <v>1.2169754073080448</v>
      </c>
      <c r="AG63" s="7">
        <f t="shared" si="9"/>
        <v>1.2284216403332833</v>
      </c>
      <c r="AH63" s="7">
        <f t="shared" si="9"/>
        <v>1.2402823230256759</v>
      </c>
      <c r="AI63" s="7">
        <f t="shared" si="9"/>
        <v>1.2525041538975399</v>
      </c>
      <c r="AJ63" s="7">
        <f t="shared" si="9"/>
        <v>1.26509313158559</v>
      </c>
      <c r="AK63" s="7">
        <f t="shared" si="9"/>
        <v>1.2781230884418726</v>
      </c>
    </row>
    <row r="64" spans="1:37" x14ac:dyDescent="0.45">
      <c r="A64" s="20" t="s">
        <v>38</v>
      </c>
      <c r="B64" s="7"/>
      <c r="C64" s="7"/>
      <c r="D64" s="7">
        <f>D48/$D$48</f>
        <v>1</v>
      </c>
      <c r="E64" s="7">
        <f t="shared" ref="E64:AK64" si="10">E48/$D$48</f>
        <v>1.0200993837198453</v>
      </c>
      <c r="F64" s="7">
        <f t="shared" si="10"/>
        <v>1.0360746629448849</v>
      </c>
      <c r="G64" s="7">
        <f t="shared" si="10"/>
        <v>1.0489808565087135</v>
      </c>
      <c r="H64" s="7">
        <f t="shared" si="10"/>
        <v>1.0625774615450285</v>
      </c>
      <c r="I64" s="7">
        <f t="shared" si="10"/>
        <v>1.0752451096673736</v>
      </c>
      <c r="J64" s="7">
        <f t="shared" si="10"/>
        <v>1.0870687454425445</v>
      </c>
      <c r="K64" s="7">
        <f t="shared" si="10"/>
        <v>1.0980937861529483</v>
      </c>
      <c r="L64" s="7">
        <f t="shared" si="10"/>
        <v>1.1085255829346701</v>
      </c>
      <c r="M64" s="7">
        <f t="shared" si="10"/>
        <v>1.1186852190197267</v>
      </c>
      <c r="N64" s="7">
        <f t="shared" si="10"/>
        <v>1.1287563043757176</v>
      </c>
      <c r="O64" s="7">
        <f t="shared" si="10"/>
        <v>1.138838552467978</v>
      </c>
      <c r="P64" s="7">
        <f t="shared" si="10"/>
        <v>1.1489523324018256</v>
      </c>
      <c r="Q64" s="7">
        <f t="shared" si="10"/>
        <v>1.1591243821642003</v>
      </c>
      <c r="R64" s="7">
        <f t="shared" si="10"/>
        <v>1.1693008152753954</v>
      </c>
      <c r="S64" s="7">
        <f t="shared" si="10"/>
        <v>1.1794741793750458</v>
      </c>
      <c r="T64" s="7">
        <f t="shared" si="10"/>
        <v>1.1897577184973573</v>
      </c>
      <c r="U64" s="7">
        <f t="shared" si="10"/>
        <v>1.200187652059528</v>
      </c>
      <c r="V64" s="7">
        <f t="shared" si="10"/>
        <v>1.2107146124579495</v>
      </c>
      <c r="W64" s="7">
        <f t="shared" si="10"/>
        <v>1.2214867290893714</v>
      </c>
      <c r="X64" s="7">
        <f t="shared" si="10"/>
        <v>1.2326562109438859</v>
      </c>
      <c r="Y64" s="7">
        <f t="shared" si="10"/>
        <v>1.2441240467820616</v>
      </c>
      <c r="Z64" s="7">
        <f t="shared" si="10"/>
        <v>1.2558447070126622</v>
      </c>
      <c r="AA64" s="7">
        <f t="shared" si="10"/>
        <v>1.26782411117798</v>
      </c>
      <c r="AB64" s="7">
        <f t="shared" si="10"/>
        <v>1.2800183746511316</v>
      </c>
      <c r="AC64" s="7">
        <f t="shared" si="10"/>
        <v>1.2924467753949309</v>
      </c>
      <c r="AD64" s="7">
        <f t="shared" si="10"/>
        <v>1.3050835458819448</v>
      </c>
      <c r="AE64" s="7">
        <f t="shared" si="10"/>
        <v>1.3178499429289245</v>
      </c>
      <c r="AF64" s="7">
        <f t="shared" si="10"/>
        <v>1.3308287283527296</v>
      </c>
      <c r="AG64" s="7">
        <f t="shared" si="10"/>
        <v>1.3438810034637954</v>
      </c>
      <c r="AH64" s="7">
        <f t="shared" si="10"/>
        <v>1.357022185100409</v>
      </c>
      <c r="AI64" s="7">
        <f t="shared" si="10"/>
        <v>1.3702425446341326</v>
      </c>
      <c r="AJ64" s="7">
        <f t="shared" si="10"/>
        <v>1.3836036025498899</v>
      </c>
      <c r="AK64" s="7">
        <f t="shared" si="10"/>
        <v>1.3972012925499104</v>
      </c>
    </row>
    <row r="65" spans="1:37" x14ac:dyDescent="0.45">
      <c r="A65" s="22" t="s">
        <v>39</v>
      </c>
      <c r="B65" s="7"/>
      <c r="C65" s="7"/>
      <c r="D65" s="7">
        <f>D49/$D$49</f>
        <v>1</v>
      </c>
      <c r="E65" s="7">
        <f t="shared" ref="E65:AK65" si="11">E49/$D$49</f>
        <v>1.018100315830194</v>
      </c>
      <c r="F65" s="7">
        <f t="shared" si="11"/>
        <v>1.0331316903356538</v>
      </c>
      <c r="G65" s="7">
        <f t="shared" si="11"/>
        <v>1.0446296257862868</v>
      </c>
      <c r="H65" s="7">
        <f t="shared" si="11"/>
        <v>1.055994875079822</v>
      </c>
      <c r="I65" s="7">
        <f t="shared" si="11"/>
        <v>1.0663558455271454</v>
      </c>
      <c r="J65" s="7">
        <f t="shared" si="11"/>
        <v>1.0760636676811413</v>
      </c>
      <c r="K65" s="7">
        <f t="shared" si="11"/>
        <v>1.0853261761444339</v>
      </c>
      <c r="L65" s="7">
        <f t="shared" si="11"/>
        <v>1.0945135288277041</v>
      </c>
      <c r="M65" s="7">
        <f t="shared" si="11"/>
        <v>1.1045803313876124</v>
      </c>
      <c r="N65" s="7">
        <f t="shared" si="11"/>
        <v>1.1152142815522561</v>
      </c>
      <c r="O65" s="7">
        <f t="shared" si="11"/>
        <v>1.1262633506812258</v>
      </c>
      <c r="P65" s="7">
        <f t="shared" si="11"/>
        <v>1.1375535558000607</v>
      </c>
      <c r="Q65" s="7">
        <f t="shared" si="11"/>
        <v>1.1489349378268732</v>
      </c>
      <c r="R65" s="7">
        <f t="shared" si="11"/>
        <v>1.160380040144505</v>
      </c>
      <c r="S65" s="7">
        <f t="shared" si="11"/>
        <v>1.17202262807734</v>
      </c>
      <c r="T65" s="7">
        <f t="shared" si="11"/>
        <v>1.1839120408935151</v>
      </c>
      <c r="U65" s="7">
        <f t="shared" si="11"/>
        <v>1.1960318386507918</v>
      </c>
      <c r="V65" s="7">
        <f t="shared" si="11"/>
        <v>1.2083276115678385</v>
      </c>
      <c r="W65" s="7">
        <f t="shared" si="11"/>
        <v>1.2209739990944577</v>
      </c>
      <c r="X65" s="7">
        <f t="shared" si="11"/>
        <v>1.2340847439523683</v>
      </c>
      <c r="Y65" s="7">
        <f t="shared" si="11"/>
        <v>1.2475408320948711</v>
      </c>
      <c r="Z65" s="7">
        <f t="shared" si="11"/>
        <v>1.261297113629265</v>
      </c>
      <c r="AA65" s="7">
        <f t="shared" si="11"/>
        <v>1.2753718289645872</v>
      </c>
      <c r="AB65" s="7">
        <f t="shared" si="11"/>
        <v>1.2897809790272163</v>
      </c>
      <c r="AC65" s="7">
        <f t="shared" si="11"/>
        <v>1.3045384184448006</v>
      </c>
      <c r="AD65" s="7">
        <f t="shared" si="11"/>
        <v>1.3196688738368985</v>
      </c>
      <c r="AE65" s="7">
        <f t="shared" si="11"/>
        <v>1.335170497043336</v>
      </c>
      <c r="AF65" s="7">
        <f t="shared" si="11"/>
        <v>1.3512188890943957</v>
      </c>
      <c r="AG65" s="7">
        <f t="shared" si="11"/>
        <v>1.3675420200442536</v>
      </c>
      <c r="AH65" s="7">
        <f t="shared" si="11"/>
        <v>1.3841476384404836</v>
      </c>
      <c r="AI65" s="7">
        <f t="shared" si="11"/>
        <v>1.4009490841703462</v>
      </c>
      <c r="AJ65" s="7">
        <f t="shared" si="11"/>
        <v>1.4179651079195077</v>
      </c>
      <c r="AK65" s="7">
        <f t="shared" si="11"/>
        <v>1.4352738927211044</v>
      </c>
    </row>
    <row r="67" spans="1:37" s="7" customFormat="1" x14ac:dyDescent="0.45">
      <c r="A67" s="57" t="s">
        <v>77</v>
      </c>
    </row>
    <row r="68" spans="1:37" s="7" customFormat="1" x14ac:dyDescent="0.45">
      <c r="A68" s="57" t="s">
        <v>78</v>
      </c>
    </row>
    <row r="69" spans="1:37" s="7" customFormat="1" x14ac:dyDescent="0.45">
      <c r="A69" s="57" t="s">
        <v>79</v>
      </c>
    </row>
    <row r="70" spans="1:37" s="7" customFormat="1" x14ac:dyDescent="0.45">
      <c r="A70" s="57"/>
    </row>
    <row r="71" spans="1:37" s="7" customFormat="1" x14ac:dyDescent="0.45"/>
    <row r="72" spans="1:37" s="7" customFormat="1" x14ac:dyDescent="0.45">
      <c r="A72" s="58" t="s">
        <v>82</v>
      </c>
      <c r="B72" s="2">
        <v>2015</v>
      </c>
      <c r="C72" s="2">
        <v>2016</v>
      </c>
      <c r="D72" s="2">
        <v>2017</v>
      </c>
      <c r="E72" s="2">
        <v>2018</v>
      </c>
      <c r="F72" s="2">
        <v>2019</v>
      </c>
      <c r="G72" s="2">
        <v>2020</v>
      </c>
      <c r="H72" s="2">
        <v>2021</v>
      </c>
      <c r="I72" s="2">
        <v>2022</v>
      </c>
      <c r="J72" s="2">
        <v>2023</v>
      </c>
      <c r="K72" s="2">
        <v>2024</v>
      </c>
      <c r="L72" s="2">
        <v>2025</v>
      </c>
      <c r="M72" s="2">
        <v>2026</v>
      </c>
      <c r="N72" s="2">
        <v>2027</v>
      </c>
      <c r="O72" s="2">
        <v>2028</v>
      </c>
      <c r="P72" s="2">
        <v>2029</v>
      </c>
      <c r="Q72" s="2">
        <v>2030</v>
      </c>
      <c r="R72" s="2">
        <v>2031</v>
      </c>
      <c r="S72" s="2">
        <v>2032</v>
      </c>
      <c r="T72" s="2">
        <v>2033</v>
      </c>
      <c r="U72" s="2">
        <v>2034</v>
      </c>
      <c r="V72" s="2">
        <v>2035</v>
      </c>
      <c r="W72" s="2">
        <v>2036</v>
      </c>
      <c r="X72" s="2">
        <v>2037</v>
      </c>
      <c r="Y72" s="2">
        <v>2038</v>
      </c>
      <c r="Z72" s="2">
        <v>2039</v>
      </c>
      <c r="AA72" s="2">
        <v>2040</v>
      </c>
      <c r="AB72" s="2">
        <v>2041</v>
      </c>
      <c r="AC72" s="2">
        <v>2042</v>
      </c>
      <c r="AD72" s="2">
        <v>2043</v>
      </c>
      <c r="AE72" s="2">
        <v>2044</v>
      </c>
      <c r="AF72" s="2">
        <v>2045</v>
      </c>
      <c r="AG72" s="2">
        <v>2046</v>
      </c>
      <c r="AH72" s="2">
        <v>2047</v>
      </c>
      <c r="AI72" s="2">
        <v>2048</v>
      </c>
      <c r="AJ72" s="2">
        <v>2049</v>
      </c>
      <c r="AK72" s="2">
        <v>2050</v>
      </c>
    </row>
    <row r="73" spans="1:37" s="7" customFormat="1" x14ac:dyDescent="0.45">
      <c r="A73" s="57" t="s">
        <v>29</v>
      </c>
      <c r="B73" s="8">
        <f>B39</f>
        <v>42130.370628106539</v>
      </c>
      <c r="C73" s="8">
        <f t="shared" ref="C73:AK73" si="12">C39</f>
        <v>40761.275853098516</v>
      </c>
      <c r="D73" s="8">
        <f t="shared" si="12"/>
        <v>40582.747375092149</v>
      </c>
      <c r="E73" s="8">
        <f t="shared" si="12"/>
        <v>40726.302047633726</v>
      </c>
      <c r="F73" s="8">
        <f t="shared" si="12"/>
        <v>40946.498706330553</v>
      </c>
      <c r="G73" s="8">
        <f t="shared" si="12"/>
        <v>41180.572052751653</v>
      </c>
      <c r="H73" s="8">
        <f t="shared" si="12"/>
        <v>41372.027631473087</v>
      </c>
      <c r="I73" s="8">
        <f t="shared" si="12"/>
        <v>41522.357611475549</v>
      </c>
      <c r="J73" s="8">
        <f t="shared" si="12"/>
        <v>41648.777591433769</v>
      </c>
      <c r="K73" s="8">
        <f t="shared" si="12"/>
        <v>41762.127855532031</v>
      </c>
      <c r="L73" s="8">
        <f t="shared" si="12"/>
        <v>41885.025125119406</v>
      </c>
      <c r="M73" s="8">
        <f t="shared" si="12"/>
        <v>42052.186540222174</v>
      </c>
      <c r="N73" s="8">
        <f t="shared" si="12"/>
        <v>42251.230450361356</v>
      </c>
      <c r="O73" s="8">
        <f t="shared" si="12"/>
        <v>42475.703561282833</v>
      </c>
      <c r="P73" s="8">
        <f t="shared" si="12"/>
        <v>42716.07389224261</v>
      </c>
      <c r="Q73" s="8">
        <f t="shared" si="12"/>
        <v>42964.369798567815</v>
      </c>
      <c r="R73" s="8">
        <f t="shared" si="12"/>
        <v>43222.619118179682</v>
      </c>
      <c r="S73" s="8">
        <f t="shared" si="12"/>
        <v>43498.639278638482</v>
      </c>
      <c r="T73" s="8">
        <f t="shared" si="12"/>
        <v>43792.250692770052</v>
      </c>
      <c r="U73" s="8">
        <f t="shared" si="12"/>
        <v>44097.532740863608</v>
      </c>
      <c r="V73" s="8">
        <f t="shared" si="12"/>
        <v>44407.829761590583</v>
      </c>
      <c r="W73" s="8">
        <f t="shared" si="12"/>
        <v>44732.172314880299</v>
      </c>
      <c r="X73" s="8">
        <f t="shared" si="12"/>
        <v>45075.786870011638</v>
      </c>
      <c r="Y73" s="8">
        <f t="shared" si="12"/>
        <v>45434.342078769419</v>
      </c>
      <c r="Z73" s="8">
        <f t="shared" si="12"/>
        <v>45805.73189345561</v>
      </c>
      <c r="AA73" s="8">
        <f t="shared" si="12"/>
        <v>46191.92696515868</v>
      </c>
      <c r="AB73" s="8">
        <f t="shared" si="12"/>
        <v>46591.529974020392</v>
      </c>
      <c r="AC73" s="8">
        <f t="shared" si="12"/>
        <v>47005.752710487512</v>
      </c>
      <c r="AD73" s="8">
        <f t="shared" si="12"/>
        <v>47435.175711175572</v>
      </c>
      <c r="AE73" s="8">
        <f t="shared" si="12"/>
        <v>47878.248782755545</v>
      </c>
      <c r="AF73" s="8">
        <f t="shared" si="12"/>
        <v>48338.287493380616</v>
      </c>
      <c r="AG73" s="8">
        <f t="shared" si="12"/>
        <v>48806.720735594223</v>
      </c>
      <c r="AH73" s="8">
        <f t="shared" si="12"/>
        <v>49283.665114178126</v>
      </c>
      <c r="AI73" s="8">
        <f t="shared" si="12"/>
        <v>49767.921639842098</v>
      </c>
      <c r="AJ73" s="8">
        <f t="shared" si="12"/>
        <v>50261.057598301923</v>
      </c>
      <c r="AK73" s="8">
        <f t="shared" si="12"/>
        <v>50766.701346478236</v>
      </c>
    </row>
    <row r="74" spans="1:37" s="7" customFormat="1" x14ac:dyDescent="0.45">
      <c r="A74" s="57" t="s">
        <v>30</v>
      </c>
      <c r="B74" s="8">
        <f>B40</f>
        <v>24286.8397775126</v>
      </c>
      <c r="C74" s="8">
        <f t="shared" ref="C74:AK74" si="13">C40</f>
        <v>25200.898238401791</v>
      </c>
      <c r="D74" s="8">
        <f t="shared" si="13"/>
        <v>25697.071385747455</v>
      </c>
      <c r="E74" s="8">
        <f t="shared" si="13"/>
        <v>26025.838036678564</v>
      </c>
      <c r="F74" s="8">
        <f t="shared" si="13"/>
        <v>26277.725543365559</v>
      </c>
      <c r="G74" s="8">
        <f t="shared" si="13"/>
        <v>26476.591025083297</v>
      </c>
      <c r="H74" s="8">
        <f t="shared" si="13"/>
        <v>26740.50193877138</v>
      </c>
      <c r="I74" s="8">
        <f t="shared" si="13"/>
        <v>26981.988843386858</v>
      </c>
      <c r="J74" s="8">
        <f t="shared" si="13"/>
        <v>27202.322374856885</v>
      </c>
      <c r="K74" s="8">
        <f t="shared" si="13"/>
        <v>27404.922701236392</v>
      </c>
      <c r="L74" s="8">
        <f t="shared" si="13"/>
        <v>27596.235467063554</v>
      </c>
      <c r="M74" s="8">
        <f t="shared" si="13"/>
        <v>27790.339957221153</v>
      </c>
      <c r="N74" s="8">
        <f t="shared" si="13"/>
        <v>27986.655912690974</v>
      </c>
      <c r="O74" s="8">
        <f t="shared" si="13"/>
        <v>28188.666507693539</v>
      </c>
      <c r="P74" s="8">
        <f t="shared" si="13"/>
        <v>28396.702291150941</v>
      </c>
      <c r="Q74" s="8">
        <f t="shared" si="13"/>
        <v>28612.186144132218</v>
      </c>
      <c r="R74" s="8">
        <f t="shared" si="13"/>
        <v>28835.379325928785</v>
      </c>
      <c r="S74" s="8">
        <f t="shared" si="13"/>
        <v>29065.959398590421</v>
      </c>
      <c r="T74" s="8">
        <f t="shared" si="13"/>
        <v>29306.068967536237</v>
      </c>
      <c r="U74" s="8">
        <f t="shared" si="13"/>
        <v>29555.028141654489</v>
      </c>
      <c r="V74" s="8">
        <f t="shared" si="13"/>
        <v>29812.004128965633</v>
      </c>
      <c r="W74" s="8">
        <f t="shared" si="13"/>
        <v>30084.411868265797</v>
      </c>
      <c r="X74" s="8">
        <f t="shared" si="13"/>
        <v>30373.458194377235</v>
      </c>
      <c r="Y74" s="8">
        <f t="shared" si="13"/>
        <v>30674.309008726857</v>
      </c>
      <c r="Z74" s="8">
        <f t="shared" si="13"/>
        <v>30984.252208521149</v>
      </c>
      <c r="AA74" s="8">
        <f t="shared" si="13"/>
        <v>31304.403351758134</v>
      </c>
      <c r="AB74" s="8">
        <f t="shared" si="13"/>
        <v>31634.650819834642</v>
      </c>
      <c r="AC74" s="8">
        <f t="shared" si="13"/>
        <v>31976.532858701525</v>
      </c>
      <c r="AD74" s="8">
        <f t="shared" si="13"/>
        <v>32330.100868002191</v>
      </c>
      <c r="AE74" s="8">
        <f t="shared" si="13"/>
        <v>32693.796183020073</v>
      </c>
      <c r="AF74" s="8">
        <f t="shared" si="13"/>
        <v>33069.776356485148</v>
      </c>
      <c r="AG74" s="8">
        <f t="shared" si="13"/>
        <v>33450.564063201469</v>
      </c>
      <c r="AH74" s="8">
        <f t="shared" si="13"/>
        <v>33837.44812255523</v>
      </c>
      <c r="AI74" s="8">
        <f t="shared" si="13"/>
        <v>34230.291450177145</v>
      </c>
      <c r="AJ74" s="8">
        <f t="shared" si="13"/>
        <v>34631.119955313872</v>
      </c>
      <c r="AK74" s="8">
        <f t="shared" si="13"/>
        <v>35043.136290167538</v>
      </c>
    </row>
    <row r="75" spans="1:37" s="7" customFormat="1" x14ac:dyDescent="0.45">
      <c r="A75" s="57" t="s">
        <v>80</v>
      </c>
      <c r="B75" s="8">
        <f>B39+B40</f>
        <v>66417.210405619146</v>
      </c>
      <c r="C75" s="8">
        <f t="shared" ref="C75:AK75" si="14">C39+C40</f>
        <v>65962.174091500303</v>
      </c>
      <c r="D75" s="8">
        <f t="shared" si="14"/>
        <v>66279.818760839611</v>
      </c>
      <c r="E75" s="8">
        <f t="shared" si="14"/>
        <v>66752.140084312297</v>
      </c>
      <c r="F75" s="8">
        <f t="shared" si="14"/>
        <v>67224.224249696112</v>
      </c>
      <c r="G75" s="8">
        <f t="shared" si="14"/>
        <v>67657.16307783495</v>
      </c>
      <c r="H75" s="8">
        <f t="shared" si="14"/>
        <v>68112.529570244471</v>
      </c>
      <c r="I75" s="8">
        <f t="shared" si="14"/>
        <v>68504.346454862403</v>
      </c>
      <c r="J75" s="8">
        <f t="shared" si="14"/>
        <v>68851.099966290654</v>
      </c>
      <c r="K75" s="8">
        <f t="shared" si="14"/>
        <v>69167.05055676843</v>
      </c>
      <c r="L75" s="8">
        <f t="shared" si="14"/>
        <v>69481.260592182953</v>
      </c>
      <c r="M75" s="8">
        <f t="shared" si="14"/>
        <v>69842.526497443323</v>
      </c>
      <c r="N75" s="8">
        <f t="shared" si="14"/>
        <v>70237.886363052326</v>
      </c>
      <c r="O75" s="8">
        <f t="shared" si="14"/>
        <v>70664.370068976365</v>
      </c>
      <c r="P75" s="8">
        <f t="shared" si="14"/>
        <v>71112.776183393551</v>
      </c>
      <c r="Q75" s="8">
        <f t="shared" si="14"/>
        <v>71576.555942700041</v>
      </c>
      <c r="R75" s="8">
        <f t="shared" si="14"/>
        <v>72057.998444108467</v>
      </c>
      <c r="S75" s="8">
        <f t="shared" si="14"/>
        <v>72564.598677228903</v>
      </c>
      <c r="T75" s="8">
        <f t="shared" si="14"/>
        <v>73098.319660306297</v>
      </c>
      <c r="U75" s="8">
        <f t="shared" si="14"/>
        <v>73652.560882518097</v>
      </c>
      <c r="V75" s="8">
        <f t="shared" si="14"/>
        <v>74219.833890556212</v>
      </c>
      <c r="W75" s="8">
        <f t="shared" si="14"/>
        <v>74816.5841831461</v>
      </c>
      <c r="X75" s="8">
        <f t="shared" si="14"/>
        <v>75449.245064388873</v>
      </c>
      <c r="Y75" s="8">
        <f t="shared" si="14"/>
        <v>76108.651087496284</v>
      </c>
      <c r="Z75" s="8">
        <f t="shared" si="14"/>
        <v>76789.984101976763</v>
      </c>
      <c r="AA75" s="8">
        <f t="shared" si="14"/>
        <v>77496.330316916807</v>
      </c>
      <c r="AB75" s="8">
        <f t="shared" si="14"/>
        <v>78226.180793855034</v>
      </c>
      <c r="AC75" s="8">
        <f t="shared" si="14"/>
        <v>78982.285569189029</v>
      </c>
      <c r="AD75" s="8">
        <f t="shared" si="14"/>
        <v>79765.276579177764</v>
      </c>
      <c r="AE75" s="8">
        <f t="shared" si="14"/>
        <v>80572.044965775625</v>
      </c>
      <c r="AF75" s="8">
        <f t="shared" si="14"/>
        <v>81408.063849865764</v>
      </c>
      <c r="AG75" s="8">
        <f t="shared" si="14"/>
        <v>82257.284798795692</v>
      </c>
      <c r="AH75" s="8">
        <f t="shared" si="14"/>
        <v>83121.113236733363</v>
      </c>
      <c r="AI75" s="8">
        <f t="shared" si="14"/>
        <v>83998.213090019242</v>
      </c>
      <c r="AJ75" s="8">
        <f t="shared" si="14"/>
        <v>84892.177553615795</v>
      </c>
      <c r="AK75" s="8">
        <f t="shared" si="14"/>
        <v>85809.837636645767</v>
      </c>
    </row>
    <row r="76" spans="1:37" s="7" customFormat="1" x14ac:dyDescent="0.45">
      <c r="A76" s="5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s="7" customFormat="1" x14ac:dyDescent="0.45">
      <c r="A77" s="57"/>
      <c r="B77" s="1">
        <v>2015</v>
      </c>
      <c r="C77" s="1">
        <v>2016</v>
      </c>
      <c r="D77" s="1">
        <v>2017</v>
      </c>
      <c r="E77" s="1">
        <v>2018</v>
      </c>
      <c r="F77" s="1">
        <v>2019</v>
      </c>
      <c r="G77" s="1">
        <v>2020</v>
      </c>
      <c r="H77" s="1">
        <v>2021</v>
      </c>
      <c r="I77" s="1">
        <v>2022</v>
      </c>
      <c r="J77" s="1">
        <v>2023</v>
      </c>
      <c r="K77" s="1">
        <v>2024</v>
      </c>
      <c r="L77" s="1">
        <v>2025</v>
      </c>
      <c r="M77" s="1">
        <v>2026</v>
      </c>
      <c r="N77" s="1">
        <v>2027</v>
      </c>
      <c r="O77" s="1">
        <v>2028</v>
      </c>
      <c r="P77" s="1">
        <v>2029</v>
      </c>
      <c r="Q77" s="1">
        <v>2030</v>
      </c>
      <c r="R77" s="1">
        <v>2031</v>
      </c>
      <c r="S77" s="1">
        <v>2032</v>
      </c>
      <c r="T77" s="1">
        <v>2033</v>
      </c>
      <c r="U77" s="1">
        <v>2034</v>
      </c>
      <c r="V77" s="1">
        <v>2035</v>
      </c>
      <c r="W77" s="1">
        <v>2036</v>
      </c>
      <c r="X77" s="1">
        <v>2037</v>
      </c>
      <c r="Y77" s="1">
        <v>2038</v>
      </c>
      <c r="Z77" s="1">
        <v>2039</v>
      </c>
      <c r="AA77" s="1">
        <v>2040</v>
      </c>
      <c r="AB77" s="1">
        <v>2041</v>
      </c>
      <c r="AC77" s="1">
        <v>2042</v>
      </c>
      <c r="AD77" s="1">
        <v>2043</v>
      </c>
      <c r="AE77" s="1">
        <v>2044</v>
      </c>
      <c r="AF77" s="1">
        <v>2045</v>
      </c>
      <c r="AG77" s="1">
        <v>2046</v>
      </c>
      <c r="AH77" s="1">
        <v>2047</v>
      </c>
      <c r="AI77" s="1">
        <v>2048</v>
      </c>
      <c r="AJ77" s="1">
        <v>2049</v>
      </c>
      <c r="AK77" s="1">
        <v>2050</v>
      </c>
    </row>
    <row r="78" spans="1:37" s="7" customFormat="1" x14ac:dyDescent="0.45">
      <c r="A78" s="57" t="s">
        <v>29</v>
      </c>
      <c r="B78" s="8">
        <f>B73/B75</f>
        <v>0.63432911997975383</v>
      </c>
      <c r="C78" s="8">
        <f t="shared" ref="C78:AK78" si="15">C73/C75</f>
        <v>0.61794924764844728</v>
      </c>
      <c r="D78" s="8">
        <f t="shared" si="15"/>
        <v>0.61229418145406622</v>
      </c>
      <c r="E78" s="8">
        <f t="shared" si="15"/>
        <v>0.61011230495672131</v>
      </c>
      <c r="F78" s="8">
        <f t="shared" si="15"/>
        <v>0.60910332790512867</v>
      </c>
      <c r="G78" s="8">
        <f t="shared" si="15"/>
        <v>0.60866536785434255</v>
      </c>
      <c r="H78" s="8">
        <f t="shared" si="15"/>
        <v>0.60740700562010552</v>
      </c>
      <c r="I78" s="8">
        <f t="shared" si="15"/>
        <v>0.60612734461797513</v>
      </c>
      <c r="J78" s="8">
        <f t="shared" si="15"/>
        <v>0.60491085272166922</v>
      </c>
      <c r="K78" s="8">
        <f t="shared" si="15"/>
        <v>0.60378644917432212</v>
      </c>
      <c r="L78" s="8">
        <f t="shared" si="15"/>
        <v>0.60282477272485924</v>
      </c>
      <c r="M78" s="8">
        <f t="shared" si="15"/>
        <v>0.60210001913034383</v>
      </c>
      <c r="N78" s="8">
        <f t="shared" si="15"/>
        <v>0.60154473088738947</v>
      </c>
      <c r="O78" s="8">
        <f t="shared" si="15"/>
        <v>0.60109081167527245</v>
      </c>
      <c r="P78" s="8">
        <f t="shared" si="15"/>
        <v>0.6006807241230695</v>
      </c>
      <c r="Q78" s="8">
        <f t="shared" si="15"/>
        <v>0.60025757362456156</v>
      </c>
      <c r="R78" s="8">
        <f t="shared" si="15"/>
        <v>0.59983097021082477</v>
      </c>
      <c r="S78" s="8">
        <f t="shared" si="15"/>
        <v>0.59944711431703335</v>
      </c>
      <c r="T78" s="8">
        <f t="shared" si="15"/>
        <v>0.59908696802164707</v>
      </c>
      <c r="U78" s="8">
        <f t="shared" si="15"/>
        <v>0.59872368608068915</v>
      </c>
      <c r="V78" s="8">
        <f t="shared" si="15"/>
        <v>0.59832833669600904</v>
      </c>
      <c r="W78" s="8">
        <f t="shared" si="15"/>
        <v>0.59789113340671729</v>
      </c>
      <c r="X78" s="8">
        <f t="shared" si="15"/>
        <v>0.59743191375266469</v>
      </c>
      <c r="Y78" s="8">
        <f t="shared" si="15"/>
        <v>0.59696685501017532</v>
      </c>
      <c r="Z78" s="8">
        <f t="shared" si="15"/>
        <v>0.59650659430565578</v>
      </c>
      <c r="AA78" s="8">
        <f t="shared" si="15"/>
        <v>0.59605308762698106</v>
      </c>
      <c r="AB78" s="8">
        <f t="shared" si="15"/>
        <v>0.5956002133965913</v>
      </c>
      <c r="AC78" s="8">
        <f t="shared" si="15"/>
        <v>0.59514297885581124</v>
      </c>
      <c r="AD78" s="8">
        <f t="shared" si="15"/>
        <v>0.59468452621849532</v>
      </c>
      <c r="AE78" s="8">
        <f t="shared" si="15"/>
        <v>0.59422903816196626</v>
      </c>
      <c r="AF78" s="8">
        <f t="shared" si="15"/>
        <v>0.59377763341143908</v>
      </c>
      <c r="AG78" s="8">
        <f t="shared" si="15"/>
        <v>0.59334222926245661</v>
      </c>
      <c r="AH78" s="8">
        <f t="shared" si="15"/>
        <v>0.59291392036359791</v>
      </c>
      <c r="AI78" s="8">
        <f t="shared" si="15"/>
        <v>0.59248786145613341</v>
      </c>
      <c r="AJ78" s="8">
        <f t="shared" si="15"/>
        <v>0.59205758465269998</v>
      </c>
      <c r="AK78" s="8">
        <f t="shared" si="15"/>
        <v>0.59161866220334058</v>
      </c>
    </row>
    <row r="79" spans="1:37" s="7" customFormat="1" x14ac:dyDescent="0.45">
      <c r="A79" s="57" t="s">
        <v>30</v>
      </c>
      <c r="B79" s="8">
        <f>B74/B75</f>
        <v>0.36567088002024611</v>
      </c>
      <c r="C79" s="8">
        <f t="shared" ref="C79:AK79" si="16">C74/C75</f>
        <v>0.38205075235155272</v>
      </c>
      <c r="D79" s="8">
        <f t="shared" si="16"/>
        <v>0.38770581854593372</v>
      </c>
      <c r="E79" s="8">
        <f t="shared" si="16"/>
        <v>0.38988769504327858</v>
      </c>
      <c r="F79" s="8">
        <f t="shared" si="16"/>
        <v>0.39089667209487133</v>
      </c>
      <c r="G79" s="8">
        <f t="shared" si="16"/>
        <v>0.39133463214565745</v>
      </c>
      <c r="H79" s="8">
        <f t="shared" si="16"/>
        <v>0.39259299437989442</v>
      </c>
      <c r="I79" s="8">
        <f t="shared" si="16"/>
        <v>0.39387265538202487</v>
      </c>
      <c r="J79" s="8">
        <f t="shared" si="16"/>
        <v>0.39508914727833078</v>
      </c>
      <c r="K79" s="8">
        <f t="shared" si="16"/>
        <v>0.39621355082567777</v>
      </c>
      <c r="L79" s="8">
        <f t="shared" si="16"/>
        <v>0.39717522727514087</v>
      </c>
      <c r="M79" s="8">
        <f t="shared" si="16"/>
        <v>0.39789998086965617</v>
      </c>
      <c r="N79" s="8">
        <f t="shared" si="16"/>
        <v>0.39845526911261059</v>
      </c>
      <c r="O79" s="8">
        <f t="shared" si="16"/>
        <v>0.3989091883247276</v>
      </c>
      <c r="P79" s="8">
        <f t="shared" si="16"/>
        <v>0.3993192758769305</v>
      </c>
      <c r="Q79" s="8">
        <f t="shared" si="16"/>
        <v>0.39974242637543839</v>
      </c>
      <c r="R79" s="8">
        <f t="shared" si="16"/>
        <v>0.40016902978917523</v>
      </c>
      <c r="S79" s="8">
        <f t="shared" si="16"/>
        <v>0.40055288568296665</v>
      </c>
      <c r="T79" s="8">
        <f t="shared" si="16"/>
        <v>0.40091303197835287</v>
      </c>
      <c r="U79" s="8">
        <f t="shared" si="16"/>
        <v>0.4012763139193109</v>
      </c>
      <c r="V79" s="8">
        <f t="shared" si="16"/>
        <v>0.40167166330399096</v>
      </c>
      <c r="W79" s="8">
        <f t="shared" si="16"/>
        <v>0.40210886659328265</v>
      </c>
      <c r="X79" s="8">
        <f t="shared" si="16"/>
        <v>0.40256808624733526</v>
      </c>
      <c r="Y79" s="8">
        <f t="shared" si="16"/>
        <v>0.40303314498982457</v>
      </c>
      <c r="Z79" s="8">
        <f t="shared" si="16"/>
        <v>0.40349340569434416</v>
      </c>
      <c r="AA79" s="8">
        <f t="shared" si="16"/>
        <v>0.40394691237301905</v>
      </c>
      <c r="AB79" s="8">
        <f t="shared" si="16"/>
        <v>0.4043997866034087</v>
      </c>
      <c r="AC79" s="8">
        <f t="shared" si="16"/>
        <v>0.40485702114418887</v>
      </c>
      <c r="AD79" s="8">
        <f t="shared" si="16"/>
        <v>0.40531547378150462</v>
      </c>
      <c r="AE79" s="8">
        <f t="shared" si="16"/>
        <v>0.40577096183803363</v>
      </c>
      <c r="AF79" s="8">
        <f t="shared" si="16"/>
        <v>0.40622236658856098</v>
      </c>
      <c r="AG79" s="8">
        <f t="shared" si="16"/>
        <v>0.40665777073754339</v>
      </c>
      <c r="AH79" s="8">
        <f t="shared" si="16"/>
        <v>0.40708607963640203</v>
      </c>
      <c r="AI79" s="8">
        <f t="shared" si="16"/>
        <v>0.40751213854386653</v>
      </c>
      <c r="AJ79" s="8">
        <f t="shared" si="16"/>
        <v>0.40794241534729997</v>
      </c>
      <c r="AK79" s="8">
        <f t="shared" si="16"/>
        <v>0.40838133779665947</v>
      </c>
    </row>
    <row r="80" spans="1:37" s="7" customFormat="1" x14ac:dyDescent="0.45">
      <c r="A80" s="57" t="s">
        <v>80</v>
      </c>
      <c r="B80" s="8">
        <f>B75/B75</f>
        <v>1</v>
      </c>
      <c r="C80" s="8">
        <f t="shared" ref="C80:AK80" si="17">C75/C75</f>
        <v>1</v>
      </c>
      <c r="D80" s="8">
        <f t="shared" si="17"/>
        <v>1</v>
      </c>
      <c r="E80" s="8">
        <f t="shared" si="17"/>
        <v>1</v>
      </c>
      <c r="F80" s="8">
        <f t="shared" si="17"/>
        <v>1</v>
      </c>
      <c r="G80" s="8">
        <f t="shared" si="17"/>
        <v>1</v>
      </c>
      <c r="H80" s="8">
        <f t="shared" si="17"/>
        <v>1</v>
      </c>
      <c r="I80" s="8">
        <f t="shared" si="17"/>
        <v>1</v>
      </c>
      <c r="J80" s="8">
        <f t="shared" si="17"/>
        <v>1</v>
      </c>
      <c r="K80" s="8">
        <f t="shared" si="17"/>
        <v>1</v>
      </c>
      <c r="L80" s="8">
        <f t="shared" si="17"/>
        <v>1</v>
      </c>
      <c r="M80" s="8">
        <f t="shared" si="17"/>
        <v>1</v>
      </c>
      <c r="N80" s="8">
        <f t="shared" si="17"/>
        <v>1</v>
      </c>
      <c r="O80" s="8">
        <f t="shared" si="17"/>
        <v>1</v>
      </c>
      <c r="P80" s="8">
        <f t="shared" si="17"/>
        <v>1</v>
      </c>
      <c r="Q80" s="8">
        <f t="shared" si="17"/>
        <v>1</v>
      </c>
      <c r="R80" s="8">
        <f t="shared" si="17"/>
        <v>1</v>
      </c>
      <c r="S80" s="8">
        <f t="shared" si="17"/>
        <v>1</v>
      </c>
      <c r="T80" s="8">
        <f t="shared" si="17"/>
        <v>1</v>
      </c>
      <c r="U80" s="8">
        <f t="shared" si="17"/>
        <v>1</v>
      </c>
      <c r="V80" s="8">
        <f t="shared" si="17"/>
        <v>1</v>
      </c>
      <c r="W80" s="8">
        <f t="shared" si="17"/>
        <v>1</v>
      </c>
      <c r="X80" s="8">
        <f t="shared" si="17"/>
        <v>1</v>
      </c>
      <c r="Y80" s="8">
        <f t="shared" si="17"/>
        <v>1</v>
      </c>
      <c r="Z80" s="8">
        <f t="shared" si="17"/>
        <v>1</v>
      </c>
      <c r="AA80" s="8">
        <f t="shared" si="17"/>
        <v>1</v>
      </c>
      <c r="AB80" s="8">
        <f t="shared" si="17"/>
        <v>1</v>
      </c>
      <c r="AC80" s="8">
        <f t="shared" si="17"/>
        <v>1</v>
      </c>
      <c r="AD80" s="8">
        <f t="shared" si="17"/>
        <v>1</v>
      </c>
      <c r="AE80" s="8">
        <f t="shared" si="17"/>
        <v>1</v>
      </c>
      <c r="AF80" s="8">
        <f t="shared" si="17"/>
        <v>1</v>
      </c>
      <c r="AG80" s="8">
        <f t="shared" si="17"/>
        <v>1</v>
      </c>
      <c r="AH80" s="8">
        <f t="shared" si="17"/>
        <v>1</v>
      </c>
      <c r="AI80" s="8">
        <f t="shared" si="17"/>
        <v>1</v>
      </c>
      <c r="AJ80" s="8">
        <f t="shared" si="17"/>
        <v>1</v>
      </c>
      <c r="AK80" s="8">
        <f t="shared" si="17"/>
        <v>1</v>
      </c>
    </row>
    <row r="81" spans="1:37" s="7" customFormat="1" x14ac:dyDescent="0.45"/>
    <row r="82" spans="1:37" s="7" customFormat="1" x14ac:dyDescent="0.45">
      <c r="A82" s="58" t="s">
        <v>85</v>
      </c>
      <c r="B82" s="2">
        <v>2015</v>
      </c>
      <c r="C82" s="2">
        <v>2016</v>
      </c>
      <c r="D82" s="2">
        <v>2017</v>
      </c>
      <c r="E82" s="2">
        <v>2018</v>
      </c>
      <c r="F82" s="2">
        <v>2019</v>
      </c>
      <c r="G82" s="2">
        <v>2020</v>
      </c>
      <c r="H82" s="2">
        <v>2021</v>
      </c>
      <c r="I82" s="2">
        <v>2022</v>
      </c>
      <c r="J82" s="2">
        <v>2023</v>
      </c>
      <c r="K82" s="2">
        <v>2024</v>
      </c>
      <c r="L82" s="2">
        <v>2025</v>
      </c>
      <c r="M82" s="2">
        <v>2026</v>
      </c>
      <c r="N82" s="2">
        <v>2027</v>
      </c>
      <c r="O82" s="2">
        <v>2028</v>
      </c>
      <c r="P82" s="2">
        <v>2029</v>
      </c>
      <c r="Q82" s="2">
        <v>2030</v>
      </c>
      <c r="R82" s="2">
        <v>2031</v>
      </c>
      <c r="S82" s="2">
        <v>2032</v>
      </c>
      <c r="T82" s="2">
        <v>2033</v>
      </c>
      <c r="U82" s="2">
        <v>2034</v>
      </c>
      <c r="V82" s="2">
        <v>2035</v>
      </c>
      <c r="W82" s="2">
        <v>2036</v>
      </c>
      <c r="X82" s="2">
        <v>2037</v>
      </c>
      <c r="Y82" s="2">
        <v>2038</v>
      </c>
      <c r="Z82" s="2">
        <v>2039</v>
      </c>
      <c r="AA82" s="2">
        <v>2040</v>
      </c>
      <c r="AB82" s="2">
        <v>2041</v>
      </c>
      <c r="AC82" s="2">
        <v>2042</v>
      </c>
      <c r="AD82" s="2">
        <v>2043</v>
      </c>
      <c r="AE82" s="2">
        <v>2044</v>
      </c>
      <c r="AF82" s="2">
        <v>2045</v>
      </c>
      <c r="AG82" s="2">
        <v>2046</v>
      </c>
      <c r="AH82" s="2">
        <v>2047</v>
      </c>
      <c r="AI82" s="2">
        <v>2048</v>
      </c>
      <c r="AJ82" s="2">
        <v>2049</v>
      </c>
      <c r="AK82" s="2">
        <v>2050</v>
      </c>
    </row>
    <row r="83" spans="1:37" s="7" customFormat="1" x14ac:dyDescent="0.45">
      <c r="A83" s="16" t="s">
        <v>313</v>
      </c>
      <c r="B83" s="8">
        <f>B38</f>
        <v>1815316.0694644121</v>
      </c>
      <c r="C83" s="8">
        <f t="shared" ref="C83:AK83" si="18">C38</f>
        <v>1851441.2906924805</v>
      </c>
      <c r="D83" s="8">
        <f t="shared" si="18"/>
        <v>1892457.2922619684</v>
      </c>
      <c r="E83" s="8">
        <f t="shared" si="18"/>
        <v>1936161.7650161199</v>
      </c>
      <c r="F83" s="8">
        <f t="shared" si="18"/>
        <v>1974263.7951948959</v>
      </c>
      <c r="G83" s="8">
        <f t="shared" si="18"/>
        <v>2007097.6900132918</v>
      </c>
      <c r="H83" s="8">
        <f t="shared" si="18"/>
        <v>2036024.2516054127</v>
      </c>
      <c r="I83" s="8">
        <f t="shared" si="18"/>
        <v>2062757.0452238927</v>
      </c>
      <c r="J83" s="8">
        <f t="shared" si="18"/>
        <v>2087886.093928532</v>
      </c>
      <c r="K83" s="8">
        <f t="shared" si="18"/>
        <v>2111688.7569216215</v>
      </c>
      <c r="L83" s="8">
        <f t="shared" si="18"/>
        <v>2134639.3277597115</v>
      </c>
      <c r="M83" s="8">
        <f t="shared" si="18"/>
        <v>2157872.2179050571</v>
      </c>
      <c r="N83" s="8">
        <f t="shared" si="18"/>
        <v>2181365.5211629183</v>
      </c>
      <c r="O83" s="8">
        <f t="shared" si="18"/>
        <v>2205175.0739673954</v>
      </c>
      <c r="P83" s="8">
        <f t="shared" si="18"/>
        <v>2229201.7332529877</v>
      </c>
      <c r="Q83" s="8">
        <f t="shared" si="18"/>
        <v>2253392.0289906207</v>
      </c>
      <c r="R83" s="8">
        <f t="shared" si="18"/>
        <v>2277626.9692933764</v>
      </c>
      <c r="S83" s="8">
        <f t="shared" si="18"/>
        <v>2302022.5850102566</v>
      </c>
      <c r="T83" s="8">
        <f t="shared" si="18"/>
        <v>2326824.4700738057</v>
      </c>
      <c r="U83" s="8">
        <f t="shared" si="18"/>
        <v>2352102.2986175288</v>
      </c>
      <c r="V83" s="8">
        <f t="shared" si="18"/>
        <v>2377879.1228791224</v>
      </c>
      <c r="W83" s="8">
        <f t="shared" si="18"/>
        <v>2404533.0905365832</v>
      </c>
      <c r="X83" s="8">
        <f t="shared" si="18"/>
        <v>2432184.1557865292</v>
      </c>
      <c r="Y83" s="8">
        <f t="shared" si="18"/>
        <v>2460632.8179409332</v>
      </c>
      <c r="Z83" s="8">
        <f t="shared" si="18"/>
        <v>2489809.211036426</v>
      </c>
      <c r="AA83" s="8">
        <f t="shared" si="18"/>
        <v>2519845.8271534662</v>
      </c>
      <c r="AB83" s="8">
        <f t="shared" si="18"/>
        <v>2550670.4555652924</v>
      </c>
      <c r="AC83" s="8">
        <f t="shared" si="18"/>
        <v>2582275.2352165086</v>
      </c>
      <c r="AD83" s="8">
        <f t="shared" si="18"/>
        <v>2614739.9143694583</v>
      </c>
      <c r="AE83" s="8">
        <f t="shared" si="18"/>
        <v>2648094.040964535</v>
      </c>
      <c r="AF83" s="8">
        <f t="shared" si="18"/>
        <v>2682682.2350231954</v>
      </c>
      <c r="AG83" s="8">
        <f t="shared" si="18"/>
        <v>2718072.139215922</v>
      </c>
      <c r="AH83" s="8">
        <f t="shared" si="18"/>
        <v>2754163.4050302901</v>
      </c>
      <c r="AI83" s="8">
        <f t="shared" si="18"/>
        <v>2790739.7676250292</v>
      </c>
      <c r="AJ83" s="8">
        <f t="shared" si="18"/>
        <v>2827811.8315087007</v>
      </c>
      <c r="AK83" s="8">
        <f t="shared" si="18"/>
        <v>2865476.0259032319</v>
      </c>
    </row>
    <row r="84" spans="1:37" s="7" customFormat="1" x14ac:dyDescent="0.45">
      <c r="A84" s="18" t="s">
        <v>29</v>
      </c>
      <c r="B84" s="8">
        <f>B39</f>
        <v>42130.370628106539</v>
      </c>
      <c r="C84" s="8">
        <f t="shared" ref="C84:AK84" si="19">C39</f>
        <v>40761.275853098516</v>
      </c>
      <c r="D84" s="8">
        <f t="shared" si="19"/>
        <v>40582.747375092149</v>
      </c>
      <c r="E84" s="8">
        <f t="shared" si="19"/>
        <v>40726.302047633726</v>
      </c>
      <c r="F84" s="8">
        <f t="shared" si="19"/>
        <v>40946.498706330553</v>
      </c>
      <c r="G84" s="8">
        <f t="shared" si="19"/>
        <v>41180.572052751653</v>
      </c>
      <c r="H84" s="8">
        <f t="shared" si="19"/>
        <v>41372.027631473087</v>
      </c>
      <c r="I84" s="8">
        <f t="shared" si="19"/>
        <v>41522.357611475549</v>
      </c>
      <c r="J84" s="8">
        <f t="shared" si="19"/>
        <v>41648.777591433769</v>
      </c>
      <c r="K84" s="8">
        <f t="shared" si="19"/>
        <v>41762.127855532031</v>
      </c>
      <c r="L84" s="8">
        <f t="shared" si="19"/>
        <v>41885.025125119406</v>
      </c>
      <c r="M84" s="8">
        <f t="shared" si="19"/>
        <v>42052.186540222174</v>
      </c>
      <c r="N84" s="8">
        <f t="shared" si="19"/>
        <v>42251.230450361356</v>
      </c>
      <c r="O84" s="8">
        <f t="shared" si="19"/>
        <v>42475.703561282833</v>
      </c>
      <c r="P84" s="8">
        <f t="shared" si="19"/>
        <v>42716.07389224261</v>
      </c>
      <c r="Q84" s="8">
        <f t="shared" si="19"/>
        <v>42964.369798567815</v>
      </c>
      <c r="R84" s="8">
        <f t="shared" si="19"/>
        <v>43222.619118179682</v>
      </c>
      <c r="S84" s="8">
        <f t="shared" si="19"/>
        <v>43498.639278638482</v>
      </c>
      <c r="T84" s="8">
        <f t="shared" si="19"/>
        <v>43792.250692770052</v>
      </c>
      <c r="U84" s="8">
        <f t="shared" si="19"/>
        <v>44097.532740863608</v>
      </c>
      <c r="V84" s="8">
        <f t="shared" si="19"/>
        <v>44407.829761590583</v>
      </c>
      <c r="W84" s="8">
        <f t="shared" si="19"/>
        <v>44732.172314880299</v>
      </c>
      <c r="X84" s="8">
        <f t="shared" si="19"/>
        <v>45075.786870011638</v>
      </c>
      <c r="Y84" s="8">
        <f t="shared" si="19"/>
        <v>45434.342078769419</v>
      </c>
      <c r="Z84" s="8">
        <f t="shared" si="19"/>
        <v>45805.73189345561</v>
      </c>
      <c r="AA84" s="8">
        <f t="shared" si="19"/>
        <v>46191.92696515868</v>
      </c>
      <c r="AB84" s="8">
        <f t="shared" si="19"/>
        <v>46591.529974020392</v>
      </c>
      <c r="AC84" s="8">
        <f t="shared" si="19"/>
        <v>47005.752710487512</v>
      </c>
      <c r="AD84" s="8">
        <f t="shared" si="19"/>
        <v>47435.175711175572</v>
      </c>
      <c r="AE84" s="8">
        <f t="shared" si="19"/>
        <v>47878.248782755545</v>
      </c>
      <c r="AF84" s="8">
        <f t="shared" si="19"/>
        <v>48338.287493380616</v>
      </c>
      <c r="AG84" s="8">
        <f t="shared" si="19"/>
        <v>48806.720735594223</v>
      </c>
      <c r="AH84" s="8">
        <f t="shared" si="19"/>
        <v>49283.665114178126</v>
      </c>
      <c r="AI84" s="8">
        <f t="shared" si="19"/>
        <v>49767.921639842098</v>
      </c>
      <c r="AJ84" s="8">
        <f t="shared" si="19"/>
        <v>50261.057598301923</v>
      </c>
      <c r="AK84" s="8">
        <f t="shared" si="19"/>
        <v>50766.701346478236</v>
      </c>
    </row>
    <row r="85" spans="1:37" s="7" customFormat="1" x14ac:dyDescent="0.45">
      <c r="A85" s="20" t="s">
        <v>31</v>
      </c>
      <c r="B85" s="8">
        <f>B41</f>
        <v>240638.97897833015</v>
      </c>
      <c r="C85" s="8">
        <f t="shared" ref="C85:AK85" si="20">C41</f>
        <v>246306.42248857266</v>
      </c>
      <c r="D85" s="8">
        <f t="shared" si="20"/>
        <v>251608.99452653792</v>
      </c>
      <c r="E85" s="8">
        <f t="shared" si="20"/>
        <v>256963.94641120743</v>
      </c>
      <c r="F85" s="8">
        <f t="shared" si="20"/>
        <v>261476.37225982465</v>
      </c>
      <c r="G85" s="8">
        <f t="shared" si="20"/>
        <v>265396.98375387408</v>
      </c>
      <c r="H85" s="8">
        <f t="shared" si="20"/>
        <v>268847.82524389873</v>
      </c>
      <c r="I85" s="8">
        <f t="shared" si="20"/>
        <v>272012.92183046561</v>
      </c>
      <c r="J85" s="8">
        <f t="shared" si="20"/>
        <v>275006.40346409671</v>
      </c>
      <c r="K85" s="8">
        <f t="shared" si="20"/>
        <v>277860.36008280003</v>
      </c>
      <c r="L85" s="8">
        <f t="shared" si="20"/>
        <v>280663.99555887911</v>
      </c>
      <c r="M85" s="8">
        <f t="shared" si="20"/>
        <v>283627.56564599264</v>
      </c>
      <c r="N85" s="8">
        <f t="shared" si="20"/>
        <v>286726.93511463015</v>
      </c>
      <c r="O85" s="8">
        <f t="shared" si="20"/>
        <v>289949.28963041224</v>
      </c>
      <c r="P85" s="8">
        <f t="shared" si="20"/>
        <v>293254.61363074405</v>
      </c>
      <c r="Q85" s="8">
        <f t="shared" si="20"/>
        <v>296618.6025277382</v>
      </c>
      <c r="R85" s="8">
        <f t="shared" si="20"/>
        <v>300043.14485417731</v>
      </c>
      <c r="S85" s="8">
        <f t="shared" si="20"/>
        <v>303550.79669353896</v>
      </c>
      <c r="T85" s="8">
        <f t="shared" si="20"/>
        <v>307164.39823749359</v>
      </c>
      <c r="U85" s="8">
        <f t="shared" si="20"/>
        <v>310875.66429506865</v>
      </c>
      <c r="V85" s="8">
        <f t="shared" si="20"/>
        <v>314684.36686921027</v>
      </c>
      <c r="W85" s="8">
        <f t="shared" si="20"/>
        <v>318634.82082733896</v>
      </c>
      <c r="X85" s="8">
        <f t="shared" si="20"/>
        <v>322733.7179954435</v>
      </c>
      <c r="Y85" s="8">
        <f t="shared" si="20"/>
        <v>326967.93198274681</v>
      </c>
      <c r="Z85" s="8">
        <f t="shared" si="20"/>
        <v>331345.23277970892</v>
      </c>
      <c r="AA85" s="8">
        <f t="shared" si="20"/>
        <v>335894.38637274294</v>
      </c>
      <c r="AB85" s="8">
        <f t="shared" si="20"/>
        <v>340615.27843055583</v>
      </c>
      <c r="AC85" s="8">
        <f t="shared" si="20"/>
        <v>345496.26428693079</v>
      </c>
      <c r="AD85" s="8">
        <f t="shared" si="20"/>
        <v>350543.62912807171</v>
      </c>
      <c r="AE85" s="8">
        <f t="shared" si="20"/>
        <v>355763.33315448702</v>
      </c>
      <c r="AF85" s="8">
        <f t="shared" si="20"/>
        <v>361204.98605885037</v>
      </c>
      <c r="AG85" s="8">
        <f t="shared" si="20"/>
        <v>366822.06953095971</v>
      </c>
      <c r="AH85" s="8">
        <f t="shared" si="20"/>
        <v>372591.73299443716</v>
      </c>
      <c r="AI85" s="8">
        <f t="shared" si="20"/>
        <v>378468.30198526825</v>
      </c>
      <c r="AJ85" s="8">
        <f t="shared" si="20"/>
        <v>384441.48280808469</v>
      </c>
      <c r="AK85" s="8">
        <f t="shared" si="20"/>
        <v>390507.93869324506</v>
      </c>
    </row>
    <row r="86" spans="1:37" s="7" customFormat="1" x14ac:dyDescent="0.45">
      <c r="A86" s="20" t="s">
        <v>32</v>
      </c>
      <c r="B86" s="8">
        <f>B42</f>
        <v>64615.98526307274</v>
      </c>
      <c r="C86" s="8">
        <f t="shared" ref="C86:AK86" si="21">C42</f>
        <v>65995.416305235936</v>
      </c>
      <c r="D86" s="8">
        <f t="shared" si="21"/>
        <v>67056.115652937922</v>
      </c>
      <c r="E86" s="8">
        <f t="shared" si="21"/>
        <v>68003.501631696083</v>
      </c>
      <c r="F86" s="8">
        <f t="shared" si="21"/>
        <v>68790.286862288136</v>
      </c>
      <c r="G86" s="8">
        <f t="shared" si="21"/>
        <v>69376.407836180224</v>
      </c>
      <c r="H86" s="8">
        <f t="shared" si="21"/>
        <v>70064.144870431584</v>
      </c>
      <c r="I86" s="8">
        <f t="shared" si="21"/>
        <v>70693.570191924809</v>
      </c>
      <c r="J86" s="8">
        <f t="shared" si="21"/>
        <v>71288.752061620849</v>
      </c>
      <c r="K86" s="8">
        <f t="shared" si="21"/>
        <v>71868.815041054622</v>
      </c>
      <c r="L86" s="8">
        <f t="shared" si="21"/>
        <v>72466.400823167438</v>
      </c>
      <c r="M86" s="8">
        <f t="shared" si="21"/>
        <v>73129.435858581972</v>
      </c>
      <c r="N86" s="8">
        <f t="shared" si="21"/>
        <v>73840.004412544367</v>
      </c>
      <c r="O86" s="8">
        <f t="shared" si="21"/>
        <v>74586.758456817886</v>
      </c>
      <c r="P86" s="8">
        <f t="shared" si="21"/>
        <v>75356.035278305426</v>
      </c>
      <c r="Q86" s="8">
        <f t="shared" si="21"/>
        <v>76133.728595073364</v>
      </c>
      <c r="R86" s="8">
        <f t="shared" si="21"/>
        <v>76918.159584082838</v>
      </c>
      <c r="S86" s="8">
        <f t="shared" si="21"/>
        <v>77721.170868554007</v>
      </c>
      <c r="T86" s="8">
        <f t="shared" si="21"/>
        <v>78547.664578555021</v>
      </c>
      <c r="U86" s="8">
        <f t="shared" si="21"/>
        <v>79396.143803976156</v>
      </c>
      <c r="V86" s="8">
        <f t="shared" si="21"/>
        <v>80261.595574245555</v>
      </c>
      <c r="W86" s="8">
        <f t="shared" si="21"/>
        <v>81156.753542850318</v>
      </c>
      <c r="X86" s="8">
        <f t="shared" si="21"/>
        <v>82088.142494119995</v>
      </c>
      <c r="Y86" s="8">
        <f t="shared" si="21"/>
        <v>83048.715710259479</v>
      </c>
      <c r="Z86" s="8">
        <f t="shared" si="21"/>
        <v>84035.300753103991</v>
      </c>
      <c r="AA86" s="8">
        <f t="shared" si="21"/>
        <v>85049.763396065449</v>
      </c>
      <c r="AB86" s="8">
        <f t="shared" si="21"/>
        <v>86093.979759437352</v>
      </c>
      <c r="AC86" s="8">
        <f t="shared" si="21"/>
        <v>87170.443347756285</v>
      </c>
      <c r="AD86" s="8">
        <f t="shared" si="21"/>
        <v>88278.371432708052</v>
      </c>
      <c r="AE86" s="8">
        <f t="shared" si="21"/>
        <v>89415.586760665785</v>
      </c>
      <c r="AF86" s="8">
        <f t="shared" si="21"/>
        <v>90591.524768509655</v>
      </c>
      <c r="AG86" s="8">
        <f t="shared" si="21"/>
        <v>91789.178118195501</v>
      </c>
      <c r="AH86" s="8">
        <f t="shared" si="21"/>
        <v>93009.372442012886</v>
      </c>
      <c r="AI86" s="8">
        <f t="shared" si="21"/>
        <v>94246.863214641591</v>
      </c>
      <c r="AJ86" s="8">
        <f t="shared" si="21"/>
        <v>95502.961564442463</v>
      </c>
      <c r="AK86" s="8">
        <f t="shared" si="21"/>
        <v>96782.45680934409</v>
      </c>
    </row>
    <row r="87" spans="1:37" x14ac:dyDescent="0.45">
      <c r="A87" s="59" t="s">
        <v>83</v>
      </c>
      <c r="B87" s="8">
        <f>B83-SUM(B84:B86)</f>
        <v>1467930.7345949025</v>
      </c>
      <c r="C87" s="8">
        <f t="shared" ref="C87:AK87" si="22">C83-SUM(C84:C86)</f>
        <v>1498378.1760455733</v>
      </c>
      <c r="D87" s="8">
        <f t="shared" si="22"/>
        <v>1533209.4347074004</v>
      </c>
      <c r="E87" s="8">
        <f t="shared" si="22"/>
        <v>1570468.0149255828</v>
      </c>
      <c r="F87" s="8">
        <f t="shared" si="22"/>
        <v>1603050.6373664527</v>
      </c>
      <c r="G87" s="8">
        <f t="shared" si="22"/>
        <v>1631143.7263704857</v>
      </c>
      <c r="H87" s="8">
        <f t="shared" si="22"/>
        <v>1655740.2538596094</v>
      </c>
      <c r="I87" s="8">
        <f t="shared" si="22"/>
        <v>1678528.1955900267</v>
      </c>
      <c r="J87" s="8">
        <f t="shared" si="22"/>
        <v>1699942.1608113805</v>
      </c>
      <c r="K87" s="8">
        <f t="shared" si="22"/>
        <v>1720197.4539422349</v>
      </c>
      <c r="L87" s="8">
        <f t="shared" si="22"/>
        <v>1739623.9062525455</v>
      </c>
      <c r="M87" s="8">
        <f t="shared" si="22"/>
        <v>1759063.0298602604</v>
      </c>
      <c r="N87" s="8">
        <f t="shared" si="22"/>
        <v>1778547.3511853823</v>
      </c>
      <c r="O87" s="8">
        <f t="shared" si="22"/>
        <v>1798163.3223188824</v>
      </c>
      <c r="P87" s="8">
        <f t="shared" si="22"/>
        <v>1817875.0104516956</v>
      </c>
      <c r="Q87" s="8">
        <f t="shared" si="22"/>
        <v>1837675.3280692413</v>
      </c>
      <c r="R87" s="8">
        <f t="shared" si="22"/>
        <v>1857443.0457369366</v>
      </c>
      <c r="S87" s="8">
        <f t="shared" si="22"/>
        <v>1877251.978169525</v>
      </c>
      <c r="T87" s="8">
        <f t="shared" si="22"/>
        <v>1897320.156564987</v>
      </c>
      <c r="U87" s="8">
        <f t="shared" si="22"/>
        <v>1917732.9577776203</v>
      </c>
      <c r="V87" s="8">
        <f t="shared" si="22"/>
        <v>1938525.330674076</v>
      </c>
      <c r="W87" s="8">
        <f t="shared" si="22"/>
        <v>1960009.3438515137</v>
      </c>
      <c r="X87" s="8">
        <f t="shared" si="22"/>
        <v>1982286.508426954</v>
      </c>
      <c r="Y87" s="8">
        <f t="shared" si="22"/>
        <v>2005181.8281691575</v>
      </c>
      <c r="Z87" s="8">
        <f t="shared" si="22"/>
        <v>2028622.9456101574</v>
      </c>
      <c r="AA87" s="8">
        <f t="shared" si="22"/>
        <v>2052709.7504194991</v>
      </c>
      <c r="AB87" s="8">
        <f t="shared" si="22"/>
        <v>2077369.6674012789</v>
      </c>
      <c r="AC87" s="8">
        <f t="shared" si="22"/>
        <v>2102602.774871334</v>
      </c>
      <c r="AD87" s="8">
        <f t="shared" si="22"/>
        <v>2128482.7380975028</v>
      </c>
      <c r="AE87" s="8">
        <f t="shared" si="22"/>
        <v>2155036.8722666269</v>
      </c>
      <c r="AF87" s="8">
        <f t="shared" si="22"/>
        <v>2182547.4367024549</v>
      </c>
      <c r="AG87" s="8">
        <f t="shared" si="22"/>
        <v>2210654.1708311727</v>
      </c>
      <c r="AH87" s="8">
        <f t="shared" si="22"/>
        <v>2239278.6344796619</v>
      </c>
      <c r="AI87" s="8">
        <f t="shared" si="22"/>
        <v>2268256.6807852774</v>
      </c>
      <c r="AJ87" s="8">
        <f t="shared" si="22"/>
        <v>2297606.3295378718</v>
      </c>
      <c r="AK87" s="8">
        <f t="shared" si="22"/>
        <v>2327418.9290541643</v>
      </c>
    </row>
    <row r="88" spans="1:37" s="7" customFormat="1" x14ac:dyDescent="0.4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s="7" customFormat="1" x14ac:dyDescent="0.45">
      <c r="A89" s="61" t="s">
        <v>84</v>
      </c>
      <c r="B89" s="60"/>
      <c r="C89" s="60"/>
      <c r="D89" s="60">
        <f>D87/$D$87</f>
        <v>1</v>
      </c>
      <c r="E89" s="60">
        <f t="shared" ref="E89:AK89" si="23">E87/$D$87</f>
        <v>1.0243010376630592</v>
      </c>
      <c r="F89" s="60">
        <f t="shared" si="23"/>
        <v>1.0455522912121793</v>
      </c>
      <c r="G89" s="60">
        <f t="shared" si="23"/>
        <v>1.0638753515639403</v>
      </c>
      <c r="H89" s="60">
        <f t="shared" si="23"/>
        <v>1.0799178614339748</v>
      </c>
      <c r="I89" s="60">
        <f t="shared" si="23"/>
        <v>1.0947807635363001</v>
      </c>
      <c r="J89" s="60">
        <f t="shared" si="23"/>
        <v>1.108747521590747</v>
      </c>
      <c r="K89" s="60">
        <f t="shared" si="23"/>
        <v>1.1219585628694748</v>
      </c>
      <c r="L89" s="60">
        <f t="shared" si="23"/>
        <v>1.1346290121052756</v>
      </c>
      <c r="M89" s="60">
        <f t="shared" si="23"/>
        <v>1.1473077258984923</v>
      </c>
      <c r="N89" s="60">
        <f t="shared" si="23"/>
        <v>1.1600159188459485</v>
      </c>
      <c r="O89" s="60">
        <f t="shared" si="23"/>
        <v>1.1728099773023157</v>
      </c>
      <c r="P89" s="60">
        <f t="shared" si="23"/>
        <v>1.1856664649331623</v>
      </c>
      <c r="Q89" s="60">
        <f t="shared" si="23"/>
        <v>1.1985807590728434</v>
      </c>
      <c r="R89" s="60">
        <f t="shared" si="23"/>
        <v>1.2114737906575779</v>
      </c>
      <c r="S89" s="60">
        <f t="shared" si="23"/>
        <v>1.2243937036089152</v>
      </c>
      <c r="T89" s="60">
        <f t="shared" si="23"/>
        <v>1.237482703677123</v>
      </c>
      <c r="U89" s="60">
        <f t="shared" si="23"/>
        <v>1.2507964759188968</v>
      </c>
      <c r="V89" s="60">
        <f t="shared" si="23"/>
        <v>1.2643578149152379</v>
      </c>
      <c r="W89" s="60">
        <f t="shared" si="23"/>
        <v>1.2783702601109836</v>
      </c>
      <c r="X89" s="60">
        <f t="shared" si="23"/>
        <v>1.292900019758394</v>
      </c>
      <c r="Y89" s="60">
        <f t="shared" si="23"/>
        <v>1.3078329566578939</v>
      </c>
      <c r="Z89" s="60">
        <f t="shared" si="23"/>
        <v>1.3231218773430666</v>
      </c>
      <c r="AA89" s="60">
        <f t="shared" si="23"/>
        <v>1.3388319325149736</v>
      </c>
      <c r="AB89" s="60">
        <f t="shared" si="23"/>
        <v>1.354915786699243</v>
      </c>
      <c r="AC89" s="60">
        <f t="shared" si="23"/>
        <v>1.3713734909755479</v>
      </c>
      <c r="AD89" s="60">
        <f t="shared" si="23"/>
        <v>1.3882530917921889</v>
      </c>
      <c r="AE89" s="60">
        <f t="shared" si="23"/>
        <v>1.4055724048410234</v>
      </c>
      <c r="AF89" s="60">
        <f t="shared" si="23"/>
        <v>1.4235155271653901</v>
      </c>
      <c r="AG89" s="60">
        <f t="shared" si="23"/>
        <v>1.4418474872306384</v>
      </c>
      <c r="AH89" s="60">
        <f t="shared" si="23"/>
        <v>1.4605171242681589</v>
      </c>
      <c r="AI89" s="60">
        <f t="shared" si="23"/>
        <v>1.4794173773253321</v>
      </c>
      <c r="AJ89" s="60">
        <f t="shared" si="23"/>
        <v>1.4985599993887004</v>
      </c>
      <c r="AK89" s="60">
        <f t="shared" si="23"/>
        <v>1.5180045702616825</v>
      </c>
    </row>
    <row r="90" spans="1:37" s="7" customFormat="1" x14ac:dyDescent="0.45">
      <c r="A90" s="59"/>
    </row>
    <row r="91" spans="1:37" s="7" customFormat="1" ht="14.65" thickBot="1" x14ac:dyDescent="0.5">
      <c r="A91" s="62" t="s">
        <v>86</v>
      </c>
      <c r="B91" s="63">
        <v>2015</v>
      </c>
      <c r="C91" s="63">
        <v>2016</v>
      </c>
      <c r="D91" s="63">
        <v>2017</v>
      </c>
      <c r="E91" s="63">
        <v>2018</v>
      </c>
      <c r="F91" s="63">
        <v>2019</v>
      </c>
      <c r="G91" s="63">
        <v>2020</v>
      </c>
      <c r="H91" s="63">
        <v>2021</v>
      </c>
      <c r="I91" s="63">
        <v>2022</v>
      </c>
      <c r="J91" s="63">
        <v>2023</v>
      </c>
      <c r="K91" s="63">
        <v>2024</v>
      </c>
      <c r="L91" s="63">
        <v>2025</v>
      </c>
      <c r="M91" s="63">
        <v>2026</v>
      </c>
      <c r="N91" s="63">
        <v>2027</v>
      </c>
      <c r="O91" s="63">
        <v>2028</v>
      </c>
      <c r="P91" s="63">
        <v>2029</v>
      </c>
      <c r="Q91" s="63">
        <v>2030</v>
      </c>
      <c r="R91" s="63">
        <v>2031</v>
      </c>
      <c r="S91" s="63">
        <v>2032</v>
      </c>
      <c r="T91" s="63">
        <v>2033</v>
      </c>
      <c r="U91" s="63">
        <v>2034</v>
      </c>
      <c r="V91" s="63">
        <v>2035</v>
      </c>
      <c r="W91" s="63">
        <v>2036</v>
      </c>
      <c r="X91" s="63">
        <v>2037</v>
      </c>
      <c r="Y91" s="63">
        <v>2038</v>
      </c>
      <c r="Z91" s="63">
        <v>2039</v>
      </c>
      <c r="AA91" s="63">
        <v>2040</v>
      </c>
      <c r="AB91" s="63">
        <v>2041</v>
      </c>
      <c r="AC91" s="63">
        <v>2042</v>
      </c>
      <c r="AD91" s="63">
        <v>2043</v>
      </c>
      <c r="AE91" s="63">
        <v>2044</v>
      </c>
      <c r="AF91" s="63">
        <v>2045</v>
      </c>
      <c r="AG91" s="63">
        <v>2046</v>
      </c>
      <c r="AH91" s="63">
        <v>2047</v>
      </c>
      <c r="AI91" s="63">
        <v>2048</v>
      </c>
      <c r="AJ91" s="63">
        <v>2049</v>
      </c>
      <c r="AK91" s="63">
        <v>2050</v>
      </c>
    </row>
    <row r="92" spans="1:37" s="7" customFormat="1" x14ac:dyDescent="0.45">
      <c r="A92" s="59" t="s">
        <v>28</v>
      </c>
      <c r="B92" s="8">
        <f>'POTEnCIA Agr. Value Added'!Q3</f>
        <v>193444.39620161025</v>
      </c>
      <c r="C92" s="8">
        <f>'POTEnCIA Agr. Value Added'!R3</f>
        <v>190118.77062734385</v>
      </c>
      <c r="D92" s="8">
        <f>'POTEnCIA Agr. Value Added'!S3</f>
        <v>192705.82209353836</v>
      </c>
      <c r="E92" s="8">
        <f>'POTEnCIA Agr. Value Added'!T3</f>
        <v>195645.48434510065</v>
      </c>
      <c r="F92" s="8">
        <f>'POTEnCIA Agr. Value Added'!U3</f>
        <v>198346.46884766448</v>
      </c>
      <c r="G92" s="8">
        <f>'POTEnCIA Agr. Value Added'!V3</f>
        <v>200559.98794033393</v>
      </c>
      <c r="H92" s="8">
        <f>'POTEnCIA Agr. Value Added'!W3</f>
        <v>202877.65481698859</v>
      </c>
      <c r="I92" s="8">
        <f>'POTEnCIA Agr. Value Added'!X3</f>
        <v>205003.77671539446</v>
      </c>
      <c r="J92" s="8">
        <f>'POTEnCIA Agr. Value Added'!Y3</f>
        <v>207003.21783711118</v>
      </c>
      <c r="K92" s="8">
        <f>'POTEnCIA Agr. Value Added'!Z3</f>
        <v>208924.15224536796</v>
      </c>
      <c r="L92" s="8">
        <f>'POTEnCIA Agr. Value Added'!AA3</f>
        <v>210854.57939916689</v>
      </c>
      <c r="M92" s="8">
        <f>'POTEnCIA Agr. Value Added'!AB3</f>
        <v>212904.15582485212</v>
      </c>
      <c r="N92" s="8">
        <f>'POTEnCIA Agr. Value Added'!AC3</f>
        <v>215044.86590156824</v>
      </c>
      <c r="O92" s="8">
        <f>'POTEnCIA Agr. Value Added'!AD3</f>
        <v>217246.23901471272</v>
      </c>
      <c r="P92" s="8">
        <f>'POTEnCIA Agr. Value Added'!AE3</f>
        <v>219471.08619809733</v>
      </c>
      <c r="Q92" s="8">
        <f>'POTEnCIA Agr. Value Added'!AF3</f>
        <v>221679.21237309271</v>
      </c>
      <c r="R92" s="8">
        <f>'POTEnCIA Agr. Value Added'!AG3</f>
        <v>223864.48206905427</v>
      </c>
      <c r="S92" s="8">
        <f>'POTEnCIA Agr. Value Added'!AH3</f>
        <v>226065.23215154375</v>
      </c>
      <c r="T92" s="8">
        <f>'POTEnCIA Agr. Value Added'!AI3</f>
        <v>228303.10454116776</v>
      </c>
      <c r="U92" s="8">
        <f>'POTEnCIA Agr. Value Added'!AJ3</f>
        <v>230568.01891637262</v>
      </c>
      <c r="V92" s="8">
        <f>'POTEnCIA Agr. Value Added'!AK3</f>
        <v>232848.56015367483</v>
      </c>
      <c r="W92" s="8">
        <f>'POTEnCIA Agr. Value Added'!AL3</f>
        <v>235178.09460265798</v>
      </c>
      <c r="X92" s="8">
        <f>'POTEnCIA Agr. Value Added'!AM3</f>
        <v>237573.41502749315</v>
      </c>
      <c r="Y92" s="8">
        <f>'POTEnCIA Agr. Value Added'!AN3</f>
        <v>240027.94856991456</v>
      </c>
      <c r="Z92" s="8">
        <f>'POTEnCIA Agr. Value Added'!AO3</f>
        <v>242545.76650328134</v>
      </c>
      <c r="AA92" s="8">
        <f>'POTEnCIA Agr. Value Added'!AP3</f>
        <v>245142.74542814223</v>
      </c>
      <c r="AB92" s="8">
        <f>'POTEnCIA Agr. Value Added'!AQ3</f>
        <v>247837.92589702678</v>
      </c>
      <c r="AC92" s="8">
        <f>'POTEnCIA Agr. Value Added'!AR3</f>
        <v>250646.14752888551</v>
      </c>
      <c r="AD92" s="8">
        <f>'POTEnCIA Agr. Value Added'!AS3</f>
        <v>253560.60774274875</v>
      </c>
      <c r="AE92" s="8">
        <f>'POTEnCIA Agr. Value Added'!AT3</f>
        <v>256560.27537910274</v>
      </c>
      <c r="AF92" s="8">
        <f>'POTEnCIA Agr. Value Added'!AU3</f>
        <v>259667.83775954324</v>
      </c>
      <c r="AG92" s="8">
        <f>'POTEnCIA Agr. Value Added'!AV3</f>
        <v>262814.56209867261</v>
      </c>
      <c r="AH92" s="8">
        <f>'POTEnCIA Agr. Value Added'!AW3</f>
        <v>266027.89710557763</v>
      </c>
      <c r="AI92" s="8">
        <f>'POTEnCIA Agr. Value Added'!AX3</f>
        <v>269315.23396217974</v>
      </c>
      <c r="AJ92" s="8">
        <f>'POTEnCIA Agr. Value Added'!AY3</f>
        <v>272692.04021259502</v>
      </c>
      <c r="AK92" s="8">
        <f>'POTEnCIA Agr. Value Added'!AZ3</f>
        <v>276180.59377525456</v>
      </c>
    </row>
    <row r="93" spans="1:37" s="7" customFormat="1" x14ac:dyDescent="0.45">
      <c r="A93" s="59" t="s">
        <v>87</v>
      </c>
      <c r="B93" s="8">
        <v>193444.39620161027</v>
      </c>
      <c r="C93" s="8">
        <v>192790.97092652298</v>
      </c>
      <c r="D93" s="8">
        <v>195669.90508360841</v>
      </c>
      <c r="E93" s="8">
        <v>197783.12393924489</v>
      </c>
      <c r="F93" s="8">
        <v>199887.87141105844</v>
      </c>
      <c r="G93" s="8">
        <v>201802.67745698689</v>
      </c>
      <c r="H93" s="8">
        <v>203928.29285784348</v>
      </c>
      <c r="I93" s="8">
        <v>206061.00736217326</v>
      </c>
      <c r="J93" s="8">
        <v>208019.91085688616</v>
      </c>
      <c r="K93" s="8">
        <v>209374.48491882774</v>
      </c>
      <c r="L93" s="8">
        <v>211169.14034077834</v>
      </c>
      <c r="M93" s="8">
        <v>213073.36332824215</v>
      </c>
      <c r="N93" s="8">
        <v>215099.91139955452</v>
      </c>
      <c r="O93" s="8">
        <v>217041.95824905357</v>
      </c>
      <c r="P93" s="8">
        <v>219057.44811856124</v>
      </c>
      <c r="Q93" s="8">
        <v>220928.70369900696</v>
      </c>
      <c r="R93" s="8">
        <v>222843.79828244366</v>
      </c>
      <c r="S93" s="8">
        <v>224779.6727067391</v>
      </c>
      <c r="T93" s="8">
        <v>226774.44849573329</v>
      </c>
      <c r="U93" s="8">
        <v>228669.67679229335</v>
      </c>
      <c r="V93" s="8">
        <v>230586.08642959132</v>
      </c>
      <c r="W93" s="8">
        <v>232614.19505819873</v>
      </c>
      <c r="X93" s="8">
        <v>234604.71372950461</v>
      </c>
      <c r="Y93" s="8">
        <v>236712.08423726817</v>
      </c>
      <c r="Z93" s="8">
        <v>238810.31817770074</v>
      </c>
      <c r="AA93" s="8">
        <v>240989.35060096189</v>
      </c>
      <c r="AB93" s="8">
        <v>243257.81407686503</v>
      </c>
      <c r="AC93" s="8">
        <v>245613.08224738759</v>
      </c>
      <c r="AD93" s="8">
        <v>247919.70321652869</v>
      </c>
      <c r="AE93" s="8">
        <v>250321.77666495135</v>
      </c>
      <c r="AF93" s="8">
        <v>252730.75627778171</v>
      </c>
      <c r="AG93" s="8">
        <v>255231.65021141674</v>
      </c>
      <c r="AH93" s="8">
        <v>257767.79296202483</v>
      </c>
      <c r="AI93" s="8">
        <v>260285.15196671587</v>
      </c>
      <c r="AJ93" s="8">
        <v>262856.41858624766</v>
      </c>
      <c r="AK93" s="8">
        <v>265566.36888512538</v>
      </c>
    </row>
    <row r="94" spans="1:37" s="7" customFormat="1" x14ac:dyDescent="0.45">
      <c r="A94" s="59"/>
    </row>
    <row r="95" spans="1:37" s="7" customFormat="1" x14ac:dyDescent="0.45">
      <c r="A95" s="59" t="s">
        <v>125</v>
      </c>
      <c r="B95" s="5"/>
      <c r="C95" s="5"/>
      <c r="D95" s="5">
        <f>D92/$D$92</f>
        <v>1</v>
      </c>
      <c r="E95" s="5">
        <f t="shared" ref="E95:AK95" si="24">E92/$D$92</f>
        <v>1.0152546623637317</v>
      </c>
      <c r="F95" s="5">
        <f t="shared" si="24"/>
        <v>1.029270764592614</v>
      </c>
      <c r="G95" s="5">
        <f t="shared" si="24"/>
        <v>1.0407572836226151</v>
      </c>
      <c r="H95" s="5">
        <f t="shared" si="24"/>
        <v>1.0527842522501105</v>
      </c>
      <c r="I95" s="5">
        <f t="shared" si="24"/>
        <v>1.0638172447944345</v>
      </c>
      <c r="J95" s="5">
        <f t="shared" si="24"/>
        <v>1.0741928582553824</v>
      </c>
      <c r="K95" s="5">
        <f t="shared" si="24"/>
        <v>1.0841610802187249</v>
      </c>
      <c r="L95" s="5">
        <f t="shared" si="24"/>
        <v>1.0941785624765359</v>
      </c>
      <c r="M95" s="5">
        <f t="shared" si="24"/>
        <v>1.1048143409051212</v>
      </c>
      <c r="N95" s="5">
        <f t="shared" si="24"/>
        <v>1.1159230352531155</v>
      </c>
      <c r="O95" s="5">
        <f t="shared" si="24"/>
        <v>1.1273465256761293</v>
      </c>
      <c r="P95" s="5">
        <f t="shared" si="24"/>
        <v>1.1388918290780403</v>
      </c>
      <c r="Q95" s="5">
        <f t="shared" si="24"/>
        <v>1.150350362873265</v>
      </c>
      <c r="R95" s="5">
        <f t="shared" si="24"/>
        <v>1.1616902885289666</v>
      </c>
      <c r="S95" s="5">
        <f t="shared" si="24"/>
        <v>1.1731105458859095</v>
      </c>
      <c r="T95" s="5">
        <f t="shared" si="24"/>
        <v>1.1847234404280254</v>
      </c>
      <c r="U95" s="5">
        <f t="shared" si="24"/>
        <v>1.1964766627780252</v>
      </c>
      <c r="V95" s="5">
        <f t="shared" si="24"/>
        <v>1.2083109769286131</v>
      </c>
      <c r="W95" s="5">
        <f t="shared" si="24"/>
        <v>1.220399529436655</v>
      </c>
      <c r="X95" s="5">
        <f t="shared" si="24"/>
        <v>1.2328294622680176</v>
      </c>
      <c r="Y95" s="5">
        <f t="shared" si="24"/>
        <v>1.2455666671731709</v>
      </c>
      <c r="Z95" s="5">
        <f t="shared" si="24"/>
        <v>1.258632271035127</v>
      </c>
      <c r="AA95" s="5">
        <f t="shared" si="24"/>
        <v>1.2721086616114341</v>
      </c>
      <c r="AB95" s="5">
        <f t="shared" si="24"/>
        <v>1.2860946452190096</v>
      </c>
      <c r="AC95" s="5">
        <f t="shared" si="24"/>
        <v>1.3006672284515786</v>
      </c>
      <c r="AD95" s="5">
        <f t="shared" si="24"/>
        <v>1.3157911109695057</v>
      </c>
      <c r="AE95" s="5">
        <f t="shared" si="24"/>
        <v>1.3313571566850211</v>
      </c>
      <c r="AF95" s="5">
        <f t="shared" si="24"/>
        <v>1.3474830959362603</v>
      </c>
      <c r="AG95" s="5">
        <f t="shared" si="24"/>
        <v>1.3638122566483946</v>
      </c>
      <c r="AH95" s="5">
        <f t="shared" si="24"/>
        <v>1.3804870772220319</v>
      </c>
      <c r="AI95" s="5">
        <f t="shared" si="24"/>
        <v>1.3975459123983063</v>
      </c>
      <c r="AJ95" s="5">
        <f t="shared" si="24"/>
        <v>1.4150690272358859</v>
      </c>
      <c r="AK95" s="5">
        <f t="shared" si="24"/>
        <v>1.4331720275747455</v>
      </c>
    </row>
    <row r="96" spans="1:37" s="7" customFormat="1" x14ac:dyDescent="0.45">
      <c r="A96" s="5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s="7" customFormat="1" x14ac:dyDescent="0.45">
      <c r="A97" s="5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s="7" customFormat="1" x14ac:dyDescent="0.45">
      <c r="A98" s="59" t="s">
        <v>381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s="7" customFormat="1" x14ac:dyDescent="0.45">
      <c r="A99" s="5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s="7" customFormat="1" ht="14.65" thickBot="1" x14ac:dyDescent="0.5">
      <c r="A100" s="62" t="s">
        <v>379</v>
      </c>
      <c r="B100" s="63">
        <v>2015</v>
      </c>
      <c r="C100" s="63">
        <v>2016</v>
      </c>
      <c r="D100" s="63">
        <v>2017</v>
      </c>
      <c r="E100" s="63">
        <v>2018</v>
      </c>
      <c r="F100" s="63">
        <v>2019</v>
      </c>
      <c r="G100" s="63">
        <v>2020</v>
      </c>
      <c r="H100" s="63">
        <v>2021</v>
      </c>
      <c r="I100" s="63">
        <v>2022</v>
      </c>
      <c r="J100" s="63">
        <v>2023</v>
      </c>
      <c r="K100" s="63">
        <v>2024</v>
      </c>
      <c r="L100" s="63">
        <v>2025</v>
      </c>
      <c r="M100" s="63">
        <v>2026</v>
      </c>
      <c r="N100" s="63">
        <v>2027</v>
      </c>
      <c r="O100" s="63">
        <v>2028</v>
      </c>
      <c r="P100" s="63">
        <v>2029</v>
      </c>
      <c r="Q100" s="63">
        <v>2030</v>
      </c>
      <c r="R100" s="63">
        <v>2031</v>
      </c>
      <c r="S100" s="63">
        <v>2032</v>
      </c>
      <c r="T100" s="63">
        <v>2033</v>
      </c>
      <c r="U100" s="63">
        <v>2034</v>
      </c>
      <c r="V100" s="63">
        <v>2035</v>
      </c>
      <c r="W100" s="63">
        <v>2036</v>
      </c>
      <c r="X100" s="63">
        <v>2037</v>
      </c>
      <c r="Y100" s="63">
        <v>2038</v>
      </c>
      <c r="Z100" s="63">
        <v>2039</v>
      </c>
      <c r="AA100" s="63">
        <v>2040</v>
      </c>
      <c r="AB100" s="63">
        <v>2041</v>
      </c>
      <c r="AC100" s="63">
        <v>2042</v>
      </c>
      <c r="AD100" s="63">
        <v>2043</v>
      </c>
      <c r="AE100" s="63">
        <v>2044</v>
      </c>
      <c r="AF100" s="63">
        <v>2045</v>
      </c>
      <c r="AG100" s="63">
        <v>2046</v>
      </c>
      <c r="AH100" s="63">
        <v>2047</v>
      </c>
      <c r="AI100" s="63">
        <v>2048</v>
      </c>
      <c r="AJ100" s="63">
        <v>2049</v>
      </c>
      <c r="AK100" s="63">
        <v>2050</v>
      </c>
    </row>
    <row r="101" spans="1:37" s="7" customFormat="1" x14ac:dyDescent="0.45">
      <c r="A101" s="59" t="s">
        <v>380</v>
      </c>
      <c r="B101" s="8">
        <f>'POTEnCIA Macro'!Q4</f>
        <v>508504320</v>
      </c>
      <c r="C101" s="8">
        <f>'POTEnCIA Macro'!R4</f>
        <v>510278701</v>
      </c>
      <c r="D101" s="8">
        <f>'POTEnCIA Macro'!S4</f>
        <v>511698062</v>
      </c>
      <c r="E101" s="8">
        <f>'POTEnCIA Macro'!T4</f>
        <v>513154880</v>
      </c>
      <c r="F101" s="8">
        <f>'POTEnCIA Macro'!U4</f>
        <v>514436397</v>
      </c>
      <c r="G101" s="8">
        <f>'POTEnCIA Macro'!V4</f>
        <v>515591288</v>
      </c>
      <c r="H101" s="8">
        <f>'POTEnCIA Macro'!W4</f>
        <v>516655360</v>
      </c>
      <c r="I101" s="8">
        <f>'POTEnCIA Macro'!X4</f>
        <v>517655600</v>
      </c>
      <c r="J101" s="8">
        <f>'POTEnCIA Macro'!Y4</f>
        <v>518587356</v>
      </c>
      <c r="K101" s="8">
        <f>'POTEnCIA Macro'!Z4</f>
        <v>519443078</v>
      </c>
      <c r="L101" s="8">
        <f>'POTEnCIA Macro'!AA4</f>
        <v>520260661</v>
      </c>
      <c r="M101" s="8">
        <f>'POTEnCIA Macro'!AB4</f>
        <v>521044814</v>
      </c>
      <c r="N101" s="8">
        <f>'POTEnCIA Macro'!AC4</f>
        <v>521795117</v>
      </c>
      <c r="O101" s="8">
        <f>'POTEnCIA Macro'!AD4</f>
        <v>522496555</v>
      </c>
      <c r="P101" s="8">
        <f>'POTEnCIA Macro'!AE4</f>
        <v>523174341</v>
      </c>
      <c r="Q101" s="8">
        <f>'POTEnCIA Macro'!AF4</f>
        <v>523827302</v>
      </c>
      <c r="R101" s="8">
        <f>'POTEnCIA Macro'!AG4</f>
        <v>524436628</v>
      </c>
      <c r="S101" s="8">
        <f>'POTEnCIA Macro'!AH4</f>
        <v>525005486</v>
      </c>
      <c r="T101" s="8">
        <f>'POTEnCIA Macro'!AI4</f>
        <v>525545990</v>
      </c>
      <c r="U101" s="8">
        <f>'POTEnCIA Macro'!AJ4</f>
        <v>526057470</v>
      </c>
      <c r="V101" s="8">
        <f>'POTEnCIA Macro'!AK4</f>
        <v>526538377</v>
      </c>
      <c r="W101" s="8">
        <f>'POTEnCIA Macro'!AL4</f>
        <v>526979662</v>
      </c>
      <c r="X101" s="8">
        <f>'POTEnCIA Macro'!AM4</f>
        <v>527382656</v>
      </c>
      <c r="Y101" s="8">
        <f>'POTEnCIA Macro'!AN4</f>
        <v>527744355</v>
      </c>
      <c r="Z101" s="8">
        <f>'POTEnCIA Macro'!AO4</f>
        <v>528065411</v>
      </c>
      <c r="AA101" s="8">
        <f>'POTEnCIA Macro'!AP4</f>
        <v>528357270</v>
      </c>
      <c r="AB101" s="8">
        <f>'POTEnCIA Macro'!AQ4</f>
        <v>528603901</v>
      </c>
      <c r="AC101" s="8">
        <f>'POTEnCIA Macro'!AR4</f>
        <v>528807737</v>
      </c>
      <c r="AD101" s="8">
        <f>'POTEnCIA Macro'!AS4</f>
        <v>528962699</v>
      </c>
      <c r="AE101" s="8">
        <f>'POTEnCIA Macro'!AT4</f>
        <v>529066109</v>
      </c>
      <c r="AF101" s="8">
        <f>'POTEnCIA Macro'!AU4</f>
        <v>529114699</v>
      </c>
      <c r="AG101" s="8">
        <f>'POTEnCIA Macro'!AV4</f>
        <v>529111133</v>
      </c>
      <c r="AH101" s="8">
        <f>'POTEnCIA Macro'!AW4</f>
        <v>529050104</v>
      </c>
      <c r="AI101" s="8">
        <f>'POTEnCIA Macro'!AX4</f>
        <v>528938859</v>
      </c>
      <c r="AJ101" s="8">
        <f>'POTEnCIA Macro'!AY4</f>
        <v>528775512</v>
      </c>
      <c r="AK101" s="8">
        <f>'POTEnCIA Macro'!AZ4</f>
        <v>528567808</v>
      </c>
    </row>
    <row r="102" spans="1:37" s="7" customFormat="1" x14ac:dyDescent="0.45">
      <c r="A102" s="59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</row>
    <row r="103" spans="1:37" s="7" customFormat="1" x14ac:dyDescent="0.45">
      <c r="A103" s="59" t="s">
        <v>382</v>
      </c>
      <c r="B103" s="228"/>
      <c r="D103" s="229">
        <f>D101/$D$101</f>
        <v>1</v>
      </c>
      <c r="E103" s="229">
        <f>E101/$D$101</f>
        <v>1.0028470266123461</v>
      </c>
      <c r="F103" s="229">
        <f t="shared" ref="F103:AK103" si="25">F101/$D$101</f>
        <v>1.0053514664278718</v>
      </c>
      <c r="G103" s="229">
        <f t="shared" si="25"/>
        <v>1.0076084439029984</v>
      </c>
      <c r="H103" s="229">
        <f t="shared" si="25"/>
        <v>1.0096879358515138</v>
      </c>
      <c r="I103" s="229">
        <f t="shared" si="25"/>
        <v>1.011642682359817</v>
      </c>
      <c r="J103" s="229">
        <f t="shared" si="25"/>
        <v>1.0134635921290631</v>
      </c>
      <c r="K103" s="229">
        <f t="shared" si="25"/>
        <v>1.0151359103642648</v>
      </c>
      <c r="L103" s="229">
        <f t="shared" si="25"/>
        <v>1.0167336944105916</v>
      </c>
      <c r="M103" s="229">
        <f t="shared" si="25"/>
        <v>1.0182661469607051</v>
      </c>
      <c r="N103" s="229">
        <f t="shared" si="25"/>
        <v>1.0197324472180627</v>
      </c>
      <c r="O103" s="229">
        <f t="shared" si="25"/>
        <v>1.0211032517062768</v>
      </c>
      <c r="P103" s="229">
        <f t="shared" si="25"/>
        <v>1.0224278336234933</v>
      </c>
      <c r="Q103" s="229">
        <f t="shared" si="25"/>
        <v>1.0237039006022266</v>
      </c>
      <c r="R103" s="229">
        <f t="shared" si="25"/>
        <v>1.0248946926830456</v>
      </c>
      <c r="S103" s="229">
        <f t="shared" si="25"/>
        <v>1.0260063990627348</v>
      </c>
      <c r="T103" s="229">
        <f t="shared" si="25"/>
        <v>1.0270626938587077</v>
      </c>
      <c r="U103" s="229">
        <f t="shared" si="25"/>
        <v>1.0280622677050515</v>
      </c>
      <c r="V103" s="229">
        <f t="shared" si="25"/>
        <v>1.029002093425947</v>
      </c>
      <c r="W103" s="229">
        <f t="shared" si="25"/>
        <v>1.0298644867644622</v>
      </c>
      <c r="X103" s="229">
        <f t="shared" si="25"/>
        <v>1.0306520488639255</v>
      </c>
      <c r="Y103" s="229">
        <f t="shared" si="25"/>
        <v>1.0313589090747817</v>
      </c>
      <c r="Z103" s="229">
        <f t="shared" si="25"/>
        <v>1.0319863415859487</v>
      </c>
      <c r="AA103" s="229">
        <f t="shared" si="25"/>
        <v>1.0325567150574824</v>
      </c>
      <c r="AB103" s="229">
        <f t="shared" si="25"/>
        <v>1.0330387004670736</v>
      </c>
      <c r="AC103" s="229">
        <f t="shared" si="25"/>
        <v>1.0334370525718348</v>
      </c>
      <c r="AD103" s="229">
        <f t="shared" si="25"/>
        <v>1.0337398913189553</v>
      </c>
      <c r="AE103" s="229">
        <f t="shared" si="25"/>
        <v>1.0339419831533385</v>
      </c>
      <c r="AF103" s="229">
        <f t="shared" si="25"/>
        <v>1.0340369414961748</v>
      </c>
      <c r="AG103" s="229">
        <f t="shared" si="25"/>
        <v>1.0340299725426749</v>
      </c>
      <c r="AH103" s="229">
        <f t="shared" si="25"/>
        <v>1.0339107049422438</v>
      </c>
      <c r="AI103" s="229">
        <f t="shared" si="25"/>
        <v>1.0336933013437912</v>
      </c>
      <c r="AJ103" s="229">
        <f t="shared" si="25"/>
        <v>1.0333740759799868</v>
      </c>
      <c r="AK103" s="229">
        <f t="shared" si="25"/>
        <v>1.0329681647299263</v>
      </c>
    </row>
    <row r="104" spans="1:37" s="7" customFormat="1" x14ac:dyDescent="0.45">
      <c r="A104" s="5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s="7" customFormat="1" x14ac:dyDescent="0.45">
      <c r="A105" s="59"/>
    </row>
    <row r="106" spans="1:37" x14ac:dyDescent="0.45">
      <c r="A106" s="117" t="s">
        <v>405</v>
      </c>
      <c r="B106" s="118">
        <v>2015</v>
      </c>
      <c r="C106" s="118">
        <v>2016</v>
      </c>
      <c r="D106" s="118">
        <v>2017</v>
      </c>
      <c r="E106" s="118">
        <v>2018</v>
      </c>
      <c r="F106" s="118">
        <v>2019</v>
      </c>
      <c r="G106" s="118">
        <v>2020</v>
      </c>
      <c r="H106" s="118">
        <v>2021</v>
      </c>
      <c r="I106" s="118">
        <v>2022</v>
      </c>
      <c r="J106" s="118">
        <v>2023</v>
      </c>
      <c r="K106" s="118">
        <v>2024</v>
      </c>
      <c r="L106" s="118">
        <v>2025</v>
      </c>
      <c r="M106" s="118">
        <v>2026</v>
      </c>
      <c r="N106" s="118">
        <v>2027</v>
      </c>
      <c r="O106" s="118">
        <v>2028</v>
      </c>
      <c r="P106" s="118">
        <v>2029</v>
      </c>
      <c r="Q106" s="118">
        <v>2030</v>
      </c>
      <c r="R106" s="118">
        <v>2031</v>
      </c>
      <c r="S106" s="118">
        <v>2032</v>
      </c>
      <c r="T106" s="118">
        <v>2033</v>
      </c>
      <c r="U106" s="118">
        <v>2034</v>
      </c>
      <c r="V106" s="118">
        <v>2035</v>
      </c>
      <c r="W106" s="118">
        <v>2036</v>
      </c>
      <c r="X106" s="118">
        <v>2037</v>
      </c>
      <c r="Y106" s="118">
        <v>2038</v>
      </c>
      <c r="Z106" s="118">
        <v>2039</v>
      </c>
      <c r="AA106" s="118">
        <v>2040</v>
      </c>
      <c r="AB106" s="118">
        <v>2041</v>
      </c>
      <c r="AC106" s="118">
        <v>2042</v>
      </c>
      <c r="AD106" s="118">
        <v>2043</v>
      </c>
      <c r="AE106" s="118">
        <v>2044</v>
      </c>
      <c r="AF106" s="118">
        <v>2045</v>
      </c>
      <c r="AG106" s="118">
        <v>2046</v>
      </c>
      <c r="AH106" s="118">
        <v>2047</v>
      </c>
      <c r="AI106" s="118">
        <v>2048</v>
      </c>
      <c r="AJ106" s="118">
        <v>2049</v>
      </c>
      <c r="AK106" s="118">
        <v>2050</v>
      </c>
    </row>
    <row r="107" spans="1:37" x14ac:dyDescent="0.45">
      <c r="A107" s="18" t="s">
        <v>16</v>
      </c>
      <c r="B107" s="121">
        <f t="shared" ref="B107:C107" si="26">($C$16+$C$17)*B57</f>
        <v>0</v>
      </c>
      <c r="C107" s="121">
        <f t="shared" si="26"/>
        <v>0</v>
      </c>
      <c r="D107" s="8">
        <f>($C$16+$C$17)*D57</f>
        <v>722844.36</v>
      </c>
      <c r="E107" s="8">
        <f t="shared" ref="E107:AK107" si="27">($C$16+$C$17)*E57</f>
        <v>738228.53485904483</v>
      </c>
      <c r="F107" s="8">
        <f t="shared" si="27"/>
        <v>751192.22711785696</v>
      </c>
      <c r="G107" s="8">
        <f t="shared" si="27"/>
        <v>762455.70325692592</v>
      </c>
      <c r="H107" s="8">
        <f t="shared" si="27"/>
        <v>772369.58297737141</v>
      </c>
      <c r="I107" s="8">
        <f t="shared" si="27"/>
        <v>781462.54970839107</v>
      </c>
      <c r="J107" s="8">
        <f t="shared" si="27"/>
        <v>790062.48596943601</v>
      </c>
      <c r="K107" s="8">
        <f t="shared" si="27"/>
        <v>798261.58254544006</v>
      </c>
      <c r="L107" s="8">
        <f t="shared" si="27"/>
        <v>806316.11213486583</v>
      </c>
      <c r="M107" s="8">
        <f t="shared" si="27"/>
        <v>814830.11588487402</v>
      </c>
      <c r="N107" s="8">
        <f t="shared" si="27"/>
        <v>823734.25599392143</v>
      </c>
      <c r="O107" s="8">
        <f t="shared" si="27"/>
        <v>832991.71831968869</v>
      </c>
      <c r="P107" s="8">
        <f t="shared" si="27"/>
        <v>842487.54264865746</v>
      </c>
      <c r="Q107" s="8">
        <f t="shared" si="27"/>
        <v>852151.90463170398</v>
      </c>
      <c r="R107" s="8">
        <f t="shared" si="27"/>
        <v>861990.22981123859</v>
      </c>
      <c r="S107" s="8">
        <f t="shared" si="27"/>
        <v>872067.31927975023</v>
      </c>
      <c r="T107" s="8">
        <f t="shared" si="27"/>
        <v>882448.79034063232</v>
      </c>
      <c r="U107" s="8">
        <f t="shared" si="27"/>
        <v>893110.84057149012</v>
      </c>
      <c r="V107" s="8">
        <f t="shared" si="27"/>
        <v>904052.81496241502</v>
      </c>
      <c r="W107" s="8">
        <f t="shared" si="27"/>
        <v>915402.0251464406</v>
      </c>
      <c r="X107" s="8">
        <f t="shared" si="27"/>
        <v>927177.69598745985</v>
      </c>
      <c r="Y107" s="8">
        <f t="shared" si="27"/>
        <v>939342.11684019887</v>
      </c>
      <c r="Z107" s="8">
        <f t="shared" si="27"/>
        <v>951917.61001388927</v>
      </c>
      <c r="AA107" s="8">
        <f t="shared" si="27"/>
        <v>964986.81695415045</v>
      </c>
      <c r="AB107" s="8">
        <f t="shared" si="27"/>
        <v>978549.40920002875</v>
      </c>
      <c r="AC107" s="8">
        <f t="shared" si="27"/>
        <v>992571.93293436314</v>
      </c>
      <c r="AD107" s="8">
        <f t="shared" si="27"/>
        <v>1007072.4447906521</v>
      </c>
      <c r="AE107" s="8">
        <f t="shared" si="27"/>
        <v>1022068.0677550198</v>
      </c>
      <c r="AF107" s="8">
        <f t="shared" si="27"/>
        <v>1037701.3248983044</v>
      </c>
      <c r="AG107" s="8">
        <f t="shared" si="27"/>
        <v>1053838.574344032</v>
      </c>
      <c r="AH107" s="8">
        <f t="shared" si="27"/>
        <v>1070414.1689547121</v>
      </c>
      <c r="AI107" s="8">
        <f t="shared" si="27"/>
        <v>1087296.8911291182</v>
      </c>
      <c r="AJ107" s="8">
        <f t="shared" si="27"/>
        <v>1104457.1682374852</v>
      </c>
      <c r="AK107" s="8">
        <f t="shared" si="27"/>
        <v>1121885.4141156923</v>
      </c>
    </row>
    <row r="108" spans="1:37" x14ac:dyDescent="0.45">
      <c r="A108" s="20" t="s">
        <v>10</v>
      </c>
      <c r="B108" s="121">
        <f>$C$19*B58</f>
        <v>0</v>
      </c>
      <c r="C108" s="121">
        <f>$C$19*C58</f>
        <v>0</v>
      </c>
      <c r="D108" s="8">
        <f>$C$19*D58</f>
        <v>195314.11</v>
      </c>
      <c r="E108" s="8">
        <f t="shared" ref="E108:AK108" si="28">$C$19*E58</f>
        <v>198073.55777692355</v>
      </c>
      <c r="F108" s="8">
        <f t="shared" si="28"/>
        <v>200365.22432482772</v>
      </c>
      <c r="G108" s="8">
        <f t="shared" si="28"/>
        <v>202072.41680463924</v>
      </c>
      <c r="H108" s="8">
        <f t="shared" si="28"/>
        <v>204075.58602270234</v>
      </c>
      <c r="I108" s="8">
        <f t="shared" si="28"/>
        <v>205908.91092203275</v>
      </c>
      <c r="J108" s="8">
        <f t="shared" si="28"/>
        <v>207642.49504088453</v>
      </c>
      <c r="K108" s="8">
        <f t="shared" si="28"/>
        <v>209332.04242174435</v>
      </c>
      <c r="L108" s="8">
        <f t="shared" si="28"/>
        <v>211072.62840775808</v>
      </c>
      <c r="M108" s="8">
        <f t="shared" si="28"/>
        <v>213003.84820150607</v>
      </c>
      <c r="N108" s="8">
        <f t="shared" si="28"/>
        <v>215073.51870597512</v>
      </c>
      <c r="O108" s="8">
        <f t="shared" si="28"/>
        <v>217248.58655960782</v>
      </c>
      <c r="P108" s="8">
        <f t="shared" si="28"/>
        <v>219489.25642647158</v>
      </c>
      <c r="Q108" s="8">
        <f t="shared" si="28"/>
        <v>221754.44098925832</v>
      </c>
      <c r="R108" s="8">
        <f t="shared" si="28"/>
        <v>224039.25034606291</v>
      </c>
      <c r="S108" s="8">
        <f t="shared" si="28"/>
        <v>226378.17846349513</v>
      </c>
      <c r="T108" s="8">
        <f t="shared" si="28"/>
        <v>228785.50375840094</v>
      </c>
      <c r="U108" s="8">
        <f t="shared" si="28"/>
        <v>231256.86618601807</v>
      </c>
      <c r="V108" s="8">
        <f t="shared" si="28"/>
        <v>233777.66448475889</v>
      </c>
      <c r="W108" s="8">
        <f t="shared" si="28"/>
        <v>236384.98792192826</v>
      </c>
      <c r="X108" s="8">
        <f t="shared" si="28"/>
        <v>239097.84121367868</v>
      </c>
      <c r="Y108" s="8">
        <f t="shared" si="28"/>
        <v>241895.69941010559</v>
      </c>
      <c r="Z108" s="8">
        <f t="shared" si="28"/>
        <v>244769.3221618291</v>
      </c>
      <c r="AA108" s="8">
        <f t="shared" si="28"/>
        <v>247724.14390044234</v>
      </c>
      <c r="AB108" s="8">
        <f t="shared" si="28"/>
        <v>250765.62919486361</v>
      </c>
      <c r="AC108" s="8">
        <f t="shared" si="28"/>
        <v>253901.04086690408</v>
      </c>
      <c r="AD108" s="8">
        <f t="shared" si="28"/>
        <v>257128.09906658193</v>
      </c>
      <c r="AE108" s="8">
        <f t="shared" si="28"/>
        <v>260440.46211498781</v>
      </c>
      <c r="AF108" s="8">
        <f t="shared" si="28"/>
        <v>263865.61257562495</v>
      </c>
      <c r="AG108" s="8">
        <f t="shared" si="28"/>
        <v>267354.01323535154</v>
      </c>
      <c r="AH108" s="8">
        <f t="shared" si="28"/>
        <v>270908.06891040615</v>
      </c>
      <c r="AI108" s="8">
        <f t="shared" si="28"/>
        <v>274512.5038905078</v>
      </c>
      <c r="AJ108" s="8">
        <f t="shared" si="28"/>
        <v>278171.13709457818</v>
      </c>
      <c r="AK108" s="8">
        <f t="shared" si="28"/>
        <v>281897.91835194506</v>
      </c>
    </row>
    <row r="109" spans="1:37" x14ac:dyDescent="0.45">
      <c r="A109" s="20" t="s">
        <v>81</v>
      </c>
      <c r="B109" s="121">
        <f t="shared" ref="B109:C109" si="29">$C$20*B78*B55</f>
        <v>0</v>
      </c>
      <c r="C109" s="121">
        <f t="shared" si="29"/>
        <v>0</v>
      </c>
      <c r="D109" s="8">
        <f>$C$20*D78*D55</f>
        <v>200300.05886556671</v>
      </c>
      <c r="E109" s="8">
        <f t="shared" ref="E109:AK109" si="30">$C$20*E78*E55</f>
        <v>200292.30378314809</v>
      </c>
      <c r="F109" s="8">
        <f t="shared" si="30"/>
        <v>201042.2072901153</v>
      </c>
      <c r="G109" s="8">
        <f t="shared" si="30"/>
        <v>202046.09768701083</v>
      </c>
      <c r="H109" s="8">
        <f t="shared" si="30"/>
        <v>202565.79023245236</v>
      </c>
      <c r="I109" s="8">
        <f t="shared" si="30"/>
        <v>202873.52788002539</v>
      </c>
      <c r="J109" s="8">
        <f t="shared" si="30"/>
        <v>203082.79662447009</v>
      </c>
      <c r="K109" s="8">
        <f t="shared" si="30"/>
        <v>203256.98557589282</v>
      </c>
      <c r="L109" s="8">
        <f t="shared" si="30"/>
        <v>203530.43990956747</v>
      </c>
      <c r="M109" s="8">
        <f t="shared" si="30"/>
        <v>204097.04795329412</v>
      </c>
      <c r="N109" s="8">
        <f t="shared" si="30"/>
        <v>204873.97229034847</v>
      </c>
      <c r="O109" s="8">
        <f t="shared" si="30"/>
        <v>205807.0134379385</v>
      </c>
      <c r="P109" s="8">
        <f t="shared" si="30"/>
        <v>206830.47276391863</v>
      </c>
      <c r="Q109" s="8">
        <f t="shared" si="30"/>
        <v>207886.16816110155</v>
      </c>
      <c r="R109" s="8">
        <f t="shared" si="30"/>
        <v>208987.09303192442</v>
      </c>
      <c r="S109" s="8">
        <f t="shared" si="30"/>
        <v>210187.09381457718</v>
      </c>
      <c r="T109" s="8">
        <f t="shared" si="30"/>
        <v>211478.70318650943</v>
      </c>
      <c r="U109" s="8">
        <f t="shared" si="30"/>
        <v>212823.81839091092</v>
      </c>
      <c r="V109" s="8">
        <f t="shared" si="30"/>
        <v>214179.85527628582</v>
      </c>
      <c r="W109" s="8">
        <f t="shared" si="30"/>
        <v>215586.51994485498</v>
      </c>
      <c r="X109" s="8">
        <f t="shared" si="30"/>
        <v>217075.71231660325</v>
      </c>
      <c r="Y109" s="8">
        <f t="shared" si="30"/>
        <v>218632.11808914776</v>
      </c>
      <c r="Z109" s="8">
        <f t="shared" si="30"/>
        <v>220249.31977094349</v>
      </c>
      <c r="AA109" s="8">
        <f t="shared" si="30"/>
        <v>221937.41422010731</v>
      </c>
      <c r="AB109" s="8">
        <f t="shared" si="30"/>
        <v>223687.29444571381</v>
      </c>
      <c r="AC109" s="8">
        <f t="shared" si="30"/>
        <v>225502.74136250705</v>
      </c>
      <c r="AD109" s="8">
        <f t="shared" si="30"/>
        <v>227387.53399358111</v>
      </c>
      <c r="AE109" s="8">
        <f t="shared" si="30"/>
        <v>229335.68008934948</v>
      </c>
      <c r="AF109" s="8">
        <f t="shared" si="30"/>
        <v>231363.36636712469</v>
      </c>
      <c r="AG109" s="8">
        <f t="shared" si="30"/>
        <v>233434.14827736188</v>
      </c>
      <c r="AH109" s="8">
        <f t="shared" si="30"/>
        <v>235545.13818969729</v>
      </c>
      <c r="AI109" s="8">
        <f t="shared" si="30"/>
        <v>237688.65965997643</v>
      </c>
      <c r="AJ109" s="8">
        <f t="shared" si="30"/>
        <v>239869.52317241443</v>
      </c>
      <c r="AK109" s="8">
        <f t="shared" si="30"/>
        <v>242103.0776314566</v>
      </c>
    </row>
    <row r="110" spans="1:37" x14ac:dyDescent="0.45">
      <c r="A110" s="59" t="s">
        <v>6</v>
      </c>
      <c r="B110" s="121">
        <f t="shared" ref="B110:C110" si="31">($C$10+$C$11+$C$12+$C$13+$C$14+$C$18+$C$21+$C$22+$C$23+$C$24+$C$25+$C$26+$C$27+$C$28+($C$20*B79))*B89</f>
        <v>0</v>
      </c>
      <c r="C110" s="121">
        <f t="shared" si="31"/>
        <v>0</v>
      </c>
      <c r="D110" s="8">
        <f>($C$10+$C$11+$C$12+$C$13+$C$14+$C$18+$C$21+$C$22+$C$23+$C$24+$C$25+$C$26+$C$27+$C$28+($C$20*D79))*D89</f>
        <v>5286170.7011344321</v>
      </c>
      <c r="E110" s="8">
        <f t="shared" ref="E110:AK110" si="32">($C$10+$C$11+$C$12+$C$13+$C$14+$C$18+$C$21+$C$22+$C$23+$C$24+$C$25+$C$26+$C$27+$C$28+($C$20*E79))*E89</f>
        <v>5415361.2376976656</v>
      </c>
      <c r="F110" s="8">
        <f t="shared" si="32"/>
        <v>5528059.2622370748</v>
      </c>
      <c r="G110" s="8">
        <f t="shared" si="32"/>
        <v>5625089.6345826928</v>
      </c>
      <c r="H110" s="8">
        <f t="shared" si="32"/>
        <v>5710356.6708721109</v>
      </c>
      <c r="I110" s="8">
        <f t="shared" si="32"/>
        <v>5789406.5632768972</v>
      </c>
      <c r="J110" s="8">
        <f t="shared" si="32"/>
        <v>5863706.6342313113</v>
      </c>
      <c r="K110" s="8">
        <f t="shared" si="32"/>
        <v>5933987.0485717701</v>
      </c>
      <c r="L110" s="8">
        <f t="shared" si="32"/>
        <v>6001357.416762637</v>
      </c>
      <c r="M110" s="8">
        <f t="shared" si="32"/>
        <v>6068690.5513884844</v>
      </c>
      <c r="N110" s="8">
        <f t="shared" si="32"/>
        <v>6136121.3269990962</v>
      </c>
      <c r="O110" s="8">
        <f t="shared" si="32"/>
        <v>6203972.0453895982</v>
      </c>
      <c r="P110" s="8">
        <f t="shared" si="32"/>
        <v>6272139.8118436504</v>
      </c>
      <c r="Q110" s="8">
        <f t="shared" si="32"/>
        <v>6340621.9520694353</v>
      </c>
      <c r="R110" s="8">
        <f t="shared" si="32"/>
        <v>6408996.5518921912</v>
      </c>
      <c r="S110" s="8">
        <f t="shared" si="32"/>
        <v>6477499.8411903847</v>
      </c>
      <c r="T110" s="8">
        <f t="shared" si="32"/>
        <v>6546891.3323541349</v>
      </c>
      <c r="U110" s="8">
        <f t="shared" si="32"/>
        <v>6617476.3723812383</v>
      </c>
      <c r="V110" s="8">
        <f t="shared" si="32"/>
        <v>6689387.6488278816</v>
      </c>
      <c r="W110" s="8">
        <f t="shared" si="32"/>
        <v>6763706.6797804348</v>
      </c>
      <c r="X110" s="8">
        <f t="shared" si="32"/>
        <v>6840776.1545799598</v>
      </c>
      <c r="Y110" s="8">
        <f t="shared" si="32"/>
        <v>6919985.7775383964</v>
      </c>
      <c r="Z110" s="8">
        <f t="shared" si="32"/>
        <v>7001081.4975168984</v>
      </c>
      <c r="AA110" s="8">
        <f t="shared" si="32"/>
        <v>7084407.2905624984</v>
      </c>
      <c r="AB110" s="8">
        <f t="shared" si="32"/>
        <v>7169715.4714623354</v>
      </c>
      <c r="AC110" s="8">
        <f t="shared" si="32"/>
        <v>7257008.7065110672</v>
      </c>
      <c r="AD110" s="8">
        <f t="shared" si="32"/>
        <v>7346540.0654414641</v>
      </c>
      <c r="AE110" s="8">
        <f t="shared" si="32"/>
        <v>7438402.1171314688</v>
      </c>
      <c r="AF110" s="8">
        <f t="shared" si="32"/>
        <v>7533568.7703859471</v>
      </c>
      <c r="AG110" s="8">
        <f t="shared" si="32"/>
        <v>7630791.051269318</v>
      </c>
      <c r="AH110" s="8">
        <f t="shared" si="32"/>
        <v>7729802.324104012</v>
      </c>
      <c r="AI110" s="8">
        <f t="shared" si="32"/>
        <v>7830038.3097752715</v>
      </c>
      <c r="AJ110" s="8">
        <f t="shared" si="32"/>
        <v>7931564.4397670627</v>
      </c>
      <c r="AK110" s="8">
        <f t="shared" si="32"/>
        <v>8034698.4463183517</v>
      </c>
    </row>
    <row r="111" spans="1:37" x14ac:dyDescent="0.45">
      <c r="A111" s="57" t="s">
        <v>5</v>
      </c>
      <c r="B111" s="121">
        <f t="shared" ref="B111:AK111" si="33">($C$6+$C$7+$C$8)*B95</f>
        <v>0</v>
      </c>
      <c r="C111" s="121">
        <f t="shared" si="33"/>
        <v>0</v>
      </c>
      <c r="D111" s="8">
        <f>($C$6+$C$7+$C$8)*D95</f>
        <v>489817.4</v>
      </c>
      <c r="E111" s="8">
        <f t="shared" si="33"/>
        <v>497289.39905688097</v>
      </c>
      <c r="F111" s="8">
        <f t="shared" si="33"/>
        <v>504154.72980876628</v>
      </c>
      <c r="G111" s="8">
        <f t="shared" si="33"/>
        <v>509781.02669509192</v>
      </c>
      <c r="H111" s="8">
        <f t="shared" si="33"/>
        <v>515672.04519809328</v>
      </c>
      <c r="I111" s="8">
        <f t="shared" si="33"/>
        <v>521076.19692037348</v>
      </c>
      <c r="J111" s="8">
        <f t="shared" si="33"/>
        <v>526158.35292921995</v>
      </c>
      <c r="K111" s="8">
        <f t="shared" si="33"/>
        <v>531040.96149392729</v>
      </c>
      <c r="L111" s="8">
        <f t="shared" si="33"/>
        <v>535947.69860799436</v>
      </c>
      <c r="M111" s="8">
        <f t="shared" si="33"/>
        <v>541157.28794486017</v>
      </c>
      <c r="N111" s="8">
        <f t="shared" si="33"/>
        <v>546598.51972778945</v>
      </c>
      <c r="O111" s="8">
        <f t="shared" si="33"/>
        <v>552193.94410571491</v>
      </c>
      <c r="P111" s="8">
        <f t="shared" si="33"/>
        <v>557849.03460025019</v>
      </c>
      <c r="Q111" s="8">
        <f t="shared" si="33"/>
        <v>563461.62383163918</v>
      </c>
      <c r="R111" s="8">
        <f t="shared" si="33"/>
        <v>569016.11673250829</v>
      </c>
      <c r="S111" s="8">
        <f t="shared" si="33"/>
        <v>574609.95749841689</v>
      </c>
      <c r="T111" s="8">
        <f t="shared" si="33"/>
        <v>580298.1553095103</v>
      </c>
      <c r="U111" s="8">
        <f t="shared" si="33"/>
        <v>586055.08812260907</v>
      </c>
      <c r="V111" s="8">
        <f t="shared" si="33"/>
        <v>591851.74111063324</v>
      </c>
      <c r="W111" s="8">
        <f t="shared" si="33"/>
        <v>597772.92446988588</v>
      </c>
      <c r="X111" s="8">
        <f t="shared" si="33"/>
        <v>603861.32185151847</v>
      </c>
      <c r="Y111" s="8">
        <f t="shared" si="33"/>
        <v>610100.22644142795</v>
      </c>
      <c r="Z111" s="8">
        <f t="shared" si="33"/>
        <v>616499.98655452125</v>
      </c>
      <c r="AA111" s="8">
        <f t="shared" si="33"/>
        <v>623100.95714799245</v>
      </c>
      <c r="AB111" s="8">
        <f t="shared" si="33"/>
        <v>629951.5352750977</v>
      </c>
      <c r="AC111" s="8">
        <f t="shared" si="33"/>
        <v>637089.44010535826</v>
      </c>
      <c r="AD111" s="8">
        <f t="shared" si="33"/>
        <v>644497.38091819477</v>
      </c>
      <c r="AE111" s="8">
        <f t="shared" si="33"/>
        <v>652121.9009588497</v>
      </c>
      <c r="AF111" s="8">
        <f t="shared" si="33"/>
        <v>660020.66659544955</v>
      </c>
      <c r="AG111" s="8">
        <f t="shared" si="33"/>
        <v>668018.97363964934</v>
      </c>
      <c r="AH111" s="8">
        <f t="shared" si="33"/>
        <v>676186.59089849493</v>
      </c>
      <c r="AI111" s="8">
        <f t="shared" si="33"/>
        <v>684542.30519156624</v>
      </c>
      <c r="AJ111" s="8">
        <f t="shared" si="33"/>
        <v>693125.43174121086</v>
      </c>
      <c r="AK111" s="8">
        <f t="shared" si="33"/>
        <v>701992.59629939019</v>
      </c>
    </row>
    <row r="112" spans="1:37" x14ac:dyDescent="0.45">
      <c r="D112" s="121">
        <f>SUM(D107:D111)</f>
        <v>6894446.629999999</v>
      </c>
      <c r="E112" s="121">
        <f t="shared" ref="E112:AK112" si="34">SUM(E107:E111)</f>
        <v>7049245.0331736626</v>
      </c>
      <c r="F112" s="121">
        <f t="shared" si="34"/>
        <v>7184813.650778641</v>
      </c>
      <c r="G112" s="121">
        <f t="shared" si="34"/>
        <v>7301444.8790263608</v>
      </c>
      <c r="H112" s="121">
        <f t="shared" si="34"/>
        <v>7405039.6753027299</v>
      </c>
      <c r="I112" s="121">
        <f t="shared" si="34"/>
        <v>7500727.7487077201</v>
      </c>
      <c r="J112" s="121">
        <f t="shared" si="34"/>
        <v>7590652.764795322</v>
      </c>
      <c r="K112" s="121">
        <f t="shared" si="34"/>
        <v>7675878.620608774</v>
      </c>
      <c r="L112" s="121">
        <f t="shared" si="34"/>
        <v>7758224.2958228225</v>
      </c>
      <c r="M112" s="121">
        <f t="shared" si="34"/>
        <v>7841778.8513730187</v>
      </c>
      <c r="N112" s="121">
        <f t="shared" si="34"/>
        <v>7926401.5937171308</v>
      </c>
      <c r="O112" s="121">
        <f t="shared" si="34"/>
        <v>8012213.3078125473</v>
      </c>
      <c r="P112" s="121">
        <f t="shared" si="34"/>
        <v>8098796.1182829486</v>
      </c>
      <c r="Q112" s="121">
        <f t="shared" si="34"/>
        <v>8185876.0896831378</v>
      </c>
      <c r="R112" s="121">
        <f t="shared" si="34"/>
        <v>8273029.2418139251</v>
      </c>
      <c r="S112" s="121">
        <f t="shared" si="34"/>
        <v>8360742.3902466251</v>
      </c>
      <c r="T112" s="121">
        <f t="shared" si="34"/>
        <v>8449902.4849491883</v>
      </c>
      <c r="U112" s="121">
        <f t="shared" si="34"/>
        <v>8540722.9856522679</v>
      </c>
      <c r="V112" s="121">
        <f t="shared" si="34"/>
        <v>8633249.7246619742</v>
      </c>
      <c r="W112" s="121">
        <f t="shared" si="34"/>
        <v>8728853.1372635439</v>
      </c>
      <c r="X112" s="121">
        <f t="shared" si="34"/>
        <v>8827988.7259492204</v>
      </c>
      <c r="Y112" s="121">
        <f t="shared" si="34"/>
        <v>8929955.938319277</v>
      </c>
      <c r="Z112" s="121">
        <f t="shared" si="34"/>
        <v>9034517.7360180821</v>
      </c>
      <c r="AA112" s="121">
        <f t="shared" si="34"/>
        <v>9142156.622785192</v>
      </c>
      <c r="AB112" s="121">
        <f t="shared" si="34"/>
        <v>9252669.3395780399</v>
      </c>
      <c r="AC112" s="121">
        <f t="shared" si="34"/>
        <v>9366073.8617802002</v>
      </c>
      <c r="AD112" s="121">
        <f t="shared" si="34"/>
        <v>9482625.5242104754</v>
      </c>
      <c r="AE112" s="121">
        <f t="shared" si="34"/>
        <v>9602368.228049675</v>
      </c>
      <c r="AF112" s="121">
        <f>SUM(AF107:AF111)</f>
        <v>9726519.7408224512</v>
      </c>
      <c r="AG112" s="121">
        <f t="shared" si="34"/>
        <v>9853436.7607657127</v>
      </c>
      <c r="AH112" s="121">
        <f t="shared" si="34"/>
        <v>9982856.2910573222</v>
      </c>
      <c r="AI112" s="121">
        <f t="shared" si="34"/>
        <v>10114078.669646438</v>
      </c>
      <c r="AJ112" s="121">
        <f t="shared" si="34"/>
        <v>10247187.700012753</v>
      </c>
      <c r="AK112" s="121">
        <f t="shared" si="34"/>
        <v>10382577.452716835</v>
      </c>
    </row>
    <row r="114" spans="1:37" x14ac:dyDescent="0.45">
      <c r="A114" s="57" t="s">
        <v>378</v>
      </c>
      <c r="D114" s="8">
        <f>($C$30+$C$31)*D103</f>
        <v>321543.83</v>
      </c>
      <c r="E114" s="8">
        <f t="shared" ref="E114:AK114" si="35">($C$30+$C$31)*E103</f>
        <v>322459.27384104574</v>
      </c>
      <c r="F114" s="8">
        <f t="shared" si="35"/>
        <v>323264.5610113343</v>
      </c>
      <c r="G114" s="8">
        <f t="shared" si="35"/>
        <v>323990.27819291025</v>
      </c>
      <c r="H114" s="8">
        <f t="shared" si="35"/>
        <v>324658.92599849007</v>
      </c>
      <c r="I114" s="8">
        <f t="shared" si="35"/>
        <v>325287.46267744905</v>
      </c>
      <c r="J114" s="8">
        <f t="shared" si="35"/>
        <v>325872.96497873683</v>
      </c>
      <c r="K114" s="8">
        <f t="shared" si="35"/>
        <v>326410.68858906243</v>
      </c>
      <c r="L114" s="8">
        <f t="shared" si="35"/>
        <v>326924.44619083125</v>
      </c>
      <c r="M114" s="8">
        <f t="shared" si="35"/>
        <v>327417.19685308798</v>
      </c>
      <c r="N114" s="8">
        <f t="shared" si="35"/>
        <v>327888.67665376875</v>
      </c>
      <c r="O114" s="8">
        <f t="shared" si="35"/>
        <v>328329.45037909027</v>
      </c>
      <c r="P114" s="8">
        <f t="shared" si="35"/>
        <v>328755.36152190086</v>
      </c>
      <c r="Q114" s="8">
        <f t="shared" si="35"/>
        <v>329165.67298557924</v>
      </c>
      <c r="R114" s="8">
        <f t="shared" si="35"/>
        <v>329548.56483197946</v>
      </c>
      <c r="S114" s="8">
        <f t="shared" si="35"/>
        <v>329906.02715914021</v>
      </c>
      <c r="T114" s="8">
        <f t="shared" si="35"/>
        <v>330245.67223344638</v>
      </c>
      <c r="U114" s="8">
        <f t="shared" si="35"/>
        <v>330567.07903636759</v>
      </c>
      <c r="V114" s="8">
        <f t="shared" si="35"/>
        <v>330869.27419819683</v>
      </c>
      <c r="W114" s="8">
        <f t="shared" si="35"/>
        <v>331146.57145522948</v>
      </c>
      <c r="X114" s="8">
        <f t="shared" si="35"/>
        <v>331399.80718905374</v>
      </c>
      <c r="Y114" s="8">
        <f t="shared" si="35"/>
        <v>331627.09372852708</v>
      </c>
      <c r="Z114" s="8">
        <f t="shared" si="35"/>
        <v>331828.84078123426</v>
      </c>
      <c r="AA114" s="8">
        <f t="shared" si="35"/>
        <v>332012.24085180159</v>
      </c>
      <c r="AB114" s="8">
        <f t="shared" si="35"/>
        <v>332167.22028640565</v>
      </c>
      <c r="AC114" s="8">
        <f t="shared" si="35"/>
        <v>332295.30794785911</v>
      </c>
      <c r="AD114" s="8">
        <f t="shared" si="35"/>
        <v>332392.68387848063</v>
      </c>
      <c r="AE114" s="8">
        <f t="shared" si="35"/>
        <v>332457.66526091995</v>
      </c>
      <c r="AF114" s="8">
        <f t="shared" si="35"/>
        <v>332488.198530166</v>
      </c>
      <c r="AG114" s="8">
        <f t="shared" si="35"/>
        <v>332485.95770616655</v>
      </c>
      <c r="AH114" s="8">
        <f t="shared" si="35"/>
        <v>332447.60794512904</v>
      </c>
      <c r="AI114" s="8">
        <f t="shared" si="35"/>
        <v>332377.7031594268</v>
      </c>
      <c r="AJ114" s="8">
        <f t="shared" si="35"/>
        <v>332275.05821331596</v>
      </c>
      <c r="AK114" s="8">
        <f t="shared" si="35"/>
        <v>332144.53995533142</v>
      </c>
    </row>
    <row r="115" spans="1:37" x14ac:dyDescent="0.4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45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45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45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45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21FF-FCB1-42D5-AD7B-E41DAEB4753B}">
  <sheetPr>
    <tabColor theme="8" tint="-0.499984740745262"/>
  </sheetPr>
  <dimension ref="A1:AH20"/>
  <sheetViews>
    <sheetView workbookViewId="0">
      <selection activeCell="G24" sqref="G24"/>
    </sheetView>
  </sheetViews>
  <sheetFormatPr defaultColWidth="8.86328125" defaultRowHeight="14.25" x14ac:dyDescent="0.45"/>
  <cols>
    <col min="1" max="1" width="36.53125" style="7" customWidth="1"/>
    <col min="2" max="2" width="11.46484375" style="7" customWidth="1"/>
    <col min="3" max="16384" width="8.86328125" style="7"/>
  </cols>
  <sheetData>
    <row r="1" spans="1:34" x14ac:dyDescent="0.45">
      <c r="A1" s="1" t="s">
        <v>406</v>
      </c>
      <c r="B1" s="7">
        <v>2018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7">
        <v>2025</v>
      </c>
      <c r="J1" s="7">
        <v>2026</v>
      </c>
      <c r="K1" s="7">
        <v>2027</v>
      </c>
      <c r="L1" s="7">
        <v>2028</v>
      </c>
      <c r="M1" s="7">
        <v>2029</v>
      </c>
      <c r="N1" s="7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7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7">
        <v>2050</v>
      </c>
    </row>
    <row r="2" spans="1:34" x14ac:dyDescent="0.45">
      <c r="A2" s="7" t="s">
        <v>0</v>
      </c>
      <c r="B2" s="119">
        <f>Calculations!E108/GDP_deflator*EURtoUSD*10^6</f>
        <v>241217921357.14822</v>
      </c>
      <c r="C2" s="119">
        <f>Calculations!F108/GDP_deflator*EURtoUSD*10^6</f>
        <v>244008758495.2973</v>
      </c>
      <c r="D2" s="119">
        <f>Calculations!G108/GDP_deflator*EURtoUSD*10^6</f>
        <v>246087811479.24216</v>
      </c>
      <c r="E2" s="119">
        <f>Calculations!H108/GDP_deflator*EURtoUSD*10^6</f>
        <v>248527310826.50989</v>
      </c>
      <c r="F2" s="119">
        <f>Calculations!I108/GDP_deflator*EURtoUSD*10^6</f>
        <v>250759970381.6376</v>
      </c>
      <c r="G2" s="119">
        <f>Calculations!J108/GDP_deflator*EURtoUSD*10^6</f>
        <v>252871163628.93692</v>
      </c>
      <c r="H2" s="119">
        <f>Calculations!K108/GDP_deflator*EURtoUSD*10^6</f>
        <v>254928728060.14896</v>
      </c>
      <c r="I2" s="119">
        <f>Calculations!L108/GDP_deflator*EURtoUSD*10^6</f>
        <v>257048448320.65173</v>
      </c>
      <c r="J2" s="119">
        <f>Calculations!M108/GDP_deflator*EURtoUSD*10^6</f>
        <v>259400326226.81989</v>
      </c>
      <c r="K2" s="119">
        <f>Calculations!N108/GDP_deflator*EURtoUSD*10^6</f>
        <v>261920812164.39511</v>
      </c>
      <c r="L2" s="119">
        <f>Calculations!O108/GDP_deflator*EURtoUSD*10^6</f>
        <v>264569653091.73853</v>
      </c>
      <c r="M2" s="119">
        <f>Calculations!P108/GDP_deflator*EURtoUSD*10^6</f>
        <v>267298385456.61676</v>
      </c>
      <c r="N2" s="119">
        <f>Calculations!Q108/GDP_deflator*EURtoUSD*10^6</f>
        <v>270056972306.16031</v>
      </c>
      <c r="O2" s="119">
        <f>Calculations!R108/GDP_deflator*EURtoUSD*10^6</f>
        <v>272839458620.49442</v>
      </c>
      <c r="P2" s="119">
        <f>Calculations!S108/GDP_deflator*EURtoUSD*10^6</f>
        <v>275687851838.76636</v>
      </c>
      <c r="Q2" s="119">
        <f>Calculations!T108/GDP_deflator*EURtoUSD*10^6</f>
        <v>278619540501.22607</v>
      </c>
      <c r="R2" s="119">
        <f>Calculations!U108/GDP_deflator*EURtoUSD*10^6</f>
        <v>281629214858.57446</v>
      </c>
      <c r="S2" s="119">
        <f>Calculations!V108/GDP_deflator*EURtoUSD*10^6</f>
        <v>284699093203.80878</v>
      </c>
      <c r="T2" s="119">
        <f>Calculations!W108/GDP_deflator*EURtoUSD*10^6</f>
        <v>287874343584.92267</v>
      </c>
      <c r="U2" s="119">
        <f>Calculations!X108/GDP_deflator*EURtoUSD*10^6</f>
        <v>291178110323.53967</v>
      </c>
      <c r="V2" s="119">
        <f>Calculations!Y108/GDP_deflator*EURtoUSD*10^6</f>
        <v>294585397727.11249</v>
      </c>
      <c r="W2" s="119">
        <f>Calculations!Z108/GDP_deflator*EURtoUSD*10^6</f>
        <v>298084952714.23511</v>
      </c>
      <c r="X2" s="119">
        <f>Calculations!AA108/GDP_deflator*EURtoUSD*10^6</f>
        <v>301683393443.87518</v>
      </c>
      <c r="Y2" s="119">
        <f>Calculations!AB108/GDP_deflator*EURtoUSD*10^6</f>
        <v>305387374776.83484</v>
      </c>
      <c r="Z2" s="119">
        <f>Calculations!AC108/GDP_deflator*EURtoUSD*10^6</f>
        <v>309205741522.08374</v>
      </c>
      <c r="AA2" s="119">
        <f>Calculations!AD108/GDP_deflator*EURtoUSD*10^6</f>
        <v>313135717232.93317</v>
      </c>
      <c r="AB2" s="119">
        <f>Calculations!AE108/GDP_deflator*EURtoUSD*10^6</f>
        <v>317169578886.57477</v>
      </c>
      <c r="AC2" s="119">
        <f>Calculations!AF108/GDP_deflator*EURtoUSD*10^6</f>
        <v>321340795295.8891</v>
      </c>
      <c r="AD2" s="119">
        <f>Calculations!AG108/GDP_deflator*EURtoUSD*10^6</f>
        <v>325589039056.66315</v>
      </c>
      <c r="AE2" s="119">
        <f>Calculations!AH108/GDP_deflator*EURtoUSD*10^6</f>
        <v>329917238801.9809</v>
      </c>
      <c r="AF2" s="119">
        <f>Calculations!AI108/GDP_deflator*EURtoUSD*10^6</f>
        <v>334306791467.79565</v>
      </c>
      <c r="AG2" s="119">
        <f>Calculations!AJ108/GDP_deflator*EURtoUSD*10^6</f>
        <v>338762347809.58679</v>
      </c>
      <c r="AH2" s="119">
        <f>Calculations!AK108/GDP_deflator*EURtoUSD*10^6</f>
        <v>343300896207.18396</v>
      </c>
    </row>
    <row r="3" spans="1:34" x14ac:dyDescent="0.45">
      <c r="A3" s="7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</row>
    <row r="4" spans="1:34" x14ac:dyDescent="0.45">
      <c r="A4" s="7" t="s">
        <v>2</v>
      </c>
      <c r="B4" s="119">
        <f>Calculations!E109/GDP_deflator*EURtoUSD*10^6</f>
        <v>243919954408.1409</v>
      </c>
      <c r="C4" s="119">
        <f>Calculations!F109/GDP_deflator*EURtoUSD*10^6</f>
        <v>244833201825.91486</v>
      </c>
      <c r="D4" s="119">
        <f>Calculations!G109/GDP_deflator*EURtoUSD*10^6</f>
        <v>246055759533.90665</v>
      </c>
      <c r="E4" s="119">
        <f>Calculations!H109/GDP_deflator*EURtoUSD*10^6</f>
        <v>246688651460.3363</v>
      </c>
      <c r="F4" s="119">
        <f>Calculations!I109/GDP_deflator*EURtoUSD*10^6</f>
        <v>247063420493.13425</v>
      </c>
      <c r="G4" s="119">
        <f>Calculations!J109/GDP_deflator*EURtoUSD*10^6</f>
        <v>247318272135.65799</v>
      </c>
      <c r="H4" s="119">
        <f>Calculations!K109/GDP_deflator*EURtoUSD*10^6</f>
        <v>247530402907.96881</v>
      </c>
      <c r="I4" s="119">
        <f>Calculations!L109/GDP_deflator*EURtoUSD*10^6</f>
        <v>247863421038.68463</v>
      </c>
      <c r="J4" s="119">
        <f>Calculations!M109/GDP_deflator*EURtoUSD*10^6</f>
        <v>248553447592.78894</v>
      </c>
      <c r="K4" s="119">
        <f>Calculations!N109/GDP_deflator*EURtoUSD*10^6</f>
        <v>249499601515.29831</v>
      </c>
      <c r="L4" s="119">
        <f>Calculations!O109/GDP_deflator*EURtoUSD*10^6</f>
        <v>250635877597.21649</v>
      </c>
      <c r="M4" s="119">
        <f>Calculations!P109/GDP_deflator*EURtoUSD*10^6</f>
        <v>251882266736.57123</v>
      </c>
      <c r="N4" s="119">
        <f>Calculations!Q109/GDP_deflator*EURtoUSD*10^6</f>
        <v>253167913605.10263</v>
      </c>
      <c r="O4" s="119">
        <f>Calculations!R109/GDP_deflator*EURtoUSD*10^6</f>
        <v>254508641826.93509</v>
      </c>
      <c r="P4" s="119">
        <f>Calculations!S109/GDP_deflator*EURtoUSD*10^6</f>
        <v>255970026666.32111</v>
      </c>
      <c r="Q4" s="119">
        <f>Calculations!T109/GDP_deflator*EURtoUSD*10^6</f>
        <v>257542974269.22018</v>
      </c>
      <c r="R4" s="119">
        <f>Calculations!U109/GDP_deflator*EURtoUSD*10^6</f>
        <v>259181082339.94537</v>
      </c>
      <c r="S4" s="119">
        <f>Calculations!V109/GDP_deflator*EURtoUSD*10^6</f>
        <v>260832491051.15833</v>
      </c>
      <c r="T4" s="119">
        <f>Calculations!W109/GDP_deflator*EURtoUSD*10^6</f>
        <v>262545555284.50211</v>
      </c>
      <c r="U4" s="119">
        <f>Calculations!X109/GDP_deflator*EURtoUSD*10^6</f>
        <v>264359123397.50888</v>
      </c>
      <c r="V4" s="119">
        <f>Calculations!Y109/GDP_deflator*EURtoUSD*10^6</f>
        <v>266254545327.90244</v>
      </c>
      <c r="W4" s="119">
        <f>Calculations!Z109/GDP_deflator*EURtoUSD*10^6</f>
        <v>268224005726.73761</v>
      </c>
      <c r="X4" s="119">
        <f>Calculations!AA109/GDP_deflator*EURtoUSD*10^6</f>
        <v>270279800748.80936</v>
      </c>
      <c r="Y4" s="119">
        <f>Calculations!AB109/GDP_deflator*EURtoUSD*10^6</f>
        <v>272410839719.29205</v>
      </c>
      <c r="Z4" s="119">
        <f>Calculations!AC109/GDP_deflator*EURtoUSD*10^6</f>
        <v>274621727111.4209</v>
      </c>
      <c r="AA4" s="119">
        <f>Calculations!AD109/GDP_deflator*EURtoUSD*10^6</f>
        <v>276917065094.74225</v>
      </c>
      <c r="AB4" s="119">
        <f>Calculations!AE109/GDP_deflator*EURtoUSD*10^6</f>
        <v>279289556188.43243</v>
      </c>
      <c r="AC4" s="119">
        <f>Calculations!AF109/GDP_deflator*EURtoUSD*10^6</f>
        <v>281758912899.03485</v>
      </c>
      <c r="AD4" s="119">
        <f>Calculations!AG109/GDP_deflator*EURtoUSD*10^6</f>
        <v>284280752328.67731</v>
      </c>
      <c r="AE4" s="119">
        <f>Calculations!AH109/GDP_deflator*EURtoUSD*10^6</f>
        <v>286851557863.62378</v>
      </c>
      <c r="AF4" s="119">
        <f>Calculations!AI109/GDP_deflator*EURtoUSD*10^6</f>
        <v>289461980977.38177</v>
      </c>
      <c r="AG4" s="119">
        <f>Calculations!AJ109/GDP_deflator*EURtoUSD*10^6</f>
        <v>292117879973.38202</v>
      </c>
      <c r="AH4" s="119">
        <f>Calculations!AK109/GDP_deflator*EURtoUSD*10^6</f>
        <v>294837947052.98145</v>
      </c>
    </row>
    <row r="5" spans="1:34" x14ac:dyDescent="0.45">
      <c r="A5" s="7" t="s">
        <v>3</v>
      </c>
      <c r="B5" s="119">
        <f>Calculations!E107/GDP_deflator*EURtoUSD*10^6</f>
        <v>899029404347.77332</v>
      </c>
      <c r="C5" s="119">
        <f>Calculations!F107/GDP_deflator*EURtoUSD*10^6</f>
        <v>914816846825.61377</v>
      </c>
      <c r="D5" s="119">
        <f>Calculations!G107/GDP_deflator*EURtoUSD*10^6</f>
        <v>928533732269.66675</v>
      </c>
      <c r="E5" s="119">
        <f>Calculations!H107/GDP_deflator*EURtoUSD*10^6</f>
        <v>940607052331.11536</v>
      </c>
      <c r="F5" s="119">
        <f>Calculations!I107/GDP_deflator*EURtoUSD*10^6</f>
        <v>951680648213.59314</v>
      </c>
      <c r="G5" s="119">
        <f>Calculations!J107/GDP_deflator*EURtoUSD*10^6</f>
        <v>962153821775.85913</v>
      </c>
      <c r="H5" s="119">
        <f>Calculations!K107/GDP_deflator*EURtoUSD*10^6</f>
        <v>972138844790.88293</v>
      </c>
      <c r="I5" s="119">
        <f>Calculations!L107/GDP_deflator*EURtoUSD*10^6</f>
        <v>981947811252.01477</v>
      </c>
      <c r="J5" s="119">
        <f>Calculations!M107/GDP_deflator*EURtoUSD*10^6</f>
        <v>992316334491.83521</v>
      </c>
      <c r="K5" s="119">
        <f>Calculations!N107/GDP_deflator*EURtoUSD*10^6</f>
        <v>1003159973555.441</v>
      </c>
      <c r="L5" s="119">
        <f>Calculations!O107/GDP_deflator*EURtoUSD*10^6</f>
        <v>1014433895447.5225</v>
      </c>
      <c r="M5" s="119">
        <f>Calculations!P107/GDP_deflator*EURtoUSD*10^6</f>
        <v>1025998099331.7489</v>
      </c>
      <c r="N5" s="119">
        <f>Calculations!Q107/GDP_deflator*EURtoUSD*10^6</f>
        <v>1037767551725.8893</v>
      </c>
      <c r="O5" s="119">
        <f>Calculations!R107/GDP_deflator*EURtoUSD*10^6</f>
        <v>1049748859963.4874</v>
      </c>
      <c r="P5" s="119">
        <f>Calculations!S107/GDP_deflator*EURtoUSD*10^6</f>
        <v>1062020940104.856</v>
      </c>
      <c r="Q5" s="119">
        <f>Calculations!T107/GDP_deflator*EURtoUSD*10^6</f>
        <v>1074663702208.1937</v>
      </c>
      <c r="R5" s="119">
        <f>Calculations!U107/GDP_deflator*EURtoUSD*10^6</f>
        <v>1087648159209.7162</v>
      </c>
      <c r="S5" s="119">
        <f>Calculations!V107/GDP_deflator*EURtoUSD*10^6</f>
        <v>1100973513425.3184</v>
      </c>
      <c r="T5" s="119">
        <f>Calculations!W107/GDP_deflator*EURtoUSD*10^6</f>
        <v>1114794807495.8738</v>
      </c>
      <c r="U5" s="119">
        <f>Calculations!X107/GDP_deflator*EURtoUSD*10^6</f>
        <v>1129135453843.3064</v>
      </c>
      <c r="V5" s="119">
        <f>Calculations!Y107/GDP_deflator*EURtoUSD*10^6</f>
        <v>1143949527693.1636</v>
      </c>
      <c r="W5" s="119">
        <f>Calculations!Z107/GDP_deflator*EURtoUSD*10^6</f>
        <v>1159264213597.9573</v>
      </c>
      <c r="X5" s="119">
        <f>Calculations!AA107/GDP_deflator*EURtoUSD*10^6</f>
        <v>1175180153955.1587</v>
      </c>
      <c r="Y5" s="119">
        <f>Calculations!AB107/GDP_deflator*EURtoUSD*10^6</f>
        <v>1191696948758.4807</v>
      </c>
      <c r="Z5" s="119">
        <f>Calculations!AC107/GDP_deflator*EURtoUSD*10^6</f>
        <v>1208773857283.4783</v>
      </c>
      <c r="AA5" s="119">
        <f>Calculations!AD107/GDP_deflator*EURtoUSD*10^6</f>
        <v>1226432869257.8481</v>
      </c>
      <c r="AB5" s="119">
        <f>Calculations!AE107/GDP_deflator*EURtoUSD*10^6</f>
        <v>1244694837394.9282</v>
      </c>
      <c r="AC5" s="119">
        <f>Calculations!AF107/GDP_deflator*EURtoUSD*10^6</f>
        <v>1263733329127.3381</v>
      </c>
      <c r="AD5" s="119">
        <f>Calculations!AG107/GDP_deflator*EURtoUSD*10^6</f>
        <v>1283385592717.7368</v>
      </c>
      <c r="AE5" s="119">
        <f>Calculations!AH107/GDP_deflator*EURtoUSD*10^6</f>
        <v>1303571681775.3687</v>
      </c>
      <c r="AF5" s="119">
        <f>Calculations!AI107/GDP_deflator*EURtoUSD*10^6</f>
        <v>1324131796893.5461</v>
      </c>
      <c r="AG5" s="119">
        <f>Calculations!AJ107/GDP_deflator*EURtoUSD*10^6</f>
        <v>1345029923935.0908</v>
      </c>
      <c r="AH5" s="119">
        <f>Calculations!AK107/GDP_deflator*EURtoUSD*10^6</f>
        <v>1366254388678.5227</v>
      </c>
    </row>
    <row r="6" spans="1:34" x14ac:dyDescent="0.45">
      <c r="A6" s="7" t="s">
        <v>126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x14ac:dyDescent="0.45">
      <c r="A7" s="7" t="s">
        <v>4</v>
      </c>
      <c r="B7" s="119">
        <f>Calculations!D114/GDP_deflator*EURtoUSD*10^6</f>
        <v>391582476572.51184</v>
      </c>
      <c r="C7" s="119">
        <f>Calculations!E114/GDP_deflator*EURtoUSD*10^6</f>
        <v>392697322304.24225</v>
      </c>
      <c r="D7" s="119">
        <f>Calculations!F114/GDP_deflator*EURtoUSD*10^6</f>
        <v>393678017049.63257</v>
      </c>
      <c r="E7" s="119">
        <f>Calculations!G114/GDP_deflator*EURtoUSD*10^6</f>
        <v>394561809878.91095</v>
      </c>
      <c r="F7" s="119">
        <f>Calculations!H114/GDP_deflator*EURtoUSD*10^6</f>
        <v>395376102486.12323</v>
      </c>
      <c r="G7" s="119">
        <f>Calculations!I114/GDP_deflator*EURtoUSD*10^6</f>
        <v>396141546964.91614</v>
      </c>
      <c r="H7" s="119">
        <f>Calculations!J114/GDP_deflator*EURtoUSD*10^6</f>
        <v>396854583321.9726</v>
      </c>
      <c r="I7" s="119">
        <f>Calculations!K114/GDP_deflator*EURtoUSD*10^6</f>
        <v>397509433838.13019</v>
      </c>
      <c r="J7" s="119">
        <f>Calculations!L114/GDP_deflator*EURtoUSD*10^6</f>
        <v>398135098072.01898</v>
      </c>
      <c r="K7" s="119">
        <f>Calculations!M114/GDP_deflator*EURtoUSD*10^6</f>
        <v>398735179636.8222</v>
      </c>
      <c r="L7" s="119">
        <f>Calculations!N114/GDP_deflator*EURtoUSD*10^6</f>
        <v>399309357122.99731</v>
      </c>
      <c r="M7" s="119">
        <f>Calculations!O114/GDP_deflator*EURtoUSD*10^6</f>
        <v>399846140139.38885</v>
      </c>
      <c r="N7" s="119">
        <f>Calculations!P114/GDP_deflator*EURtoUSD*10^6</f>
        <v>400364823206.95563</v>
      </c>
      <c r="O7" s="119">
        <f>Calculations!Q114/GDP_deflator*EURtoUSD*10^6</f>
        <v>400864508674.76038</v>
      </c>
      <c r="P7" s="119">
        <f>Calculations!R114/GDP_deflator*EURtoUSD*10^6</f>
        <v>401330801986.85046</v>
      </c>
      <c r="Q7" s="119">
        <f>Calculations!S114/GDP_deflator*EURtoUSD*10^6</f>
        <v>401766126724.23071</v>
      </c>
      <c r="R7" s="119">
        <f>Calculations!T114/GDP_deflator*EURtoUSD*10^6</f>
        <v>402179753256.42834</v>
      </c>
      <c r="S7" s="119">
        <f>Calculations!U114/GDP_deflator*EURtoUSD*10^6</f>
        <v>402571168858.69672</v>
      </c>
      <c r="T7" s="119">
        <f>Calculations!V114/GDP_deflator*EURtoUSD*10^6</f>
        <v>402939188142.03156</v>
      </c>
      <c r="U7" s="119">
        <f>Calculations!W114/GDP_deflator*EURtoUSD*10^6</f>
        <v>403276886261.30701</v>
      </c>
      <c r="V7" s="119">
        <f>Calculations!X114/GDP_deflator*EURtoUSD*10^6</f>
        <v>403585281778.66937</v>
      </c>
      <c r="W7" s="119">
        <f>Calculations!Y114/GDP_deflator*EURtoUSD*10^6</f>
        <v>403862075850.62714</v>
      </c>
      <c r="X7" s="119">
        <f>Calculations!Z114/GDP_deflator*EURtoUSD*10^6</f>
        <v>404107767427.23206</v>
      </c>
      <c r="Y7" s="119">
        <f>Calculations!AA114/GDP_deflator*EURtoUSD*10^6</f>
        <v>404331115683.78644</v>
      </c>
      <c r="Z7" s="119">
        <f>Calculations!AB114/GDP_deflator*EURtoUSD*10^6</f>
        <v>404519852724.14594</v>
      </c>
      <c r="AA7" s="119">
        <f>Calculations!AC114/GDP_deflator*EURtoUSD*10^6</f>
        <v>404675840427.87616</v>
      </c>
      <c r="AB7" s="119">
        <f>Calculations!AD114/GDP_deflator*EURtoUSD*10^6</f>
        <v>404794426774.47577</v>
      </c>
      <c r="AC7" s="119">
        <f>Calculations!AE114/GDP_deflator*EURtoUSD*10^6</f>
        <v>404873562395.47858</v>
      </c>
      <c r="AD7" s="119">
        <f>Calculations!AF114/GDP_deflator*EURtoUSD*10^6</f>
        <v>404910746418.53766</v>
      </c>
      <c r="AE7" s="119">
        <f>Calculations!AG114/GDP_deflator*EURtoUSD*10^6</f>
        <v>404908017498.4671</v>
      </c>
      <c r="AF7" s="119">
        <f>Calculations!AH114/GDP_deflator*EURtoUSD*10^6</f>
        <v>404861314396.11548</v>
      </c>
      <c r="AG7" s="119">
        <f>Calculations!AI114/GDP_deflator*EURtoUSD*10^6</f>
        <v>404776182956.61761</v>
      </c>
      <c r="AH7" s="119">
        <f>Calculations!AJ114/GDP_deflator*EURtoUSD*10^6</f>
        <v>404651179898.07428</v>
      </c>
    </row>
    <row r="8" spans="1:34" x14ac:dyDescent="0.45">
      <c r="A8" s="7" t="s">
        <v>5</v>
      </c>
      <c r="B8" s="119">
        <f>Calculations!E111/GDP_deflator*EURtoUSD*10^6</f>
        <v>605608928823.01489</v>
      </c>
      <c r="C8" s="119">
        <f>Calculations!F111/GDP_deflator*EURtoUSD*10^6</f>
        <v>613969665268.53357</v>
      </c>
      <c r="D8" s="119">
        <f>Calculations!G111/GDP_deflator*EURtoUSD*10^6</f>
        <v>620821481609.34045</v>
      </c>
      <c r="E8" s="119">
        <f>Calculations!H111/GDP_deflator*EURtoUSD*10^6</f>
        <v>627995681204.27515</v>
      </c>
      <c r="F8" s="119">
        <f>Calculations!I111/GDP_deflator*EURtoUSD*10^6</f>
        <v>634576964742.46057</v>
      </c>
      <c r="G8" s="119">
        <f>Calculations!J111/GDP_deflator*EURtoUSD*10^6</f>
        <v>640766115491.43298</v>
      </c>
      <c r="H8" s="119">
        <f>Calculations!K111/GDP_deflator*EURtoUSD*10^6</f>
        <v>646712253390.89832</v>
      </c>
      <c r="I8" s="119">
        <f>Calculations!L111/GDP_deflator*EURtoUSD*10^6</f>
        <v>652687775518.05798</v>
      </c>
      <c r="J8" s="119">
        <f>Calculations!M111/GDP_deflator*EURtoUSD*10^6</f>
        <v>659032117110.47998</v>
      </c>
      <c r="K8" s="119">
        <f>Calculations!N111/GDP_deflator*EURtoUSD*10^6</f>
        <v>665658557484.61035</v>
      </c>
      <c r="L8" s="119">
        <f>Calculations!O111/GDP_deflator*EURtoUSD*10^6</f>
        <v>672472776670.16345</v>
      </c>
      <c r="M8" s="119">
        <f>Calculations!P111/GDP_deflator*EURtoUSD*10^6</f>
        <v>679359658440.19104</v>
      </c>
      <c r="N8" s="119">
        <f>Calculations!Q111/GDP_deflator*EURtoUSD*10^6</f>
        <v>686194781325.96216</v>
      </c>
      <c r="O8" s="119">
        <f>Calculations!R111/GDP_deflator*EURtoUSD*10^6</f>
        <v>692959153344.00635</v>
      </c>
      <c r="P8" s="119">
        <f>Calculations!S111/GDP_deflator*EURtoUSD*10^6</f>
        <v>699771443975.32324</v>
      </c>
      <c r="Q8" s="119">
        <f>Calculations!T111/GDP_deflator*EURtoUSD*10^6</f>
        <v>706698644494.46338</v>
      </c>
      <c r="R8" s="119">
        <f>Calculations!U111/GDP_deflator*EURtoUSD*10^6</f>
        <v>713709551867.23047</v>
      </c>
      <c r="S8" s="119">
        <f>Calculations!V111/GDP_deflator*EURtoUSD*10^6</f>
        <v>720768831259.66028</v>
      </c>
      <c r="T8" s="119">
        <f>Calculations!W111/GDP_deflator*EURtoUSD*10^6</f>
        <v>727979766216.97571</v>
      </c>
      <c r="U8" s="119">
        <f>Calculations!X111/GDP_deflator*EURtoUSD*10^6</f>
        <v>735394337739.17627</v>
      </c>
      <c r="V8" s="119">
        <f>Calculations!Y111/GDP_deflator*EURtoUSD*10^6</f>
        <v>742992199935.49451</v>
      </c>
      <c r="W8" s="119">
        <f>Calculations!Z111/GDP_deflator*EURtoUSD*10^6</f>
        <v>750785955189.80945</v>
      </c>
      <c r="X8" s="119">
        <f>Calculations!AA111/GDP_deflator*EURtoUSD*10^6</f>
        <v>758824748572.26599</v>
      </c>
      <c r="Y8" s="119">
        <f>Calculations!AB111/GDP_deflator*EURtoUSD*10^6</f>
        <v>767167518977.67346</v>
      </c>
      <c r="Z8" s="119">
        <f>Calculations!AC111/GDP_deflator*EURtoUSD*10^6</f>
        <v>775860201561.48279</v>
      </c>
      <c r="AA8" s="119">
        <f>Calculations!AD111/GDP_deflator*EURtoUSD*10^6</f>
        <v>784881739339.99695</v>
      </c>
      <c r="AB8" s="119">
        <f>Calculations!AE111/GDP_deflator*EURtoUSD*10^6</f>
        <v>794167031613.20386</v>
      </c>
      <c r="AC8" s="119">
        <f>Calculations!AF111/GDP_deflator*EURtoUSD*10^6</f>
        <v>803786305632.0697</v>
      </c>
      <c r="AD8" s="119">
        <f>Calculations!AG111/GDP_deflator*EURtoUSD*10^6</f>
        <v>813526803158.50378</v>
      </c>
      <c r="AE8" s="119">
        <f>Calculations!AH111/GDP_deflator*EURtoUSD*10^6</f>
        <v>823473490034.48926</v>
      </c>
      <c r="AF8" s="119">
        <f>Calculations!AI111/GDP_deflator*EURtoUSD*10^6</f>
        <v>833649245222.8667</v>
      </c>
      <c r="AG8" s="119">
        <f>Calculations!AJ111/GDP_deflator*EURtoUSD*10^6</f>
        <v>844101947583.9884</v>
      </c>
      <c r="AH8" s="119">
        <f>Calculations!AK111/GDP_deflator*EURtoUSD*10^6</f>
        <v>854900557085.74084</v>
      </c>
    </row>
    <row r="9" spans="1:34" x14ac:dyDescent="0.45">
      <c r="A9" s="7" t="s">
        <v>6</v>
      </c>
      <c r="B9" s="119">
        <f>Calculations!E110/GDP_deflator*EURtoUSD*10^6</f>
        <v>6594934709188.5879</v>
      </c>
      <c r="C9" s="119">
        <f>Calculations!F110/GDP_deflator*EURtoUSD*10^6</f>
        <v>6732180606750.8945</v>
      </c>
      <c r="D9" s="119">
        <f>Calculations!G110/GDP_deflator*EURtoUSD*10^6</f>
        <v>6850346125603.6436</v>
      </c>
      <c r="E9" s="119">
        <f>Calculations!H110/GDP_deflator*EURtoUSD*10^6</f>
        <v>6954186019655.4395</v>
      </c>
      <c r="F9" s="119">
        <f>Calculations!I110/GDP_deflator*EURtoUSD*10^6</f>
        <v>7050454552130.9551</v>
      </c>
      <c r="G9" s="119">
        <f>Calculations!J110/GDP_deflator*EURtoUSD*10^6</f>
        <v>7140938657497.998</v>
      </c>
      <c r="H9" s="119">
        <f>Calculations!K110/GDP_deflator*EURtoUSD*10^6</f>
        <v>7226527545028.4453</v>
      </c>
      <c r="I9" s="119">
        <f>Calculations!L110/GDP_deflator*EURtoUSD*10^6</f>
        <v>7308572520432.8311</v>
      </c>
      <c r="J9" s="119">
        <f>Calculations!M110/GDP_deflator*EURtoUSD*10^6</f>
        <v>7390572152060.5928</v>
      </c>
      <c r="K9" s="119">
        <f>Calculations!N110/GDP_deflator*EURtoUSD*10^6</f>
        <v>7472690692823.1641</v>
      </c>
      <c r="L9" s="119">
        <f>Calculations!O110/GDP_deflator*EURtoUSD*10^6</f>
        <v>7555320648262.1387</v>
      </c>
      <c r="M9" s="119">
        <f>Calculations!P110/GDP_deflator*EURtoUSD*10^6</f>
        <v>7638336711143.8125</v>
      </c>
      <c r="N9" s="119">
        <f>Calculations!Q110/GDP_deflator*EURtoUSD*10^6</f>
        <v>7721735624662.3799</v>
      </c>
      <c r="O9" s="119">
        <f>Calculations!R110/GDP_deflator*EURtoUSD*10^6</f>
        <v>7805003573337.5234</v>
      </c>
      <c r="P9" s="119">
        <f>Calculations!S110/GDP_deflator*EURtoUSD*10^6</f>
        <v>7888428242617.4473</v>
      </c>
      <c r="Q9" s="119">
        <f>Calculations!T110/GDP_deflator*EURtoUSD*10^6</f>
        <v>7972934581809.0928</v>
      </c>
      <c r="R9" s="119">
        <f>Calculations!U110/GDP_deflator*EURtoUSD*10^6</f>
        <v>8058894448564.375</v>
      </c>
      <c r="S9" s="119">
        <f>Calculations!V110/GDP_deflator*EURtoUSD*10^6</f>
        <v>8146469432430.3916</v>
      </c>
      <c r="T9" s="119">
        <f>Calculations!W110/GDP_deflator*EURtoUSD*10^6</f>
        <v>8236976627660.5713</v>
      </c>
      <c r="U9" s="119">
        <f>Calculations!X110/GDP_deflator*EURtoUSD*10^6</f>
        <v>8330833368155.7656</v>
      </c>
      <c r="V9" s="119">
        <f>Calculations!Y110/GDP_deflator*EURtoUSD*10^6</f>
        <v>8427296423678.9863</v>
      </c>
      <c r="W9" s="119">
        <f>Calculations!Z110/GDP_deflator*EURtoUSD*10^6</f>
        <v>8526056405696.4092</v>
      </c>
      <c r="X9" s="119">
        <f>Calculations!AA110/GDP_deflator*EURtoUSD*10^6</f>
        <v>8627532215085.0225</v>
      </c>
      <c r="Y9" s="119">
        <f>Calculations!AB110/GDP_deflator*EURtoUSD*10^6</f>
        <v>8731422215862.3789</v>
      </c>
      <c r="Z9" s="119">
        <f>Calculations!AC110/GDP_deflator*EURtoUSD*10^6</f>
        <v>8837729655095.1836</v>
      </c>
      <c r="AA9" s="119">
        <f>Calculations!AD110/GDP_deflator*EURtoUSD*10^6</f>
        <v>8946762726141.416</v>
      </c>
      <c r="AB9" s="119">
        <f>Calculations!AE110/GDP_deflator*EURtoUSD*10^6</f>
        <v>9058634161223.2344</v>
      </c>
      <c r="AC9" s="119">
        <f>Calculations!AF110/GDP_deflator*EURtoUSD*10^6</f>
        <v>9174530005869.0664</v>
      </c>
      <c r="AD9" s="119">
        <f>Calculations!AG110/GDP_deflator*EURtoUSD*10^6</f>
        <v>9292929234759.0723</v>
      </c>
      <c r="AE9" s="119">
        <f>Calculations!AH110/GDP_deflator*EURtoUSD*10^6</f>
        <v>9413507133657.6641</v>
      </c>
      <c r="AF9" s="119">
        <f>Calculations!AI110/GDP_deflator*EURtoUSD*10^6</f>
        <v>9535576512226.7949</v>
      </c>
      <c r="AG9" s="119">
        <f>Calculations!AJ110/GDP_deflator*EURtoUSD*10^6</f>
        <v>9659217054230.0703</v>
      </c>
      <c r="AH9" s="119">
        <f>Calculations!AK110/GDP_deflator*EURtoUSD*10^6</f>
        <v>9784815700312.623</v>
      </c>
    </row>
    <row r="11" spans="1:34" x14ac:dyDescent="0.45">
      <c r="B11" s="10"/>
    </row>
    <row r="13" spans="1:34" x14ac:dyDescent="0.45">
      <c r="B13" s="119"/>
    </row>
    <row r="14" spans="1:34" x14ac:dyDescent="0.45">
      <c r="B14" s="119"/>
    </row>
    <row r="15" spans="1:34" x14ac:dyDescent="0.45">
      <c r="B15" s="119"/>
    </row>
    <row r="16" spans="1:34" x14ac:dyDescent="0.45">
      <c r="B16" s="119"/>
    </row>
    <row r="17" spans="2:2" x14ac:dyDescent="0.45">
      <c r="B17" s="119"/>
    </row>
    <row r="18" spans="2:2" x14ac:dyDescent="0.45">
      <c r="B18" s="119"/>
    </row>
    <row r="19" spans="2:2" x14ac:dyDescent="0.45">
      <c r="B19" s="119"/>
    </row>
    <row r="20" spans="2:2" x14ac:dyDescent="0.45">
      <c r="B2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About</vt:lpstr>
      <vt:lpstr>EU Raw Data In_Output_EU28_2017</vt:lpstr>
      <vt:lpstr>POTEnCIA Ind. Value added</vt:lpstr>
      <vt:lpstr>POTEnCIA Agr. Value Added</vt:lpstr>
      <vt:lpstr>POTEnCIA Macro</vt:lpstr>
      <vt:lpstr>Calculations</vt:lpstr>
      <vt:lpstr>BNRbI</vt:lpstr>
      <vt:lpstr>EURtoUSD</vt:lpstr>
      <vt:lpstr>GDP_deflator</vt:lpstr>
      <vt:lpstr>'POTEnCIA Agr. Value Added'!Print_Titles</vt:lpstr>
      <vt:lpstr>'POTEnCIA Ind. Value added'!Print_Titles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2019-05-13T22:42:28Z</dcterms:created>
  <dcterms:modified xsi:type="dcterms:W3CDTF">2020-12-23T20:20:07Z</dcterms:modified>
</cp:coreProperties>
</file>