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fuels\PoFDCtAE\"/>
    </mc:Choice>
  </mc:AlternateContent>
  <xr:revisionPtr revIDLastSave="0" documentId="13_ncr:1_{2E745A4E-576D-45E1-BDA7-060B1FBE698D}" xr6:coauthVersionLast="47" xr6:coauthVersionMax="47" xr10:uidLastSave="{00000000-0000-0000-0000-000000000000}"/>
  <bookViews>
    <workbookView xWindow="29895" yWindow="3630" windowWidth="20550" windowHeight="12525" activeTab="1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22" i="3" l="1"/>
  <c r="J22" i="3" s="1"/>
  <c r="F21" i="3"/>
  <c r="J21" i="3" s="1"/>
  <c r="Q17" i="2"/>
  <c r="F6" i="3"/>
  <c r="J6" i="3" s="1"/>
  <c r="V22" i="2"/>
  <c r="U21" i="2"/>
  <c r="M13" i="2"/>
  <c r="L12" i="2"/>
  <c r="I9" i="2"/>
  <c r="E5" i="2"/>
  <c r="C3" i="2"/>
  <c r="F7" i="3"/>
  <c r="I7" i="3" s="1"/>
  <c r="F8" i="3"/>
  <c r="J8" i="3" s="1"/>
  <c r="F12" i="3"/>
  <c r="I12" i="3" s="1"/>
  <c r="F13" i="3"/>
  <c r="I13" i="3" s="1"/>
  <c r="F14" i="3"/>
  <c r="J14" i="3" s="1"/>
  <c r="F15" i="3"/>
  <c r="J15" i="3" s="1"/>
  <c r="F16" i="3"/>
  <c r="I16" i="3" s="1"/>
  <c r="F17" i="3"/>
  <c r="I17" i="3" s="1"/>
  <c r="F20" i="3"/>
  <c r="J20" i="3" s="1"/>
  <c r="F23" i="3"/>
  <c r="J23" i="3" s="1"/>
  <c r="F24" i="3"/>
  <c r="J24" i="3" s="1"/>
  <c r="F25" i="3"/>
  <c r="J25" i="3" s="1"/>
  <c r="I8" i="3" l="1"/>
  <c r="J13" i="3"/>
  <c r="I6" i="3"/>
  <c r="J7" i="3"/>
  <c r="I15" i="3"/>
  <c r="I21" i="3"/>
  <c r="I25" i="3"/>
  <c r="I20" i="3"/>
  <c r="I24" i="3"/>
  <c r="I23" i="3"/>
  <c r="I22" i="3"/>
  <c r="I14" i="3"/>
  <c r="J12" i="3"/>
  <c r="J17" i="3"/>
  <c r="J16" i="3"/>
  <c r="T20" i="2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<sst xmlns="http://schemas.openxmlformats.org/spreadsheetml/2006/main" count="161" uniqueCount="104">
  <si>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</si>
  <si>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</si>
  <si>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</si>
  <si>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</si>
  <si>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</si>
  <si>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</si>
  <si>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</si>
  <si>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</si>
  <si>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</si>
  <si>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</si>
  <si>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</si>
  <si>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</si>
  <si>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</si>
  <si>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</si>
  <si>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</si>
  <si>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</si>
  <si>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</si>
  <si>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</si>
  <si>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</si>
  <si>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</si>
  <si>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</si>
  <si>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</si>
  <si>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</si>
  <si>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</si>
  <si>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</si>
  <si>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</si>
  <si>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</si>
  <si>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</si>
  <si>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</si>
  <si>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</si>
  <si>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</si>
  <si>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</si>
  <si>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</si>
  <si>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</si>
  <si>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</si>
  <si>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</si>
  <si>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</si>
  <si>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</si>
  <si>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</si>
  <si>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</si>
  <si>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</si>
  <si>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</si>
  <si>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</si>
  <si>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</si>
  <si>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</si>
  <si>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</si>
  <si>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</si>
  <si>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</si>
  <si>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</si>
  <si>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</si>
  <si>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</si>
  <si>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</si>
  <si>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</si>
  <si>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</si>
  <si>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</si>
  <si>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</si>
  <si>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</si>
  <si>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</si>
  <si>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</si>
  <si>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</si>
  <si>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</si>
  <si>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</si>
  <si>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</si>
  <si>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</si>
  <si>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</si>
  <si>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</si>
  <si>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</si>
  <si>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</si>
  <si>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</si>
  <si>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</si>
  <si>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</si>
  <si>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</si>
  <si>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</si>
  <si>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</si>
  <si>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</si>
  <si>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</si>
  <si>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</si>
  <si>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</si>
  <si>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</si>
  <si>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</si>
  <si>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</si>
  <si>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</si>
  <si>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</si>
  <si>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</si>
  <si>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</si>
  <si>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</si>
  <si>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</si>
  <si>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</si>
  <si>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</si>
  <si>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</si>
  <si>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</si>
  <si>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</si>
  <si>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</si>
  <si>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</si>
  <si>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</si>
  <si>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</si>
  <si>
    <t>of crude oil, and 25% results in reduced production of both fuels.  You would</t>
  </si>
  <si>
    <t>The EU version of this variable currently follows US assumptions and calculation methodology.</t>
  </si>
  <si>
    <t>Share of Total Outflows</t>
  </si>
  <si>
    <t>Secondary petroleum products highlighted in green</t>
  </si>
  <si>
    <t>Start Year Data from BFPIaE</t>
  </si>
  <si>
    <t>United States and EU Settings</t>
  </si>
  <si>
    <t>We choose to use the same assumptions for the EU.</t>
  </si>
  <si>
    <t>To align with plcy-schd/IT, the start year is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</si>
</sst>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3" fillId="0" borderId="0" xfId="0" applyFont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6" xfId="2" applyFont="1" applyBorder="1"/>
    <xf numFmtId="9" fontId="0" fillId="4" borderId="3" xfId="2" applyFont="1" applyFill="1" applyBorder="1"/>
    <xf numFmtId="9" fontId="0" fillId="4" borderId="4" xfId="2" applyFont="1" applyFill="1" applyBorder="1"/>
    <xf numFmtId="0" fontId="3" fillId="4" borderId="0" xfId="0" applyFont="1" applyFill="1"/>
    <xf numFmtId="0" fontId="0" fillId="2" borderId="3" xfId="0" applyFill="1" applyBorder="1" applyAlignment="1">
      <alignment wrapText="1"/>
    </xf>
    <xf numFmtId="0" fontId="0" fillId="2" borderId="0" xfId="0" applyFill="1" applyAlignment="1">
      <alignment horizontal="right"/>
    </xf>
    <xf numFmtId="0" fontId="0" fillId="0" borderId="3" xfId="0" applyBorder="1"/>
    <xf numFmtId="11" fontId="0" fillId="0" borderId="0" xfId="0" applyNumberFormat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0" borderId="4" xfId="0" applyBorder="1"/>
    <xf numFmtId="0" fontId="0" fillId="2" borderId="3" xfId="0" applyFill="1" applyBorder="1"/>
    <xf numFmtId="164" fontId="0" fillId="2" borderId="0" xfId="0" applyNumberFormat="1" applyFill="1" applyAlignment="1">
      <alignment horizontal="right"/>
    </xf>
    <xf numFmtId="0" fontId="0" fillId="4" borderId="3" xfId="0" applyFill="1" applyBorder="1"/>
    <xf numFmtId="0" fontId="0" fillId="0" borderId="5" xfId="0" applyBorder="1"/>
    <xf numFmtId="11" fontId="0" fillId="0" borderId="8" xfId="0" applyNumberFormat="1" applyBorder="1"/>
    <xf numFmtId="11" fontId="0" fillId="0" borderId="8" xfId="0" applyNumberFormat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2" xfId="0" applyBorder="1"/>
    <xf numFmtId="0" fontId="3" fillId="0" borderId="3" xfId="0" applyFont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left"/>
    </xf>
    <xf numFmtId="0" fontId="1" fillId="6" borderId="3" xfId="0" applyFont="1" applyFill="1" applyBorder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topLeftCell="A22" zoomScale="85" zoomScaleNormal="85" workbookViewId="0">
      <selection activeCell="B32" sqref="B32"/>
    </sheetView>
  </sheetViews>
  <sheetFormatPr defaultRowHeight="14.5" x14ac:dyDescent="0.35"/>
  <cols>
    <col min="2" max="2" width="87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14" t="s">
        <v>77</v>
      </c>
    </row>
    <row r="4" spans="1:2" x14ac:dyDescent="0.35">
      <c r="B4" t="s">
        <v>2</v>
      </c>
    </row>
    <row r="5" spans="1:2" x14ac:dyDescent="0.35">
      <c r="B5" s="2">
        <v>2018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s="3" t="s">
        <v>5</v>
      </c>
    </row>
    <row r="9" spans="1:2" x14ac:dyDescent="0.35">
      <c r="B9" s="3" t="s">
        <v>6</v>
      </c>
    </row>
    <row r="10" spans="1:2" x14ac:dyDescent="0.35">
      <c r="B10" s="3" t="s">
        <v>7</v>
      </c>
    </row>
    <row r="12" spans="1:2" x14ac:dyDescent="0.35">
      <c r="B12" s="14" t="s">
        <v>78</v>
      </c>
    </row>
    <row r="13" spans="1:2" x14ac:dyDescent="0.35">
      <c r="B13" s="15" t="s">
        <v>79</v>
      </c>
    </row>
    <row r="16" spans="1:2" x14ac:dyDescent="0.35">
      <c r="A16" s="1" t="s">
        <v>8</v>
      </c>
    </row>
    <row r="17" spans="1:2" x14ac:dyDescent="0.35">
      <c r="A17" t="s">
        <v>97</v>
      </c>
    </row>
    <row r="18" spans="1:2" x14ac:dyDescent="0.35">
      <c r="A18" s="1"/>
    </row>
    <row r="19" spans="1:2" x14ac:dyDescent="0.35">
      <c r="A19" t="s">
        <v>9</v>
      </c>
    </row>
    <row r="20" spans="1:2" x14ac:dyDescent="0.35">
      <c r="A20" t="s">
        <v>10</v>
      </c>
    </row>
    <row r="21" spans="1:2" x14ac:dyDescent="0.35">
      <c r="B21" t="s">
        <v>13</v>
      </c>
    </row>
    <row r="22" spans="1:2" x14ac:dyDescent="0.35">
      <c r="B22" t="s">
        <v>11</v>
      </c>
    </row>
    <row r="23" spans="1:2" x14ac:dyDescent="0.35">
      <c r="B23" t="s">
        <v>12</v>
      </c>
    </row>
    <row r="25" spans="1:2" x14ac:dyDescent="0.35">
      <c r="A25" t="s">
        <v>14</v>
      </c>
    </row>
    <row r="26" spans="1:2" x14ac:dyDescent="0.35">
      <c r="A26" t="s">
        <v>15</v>
      </c>
    </row>
    <row r="27" spans="1:2" x14ac:dyDescent="0.35">
      <c r="A27" t="s">
        <v>16</v>
      </c>
    </row>
    <row r="28" spans="1:2" x14ac:dyDescent="0.35">
      <c r="A28" t="s">
        <v>18</v>
      </c>
    </row>
    <row r="29" spans="1:2" x14ac:dyDescent="0.35">
      <c r="A29" t="s">
        <v>17</v>
      </c>
    </row>
    <row r="30" spans="1:2" x14ac:dyDescent="0.35">
      <c r="A30" t="s">
        <v>19</v>
      </c>
    </row>
    <row r="31" spans="1:2" x14ac:dyDescent="0.35">
      <c r="A31" t="s">
        <v>20</v>
      </c>
    </row>
    <row r="32" spans="1:2" x14ac:dyDescent="0.35">
      <c r="A32" t="s">
        <v>21</v>
      </c>
    </row>
    <row r="34" spans="1:1" x14ac:dyDescent="0.35">
      <c r="A34" t="s">
        <v>22</v>
      </c>
    </row>
    <row r="36" spans="1:1" x14ac:dyDescent="0.35">
      <c r="A36" t="s">
        <v>87</v>
      </c>
    </row>
    <row r="38" spans="1:1" x14ac:dyDescent="0.35">
      <c r="A38" s="1" t="s">
        <v>88</v>
      </c>
    </row>
    <row r="39" spans="1:1" x14ac:dyDescent="0.35">
      <c r="A39" t="s">
        <v>23</v>
      </c>
    </row>
    <row r="40" spans="1:1" x14ac:dyDescent="0.35">
      <c r="A40" t="s">
        <v>24</v>
      </c>
    </row>
    <row r="41" spans="1:1" x14ac:dyDescent="0.35">
      <c r="A41" t="s">
        <v>25</v>
      </c>
    </row>
    <row r="42" spans="1:1" x14ac:dyDescent="0.35">
      <c r="A42" t="s">
        <v>26</v>
      </c>
    </row>
    <row r="43" spans="1:1" x14ac:dyDescent="0.35">
      <c r="A43" t="s">
        <v>27</v>
      </c>
    </row>
    <row r="44" spans="1:1" x14ac:dyDescent="0.35">
      <c r="A44" t="s">
        <v>28</v>
      </c>
    </row>
    <row r="45" spans="1:1" x14ac:dyDescent="0.35">
      <c r="A45" t="s">
        <v>29</v>
      </c>
    </row>
    <row r="46" spans="1:1" x14ac:dyDescent="0.35">
      <c r="A46" t="s">
        <v>30</v>
      </c>
    </row>
    <row r="47" spans="1:1" x14ac:dyDescent="0.35">
      <c r="A47" t="s">
        <v>31</v>
      </c>
    </row>
    <row r="49" spans="1:2" x14ac:dyDescent="0.35">
      <c r="A49" s="18" t="s">
        <v>101</v>
      </c>
      <c r="B49" s="19"/>
    </row>
    <row r="50" spans="1:2" x14ac:dyDescent="0.35">
      <c r="A50" t="s">
        <v>89</v>
      </c>
    </row>
    <row r="51" spans="1:2" x14ac:dyDescent="0.35">
      <c r="A51" t="s">
        <v>94</v>
      </c>
    </row>
    <row r="52" spans="1:2" x14ac:dyDescent="0.35">
      <c r="A52" t="s">
        <v>90</v>
      </c>
    </row>
    <row r="53" spans="1:2" x14ac:dyDescent="0.35">
      <c r="A53" t="s">
        <v>91</v>
      </c>
    </row>
    <row r="55" spans="1:2" x14ac:dyDescent="0.35">
      <c r="A55" t="s">
        <v>95</v>
      </c>
    </row>
    <row r="56" spans="1:2" x14ac:dyDescent="0.35">
      <c r="A56" t="s">
        <v>92</v>
      </c>
    </row>
    <row r="57" spans="1:2" x14ac:dyDescent="0.35">
      <c r="A57" t="s">
        <v>93</v>
      </c>
    </row>
    <row r="59" spans="1:2" x14ac:dyDescent="0.35">
      <c r="A59" t="s">
        <v>102</v>
      </c>
    </row>
    <row r="61" spans="1:2" x14ac:dyDescent="0.35">
      <c r="A61" s="12" t="s">
        <v>53</v>
      </c>
      <c r="B61" s="13"/>
    </row>
    <row r="62" spans="1:2" x14ac:dyDescent="0.35">
      <c r="A62" t="s">
        <v>54</v>
      </c>
    </row>
    <row r="63" spans="1:2" x14ac:dyDescent="0.35">
      <c r="A63" t="s">
        <v>55</v>
      </c>
    </row>
    <row r="64" spans="1:2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9" spans="1:1" x14ac:dyDescent="0.35">
      <c r="A69" t="s">
        <v>67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96</v>
      </c>
    </row>
    <row r="73" spans="1:1" x14ac:dyDescent="0.35">
      <c r="A73" t="s">
        <v>65</v>
      </c>
    </row>
    <row r="74" spans="1:1" x14ac:dyDescent="0.35">
      <c r="A74" t="s">
        <v>66</v>
      </c>
    </row>
    <row r="76" spans="1:1" x14ac:dyDescent="0.35">
      <c r="A76" t="s">
        <v>60</v>
      </c>
    </row>
    <row r="77" spans="1:1" x14ac:dyDescent="0.35">
      <c r="A77" t="s">
        <v>61</v>
      </c>
    </row>
    <row r="78" spans="1:1" x14ac:dyDescent="0.35">
      <c r="A78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9"/>
  <sheetViews>
    <sheetView tabSelected="1" zoomScale="85" zoomScaleNormal="85" workbookViewId="0">
      <selection activeCell="C29" sqref="C29"/>
    </sheetView>
  </sheetViews>
  <sheetFormatPr defaultRowHeight="14.5" x14ac:dyDescent="0.35"/>
  <cols>
    <col min="1" max="1" width="0.36328125" customWidth="1"/>
    <col min="2" max="2" width="44.08984375" customWidth="1"/>
    <col min="3" max="6" width="15.36328125" customWidth="1"/>
    <col min="7" max="7" width="12.81640625" customWidth="1"/>
    <col min="8" max="8" width="1.90625" customWidth="1"/>
    <col min="9" max="9" width="10.6328125" customWidth="1"/>
    <col min="10" max="10" width="12.81640625" bestFit="1" customWidth="1"/>
    <col min="11" max="11" width="1.90625" customWidth="1"/>
    <col min="12" max="12" width="100.7265625" customWidth="1"/>
  </cols>
  <sheetData>
    <row r="1" spans="2:12" ht="3" customHeight="1" x14ac:dyDescent="0.35"/>
    <row r="2" spans="2:12" x14ac:dyDescent="0.35">
      <c r="B2" s="47" t="s">
        <v>100</v>
      </c>
      <c r="C2" s="48"/>
      <c r="D2" s="48"/>
      <c r="E2" s="48"/>
      <c r="F2" s="48"/>
      <c r="G2" s="49"/>
    </row>
    <row r="3" spans="2:12" x14ac:dyDescent="0.35">
      <c r="B3" s="50" t="s">
        <v>103</v>
      </c>
      <c r="C3" s="51"/>
      <c r="D3" s="51"/>
      <c r="E3" s="51"/>
      <c r="F3" s="51"/>
      <c r="G3" s="52"/>
      <c r="I3" s="57" t="s">
        <v>98</v>
      </c>
      <c r="J3" s="58"/>
      <c r="L3" s="16" t="s">
        <v>86</v>
      </c>
    </row>
    <row r="4" spans="2:12" x14ac:dyDescent="0.35">
      <c r="B4" s="53" t="s">
        <v>69</v>
      </c>
      <c r="C4" s="54" t="s">
        <v>70</v>
      </c>
      <c r="D4" s="54" t="s">
        <v>71</v>
      </c>
      <c r="E4" s="54" t="s">
        <v>72</v>
      </c>
      <c r="F4" s="55" t="s">
        <v>73</v>
      </c>
      <c r="G4" s="56" t="s">
        <v>74</v>
      </c>
      <c r="I4" s="22" t="s">
        <v>72</v>
      </c>
      <c r="J4" s="23" t="s">
        <v>73</v>
      </c>
      <c r="L4" t="s">
        <v>80</v>
      </c>
    </row>
    <row r="5" spans="2:12" x14ac:dyDescent="0.35">
      <c r="B5" s="33" t="s">
        <v>32</v>
      </c>
      <c r="C5" s="34"/>
      <c r="D5" s="34"/>
      <c r="E5" s="34"/>
      <c r="F5" s="34"/>
      <c r="G5" s="25"/>
      <c r="I5" s="24"/>
      <c r="J5" s="25"/>
      <c r="L5" t="s">
        <v>81</v>
      </c>
    </row>
    <row r="6" spans="2:12" x14ac:dyDescent="0.35">
      <c r="B6" s="35" t="s">
        <v>33</v>
      </c>
      <c r="C6" s="36">
        <v>1292914435394642</v>
      </c>
      <c r="D6" s="36">
        <v>2472759705110748</v>
      </c>
      <c r="E6" s="36">
        <v>465713348520678.81</v>
      </c>
      <c r="F6" s="37">
        <f>C6+D6-E6</f>
        <v>3299960791984711</v>
      </c>
      <c r="G6" s="38" t="s">
        <v>75</v>
      </c>
      <c r="H6" s="21"/>
      <c r="I6" s="26">
        <f>E6/SUM($E6:$F6)</f>
        <v>0.12367330022299157</v>
      </c>
      <c r="J6" s="27">
        <f>F6/SUM($E6:$F6)</f>
        <v>0.87632669977700839</v>
      </c>
      <c r="K6" s="21"/>
      <c r="L6" t="s">
        <v>82</v>
      </c>
    </row>
    <row r="7" spans="2:12" x14ac:dyDescent="0.35">
      <c r="B7" s="35" t="s">
        <v>34</v>
      </c>
      <c r="C7" s="36">
        <v>1635222904754962.5</v>
      </c>
      <c r="D7" s="36">
        <v>1.1897315188413044E+16</v>
      </c>
      <c r="E7" s="36">
        <v>1043495624678107.3</v>
      </c>
      <c r="F7" s="37">
        <f t="shared" ref="F7:F25" si="0">C7+D7-E7</f>
        <v>1.2489042468489898E+16</v>
      </c>
      <c r="G7" s="38" t="s">
        <v>75</v>
      </c>
      <c r="H7" s="21"/>
      <c r="I7" s="26">
        <f t="shared" ref="I7:J8" si="1">E7/SUM($E7:$F7)</f>
        <v>7.7110119143497788E-2</v>
      </c>
      <c r="J7" s="27">
        <f t="shared" si="1"/>
        <v>0.92288988085650214</v>
      </c>
      <c r="K7" s="21"/>
      <c r="L7" t="s">
        <v>83</v>
      </c>
    </row>
    <row r="8" spans="2:12" x14ac:dyDescent="0.35">
      <c r="B8" s="35" t="s">
        <v>76</v>
      </c>
      <c r="C8" s="36">
        <v>6951550635719367</v>
      </c>
      <c r="D8" s="36">
        <v>7618157273224574</v>
      </c>
      <c r="E8" s="36">
        <v>0</v>
      </c>
      <c r="F8" s="37">
        <f t="shared" si="0"/>
        <v>1.456970790894394E+16</v>
      </c>
      <c r="G8" s="38" t="s">
        <v>75</v>
      </c>
      <c r="H8" s="21"/>
      <c r="I8" s="26">
        <f t="shared" si="1"/>
        <v>0</v>
      </c>
      <c r="J8" s="27">
        <f t="shared" si="1"/>
        <v>1</v>
      </c>
      <c r="K8" s="21"/>
      <c r="L8" t="s">
        <v>84</v>
      </c>
    </row>
    <row r="9" spans="2:12" x14ac:dyDescent="0.35">
      <c r="B9" s="39" t="s">
        <v>36</v>
      </c>
      <c r="C9" s="40"/>
      <c r="D9" s="40"/>
      <c r="E9" s="40"/>
      <c r="F9" s="34"/>
      <c r="G9" s="25"/>
      <c r="H9" s="21"/>
      <c r="I9" s="24"/>
      <c r="J9" s="25"/>
      <c r="K9" s="21"/>
      <c r="L9" t="s">
        <v>85</v>
      </c>
    </row>
    <row r="10" spans="2:12" x14ac:dyDescent="0.35">
      <c r="B10" s="39" t="s">
        <v>37</v>
      </c>
      <c r="C10" s="40"/>
      <c r="D10" s="40"/>
      <c r="E10" s="40"/>
      <c r="F10" s="34"/>
      <c r="G10" s="25"/>
      <c r="H10" s="21"/>
      <c r="I10" s="24"/>
      <c r="J10" s="25"/>
      <c r="K10" s="21"/>
    </row>
    <row r="11" spans="2:12" x14ac:dyDescent="0.35">
      <c r="B11" s="39" t="s">
        <v>38</v>
      </c>
      <c r="C11" s="40"/>
      <c r="D11" s="40"/>
      <c r="E11" s="40"/>
      <c r="F11" s="34"/>
      <c r="G11" s="25"/>
      <c r="H11" s="21"/>
      <c r="I11" s="24"/>
      <c r="J11" s="25"/>
      <c r="K11" s="21"/>
    </row>
    <row r="12" spans="2:12" x14ac:dyDescent="0.35">
      <c r="B12" s="35" t="s">
        <v>39</v>
      </c>
      <c r="C12" s="36">
        <v>4309400961768393</v>
      </c>
      <c r="D12" s="36">
        <v>362610332950583.5</v>
      </c>
      <c r="E12" s="36">
        <v>204731638105796.09</v>
      </c>
      <c r="F12" s="37">
        <f t="shared" si="0"/>
        <v>4467279656613180</v>
      </c>
      <c r="G12" s="38" t="s">
        <v>75</v>
      </c>
      <c r="H12" s="21"/>
      <c r="I12" s="26">
        <f t="shared" ref="I12:J17" si="2">E12/SUM($E12:$F12)</f>
        <v>4.3820878245139347E-2</v>
      </c>
      <c r="J12" s="27">
        <f t="shared" si="2"/>
        <v>0.95617912175486064</v>
      </c>
      <c r="K12" s="21"/>
    </row>
    <row r="13" spans="2:12" x14ac:dyDescent="0.35">
      <c r="B13" s="41" t="s">
        <v>40</v>
      </c>
      <c r="C13" s="36">
        <v>3598405632812876.5</v>
      </c>
      <c r="D13" s="36">
        <v>844671524059091.88</v>
      </c>
      <c r="E13" s="36">
        <v>2596360089560696</v>
      </c>
      <c r="F13" s="37">
        <f t="shared" si="0"/>
        <v>1846717067311272.5</v>
      </c>
      <c r="G13" s="38" t="s">
        <v>75</v>
      </c>
      <c r="H13" s="21"/>
      <c r="I13" s="30">
        <f t="shared" si="2"/>
        <v>0.58436079273234931</v>
      </c>
      <c r="J13" s="31">
        <f t="shared" si="2"/>
        <v>0.41563920726765075</v>
      </c>
      <c r="K13" s="21"/>
    </row>
    <row r="14" spans="2:12" x14ac:dyDescent="0.35">
      <c r="B14" s="41" t="s">
        <v>41</v>
      </c>
      <c r="C14" s="36">
        <v>8554736438442183</v>
      </c>
      <c r="D14" s="36">
        <v>4481396288413302.5</v>
      </c>
      <c r="E14" s="36">
        <v>3575852173732099</v>
      </c>
      <c r="F14" s="37">
        <f t="shared" si="0"/>
        <v>9460280553123388</v>
      </c>
      <c r="G14" s="38" t="s">
        <v>75</v>
      </c>
      <c r="H14" s="21"/>
      <c r="I14" s="30">
        <f t="shared" si="2"/>
        <v>0.27430314255435234</v>
      </c>
      <c r="J14" s="31">
        <f t="shared" si="2"/>
        <v>0.7256968574456476</v>
      </c>
      <c r="K14" s="21"/>
    </row>
    <row r="15" spans="2:12" x14ac:dyDescent="0.35">
      <c r="B15" s="35" t="s">
        <v>42</v>
      </c>
      <c r="C15" s="36">
        <v>90842746156037.141</v>
      </c>
      <c r="D15" s="36">
        <v>71568158986551.672</v>
      </c>
      <c r="E15" s="36">
        <v>50892420402826.875</v>
      </c>
      <c r="F15" s="37">
        <f t="shared" si="0"/>
        <v>111518484739761.94</v>
      </c>
      <c r="G15" s="38" t="s">
        <v>75</v>
      </c>
      <c r="H15" s="21"/>
      <c r="I15" s="26">
        <f t="shared" si="2"/>
        <v>0.31335593110663246</v>
      </c>
      <c r="J15" s="27">
        <f t="shared" si="2"/>
        <v>0.6866440688933676</v>
      </c>
      <c r="K15" s="21"/>
    </row>
    <row r="16" spans="2:12" x14ac:dyDescent="0.35">
      <c r="B16" s="35" t="s">
        <v>43</v>
      </c>
      <c r="C16" s="36">
        <v>503150789298732.38</v>
      </c>
      <c r="D16" s="36">
        <v>378143827181530.88</v>
      </c>
      <c r="E16" s="36">
        <v>314270927151970.38</v>
      </c>
      <c r="F16" s="37">
        <f t="shared" si="0"/>
        <v>567023689328292.88</v>
      </c>
      <c r="G16" s="38" t="s">
        <v>75</v>
      </c>
      <c r="H16" s="21"/>
      <c r="I16" s="26">
        <f t="shared" si="2"/>
        <v>0.3566014375613839</v>
      </c>
      <c r="J16" s="27">
        <f t="shared" si="2"/>
        <v>0.64339856243861604</v>
      </c>
      <c r="K16" s="21"/>
    </row>
    <row r="17" spans="2:11" x14ac:dyDescent="0.35">
      <c r="B17" s="41" t="s">
        <v>44</v>
      </c>
      <c r="C17" s="36">
        <v>655955358459362.13</v>
      </c>
      <c r="D17" s="36">
        <v>731631965343942.88</v>
      </c>
      <c r="E17" s="36">
        <v>482370641076668</v>
      </c>
      <c r="F17" s="37">
        <f t="shared" si="0"/>
        <v>905216682726637</v>
      </c>
      <c r="G17" s="38" t="s">
        <v>75</v>
      </c>
      <c r="H17" s="21"/>
      <c r="I17" s="30">
        <f t="shared" si="2"/>
        <v>0.34763263745773854</v>
      </c>
      <c r="J17" s="31">
        <f t="shared" si="2"/>
        <v>0.65236736254226146</v>
      </c>
      <c r="K17" s="21"/>
    </row>
    <row r="18" spans="2:11" x14ac:dyDescent="0.35">
      <c r="B18" s="39" t="s">
        <v>45</v>
      </c>
      <c r="C18" s="40"/>
      <c r="D18" s="40"/>
      <c r="E18" s="40"/>
      <c r="F18" s="34"/>
      <c r="G18" s="25"/>
      <c r="H18" s="21"/>
      <c r="I18" s="24"/>
      <c r="J18" s="25"/>
      <c r="K18" s="21"/>
    </row>
    <row r="19" spans="2:11" x14ac:dyDescent="0.35">
      <c r="B19" s="39" t="s">
        <v>46</v>
      </c>
      <c r="C19" s="40"/>
      <c r="D19" s="40"/>
      <c r="E19" s="40"/>
      <c r="F19" s="34"/>
      <c r="G19" s="25"/>
      <c r="H19" s="21"/>
      <c r="I19" s="24"/>
      <c r="J19" s="25"/>
      <c r="K19" s="21"/>
    </row>
    <row r="20" spans="2:11" x14ac:dyDescent="0.35">
      <c r="B20" s="35" t="s">
        <v>47</v>
      </c>
      <c r="C20" s="36">
        <v>2055143789416952</v>
      </c>
      <c r="D20" s="36">
        <v>24032472723633.469</v>
      </c>
      <c r="E20" s="36">
        <v>33937454506397.809</v>
      </c>
      <c r="F20" s="37">
        <f t="shared" si="0"/>
        <v>2045238807634187.8</v>
      </c>
      <c r="G20" s="38" t="s">
        <v>75</v>
      </c>
      <c r="H20" s="21"/>
      <c r="I20" s="26">
        <f t="shared" ref="I20:J25" si="3">E20/SUM($E20:$F20)</f>
        <v>1.6322548080391221E-2</v>
      </c>
      <c r="J20" s="27">
        <f t="shared" si="3"/>
        <v>0.98367745191960876</v>
      </c>
      <c r="K20" s="21"/>
    </row>
    <row r="21" spans="2:11" x14ac:dyDescent="0.35">
      <c r="B21" s="35" t="s">
        <v>48</v>
      </c>
      <c r="C21" s="36">
        <v>744651046718535.5</v>
      </c>
      <c r="D21" s="36">
        <v>1.7651112741334104E+16</v>
      </c>
      <c r="E21" s="36">
        <v>114041599505098.23</v>
      </c>
      <c r="F21" s="37">
        <f t="shared" si="0"/>
        <v>1.828172218854754E+16</v>
      </c>
      <c r="G21" s="38" t="s">
        <v>75</v>
      </c>
      <c r="H21" s="21"/>
      <c r="I21" s="26">
        <f t="shared" si="3"/>
        <v>6.1993402839388484E-3</v>
      </c>
      <c r="J21" s="27">
        <f t="shared" si="3"/>
        <v>0.99380065971606102</v>
      </c>
      <c r="K21" s="21"/>
    </row>
    <row r="22" spans="2:11" x14ac:dyDescent="0.35">
      <c r="B22" s="41" t="s">
        <v>49</v>
      </c>
      <c r="C22" s="36">
        <v>1874435136385415</v>
      </c>
      <c r="D22" s="36">
        <v>1667827772937604.3</v>
      </c>
      <c r="E22" s="36">
        <v>1907022138215339</v>
      </c>
      <c r="F22" s="37">
        <f t="shared" si="0"/>
        <v>1635240771107680</v>
      </c>
      <c r="G22" s="38" t="s">
        <v>75</v>
      </c>
      <c r="H22" s="21"/>
      <c r="I22" s="30">
        <f t="shared" si="3"/>
        <v>0.53836267579014918</v>
      </c>
      <c r="J22" s="31">
        <f t="shared" si="3"/>
        <v>0.46163732420985082</v>
      </c>
      <c r="K22" s="21"/>
    </row>
    <row r="23" spans="2:11" x14ac:dyDescent="0.35">
      <c r="B23" s="41" t="s">
        <v>50</v>
      </c>
      <c r="C23" s="36">
        <v>538371440326563.56</v>
      </c>
      <c r="D23" s="36">
        <v>855517040883234.13</v>
      </c>
      <c r="E23" s="36">
        <v>307912204072675.38</v>
      </c>
      <c r="F23" s="37">
        <f t="shared" si="0"/>
        <v>1085976277137122.4</v>
      </c>
      <c r="G23" s="38" t="s">
        <v>75</v>
      </c>
      <c r="H23" s="21"/>
      <c r="I23" s="30">
        <f t="shared" si="3"/>
        <v>0.22090160599177139</v>
      </c>
      <c r="J23" s="31">
        <f t="shared" si="3"/>
        <v>0.77909839400822867</v>
      </c>
      <c r="K23" s="21"/>
    </row>
    <row r="24" spans="2:11" x14ac:dyDescent="0.35">
      <c r="B24" s="35" t="s">
        <v>51</v>
      </c>
      <c r="C24" s="20">
        <v>916499183999379.88</v>
      </c>
      <c r="D24" s="36">
        <v>35411933792150.18</v>
      </c>
      <c r="E24" s="36">
        <v>3160970096244.9126</v>
      </c>
      <c r="F24" s="37">
        <f t="shared" si="0"/>
        <v>948750147695285.13</v>
      </c>
      <c r="G24" s="38" t="s">
        <v>75</v>
      </c>
      <c r="H24" s="21"/>
      <c r="I24" s="26">
        <f t="shared" si="3"/>
        <v>3.3206567684370401E-3</v>
      </c>
      <c r="J24" s="27">
        <f t="shared" si="3"/>
        <v>0.99667934323156304</v>
      </c>
      <c r="K24" s="21"/>
    </row>
    <row r="25" spans="2:11" x14ac:dyDescent="0.35">
      <c r="B25" s="42" t="s">
        <v>52</v>
      </c>
      <c r="C25" s="43">
        <v>9968570822.3393593</v>
      </c>
      <c r="D25" s="44">
        <v>0</v>
      </c>
      <c r="E25" s="44">
        <v>0</v>
      </c>
      <c r="F25" s="45">
        <f t="shared" si="0"/>
        <v>9968570822.3393593</v>
      </c>
      <c r="G25" s="46" t="s">
        <v>75</v>
      </c>
      <c r="H25" s="21"/>
      <c r="I25" s="28">
        <f t="shared" si="3"/>
        <v>0</v>
      </c>
      <c r="J25" s="29">
        <f t="shared" si="3"/>
        <v>1</v>
      </c>
      <c r="K25" s="21"/>
    </row>
    <row r="28" spans="2:11" x14ac:dyDescent="0.35">
      <c r="B28" s="32" t="s">
        <v>99</v>
      </c>
      <c r="C28" s="15"/>
    </row>
    <row r="29" spans="2:11" x14ac:dyDescent="0.35">
      <c r="F29" s="20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defaultRowHeight="14.5" x14ac:dyDescent="0.35"/>
  <cols>
    <col min="1" max="1" width="36.7265625" customWidth="1"/>
    <col min="2" max="22" width="16.6328125" style="7" customWidth="1"/>
  </cols>
  <sheetData>
    <row r="1" spans="1:22" ht="43.5" x14ac:dyDescent="0.35">
      <c r="A1" s="4" t="s">
        <v>68</v>
      </c>
      <c r="B1" s="8" t="s">
        <v>32</v>
      </c>
      <c r="C1" s="9" t="s">
        <v>33</v>
      </c>
      <c r="D1" s="9" t="s">
        <v>34</v>
      </c>
      <c r="E1" s="9" t="s">
        <v>35</v>
      </c>
      <c r="F1" s="8" t="s">
        <v>36</v>
      </c>
      <c r="G1" s="8" t="s">
        <v>37</v>
      </c>
      <c r="H1" s="8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8" t="s">
        <v>45</v>
      </c>
      <c r="P1" s="8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</row>
    <row r="2" spans="1:22" x14ac:dyDescent="0.35">
      <c r="A2" s="5" t="s">
        <v>32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35">
      <c r="A3" t="s">
        <v>33</v>
      </c>
      <c r="B3" s="5">
        <v>0</v>
      </c>
      <c r="C3" s="17">
        <f>'Data from BFPIaE'!E6/'Data from BFPIaE'!C6</f>
        <v>0.3602043072390379</v>
      </c>
      <c r="D3" s="7">
        <v>0</v>
      </c>
      <c r="E3" s="7">
        <v>0</v>
      </c>
      <c r="F3" s="5">
        <v>0</v>
      </c>
      <c r="G3" s="5">
        <v>0</v>
      </c>
      <c r="H3" s="5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5">
        <v>0</v>
      </c>
      <c r="P3" s="5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35">
      <c r="A4" t="s">
        <v>34</v>
      </c>
      <c r="B4" s="5">
        <v>0</v>
      </c>
      <c r="C4" s="7">
        <v>0</v>
      </c>
      <c r="D4" s="17">
        <f>IF('Data from BFPIaE'!E7/'Data from BFPIaE'!C7&gt;1,1,'Data from BFPIaE'!E7/'Data from BFPIaE'!C7)</f>
        <v>0.63813662445883768</v>
      </c>
      <c r="E4" s="7">
        <v>0</v>
      </c>
      <c r="F4" s="5">
        <v>0</v>
      </c>
      <c r="G4" s="5">
        <v>0</v>
      </c>
      <c r="H4" s="5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35">
      <c r="A5" t="s">
        <v>35</v>
      </c>
      <c r="B5" s="5">
        <v>0</v>
      </c>
      <c r="C5" s="7">
        <v>0</v>
      </c>
      <c r="D5" s="7">
        <v>0</v>
      </c>
      <c r="E5" s="17">
        <f>'Data from BFPIaE'!E8/'Data from BFPIaE'!C8</f>
        <v>0</v>
      </c>
      <c r="F5" s="5">
        <v>0</v>
      </c>
      <c r="G5" s="5">
        <v>0</v>
      </c>
      <c r="H5" s="5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5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35">
      <c r="A6" s="6" t="s">
        <v>36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5">
      <c r="A7" s="6" t="s">
        <v>37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5">
      <c r="A8" s="6" t="s">
        <v>38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5">
      <c r="A9" t="s">
        <v>39</v>
      </c>
      <c r="B9" s="5">
        <v>0</v>
      </c>
      <c r="C9" s="7">
        <v>0</v>
      </c>
      <c r="D9" s="7">
        <v>0</v>
      </c>
      <c r="E9" s="7">
        <v>0</v>
      </c>
      <c r="F9" s="5">
        <v>0</v>
      </c>
      <c r="G9" s="5">
        <v>0</v>
      </c>
      <c r="H9" s="5">
        <v>0</v>
      </c>
      <c r="I9" s="17">
        <f>'Data from BFPIaE'!E12/'Data from BFPIaE'!C12</f>
        <v>4.7508143225034931E-2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5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 x14ac:dyDescent="0.35">
      <c r="A10" t="s">
        <v>40</v>
      </c>
      <c r="B10" s="5">
        <v>0</v>
      </c>
      <c r="C10" s="7">
        <v>0</v>
      </c>
      <c r="D10" s="7">
        <v>0</v>
      </c>
      <c r="E10" s="7">
        <v>0</v>
      </c>
      <c r="F10" s="5">
        <v>0</v>
      </c>
      <c r="G10" s="5">
        <v>0</v>
      </c>
      <c r="H10" s="5">
        <v>0</v>
      </c>
      <c r="I10" s="7">
        <v>0</v>
      </c>
      <c r="J10" s="10">
        <f>'Data from BFPIaE'!E13/SUM('Data from BFPIaE'!E13:F13)</f>
        <v>0.58436079273234931</v>
      </c>
      <c r="K10" s="7">
        <v>0</v>
      </c>
      <c r="L10" s="7">
        <v>0</v>
      </c>
      <c r="M10" s="7">
        <v>0</v>
      </c>
      <c r="N10" s="7">
        <v>0</v>
      </c>
      <c r="O10" s="5">
        <v>0</v>
      </c>
      <c r="P10" s="5">
        <v>0</v>
      </c>
      <c r="Q10" s="7">
        <v>0</v>
      </c>
      <c r="R10" s="11">
        <f>1-J10</f>
        <v>0.41563920726765069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35">
      <c r="A11" t="s">
        <v>41</v>
      </c>
      <c r="B11" s="5">
        <v>0</v>
      </c>
      <c r="C11" s="7">
        <v>0</v>
      </c>
      <c r="D11" s="7">
        <v>0</v>
      </c>
      <c r="E11" s="7">
        <v>0</v>
      </c>
      <c r="F11" s="5">
        <v>0</v>
      </c>
      <c r="G11" s="5">
        <v>0</v>
      </c>
      <c r="H11" s="5">
        <v>0</v>
      </c>
      <c r="I11" s="7">
        <v>0</v>
      </c>
      <c r="J11" s="7">
        <v>0</v>
      </c>
      <c r="K11" s="10">
        <f>'Data from BFPIaE'!E14/SUM('Data from BFPIaE'!E14:F14)</f>
        <v>0.27430314255435234</v>
      </c>
      <c r="L11" s="7">
        <v>0</v>
      </c>
      <c r="M11" s="7">
        <v>0</v>
      </c>
      <c r="N11" s="7">
        <v>0</v>
      </c>
      <c r="O11" s="5">
        <v>0</v>
      </c>
      <c r="P11" s="5">
        <v>0</v>
      </c>
      <c r="Q11" s="7">
        <v>0</v>
      </c>
      <c r="R11" s="11">
        <f>1-K11</f>
        <v>0.72569685744564771</v>
      </c>
      <c r="S11" s="7">
        <v>0</v>
      </c>
      <c r="T11" s="7">
        <v>0</v>
      </c>
      <c r="U11" s="7">
        <v>0</v>
      </c>
      <c r="V11" s="7">
        <v>0</v>
      </c>
    </row>
    <row r="12" spans="1:22" x14ac:dyDescent="0.35">
      <c r="A12" t="s">
        <v>42</v>
      </c>
      <c r="B12" s="5">
        <v>0</v>
      </c>
      <c r="C12" s="7">
        <v>0</v>
      </c>
      <c r="D12" s="7">
        <v>0</v>
      </c>
      <c r="E12" s="7">
        <v>0</v>
      </c>
      <c r="F12" s="5">
        <v>0</v>
      </c>
      <c r="G12" s="5">
        <v>0</v>
      </c>
      <c r="H12" s="5">
        <v>0</v>
      </c>
      <c r="I12" s="7">
        <v>0</v>
      </c>
      <c r="J12" s="7">
        <v>0</v>
      </c>
      <c r="K12" s="7">
        <v>0</v>
      </c>
      <c r="L12" s="17">
        <f>'Data from BFPIaE'!E15/'Data from BFPIaE'!C15</f>
        <v>0.56022547265811284</v>
      </c>
      <c r="M12" s="7">
        <v>0</v>
      </c>
      <c r="N12" s="7">
        <v>0</v>
      </c>
      <c r="O12" s="5">
        <v>0</v>
      </c>
      <c r="P12" s="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35">
      <c r="A13" t="s">
        <v>43</v>
      </c>
      <c r="B13" s="5">
        <v>0</v>
      </c>
      <c r="C13" s="7">
        <v>0</v>
      </c>
      <c r="D13" s="7">
        <v>0</v>
      </c>
      <c r="E13" s="7">
        <v>0</v>
      </c>
      <c r="F13" s="5">
        <v>0</v>
      </c>
      <c r="G13" s="5">
        <v>0</v>
      </c>
      <c r="H13" s="5">
        <v>0</v>
      </c>
      <c r="I13" s="7">
        <v>0</v>
      </c>
      <c r="J13" s="7">
        <v>0</v>
      </c>
      <c r="K13" s="7">
        <v>0</v>
      </c>
      <c r="L13" s="7">
        <v>0</v>
      </c>
      <c r="M13" s="17">
        <f>'Data from BFPIaE'!E16/'Data from BFPIaE'!C16</f>
        <v>0.62460585143866365</v>
      </c>
      <c r="N13" s="7">
        <v>0</v>
      </c>
      <c r="O13" s="5">
        <v>0</v>
      </c>
      <c r="P13" s="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35">
      <c r="A14" t="s">
        <v>44</v>
      </c>
      <c r="B14" s="5">
        <v>0</v>
      </c>
      <c r="C14" s="7">
        <v>0</v>
      </c>
      <c r="D14" s="7">
        <v>0</v>
      </c>
      <c r="E14" s="7">
        <v>0</v>
      </c>
      <c r="F14" s="5">
        <v>0</v>
      </c>
      <c r="G14" s="5">
        <v>0</v>
      </c>
      <c r="H14" s="5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0">
        <f>'Data from BFPIaE'!E17/SUM('Data from BFPIaE'!E17:F17)</f>
        <v>0.34763263745773854</v>
      </c>
      <c r="O14" s="5">
        <v>0</v>
      </c>
      <c r="P14" s="5">
        <v>0</v>
      </c>
      <c r="Q14" s="7">
        <v>0</v>
      </c>
      <c r="R14" s="11">
        <f>1-N14</f>
        <v>0.65236736254226146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35">
      <c r="A15" s="6" t="s">
        <v>45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5">
      <c r="A16" s="6" t="s">
        <v>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35">
      <c r="A17" t="s">
        <v>47</v>
      </c>
      <c r="B17" s="5">
        <v>0</v>
      </c>
      <c r="C17" s="7">
        <v>0</v>
      </c>
      <c r="D17" s="7">
        <v>0</v>
      </c>
      <c r="E17" s="7">
        <v>0</v>
      </c>
      <c r="F17" s="5">
        <v>0</v>
      </c>
      <c r="G17" s="5">
        <v>0</v>
      </c>
      <c r="H17" s="5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5">
        <v>0</v>
      </c>
      <c r="P17" s="5">
        <v>0</v>
      </c>
      <c r="Q17" s="17">
        <f>'Data from BFPIaE'!E20/'Data from BFPIaE'!C20</f>
        <v>1.6513420949502481E-2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35">
      <c r="A18" t="s">
        <v>48</v>
      </c>
      <c r="B18" s="5">
        <v>0</v>
      </c>
      <c r="C18" s="7">
        <v>0</v>
      </c>
      <c r="D18" s="7">
        <v>0</v>
      </c>
      <c r="E18" s="7">
        <v>0</v>
      </c>
      <c r="F18" s="5">
        <v>0</v>
      </c>
      <c r="G18" s="5">
        <v>0</v>
      </c>
      <c r="H18" s="5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5">
        <v>0</v>
      </c>
      <c r="P18" s="5">
        <v>0</v>
      </c>
      <c r="Q18" s="7">
        <v>0</v>
      </c>
      <c r="R18" s="10">
        <v>1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35">
      <c r="A19" t="s">
        <v>49</v>
      </c>
      <c r="B19" s="5">
        <v>0</v>
      </c>
      <c r="C19" s="7">
        <v>0</v>
      </c>
      <c r="D19" s="7">
        <v>0</v>
      </c>
      <c r="E19" s="7">
        <v>0</v>
      </c>
      <c r="F19" s="5">
        <v>0</v>
      </c>
      <c r="G19" s="5">
        <v>0</v>
      </c>
      <c r="H19" s="5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5">
        <v>0</v>
      </c>
      <c r="P19" s="5">
        <v>0</v>
      </c>
      <c r="Q19" s="7">
        <v>0</v>
      </c>
      <c r="R19" s="11">
        <f>1-S19</f>
        <v>0.46163732420985082</v>
      </c>
      <c r="S19" s="10">
        <f>'Data from BFPIaE'!E22/SUM('Data from BFPIaE'!E22:F22)</f>
        <v>0.53836267579014918</v>
      </c>
      <c r="T19" s="7">
        <v>0</v>
      </c>
      <c r="U19" s="7">
        <v>0</v>
      </c>
      <c r="V19" s="7">
        <v>0</v>
      </c>
    </row>
    <row r="20" spans="1:22" x14ac:dyDescent="0.35">
      <c r="A20" t="s">
        <v>50</v>
      </c>
      <c r="B20" s="5">
        <v>0</v>
      </c>
      <c r="C20" s="7">
        <v>0</v>
      </c>
      <c r="D20" s="7">
        <v>0</v>
      </c>
      <c r="E20" s="7">
        <v>0</v>
      </c>
      <c r="F20" s="5">
        <v>0</v>
      </c>
      <c r="G20" s="5">
        <v>0</v>
      </c>
      <c r="H20" s="5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5">
        <v>0</v>
      </c>
      <c r="P20" s="5">
        <v>0</v>
      </c>
      <c r="Q20" s="7">
        <v>0</v>
      </c>
      <c r="R20" s="11">
        <f>1-T20</f>
        <v>0.77909839400822856</v>
      </c>
      <c r="S20" s="7">
        <v>0</v>
      </c>
      <c r="T20" s="10">
        <f>'Data from BFPIaE'!E23/SUM('Data from BFPIaE'!E23:F23)</f>
        <v>0.22090160599177139</v>
      </c>
      <c r="U20" s="7">
        <v>0</v>
      </c>
      <c r="V20" s="7">
        <v>0</v>
      </c>
    </row>
    <row r="21" spans="1:22" x14ac:dyDescent="0.35">
      <c r="A21" t="s">
        <v>51</v>
      </c>
      <c r="B21" s="5">
        <v>0</v>
      </c>
      <c r="C21" s="7">
        <v>0</v>
      </c>
      <c r="D21" s="7">
        <v>0</v>
      </c>
      <c r="E21" s="7">
        <v>0</v>
      </c>
      <c r="F21" s="5">
        <v>0</v>
      </c>
      <c r="G21" s="5">
        <v>0</v>
      </c>
      <c r="H21" s="5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5">
        <v>0</v>
      </c>
      <c r="P21" s="5">
        <v>0</v>
      </c>
      <c r="Q21" s="7">
        <v>0</v>
      </c>
      <c r="R21" s="7">
        <v>0</v>
      </c>
      <c r="S21" s="7">
        <v>0</v>
      </c>
      <c r="T21" s="7">
        <v>0</v>
      </c>
      <c r="U21" s="17">
        <f>'Data from BFPIaE'!E24/'Data from BFPIaE'!C24</f>
        <v>3.4489611681389684E-3</v>
      </c>
      <c r="V21" s="7">
        <v>0</v>
      </c>
    </row>
    <row r="22" spans="1:22" x14ac:dyDescent="0.35">
      <c r="A22" t="s">
        <v>52</v>
      </c>
      <c r="B22" s="5">
        <v>0</v>
      </c>
      <c r="C22" s="7">
        <v>0</v>
      </c>
      <c r="D22" s="7">
        <v>0</v>
      </c>
      <c r="E22" s="7">
        <v>0</v>
      </c>
      <c r="F22" s="5">
        <v>0</v>
      </c>
      <c r="G22" s="5">
        <v>0</v>
      </c>
      <c r="H22" s="5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5">
        <v>0</v>
      </c>
      <c r="P22" s="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7">
        <f>'Data from BFPIaE'!E25/'Data from BFPIaE'!C25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2019-08-28T22:46:04Z</dcterms:created>
  <dcterms:modified xsi:type="dcterms:W3CDTF">2023-01-03T16:11:19Z</dcterms:modified>
</cp:coreProperties>
</file>