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eu\InputData\trans\TTS\"/>
    </mc:Choice>
  </mc:AlternateContent>
  <bookViews>
    <workbookView xWindow="24060" yWindow="1785" windowWidth="28560" windowHeight="19110" firstSheet="9" activeTab="10"/>
  </bookViews>
  <sheets>
    <sheet name="TRA_Stock" sheetId="21" r:id="rId1"/>
    <sheet name="TRA_Inv" sheetId="22" r:id="rId2"/>
    <sheet name="About" sheetId="1" r:id="rId3"/>
    <sheet name="AEO 38" sheetId="20" r:id="rId4"/>
    <sheet name="AEO 39" sheetId="4" r:id="rId5"/>
    <sheet name="AEO 49" sheetId="5" r:id="rId6"/>
    <sheet name="SYVbT-passenger" sheetId="6" r:id="rId7"/>
    <sheet name="SYVbT-freight" sheetId="19" r:id="rId8"/>
    <sheet name="Assumptions" sheetId="7" r:id="rId9"/>
    <sheet name="Potencia Calcs" sheetId="23" r:id="rId10"/>
    <sheet name="Data" sheetId="3" r:id="rId11"/>
    <sheet name="TTS-LDVs-psgr" sheetId="2" r:id="rId12"/>
    <sheet name="TTS-LDVs-frgt" sheetId="8" r:id="rId13"/>
    <sheet name="TTS-HDVs-psgr" sheetId="9" r:id="rId14"/>
    <sheet name="TTS-HDVs-frgt" sheetId="10" r:id="rId15"/>
    <sheet name="TTS-aircraft-psgr" sheetId="11" r:id="rId16"/>
    <sheet name="TTS-aircraft-frgt" sheetId="12" r:id="rId17"/>
    <sheet name="TTS-rail-psgr" sheetId="13" r:id="rId18"/>
    <sheet name="TTS-rail-frgt" sheetId="14" r:id="rId19"/>
    <sheet name="TTS-ships-psgr" sheetId="15" r:id="rId20"/>
    <sheet name="TTS-ships-frgt" sheetId="16" r:id="rId21"/>
    <sheet name="TTS-motorbikes-psgr" sheetId="17" r:id="rId22"/>
    <sheet name="TTS-motorbikes-frgt" sheetId="18" r:id="rId23"/>
  </sheets>
  <definedNames>
    <definedName name="_xlnm.Print_Titles" localSheetId="1">TRA_Inv!$1:$1</definedName>
    <definedName name="_xlnm.Print_Titles" localSheetId="0">TRA_Stock!$1:$1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3" l="1"/>
  <c r="D24" i="3"/>
  <c r="E81" i="3" l="1"/>
  <c r="E54" i="3"/>
  <c r="E33" i="3"/>
  <c r="E26" i="3"/>
  <c r="E25" i="3"/>
  <c r="E21" i="3"/>
  <c r="E19" i="3"/>
  <c r="E18" i="3"/>
  <c r="E14" i="3"/>
  <c r="E12" i="3"/>
  <c r="E11" i="3"/>
  <c r="E80" i="3"/>
  <c r="E82" i="3"/>
  <c r="E83" i="3"/>
  <c r="E84" i="3"/>
  <c r="E85" i="3"/>
  <c r="E79" i="3"/>
  <c r="D80" i="3"/>
  <c r="D81" i="3"/>
  <c r="D82" i="3"/>
  <c r="D83" i="3"/>
  <c r="D84" i="3"/>
  <c r="D85" i="3"/>
  <c r="D79" i="3"/>
  <c r="E58" i="3"/>
  <c r="D58" i="3"/>
  <c r="E51" i="3"/>
  <c r="D51" i="3"/>
  <c r="E31" i="3" l="1"/>
  <c r="E32" i="3"/>
  <c r="E36" i="3"/>
  <c r="E30" i="3"/>
  <c r="D31" i="3"/>
  <c r="D32" i="3"/>
  <c r="D33" i="3"/>
  <c r="D36" i="3"/>
  <c r="D30" i="3"/>
  <c r="E27" i="3"/>
  <c r="E28" i="3"/>
  <c r="E29" i="3"/>
  <c r="E23" i="3"/>
  <c r="D17" i="3"/>
  <c r="D18" i="3"/>
  <c r="D19" i="3"/>
  <c r="D20" i="3"/>
  <c r="D21" i="3"/>
  <c r="D22" i="3"/>
  <c r="D16" i="3"/>
  <c r="D25" i="3"/>
  <c r="D26" i="3"/>
  <c r="D27" i="3"/>
  <c r="D28" i="3"/>
  <c r="D29" i="3"/>
  <c r="D23" i="3"/>
  <c r="E17" i="3"/>
  <c r="E20" i="3"/>
  <c r="E22" i="3"/>
  <c r="E16" i="3"/>
  <c r="E10" i="3"/>
  <c r="E13" i="3"/>
  <c r="E15" i="3"/>
  <c r="D11" i="3"/>
  <c r="D12" i="3"/>
  <c r="D13" i="3"/>
  <c r="D14" i="3"/>
  <c r="D15" i="3"/>
  <c r="D10" i="3"/>
  <c r="D9" i="3"/>
  <c r="C124" i="23"/>
  <c r="D124" i="23"/>
  <c r="E124" i="23"/>
  <c r="F124" i="23"/>
  <c r="G124" i="23"/>
  <c r="H124" i="23"/>
  <c r="I124" i="23"/>
  <c r="J124" i="23"/>
  <c r="K124" i="23"/>
  <c r="L124" i="23"/>
  <c r="M124" i="23"/>
  <c r="N124" i="23"/>
  <c r="O124" i="23"/>
  <c r="P124" i="23"/>
  <c r="Q124" i="23"/>
  <c r="R124" i="23"/>
  <c r="S124" i="23"/>
  <c r="T124" i="23"/>
  <c r="U124" i="23"/>
  <c r="V124" i="23"/>
  <c r="W124" i="23"/>
  <c r="X124" i="23"/>
  <c r="Y124" i="23"/>
  <c r="Z124" i="23"/>
  <c r="AA124" i="23"/>
  <c r="AB124" i="23"/>
  <c r="AC124" i="23"/>
  <c r="AD124" i="23"/>
  <c r="AE124" i="23"/>
  <c r="AF124" i="23"/>
  <c r="C125" i="23"/>
  <c r="D125" i="23"/>
  <c r="E125" i="23"/>
  <c r="F125" i="23"/>
  <c r="G125" i="23"/>
  <c r="H125" i="23"/>
  <c r="I125" i="23"/>
  <c r="J125" i="23"/>
  <c r="K125" i="23"/>
  <c r="L125" i="23"/>
  <c r="M125" i="23"/>
  <c r="N125" i="23"/>
  <c r="O125" i="23"/>
  <c r="P125" i="23"/>
  <c r="Q125" i="23"/>
  <c r="R125" i="23"/>
  <c r="S125" i="23"/>
  <c r="T125" i="23"/>
  <c r="U125" i="23"/>
  <c r="V125" i="23"/>
  <c r="W125" i="23"/>
  <c r="X125" i="23"/>
  <c r="Y125" i="23"/>
  <c r="Z125" i="23"/>
  <c r="AA125" i="23"/>
  <c r="AB125" i="23"/>
  <c r="AC125" i="23"/>
  <c r="AD125" i="23"/>
  <c r="AE125" i="23"/>
  <c r="AF125" i="23"/>
  <c r="C126" i="23"/>
  <c r="D126" i="23"/>
  <c r="E126" i="23"/>
  <c r="F126" i="23"/>
  <c r="G126" i="23"/>
  <c r="H126" i="23"/>
  <c r="I126" i="23"/>
  <c r="J126" i="23"/>
  <c r="K126" i="23"/>
  <c r="L126" i="23"/>
  <c r="M126" i="23"/>
  <c r="N126" i="23"/>
  <c r="O126" i="23"/>
  <c r="P126" i="23"/>
  <c r="Q126" i="23"/>
  <c r="R126" i="23"/>
  <c r="S126" i="23"/>
  <c r="T126" i="23"/>
  <c r="U126" i="23"/>
  <c r="V126" i="23"/>
  <c r="W126" i="23"/>
  <c r="X126" i="23"/>
  <c r="Y126" i="23"/>
  <c r="Z126" i="23"/>
  <c r="AA126" i="23"/>
  <c r="AB126" i="23"/>
  <c r="AC126" i="23"/>
  <c r="AD126" i="23"/>
  <c r="AE126" i="23"/>
  <c r="AF126" i="23"/>
  <c r="C127" i="23"/>
  <c r="D127" i="23"/>
  <c r="E127" i="23"/>
  <c r="F127" i="23"/>
  <c r="G127" i="23"/>
  <c r="H127" i="23"/>
  <c r="I127" i="23"/>
  <c r="J127" i="23"/>
  <c r="K127" i="23"/>
  <c r="L127" i="23"/>
  <c r="M127" i="23"/>
  <c r="N127" i="23"/>
  <c r="O127" i="23"/>
  <c r="P127" i="23"/>
  <c r="Q127" i="23"/>
  <c r="R127" i="23"/>
  <c r="S127" i="23"/>
  <c r="T127" i="23"/>
  <c r="U127" i="23"/>
  <c r="V127" i="23"/>
  <c r="W127" i="23"/>
  <c r="X127" i="23"/>
  <c r="Y127" i="23"/>
  <c r="Z127" i="23"/>
  <c r="AA127" i="23"/>
  <c r="AB127" i="23"/>
  <c r="AC127" i="23"/>
  <c r="AD127" i="23"/>
  <c r="AE127" i="23"/>
  <c r="AF127" i="23"/>
  <c r="C128" i="23"/>
  <c r="D128" i="23"/>
  <c r="E128" i="23"/>
  <c r="F128" i="23"/>
  <c r="G128" i="23"/>
  <c r="H128" i="23"/>
  <c r="I128" i="23"/>
  <c r="J128" i="23"/>
  <c r="K128" i="23"/>
  <c r="L128" i="23"/>
  <c r="M128" i="23"/>
  <c r="N128" i="23"/>
  <c r="O128" i="23"/>
  <c r="P128" i="23"/>
  <c r="Q128" i="23"/>
  <c r="R128" i="23"/>
  <c r="S128" i="23"/>
  <c r="T128" i="23"/>
  <c r="U128" i="23"/>
  <c r="V128" i="23"/>
  <c r="W128" i="23"/>
  <c r="X128" i="23"/>
  <c r="Y128" i="23"/>
  <c r="Z128" i="23"/>
  <c r="AA128" i="23"/>
  <c r="AB128" i="23"/>
  <c r="AC128" i="23"/>
  <c r="AD128" i="23"/>
  <c r="AE128" i="23"/>
  <c r="AF128" i="23"/>
  <c r="C129" i="23"/>
  <c r="D129" i="23"/>
  <c r="E129" i="23"/>
  <c r="F129" i="23"/>
  <c r="G129" i="23"/>
  <c r="H129" i="23"/>
  <c r="I129" i="23"/>
  <c r="J129" i="23"/>
  <c r="K129" i="23"/>
  <c r="L129" i="23"/>
  <c r="M129" i="23"/>
  <c r="N129" i="23"/>
  <c r="O129" i="23"/>
  <c r="P129" i="23"/>
  <c r="Q129" i="23"/>
  <c r="R129" i="23"/>
  <c r="S129" i="23"/>
  <c r="T129" i="23"/>
  <c r="U129" i="23"/>
  <c r="V129" i="23"/>
  <c r="W129" i="23"/>
  <c r="X129" i="23"/>
  <c r="Y129" i="23"/>
  <c r="Z129" i="23"/>
  <c r="AA129" i="23"/>
  <c r="AB129" i="23"/>
  <c r="AC129" i="23"/>
  <c r="AD129" i="23"/>
  <c r="AE129" i="23"/>
  <c r="AF129" i="23"/>
  <c r="C130" i="23"/>
  <c r="D130" i="23"/>
  <c r="E130" i="23"/>
  <c r="F130" i="23"/>
  <c r="G130" i="23"/>
  <c r="H130" i="23"/>
  <c r="I130" i="23"/>
  <c r="J130" i="23"/>
  <c r="K130" i="23"/>
  <c r="L130" i="23"/>
  <c r="M130" i="23"/>
  <c r="N130" i="23"/>
  <c r="O130" i="23"/>
  <c r="P130" i="23"/>
  <c r="Q130" i="23"/>
  <c r="R130" i="23"/>
  <c r="S130" i="23"/>
  <c r="T130" i="23"/>
  <c r="U130" i="23"/>
  <c r="V130" i="23"/>
  <c r="W130" i="23"/>
  <c r="X130" i="23"/>
  <c r="Y130" i="23"/>
  <c r="Z130" i="23"/>
  <c r="AA130" i="23"/>
  <c r="AB130" i="23"/>
  <c r="AC130" i="23"/>
  <c r="AD130" i="23"/>
  <c r="AE130" i="23"/>
  <c r="AF130" i="23"/>
  <c r="B125" i="23"/>
  <c r="B126" i="23"/>
  <c r="B127" i="23"/>
  <c r="B128" i="23"/>
  <c r="B129" i="23"/>
  <c r="B130" i="23"/>
  <c r="B124" i="23"/>
  <c r="C106" i="23"/>
  <c r="D106" i="23"/>
  <c r="E106" i="23"/>
  <c r="F106" i="23"/>
  <c r="G106" i="23"/>
  <c r="H106" i="23"/>
  <c r="I106" i="23"/>
  <c r="J106" i="23"/>
  <c r="K106" i="23"/>
  <c r="L106" i="23"/>
  <c r="M106" i="23"/>
  <c r="N106" i="23"/>
  <c r="O106" i="23"/>
  <c r="P106" i="23"/>
  <c r="Q106" i="23"/>
  <c r="R106" i="23"/>
  <c r="S106" i="23"/>
  <c r="T106" i="23"/>
  <c r="U106" i="23"/>
  <c r="V106" i="23"/>
  <c r="W106" i="23"/>
  <c r="X106" i="23"/>
  <c r="Y106" i="23"/>
  <c r="Z106" i="23"/>
  <c r="AA106" i="23"/>
  <c r="AB106" i="23"/>
  <c r="AC106" i="23"/>
  <c r="AD106" i="23"/>
  <c r="AE106" i="23"/>
  <c r="AF106" i="23"/>
  <c r="C107" i="23"/>
  <c r="D107" i="23"/>
  <c r="E107" i="23"/>
  <c r="F107" i="23"/>
  <c r="G107" i="23"/>
  <c r="H107" i="23"/>
  <c r="I107" i="23"/>
  <c r="J107" i="23"/>
  <c r="K107" i="23"/>
  <c r="L107" i="23"/>
  <c r="M107" i="23"/>
  <c r="N107" i="23"/>
  <c r="O107" i="23"/>
  <c r="P107" i="23"/>
  <c r="Q107" i="23"/>
  <c r="R107" i="23"/>
  <c r="S107" i="23"/>
  <c r="T107" i="23"/>
  <c r="U107" i="23"/>
  <c r="V107" i="23"/>
  <c r="W107" i="23"/>
  <c r="X107" i="23"/>
  <c r="Y107" i="23"/>
  <c r="Z107" i="23"/>
  <c r="AA107" i="23"/>
  <c r="AB107" i="23"/>
  <c r="AC107" i="23"/>
  <c r="AD107" i="23"/>
  <c r="AE107" i="23"/>
  <c r="AF107" i="23"/>
  <c r="C108" i="23"/>
  <c r="D108" i="23"/>
  <c r="E108" i="23"/>
  <c r="F108" i="23"/>
  <c r="G108" i="23"/>
  <c r="H108" i="23"/>
  <c r="I108" i="23"/>
  <c r="J108" i="23"/>
  <c r="K108" i="23"/>
  <c r="L108" i="23"/>
  <c r="M108" i="23"/>
  <c r="N108" i="23"/>
  <c r="O108" i="23"/>
  <c r="P108" i="23"/>
  <c r="Q108" i="23"/>
  <c r="R108" i="23"/>
  <c r="S108" i="23"/>
  <c r="T108" i="23"/>
  <c r="U108" i="23"/>
  <c r="V108" i="23"/>
  <c r="W108" i="23"/>
  <c r="X108" i="23"/>
  <c r="Y108" i="23"/>
  <c r="Z108" i="23"/>
  <c r="AA108" i="23"/>
  <c r="AB108" i="23"/>
  <c r="AC108" i="23"/>
  <c r="AD108" i="23"/>
  <c r="AE108" i="23"/>
  <c r="AF108" i="23"/>
  <c r="C109" i="23"/>
  <c r="D109" i="23"/>
  <c r="E109" i="23"/>
  <c r="F109" i="23"/>
  <c r="G109" i="23"/>
  <c r="H109" i="23"/>
  <c r="I109" i="23"/>
  <c r="J109" i="23"/>
  <c r="K109" i="23"/>
  <c r="L109" i="23"/>
  <c r="M109" i="23"/>
  <c r="N109" i="23"/>
  <c r="O109" i="23"/>
  <c r="P109" i="23"/>
  <c r="Q109" i="23"/>
  <c r="R109" i="23"/>
  <c r="S109" i="23"/>
  <c r="T109" i="23"/>
  <c r="U109" i="23"/>
  <c r="V109" i="23"/>
  <c r="W109" i="23"/>
  <c r="X109" i="23"/>
  <c r="Y109" i="23"/>
  <c r="Z109" i="23"/>
  <c r="AA109" i="23"/>
  <c r="AB109" i="23"/>
  <c r="AC109" i="23"/>
  <c r="AD109" i="23"/>
  <c r="AE109" i="23"/>
  <c r="AF109" i="23"/>
  <c r="C110" i="23"/>
  <c r="D110" i="23"/>
  <c r="E110" i="23"/>
  <c r="F110" i="23"/>
  <c r="G110" i="23"/>
  <c r="H110" i="23"/>
  <c r="I110" i="23"/>
  <c r="J110" i="23"/>
  <c r="K110" i="23"/>
  <c r="L110" i="23"/>
  <c r="M110" i="23"/>
  <c r="N110" i="23"/>
  <c r="O110" i="23"/>
  <c r="P110" i="23"/>
  <c r="Q110" i="23"/>
  <c r="R110" i="23"/>
  <c r="S110" i="23"/>
  <c r="T110" i="23"/>
  <c r="U110" i="23"/>
  <c r="V110" i="23"/>
  <c r="W110" i="23"/>
  <c r="X110" i="23"/>
  <c r="Y110" i="23"/>
  <c r="Z110" i="23"/>
  <c r="AA110" i="23"/>
  <c r="AB110" i="23"/>
  <c r="AC110" i="23"/>
  <c r="AD110" i="23"/>
  <c r="AE110" i="23"/>
  <c r="AF110" i="23"/>
  <c r="C111" i="23"/>
  <c r="D111" i="23"/>
  <c r="E111" i="23"/>
  <c r="F111" i="23"/>
  <c r="G111" i="23"/>
  <c r="H111" i="23"/>
  <c r="I111" i="23"/>
  <c r="J111" i="23"/>
  <c r="K111" i="23"/>
  <c r="L111" i="23"/>
  <c r="M111" i="23"/>
  <c r="N111" i="23"/>
  <c r="O111" i="23"/>
  <c r="P111" i="23"/>
  <c r="Q111" i="23"/>
  <c r="R111" i="23"/>
  <c r="S111" i="23"/>
  <c r="T111" i="23"/>
  <c r="U111" i="23"/>
  <c r="V111" i="23"/>
  <c r="W111" i="23"/>
  <c r="X111" i="23"/>
  <c r="Y111" i="23"/>
  <c r="Z111" i="23"/>
  <c r="AA111" i="23"/>
  <c r="AB111" i="23"/>
  <c r="AC111" i="23"/>
  <c r="AD111" i="23"/>
  <c r="AE111" i="23"/>
  <c r="AF111" i="23"/>
  <c r="C112" i="23"/>
  <c r="D112" i="23"/>
  <c r="E112" i="23"/>
  <c r="F112" i="23"/>
  <c r="G112" i="23"/>
  <c r="H112" i="23"/>
  <c r="I112" i="23"/>
  <c r="J112" i="23"/>
  <c r="K112" i="23"/>
  <c r="L112" i="23"/>
  <c r="M112" i="23"/>
  <c r="N112" i="23"/>
  <c r="O112" i="23"/>
  <c r="P112" i="23"/>
  <c r="Q112" i="23"/>
  <c r="R112" i="23"/>
  <c r="S112" i="23"/>
  <c r="T112" i="23"/>
  <c r="U112" i="23"/>
  <c r="V112" i="23"/>
  <c r="W112" i="23"/>
  <c r="X112" i="23"/>
  <c r="Y112" i="23"/>
  <c r="Z112" i="23"/>
  <c r="AA112" i="23"/>
  <c r="AB112" i="23"/>
  <c r="AC112" i="23"/>
  <c r="AD112" i="23"/>
  <c r="AE112" i="23"/>
  <c r="AF112" i="23"/>
  <c r="B107" i="23"/>
  <c r="B108" i="23"/>
  <c r="B109" i="23"/>
  <c r="B110" i="23"/>
  <c r="B111" i="23"/>
  <c r="B112" i="23"/>
  <c r="B106" i="23"/>
  <c r="C115" i="23"/>
  <c r="D115" i="23"/>
  <c r="E115" i="23"/>
  <c r="F115" i="23"/>
  <c r="G115" i="23"/>
  <c r="H115" i="23"/>
  <c r="I115" i="23"/>
  <c r="J115" i="23"/>
  <c r="K115" i="23"/>
  <c r="L115" i="23"/>
  <c r="M115" i="23"/>
  <c r="N115" i="23"/>
  <c r="O115" i="23"/>
  <c r="P115" i="23"/>
  <c r="Q115" i="23"/>
  <c r="R115" i="23"/>
  <c r="S115" i="23"/>
  <c r="T115" i="23"/>
  <c r="U115" i="23"/>
  <c r="V115" i="23"/>
  <c r="W115" i="23"/>
  <c r="X115" i="23"/>
  <c r="Y115" i="23"/>
  <c r="Z115" i="23"/>
  <c r="AA115" i="23"/>
  <c r="AB115" i="23"/>
  <c r="AC115" i="23"/>
  <c r="AD115" i="23"/>
  <c r="AE115" i="23"/>
  <c r="AF115" i="23"/>
  <c r="C116" i="23"/>
  <c r="D116" i="23"/>
  <c r="E116" i="23"/>
  <c r="F116" i="23"/>
  <c r="G116" i="23"/>
  <c r="H116" i="23"/>
  <c r="I116" i="23"/>
  <c r="J116" i="23"/>
  <c r="K116" i="23"/>
  <c r="L116" i="23"/>
  <c r="M116" i="23"/>
  <c r="N116" i="23"/>
  <c r="O116" i="23"/>
  <c r="P116" i="23"/>
  <c r="Q116" i="23"/>
  <c r="R116" i="23"/>
  <c r="S116" i="23"/>
  <c r="T116" i="23"/>
  <c r="U116" i="23"/>
  <c r="V116" i="23"/>
  <c r="W116" i="23"/>
  <c r="X116" i="23"/>
  <c r="Y116" i="23"/>
  <c r="Z116" i="23"/>
  <c r="AA116" i="23"/>
  <c r="AB116" i="23"/>
  <c r="AC116" i="23"/>
  <c r="AD116" i="23"/>
  <c r="AE116" i="23"/>
  <c r="AF116" i="23"/>
  <c r="C117" i="23"/>
  <c r="D117" i="23"/>
  <c r="E117" i="23"/>
  <c r="F117" i="23"/>
  <c r="G117" i="23"/>
  <c r="H117" i="23"/>
  <c r="I117" i="23"/>
  <c r="J117" i="23"/>
  <c r="K117" i="23"/>
  <c r="L117" i="23"/>
  <c r="M117" i="23"/>
  <c r="N117" i="23"/>
  <c r="O117" i="23"/>
  <c r="P117" i="23"/>
  <c r="Q117" i="23"/>
  <c r="R117" i="23"/>
  <c r="S117" i="23"/>
  <c r="T117" i="23"/>
  <c r="U117" i="23"/>
  <c r="V117" i="23"/>
  <c r="W117" i="23"/>
  <c r="X117" i="23"/>
  <c r="Y117" i="23"/>
  <c r="Z117" i="23"/>
  <c r="AA117" i="23"/>
  <c r="AB117" i="23"/>
  <c r="AC117" i="23"/>
  <c r="AD117" i="23"/>
  <c r="AE117" i="23"/>
  <c r="AF117" i="23"/>
  <c r="C118" i="23"/>
  <c r="D118" i="23"/>
  <c r="E118" i="23"/>
  <c r="F118" i="23"/>
  <c r="G118" i="23"/>
  <c r="H118" i="23"/>
  <c r="I118" i="23"/>
  <c r="J118" i="23"/>
  <c r="K118" i="23"/>
  <c r="L118" i="23"/>
  <c r="M118" i="23"/>
  <c r="N118" i="23"/>
  <c r="O118" i="23"/>
  <c r="P118" i="23"/>
  <c r="Q118" i="23"/>
  <c r="R118" i="23"/>
  <c r="S118" i="23"/>
  <c r="T118" i="23"/>
  <c r="U118" i="23"/>
  <c r="V118" i="23"/>
  <c r="W118" i="23"/>
  <c r="X118" i="23"/>
  <c r="Y118" i="23"/>
  <c r="Z118" i="23"/>
  <c r="AA118" i="23"/>
  <c r="AB118" i="23"/>
  <c r="AC118" i="23"/>
  <c r="AD118" i="23"/>
  <c r="AE118" i="23"/>
  <c r="AF118" i="23"/>
  <c r="C119" i="23"/>
  <c r="D119" i="23"/>
  <c r="E119" i="23"/>
  <c r="F119" i="23"/>
  <c r="G119" i="23"/>
  <c r="H119" i="23"/>
  <c r="I119" i="23"/>
  <c r="J119" i="23"/>
  <c r="K119" i="23"/>
  <c r="L119" i="23"/>
  <c r="M119" i="23"/>
  <c r="N119" i="23"/>
  <c r="O119" i="23"/>
  <c r="P119" i="23"/>
  <c r="Q119" i="23"/>
  <c r="R119" i="23"/>
  <c r="S119" i="23"/>
  <c r="T119" i="23"/>
  <c r="U119" i="23"/>
  <c r="V119" i="23"/>
  <c r="W119" i="23"/>
  <c r="X119" i="23"/>
  <c r="Y119" i="23"/>
  <c r="Z119" i="23"/>
  <c r="AA119" i="23"/>
  <c r="AB119" i="23"/>
  <c r="AC119" i="23"/>
  <c r="AD119" i="23"/>
  <c r="AE119" i="23"/>
  <c r="AF119" i="23"/>
  <c r="C120" i="23"/>
  <c r="D120" i="23"/>
  <c r="E120" i="23"/>
  <c r="F120" i="23"/>
  <c r="G120" i="23"/>
  <c r="H120" i="23"/>
  <c r="I120" i="23"/>
  <c r="J120" i="23"/>
  <c r="K120" i="23"/>
  <c r="L120" i="23"/>
  <c r="M120" i="23"/>
  <c r="N120" i="23"/>
  <c r="O120" i="23"/>
  <c r="P120" i="23"/>
  <c r="Q120" i="23"/>
  <c r="R120" i="23"/>
  <c r="S120" i="23"/>
  <c r="T120" i="23"/>
  <c r="U120" i="23"/>
  <c r="V120" i="23"/>
  <c r="W120" i="23"/>
  <c r="X120" i="23"/>
  <c r="Y120" i="23"/>
  <c r="Z120" i="23"/>
  <c r="AA120" i="23"/>
  <c r="AB120" i="23"/>
  <c r="AC120" i="23"/>
  <c r="AD120" i="23"/>
  <c r="AE120" i="23"/>
  <c r="AF120" i="23"/>
  <c r="C121" i="23"/>
  <c r="D121" i="23"/>
  <c r="E121" i="23"/>
  <c r="F121" i="23"/>
  <c r="G121" i="23"/>
  <c r="H121" i="23"/>
  <c r="I121" i="23"/>
  <c r="J121" i="23"/>
  <c r="K121" i="23"/>
  <c r="L121" i="23"/>
  <c r="M121" i="23"/>
  <c r="N121" i="23"/>
  <c r="O121" i="23"/>
  <c r="P121" i="23"/>
  <c r="Q121" i="23"/>
  <c r="R121" i="23"/>
  <c r="S121" i="23"/>
  <c r="T121" i="23"/>
  <c r="U121" i="23"/>
  <c r="V121" i="23"/>
  <c r="W121" i="23"/>
  <c r="X121" i="23"/>
  <c r="Y121" i="23"/>
  <c r="Z121" i="23"/>
  <c r="AA121" i="23"/>
  <c r="AB121" i="23"/>
  <c r="AC121" i="23"/>
  <c r="AD121" i="23"/>
  <c r="AE121" i="23"/>
  <c r="AF121" i="23"/>
  <c r="B116" i="23"/>
  <c r="B117" i="23"/>
  <c r="B118" i="23"/>
  <c r="B119" i="23"/>
  <c r="B120" i="23"/>
  <c r="B121" i="23"/>
  <c r="B115" i="23"/>
  <c r="C97" i="23"/>
  <c r="D97" i="23"/>
  <c r="E97" i="23"/>
  <c r="F97" i="23"/>
  <c r="G97" i="23"/>
  <c r="H97" i="23"/>
  <c r="I97" i="23"/>
  <c r="J97" i="23"/>
  <c r="K97" i="23"/>
  <c r="L97" i="23"/>
  <c r="M97" i="23"/>
  <c r="N97" i="23"/>
  <c r="O97" i="23"/>
  <c r="P97" i="23"/>
  <c r="Q97" i="23"/>
  <c r="R97" i="23"/>
  <c r="S97" i="23"/>
  <c r="T97" i="23"/>
  <c r="U97" i="23"/>
  <c r="V97" i="23"/>
  <c r="W97" i="23"/>
  <c r="X97" i="23"/>
  <c r="Y97" i="23"/>
  <c r="Z97" i="23"/>
  <c r="AA97" i="23"/>
  <c r="AB97" i="23"/>
  <c r="AC97" i="23"/>
  <c r="AD97" i="23"/>
  <c r="AE97" i="23"/>
  <c r="AF97" i="23"/>
  <c r="C98" i="23"/>
  <c r="D98" i="23"/>
  <c r="E98" i="23"/>
  <c r="F98" i="23"/>
  <c r="G98" i="23"/>
  <c r="H98" i="23"/>
  <c r="I98" i="23"/>
  <c r="J98" i="23"/>
  <c r="K98" i="23"/>
  <c r="L98" i="23"/>
  <c r="M98" i="23"/>
  <c r="N98" i="23"/>
  <c r="O98" i="23"/>
  <c r="P98" i="23"/>
  <c r="Q98" i="23"/>
  <c r="R98" i="23"/>
  <c r="S98" i="23"/>
  <c r="T98" i="23"/>
  <c r="U98" i="23"/>
  <c r="V98" i="23"/>
  <c r="W98" i="23"/>
  <c r="X98" i="23"/>
  <c r="Y98" i="23"/>
  <c r="Z98" i="23"/>
  <c r="AA98" i="23"/>
  <c r="AB98" i="23"/>
  <c r="AC98" i="23"/>
  <c r="AD98" i="23"/>
  <c r="AE98" i="23"/>
  <c r="AF98" i="23"/>
  <c r="C99" i="23"/>
  <c r="D99" i="23"/>
  <c r="E99" i="23"/>
  <c r="F99" i="23"/>
  <c r="G99" i="23"/>
  <c r="H99" i="23"/>
  <c r="I99" i="23"/>
  <c r="J99" i="23"/>
  <c r="K99" i="23"/>
  <c r="L99" i="23"/>
  <c r="M99" i="23"/>
  <c r="N99" i="23"/>
  <c r="O99" i="23"/>
  <c r="P99" i="23"/>
  <c r="Q99" i="23"/>
  <c r="R99" i="23"/>
  <c r="S99" i="23"/>
  <c r="T99" i="23"/>
  <c r="U99" i="23"/>
  <c r="V99" i="23"/>
  <c r="W99" i="23"/>
  <c r="X99" i="23"/>
  <c r="Y99" i="23"/>
  <c r="Z99" i="23"/>
  <c r="AA99" i="23"/>
  <c r="AB99" i="23"/>
  <c r="AC99" i="23"/>
  <c r="AD99" i="23"/>
  <c r="AE99" i="23"/>
  <c r="AF99" i="23"/>
  <c r="C100" i="23"/>
  <c r="D100" i="23"/>
  <c r="E100" i="23"/>
  <c r="F100" i="23"/>
  <c r="G100" i="23"/>
  <c r="H100" i="23"/>
  <c r="I100" i="23"/>
  <c r="J100" i="23"/>
  <c r="K100" i="23"/>
  <c r="L100" i="23"/>
  <c r="M100" i="23"/>
  <c r="N100" i="23"/>
  <c r="O100" i="23"/>
  <c r="P100" i="23"/>
  <c r="Q100" i="23"/>
  <c r="R100" i="23"/>
  <c r="S100" i="23"/>
  <c r="T100" i="23"/>
  <c r="U100" i="23"/>
  <c r="V100" i="23"/>
  <c r="W100" i="23"/>
  <c r="X100" i="23"/>
  <c r="Y100" i="23"/>
  <c r="Z100" i="23"/>
  <c r="AA100" i="23"/>
  <c r="AB100" i="23"/>
  <c r="AC100" i="23"/>
  <c r="AD100" i="23"/>
  <c r="AE100" i="23"/>
  <c r="AF100" i="23"/>
  <c r="C101" i="23"/>
  <c r="D101" i="23"/>
  <c r="E101" i="23"/>
  <c r="F101" i="23"/>
  <c r="G101" i="23"/>
  <c r="H101" i="23"/>
  <c r="I101" i="23"/>
  <c r="J101" i="23"/>
  <c r="K101" i="23"/>
  <c r="L101" i="23"/>
  <c r="M101" i="23"/>
  <c r="N101" i="23"/>
  <c r="O101" i="23"/>
  <c r="P101" i="23"/>
  <c r="Q101" i="23"/>
  <c r="R101" i="23"/>
  <c r="S101" i="23"/>
  <c r="T101" i="23"/>
  <c r="U101" i="23"/>
  <c r="V101" i="23"/>
  <c r="W101" i="23"/>
  <c r="X101" i="23"/>
  <c r="Y101" i="23"/>
  <c r="Z101" i="23"/>
  <c r="AA101" i="23"/>
  <c r="AB101" i="23"/>
  <c r="AC101" i="23"/>
  <c r="AD101" i="23"/>
  <c r="AE101" i="23"/>
  <c r="AF101" i="23"/>
  <c r="C102" i="23"/>
  <c r="D102" i="23"/>
  <c r="E102" i="23"/>
  <c r="F102" i="23"/>
  <c r="G102" i="23"/>
  <c r="H102" i="23"/>
  <c r="I102" i="23"/>
  <c r="J102" i="23"/>
  <c r="K102" i="23"/>
  <c r="L102" i="23"/>
  <c r="M102" i="23"/>
  <c r="N102" i="23"/>
  <c r="O102" i="23"/>
  <c r="P102" i="23"/>
  <c r="Q102" i="23"/>
  <c r="R102" i="23"/>
  <c r="S102" i="23"/>
  <c r="T102" i="23"/>
  <c r="U102" i="23"/>
  <c r="V102" i="23"/>
  <c r="W102" i="23"/>
  <c r="X102" i="23"/>
  <c r="Y102" i="23"/>
  <c r="Z102" i="23"/>
  <c r="AA102" i="23"/>
  <c r="AB102" i="23"/>
  <c r="AC102" i="23"/>
  <c r="AD102" i="23"/>
  <c r="AE102" i="23"/>
  <c r="AF102" i="23"/>
  <c r="C103" i="23"/>
  <c r="D103" i="23"/>
  <c r="E103" i="23"/>
  <c r="F103" i="23"/>
  <c r="G103" i="23"/>
  <c r="H103" i="23"/>
  <c r="I103" i="23"/>
  <c r="J103" i="23"/>
  <c r="K103" i="23"/>
  <c r="L103" i="23"/>
  <c r="M103" i="23"/>
  <c r="N103" i="23"/>
  <c r="O103" i="23"/>
  <c r="P103" i="23"/>
  <c r="Q103" i="23"/>
  <c r="R103" i="23"/>
  <c r="S103" i="23"/>
  <c r="T103" i="23"/>
  <c r="U103" i="23"/>
  <c r="V103" i="23"/>
  <c r="W103" i="23"/>
  <c r="X103" i="23"/>
  <c r="Y103" i="23"/>
  <c r="Z103" i="23"/>
  <c r="AA103" i="23"/>
  <c r="AB103" i="23"/>
  <c r="AC103" i="23"/>
  <c r="AD103" i="23"/>
  <c r="AE103" i="23"/>
  <c r="AF103" i="23"/>
  <c r="B98" i="23"/>
  <c r="B99" i="23"/>
  <c r="B100" i="23"/>
  <c r="B101" i="23"/>
  <c r="B102" i="23"/>
  <c r="B103" i="23"/>
  <c r="B97" i="23"/>
  <c r="C88" i="23"/>
  <c r="D88" i="23"/>
  <c r="E88" i="23"/>
  <c r="F88" i="23"/>
  <c r="G88" i="23"/>
  <c r="H88" i="23"/>
  <c r="I88" i="23"/>
  <c r="J88" i="23"/>
  <c r="K88" i="23"/>
  <c r="L88" i="23"/>
  <c r="M88" i="23"/>
  <c r="N88" i="23"/>
  <c r="O88" i="23"/>
  <c r="P88" i="23"/>
  <c r="Q88" i="23"/>
  <c r="R88" i="23"/>
  <c r="S88" i="23"/>
  <c r="T88" i="23"/>
  <c r="U88" i="23"/>
  <c r="V88" i="23"/>
  <c r="W88" i="23"/>
  <c r="X88" i="23"/>
  <c r="Y88" i="23"/>
  <c r="Z88" i="23"/>
  <c r="AA88" i="23"/>
  <c r="AB88" i="23"/>
  <c r="AC88" i="23"/>
  <c r="AD88" i="23"/>
  <c r="AE88" i="23"/>
  <c r="AF88" i="23"/>
  <c r="C89" i="23"/>
  <c r="D89" i="23"/>
  <c r="E89" i="23"/>
  <c r="F89" i="23"/>
  <c r="G89" i="23"/>
  <c r="H89" i="23"/>
  <c r="I89" i="23"/>
  <c r="J89" i="23"/>
  <c r="K89" i="23"/>
  <c r="L89" i="23"/>
  <c r="M89" i="23"/>
  <c r="N89" i="23"/>
  <c r="O89" i="23"/>
  <c r="P89" i="23"/>
  <c r="Q89" i="23"/>
  <c r="R89" i="23"/>
  <c r="S89" i="23"/>
  <c r="T89" i="23"/>
  <c r="U89" i="23"/>
  <c r="V89" i="23"/>
  <c r="W89" i="23"/>
  <c r="X89" i="23"/>
  <c r="Y89" i="23"/>
  <c r="Z89" i="23"/>
  <c r="AA89" i="23"/>
  <c r="AB89" i="23"/>
  <c r="AC89" i="23"/>
  <c r="AD89" i="23"/>
  <c r="AE89" i="23"/>
  <c r="AF89" i="23"/>
  <c r="C90" i="23"/>
  <c r="D90" i="23"/>
  <c r="E90" i="23"/>
  <c r="F90" i="23"/>
  <c r="G90" i="23"/>
  <c r="H90" i="23"/>
  <c r="I90" i="23"/>
  <c r="J90" i="23"/>
  <c r="K90" i="23"/>
  <c r="L90" i="23"/>
  <c r="M90" i="23"/>
  <c r="N90" i="23"/>
  <c r="O90" i="23"/>
  <c r="P90" i="23"/>
  <c r="Q90" i="23"/>
  <c r="R90" i="23"/>
  <c r="S90" i="23"/>
  <c r="T90" i="23"/>
  <c r="U90" i="23"/>
  <c r="V90" i="23"/>
  <c r="W90" i="23"/>
  <c r="X90" i="23"/>
  <c r="Y90" i="23"/>
  <c r="Z90" i="23"/>
  <c r="AA90" i="23"/>
  <c r="AB90" i="23"/>
  <c r="AC90" i="23"/>
  <c r="AD90" i="23"/>
  <c r="AE90" i="23"/>
  <c r="AF90" i="23"/>
  <c r="C91" i="23"/>
  <c r="D91" i="23"/>
  <c r="E91" i="23"/>
  <c r="F91" i="23"/>
  <c r="G91" i="23"/>
  <c r="H91" i="23"/>
  <c r="I91" i="23"/>
  <c r="J91" i="23"/>
  <c r="K91" i="23"/>
  <c r="L91" i="23"/>
  <c r="M91" i="23"/>
  <c r="N91" i="23"/>
  <c r="O91" i="23"/>
  <c r="P91" i="23"/>
  <c r="Q91" i="23"/>
  <c r="R91" i="23"/>
  <c r="S91" i="23"/>
  <c r="T91" i="23"/>
  <c r="U91" i="23"/>
  <c r="V91" i="23"/>
  <c r="W91" i="23"/>
  <c r="X91" i="23"/>
  <c r="Y91" i="23"/>
  <c r="Z91" i="23"/>
  <c r="AA91" i="23"/>
  <c r="AB91" i="23"/>
  <c r="AC91" i="23"/>
  <c r="AD91" i="23"/>
  <c r="AE91" i="23"/>
  <c r="AF91" i="23"/>
  <c r="C92" i="23"/>
  <c r="D92" i="23"/>
  <c r="E92" i="23"/>
  <c r="F92" i="23"/>
  <c r="G92" i="23"/>
  <c r="H92" i="23"/>
  <c r="I92" i="23"/>
  <c r="J92" i="23"/>
  <c r="K92" i="23"/>
  <c r="L92" i="23"/>
  <c r="M92" i="23"/>
  <c r="N92" i="23"/>
  <c r="O92" i="23"/>
  <c r="P92" i="23"/>
  <c r="Q92" i="23"/>
  <c r="R92" i="23"/>
  <c r="S92" i="23"/>
  <c r="T92" i="23"/>
  <c r="U92" i="23"/>
  <c r="V92" i="23"/>
  <c r="W92" i="23"/>
  <c r="X92" i="23"/>
  <c r="Y92" i="23"/>
  <c r="Z92" i="23"/>
  <c r="AA92" i="23"/>
  <c r="AB92" i="23"/>
  <c r="AC92" i="23"/>
  <c r="AD92" i="23"/>
  <c r="AE92" i="23"/>
  <c r="AF92" i="23"/>
  <c r="C93" i="23"/>
  <c r="D93" i="23"/>
  <c r="E93" i="23"/>
  <c r="F93" i="23"/>
  <c r="G93" i="23"/>
  <c r="H93" i="23"/>
  <c r="I93" i="23"/>
  <c r="J93" i="23"/>
  <c r="K93" i="23"/>
  <c r="L93" i="23"/>
  <c r="M93" i="23"/>
  <c r="N93" i="23"/>
  <c r="O93" i="23"/>
  <c r="P93" i="23"/>
  <c r="Q93" i="23"/>
  <c r="R93" i="23"/>
  <c r="S93" i="23"/>
  <c r="T93" i="23"/>
  <c r="U93" i="23"/>
  <c r="V93" i="23"/>
  <c r="W93" i="23"/>
  <c r="X93" i="23"/>
  <c r="Y93" i="23"/>
  <c r="Z93" i="23"/>
  <c r="AA93" i="23"/>
  <c r="AB93" i="23"/>
  <c r="AC93" i="23"/>
  <c r="AD93" i="23"/>
  <c r="AE93" i="23"/>
  <c r="AF93" i="23"/>
  <c r="C94" i="23"/>
  <c r="D94" i="23"/>
  <c r="E94" i="23"/>
  <c r="F94" i="23"/>
  <c r="G94" i="23"/>
  <c r="H94" i="23"/>
  <c r="I94" i="23"/>
  <c r="J94" i="23"/>
  <c r="K94" i="23"/>
  <c r="L94" i="23"/>
  <c r="M94" i="23"/>
  <c r="N94" i="23"/>
  <c r="O94" i="23"/>
  <c r="P94" i="23"/>
  <c r="Q94" i="23"/>
  <c r="R94" i="23"/>
  <c r="S94" i="23"/>
  <c r="T94" i="23"/>
  <c r="U94" i="23"/>
  <c r="V94" i="23"/>
  <c r="W94" i="23"/>
  <c r="X94" i="23"/>
  <c r="Y94" i="23"/>
  <c r="Z94" i="23"/>
  <c r="AA94" i="23"/>
  <c r="AB94" i="23"/>
  <c r="AC94" i="23"/>
  <c r="AD94" i="23"/>
  <c r="AE94" i="23"/>
  <c r="AF94" i="23"/>
  <c r="B89" i="23"/>
  <c r="B90" i="23"/>
  <c r="B91" i="23"/>
  <c r="B92" i="23"/>
  <c r="B93" i="23"/>
  <c r="B94" i="23"/>
  <c r="B88" i="23"/>
  <c r="C79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C80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C81" i="23"/>
  <c r="D81" i="23"/>
  <c r="E81" i="23"/>
  <c r="F81" i="23"/>
  <c r="G81" i="23"/>
  <c r="H81" i="23"/>
  <c r="I81" i="23"/>
  <c r="J81" i="23"/>
  <c r="K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C82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C83" i="23"/>
  <c r="D83" i="23"/>
  <c r="E83" i="23"/>
  <c r="F83" i="23"/>
  <c r="G83" i="23"/>
  <c r="H83" i="23"/>
  <c r="I83" i="23"/>
  <c r="J83" i="23"/>
  <c r="K83" i="23"/>
  <c r="L83" i="23"/>
  <c r="M83" i="23"/>
  <c r="N83" i="23"/>
  <c r="O83" i="23"/>
  <c r="P83" i="23"/>
  <c r="Q83" i="23"/>
  <c r="R83" i="23"/>
  <c r="S83" i="23"/>
  <c r="T83" i="23"/>
  <c r="U83" i="23"/>
  <c r="V83" i="23"/>
  <c r="W83" i="23"/>
  <c r="X83" i="23"/>
  <c r="Y83" i="23"/>
  <c r="Z83" i="23"/>
  <c r="AA83" i="23"/>
  <c r="AB83" i="23"/>
  <c r="AC83" i="23"/>
  <c r="AD83" i="23"/>
  <c r="AE83" i="23"/>
  <c r="AF83" i="23"/>
  <c r="C84" i="23"/>
  <c r="D84" i="23"/>
  <c r="E84" i="23"/>
  <c r="F84" i="23"/>
  <c r="G84" i="23"/>
  <c r="H84" i="23"/>
  <c r="I84" i="23"/>
  <c r="J84" i="23"/>
  <c r="K84" i="23"/>
  <c r="L84" i="23"/>
  <c r="M84" i="23"/>
  <c r="N84" i="23"/>
  <c r="O84" i="23"/>
  <c r="P84" i="23"/>
  <c r="Q84" i="23"/>
  <c r="R84" i="23"/>
  <c r="S84" i="23"/>
  <c r="T84" i="23"/>
  <c r="U84" i="23"/>
  <c r="V84" i="23"/>
  <c r="W84" i="23"/>
  <c r="X84" i="23"/>
  <c r="Y84" i="23"/>
  <c r="Z84" i="23"/>
  <c r="AA84" i="23"/>
  <c r="AB84" i="23"/>
  <c r="AC84" i="23"/>
  <c r="AD84" i="23"/>
  <c r="AE84" i="23"/>
  <c r="AF84" i="23"/>
  <c r="C85" i="23"/>
  <c r="D85" i="23"/>
  <c r="E85" i="23"/>
  <c r="F85" i="23"/>
  <c r="G85" i="23"/>
  <c r="H85" i="23"/>
  <c r="I85" i="23"/>
  <c r="J85" i="23"/>
  <c r="K85" i="23"/>
  <c r="L85" i="23"/>
  <c r="M85" i="23"/>
  <c r="N85" i="23"/>
  <c r="O85" i="23"/>
  <c r="P85" i="23"/>
  <c r="Q85" i="23"/>
  <c r="R85" i="23"/>
  <c r="S85" i="23"/>
  <c r="T85" i="23"/>
  <c r="U85" i="23"/>
  <c r="V85" i="23"/>
  <c r="W85" i="23"/>
  <c r="X85" i="23"/>
  <c r="Y85" i="23"/>
  <c r="Z85" i="23"/>
  <c r="AA85" i="23"/>
  <c r="AB85" i="23"/>
  <c r="AC85" i="23"/>
  <c r="AD85" i="23"/>
  <c r="AE85" i="23"/>
  <c r="AF85" i="23"/>
  <c r="B80" i="23"/>
  <c r="B81" i="23"/>
  <c r="B82" i="23"/>
  <c r="B83" i="23"/>
  <c r="B84" i="23"/>
  <c r="B85" i="23"/>
  <c r="B79" i="23"/>
  <c r="B70" i="23"/>
  <c r="C70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C71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C72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C73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C74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C75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C76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B71" i="23"/>
  <c r="B72" i="23"/>
  <c r="B73" i="23"/>
  <c r="B74" i="23"/>
  <c r="B75" i="23"/>
  <c r="B76" i="23"/>
  <c r="C58" i="23"/>
  <c r="D58" i="23"/>
  <c r="E58" i="23"/>
  <c r="F58" i="23"/>
  <c r="G58" i="23"/>
  <c r="H58" i="23"/>
  <c r="I58" i="23"/>
  <c r="J58" i="23"/>
  <c r="K58" i="23"/>
  <c r="L58" i="23"/>
  <c r="M58" i="23"/>
  <c r="N58" i="23"/>
  <c r="O58" i="23"/>
  <c r="P58" i="23"/>
  <c r="Q58" i="23"/>
  <c r="R58" i="23"/>
  <c r="S58" i="23"/>
  <c r="T58" i="23"/>
  <c r="U58" i="23"/>
  <c r="V58" i="23"/>
  <c r="W58" i="23"/>
  <c r="X58" i="23"/>
  <c r="Y58" i="23"/>
  <c r="Z58" i="23"/>
  <c r="AA58" i="23"/>
  <c r="AB58" i="23"/>
  <c r="AC58" i="23"/>
  <c r="AD58" i="23"/>
  <c r="AE58" i="23"/>
  <c r="AF58" i="23"/>
  <c r="C59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C60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C61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C62" i="23"/>
  <c r="D62" i="23"/>
  <c r="E62" i="23"/>
  <c r="F62" i="23"/>
  <c r="G62" i="23"/>
  <c r="H62" i="23"/>
  <c r="I62" i="23"/>
  <c r="J62" i="23"/>
  <c r="K62" i="23"/>
  <c r="L62" i="23"/>
  <c r="M62" i="23"/>
  <c r="N62" i="23"/>
  <c r="O62" i="23"/>
  <c r="P62" i="23"/>
  <c r="Q62" i="23"/>
  <c r="R62" i="23"/>
  <c r="S62" i="23"/>
  <c r="T62" i="23"/>
  <c r="U62" i="23"/>
  <c r="V62" i="23"/>
  <c r="W62" i="23"/>
  <c r="X62" i="23"/>
  <c r="Y62" i="23"/>
  <c r="Z62" i="23"/>
  <c r="AA62" i="23"/>
  <c r="AB62" i="23"/>
  <c r="AC62" i="23"/>
  <c r="AD62" i="23"/>
  <c r="AE62" i="23"/>
  <c r="AF62" i="23"/>
  <c r="B61" i="23"/>
  <c r="B58" i="23"/>
  <c r="B62" i="23"/>
  <c r="B60" i="23"/>
  <c r="B59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AC25" i="23"/>
  <c r="AD25" i="23"/>
  <c r="AE25" i="23"/>
  <c r="AF25" i="23"/>
  <c r="B25" i="23"/>
  <c r="B22" i="23"/>
  <c r="C49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Q50" i="23"/>
  <c r="R50" i="23"/>
  <c r="S50" i="23"/>
  <c r="T50" i="23"/>
  <c r="U50" i="23"/>
  <c r="V50" i="23"/>
  <c r="W50" i="23"/>
  <c r="X50" i="23"/>
  <c r="Y50" i="23"/>
  <c r="Z50" i="23"/>
  <c r="AA50" i="23"/>
  <c r="AB50" i="23"/>
  <c r="AC50" i="23"/>
  <c r="AD50" i="23"/>
  <c r="AE50" i="23"/>
  <c r="AF50" i="23"/>
  <c r="C51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C52" i="23"/>
  <c r="D52" i="23"/>
  <c r="E52" i="23"/>
  <c r="F52" i="23"/>
  <c r="G52" i="23"/>
  <c r="H52" i="23"/>
  <c r="I52" i="23"/>
  <c r="J52" i="23"/>
  <c r="K52" i="23"/>
  <c r="L52" i="23"/>
  <c r="M52" i="23"/>
  <c r="N52" i="23"/>
  <c r="O52" i="23"/>
  <c r="P52" i="23"/>
  <c r="Q52" i="23"/>
  <c r="R52" i="23"/>
  <c r="S52" i="23"/>
  <c r="T52" i="23"/>
  <c r="U52" i="23"/>
  <c r="V52" i="23"/>
  <c r="W52" i="23"/>
  <c r="X52" i="23"/>
  <c r="Y52" i="23"/>
  <c r="Z52" i="23"/>
  <c r="AA52" i="23"/>
  <c r="AB52" i="23"/>
  <c r="AC52" i="23"/>
  <c r="AD52" i="23"/>
  <c r="AE52" i="23"/>
  <c r="AF52" i="23"/>
  <c r="C53" i="23"/>
  <c r="D53" i="23"/>
  <c r="E53" i="23"/>
  <c r="F53" i="23"/>
  <c r="G53" i="23"/>
  <c r="H53" i="23"/>
  <c r="I53" i="23"/>
  <c r="J53" i="23"/>
  <c r="K53" i="23"/>
  <c r="L53" i="23"/>
  <c r="M53" i="23"/>
  <c r="N53" i="23"/>
  <c r="O53" i="23"/>
  <c r="P53" i="23"/>
  <c r="Q53" i="23"/>
  <c r="R53" i="23"/>
  <c r="S53" i="23"/>
  <c r="T53" i="23"/>
  <c r="U53" i="23"/>
  <c r="V53" i="23"/>
  <c r="W53" i="23"/>
  <c r="X53" i="23"/>
  <c r="Y53" i="23"/>
  <c r="Z53" i="23"/>
  <c r="AA53" i="23"/>
  <c r="AB53" i="23"/>
  <c r="AC53" i="23"/>
  <c r="AD53" i="23"/>
  <c r="AE53" i="23"/>
  <c r="AF53" i="23"/>
  <c r="C55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B55" i="23"/>
  <c r="B53" i="23"/>
  <c r="B52" i="23"/>
  <c r="B51" i="23"/>
  <c r="B50" i="23"/>
  <c r="B49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C41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C43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C44" i="23"/>
  <c r="D44" i="23"/>
  <c r="E44" i="23"/>
  <c r="F44" i="23"/>
  <c r="G44" i="23"/>
  <c r="H44" i="23"/>
  <c r="I44" i="23"/>
  <c r="J44" i="23"/>
  <c r="K44" i="23"/>
  <c r="L44" i="23"/>
  <c r="M44" i="23"/>
  <c r="N44" i="23"/>
  <c r="O44" i="23"/>
  <c r="P44" i="23"/>
  <c r="Q44" i="23"/>
  <c r="R44" i="23"/>
  <c r="S44" i="23"/>
  <c r="T44" i="23"/>
  <c r="U44" i="23"/>
  <c r="V44" i="23"/>
  <c r="W44" i="23"/>
  <c r="X44" i="23"/>
  <c r="Y44" i="23"/>
  <c r="Z44" i="23"/>
  <c r="AA44" i="23"/>
  <c r="AB44" i="23"/>
  <c r="AC44" i="23"/>
  <c r="AD44" i="23"/>
  <c r="AE44" i="23"/>
  <c r="AF44" i="23"/>
  <c r="C45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Y46" i="23"/>
  <c r="Z46" i="23"/>
  <c r="AA46" i="23"/>
  <c r="AB46" i="23"/>
  <c r="AC46" i="23"/>
  <c r="AD46" i="23"/>
  <c r="AE46" i="23"/>
  <c r="AF46" i="23"/>
  <c r="B46" i="23"/>
  <c r="B45" i="23"/>
  <c r="B44" i="23"/>
  <c r="B43" i="23"/>
  <c r="B42" i="23"/>
  <c r="B41" i="23"/>
  <c r="B40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Z31" i="23"/>
  <c r="AA31" i="23"/>
  <c r="AB31" i="23"/>
  <c r="AC31" i="23"/>
  <c r="AD31" i="23"/>
  <c r="AE31" i="23"/>
  <c r="AF31" i="23"/>
  <c r="C33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C34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C35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C36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C37" i="23"/>
  <c r="D37" i="23"/>
  <c r="E37" i="23"/>
  <c r="F37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AA37" i="23"/>
  <c r="AB37" i="23"/>
  <c r="AC37" i="23"/>
  <c r="AD37" i="23"/>
  <c r="AE37" i="23"/>
  <c r="AF37" i="23"/>
  <c r="B37" i="23"/>
  <c r="B36" i="23"/>
  <c r="B35" i="23"/>
  <c r="B34" i="23"/>
  <c r="B33" i="23"/>
  <c r="B31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AE17" i="23"/>
  <c r="AF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B19" i="23"/>
  <c r="B18" i="23"/>
  <c r="B17" i="23"/>
  <c r="B16" i="23"/>
  <c r="B15" i="23"/>
  <c r="B14" i="23"/>
  <c r="B1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B10" i="23"/>
  <c r="B9" i="23"/>
  <c r="B8" i="23"/>
  <c r="B7" i="23"/>
  <c r="B6" i="23"/>
  <c r="B4" i="23"/>
  <c r="B5" i="23"/>
  <c r="H8" i="3" l="1"/>
  <c r="I8" i="3" s="1"/>
  <c r="D54" i="3" l="1"/>
  <c r="D68" i="3" l="1"/>
  <c r="D67" i="3"/>
  <c r="F28" i="3" l="1"/>
  <c r="F29" i="3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F22" i="3"/>
  <c r="F21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H14" i="3"/>
  <c r="B7" i="2" s="1"/>
  <c r="F15" i="3" l="1"/>
  <c r="H15" i="3"/>
  <c r="B8" i="2" s="1"/>
  <c r="F14" i="3"/>
  <c r="H17" i="3" l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H34" i="3"/>
  <c r="H32" i="3"/>
  <c r="H31" i="3"/>
  <c r="H30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F13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H4" i="17" s="1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C3" i="10" s="1"/>
  <c r="M31" i="3"/>
  <c r="G3" i="10" s="1"/>
  <c r="Q31" i="3"/>
  <c r="K3" i="10" s="1"/>
  <c r="J31" i="3"/>
  <c r="D3" i="10" s="1"/>
  <c r="N31" i="3"/>
  <c r="H3" i="10" s="1"/>
  <c r="K31" i="3"/>
  <c r="E3" i="10" s="1"/>
  <c r="O31" i="3"/>
  <c r="I3" i="10" s="1"/>
  <c r="L31" i="3"/>
  <c r="F3" i="10" s="1"/>
  <c r="P31" i="3"/>
  <c r="J3" i="10" s="1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E3" i="9" s="1"/>
  <c r="O24" i="3"/>
  <c r="I3" i="9" s="1"/>
  <c r="L24" i="3"/>
  <c r="F3" i="9" s="1"/>
  <c r="P24" i="3"/>
  <c r="J3" i="9" s="1"/>
  <c r="I24" i="3"/>
  <c r="C3" i="9" s="1"/>
  <c r="M24" i="3"/>
  <c r="G3" i="9" s="1"/>
  <c r="Q24" i="3"/>
  <c r="K3" i="9" s="1"/>
  <c r="J24" i="3"/>
  <c r="D3" i="9" s="1"/>
  <c r="N24" i="3"/>
  <c r="H3" i="9" s="1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B3" i="10"/>
  <c r="F9" i="3"/>
  <c r="I9" i="3" s="1"/>
  <c r="B6" i="10"/>
  <c r="F16" i="3"/>
  <c r="B3" i="9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L3" i="10" s="1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L3" i="8" s="1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L3" i="9" s="1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D3" i="2" s="1"/>
  <c r="R10" i="3"/>
  <c r="L3" i="2" s="1"/>
  <c r="K10" i="3"/>
  <c r="E3" i="2" s="1"/>
  <c r="L10" i="3"/>
  <c r="F3" i="2" s="1"/>
  <c r="M10" i="3"/>
  <c r="G3" i="2" s="1"/>
  <c r="N10" i="3"/>
  <c r="H3" i="2" s="1"/>
  <c r="C3" i="2"/>
  <c r="O10" i="3"/>
  <c r="I3" i="2" s="1"/>
  <c r="P10" i="3"/>
  <c r="J3" i="2" s="1"/>
  <c r="Q10" i="3"/>
  <c r="K3" i="2" s="1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M3" i="2" s="1"/>
  <c r="S34" i="3"/>
  <c r="M6" i="10" s="1"/>
  <c r="S23" i="3"/>
  <c r="M2" i="9" s="1"/>
  <c r="S79" i="3"/>
  <c r="M2" i="17" s="1"/>
  <c r="S31" i="3"/>
  <c r="M3" i="10" s="1"/>
  <c r="S27" i="3"/>
  <c r="M6" i="9" s="1"/>
  <c r="S30" i="3"/>
  <c r="M2" i="10" s="1"/>
  <c r="S24" i="3"/>
  <c r="M3" i="9" s="1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M3" i="8" s="1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N3" i="8" s="1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N3" i="10" s="1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N3" i="9" s="1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N3" i="2" s="1"/>
  <c r="T13" i="3"/>
  <c r="N6" i="2" s="1"/>
  <c r="U24" i="3" l="1"/>
  <c r="O3" i="9" s="1"/>
  <c r="O2" i="2"/>
  <c r="U31" i="3"/>
  <c r="O3" i="10" s="1"/>
  <c r="U20" i="3"/>
  <c r="O6" i="8" s="1"/>
  <c r="U13" i="3"/>
  <c r="O6" i="2" s="1"/>
  <c r="U10" i="3"/>
  <c r="O3" i="2" s="1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O3" i="8" s="1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P3" i="8" s="1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P3" i="9" s="1"/>
  <c r="V31" i="3"/>
  <c r="P3" i="10" s="1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P3" i="2" s="1"/>
  <c r="V13" i="3"/>
  <c r="P6" i="2" s="1"/>
  <c r="W10" i="3" l="1"/>
  <c r="Q3" i="2" s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Q3" i="9" s="1"/>
  <c r="W27" i="3"/>
  <c r="Q6" i="9" s="1"/>
  <c r="W23" i="3"/>
  <c r="Q2" i="9" s="1"/>
  <c r="W31" i="3"/>
  <c r="Q3" i="10" s="1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Q3" i="8" s="1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R3" i="8" s="1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R3" i="9" s="1"/>
  <c r="X23" i="3"/>
  <c r="R2" i="9" s="1"/>
  <c r="X31" i="3"/>
  <c r="R3" i="10" s="1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R3" i="2" s="1"/>
  <c r="X13" i="3"/>
  <c r="R6" i="2" s="1"/>
  <c r="Y9" i="3" l="1"/>
  <c r="S2" i="2" s="1"/>
  <c r="Y10" i="3"/>
  <c r="S3" i="2" s="1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S3" i="8" s="1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S3" i="9" s="1"/>
  <c r="Y27" i="3"/>
  <c r="S6" i="9" s="1"/>
  <c r="Y31" i="3"/>
  <c r="S3" i="10" s="1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T3" i="8" s="1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T3" i="10" s="1"/>
  <c r="Z23" i="3"/>
  <c r="T2" i="9" s="1"/>
  <c r="Z27" i="3"/>
  <c r="T6" i="9" s="1"/>
  <c r="Z30" i="3"/>
  <c r="T2" i="10" s="1"/>
  <c r="Z16" i="3"/>
  <c r="T2" i="8" s="1"/>
  <c r="Z79" i="3"/>
  <c r="T2" i="17" s="1"/>
  <c r="Z24" i="3"/>
  <c r="T3" i="9" s="1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T3" i="2" s="1"/>
  <c r="Z13" i="3"/>
  <c r="T6" i="2" s="1"/>
  <c r="AA13" i="3" l="1"/>
  <c r="U6" i="2" s="1"/>
  <c r="AA9" i="3"/>
  <c r="U2" i="2" s="1"/>
  <c r="AA10" i="3"/>
  <c r="U3" i="2" s="1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U3" i="8" s="1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U3" i="10" s="1"/>
  <c r="AA23" i="3"/>
  <c r="U2" i="9" s="1"/>
  <c r="AA16" i="3"/>
  <c r="U2" i="8" s="1"/>
  <c r="AA20" i="3"/>
  <c r="U6" i="8" s="1"/>
  <c r="AA79" i="3"/>
  <c r="U2" i="17" s="1"/>
  <c r="AA24" i="3"/>
  <c r="U3" i="9" s="1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V3" i="8" s="1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V3" i="10" s="1"/>
  <c r="AB16" i="3"/>
  <c r="V2" i="8" s="1"/>
  <c r="AB23" i="3"/>
  <c r="V2" i="9" s="1"/>
  <c r="AB24" i="3"/>
  <c r="V3" i="9" s="1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V3" i="2" s="1"/>
  <c r="AB13" i="3"/>
  <c r="V6" i="2" s="1"/>
  <c r="AC13" i="3" l="1"/>
  <c r="W6" i="2" s="1"/>
  <c r="AC9" i="3"/>
  <c r="W2" i="2" s="1"/>
  <c r="AC10" i="3"/>
  <c r="W3" i="2" s="1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W3" i="8" s="1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W3" i="10" s="1"/>
  <c r="AC24" i="3"/>
  <c r="W3" i="9" s="1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X3" i="8" s="1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X3" i="9" s="1"/>
  <c r="AD16" i="3"/>
  <c r="X2" i="8" s="1"/>
  <c r="AD79" i="3"/>
  <c r="X2" i="17" s="1"/>
  <c r="AD31" i="3"/>
  <c r="X3" i="10" s="1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3" i="2" s="1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Y3" i="8" s="1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Y3" i="9" s="1"/>
  <c r="AE79" i="3"/>
  <c r="Y2" i="17" s="1"/>
  <c r="AE30" i="3"/>
  <c r="Y2" i="10" s="1"/>
  <c r="AE23" i="3"/>
  <c r="Y2" i="9" s="1"/>
  <c r="AE31" i="3"/>
  <c r="Y3" i="10" s="1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3" i="2" s="1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Z3" i="8" s="1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Z3" i="10" s="1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Z3" i="9" s="1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Z3" i="2" s="1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A3" i="8" s="1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A3" i="9" s="1"/>
  <c r="AG34" i="3"/>
  <c r="AA6" i="10" s="1"/>
  <c r="AG27" i="3"/>
  <c r="AA6" i="9" s="1"/>
  <c r="AG30" i="3"/>
  <c r="AA2" i="10" s="1"/>
  <c r="AG31" i="3"/>
  <c r="AA3" i="10" s="1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A3" i="2" s="1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B3" i="8" s="1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B3" i="10" s="1"/>
  <c r="AH20" i="3"/>
  <c r="AB6" i="8" s="1"/>
  <c r="AH30" i="3"/>
  <c r="AB2" i="10" s="1"/>
  <c r="AH24" i="3"/>
  <c r="AB3" i="9" s="1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3" i="2" s="1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C3" i="8" s="1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C3" i="10" s="1"/>
  <c r="AI27" i="3"/>
  <c r="AC6" i="9" s="1"/>
  <c r="AI23" i="3"/>
  <c r="AC2" i="9" s="1"/>
  <c r="AI20" i="3"/>
  <c r="AC6" i="8" s="1"/>
  <c r="AI24" i="3"/>
  <c r="AC3" i="9" s="1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3" i="2" s="1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D3" i="8" s="1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D3" i="10" s="1"/>
  <c r="AJ79" i="3"/>
  <c r="AD2" i="17" s="1"/>
  <c r="AJ23" i="3"/>
  <c r="AD2" i="9" s="1"/>
  <c r="AJ24" i="3"/>
  <c r="AD3" i="9" s="1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D3" i="2" s="1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E3" i="8" s="1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E3" i="9" s="1"/>
  <c r="AK79" i="3"/>
  <c r="AE2" i="17" s="1"/>
  <c r="AK16" i="3"/>
  <c r="AE2" i="8" s="1"/>
  <c r="AK20" i="3"/>
  <c r="AE6" i="8" s="1"/>
  <c r="AK23" i="3"/>
  <c r="AE2" i="9" s="1"/>
  <c r="AK31" i="3"/>
  <c r="AE3" i="10" s="1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3" i="2" s="1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F3" i="8" s="1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F3" i="10" s="1"/>
  <c r="AL79" i="3"/>
  <c r="AF2" i="17" s="1"/>
  <c r="AL24" i="3"/>
  <c r="AF3" i="9" s="1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  <c r="AF3" i="2" s="1"/>
</calcChain>
</file>

<file path=xl/sharedStrings.xml><?xml version="1.0" encoding="utf-8"?>
<sst xmlns="http://schemas.openxmlformats.org/spreadsheetml/2006/main" count="2278" uniqueCount="1002">
  <si>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</si>
  <si>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</si>
  <si>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</si>
  <si>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</si>
  <si>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</si>
  <si>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</si>
  <si>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</si>
  <si>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</si>
  <si>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</si>
  <si>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</si>
  <si>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</si>
  <si>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</si>
  <si>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</si>
  <si>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</si>
  <si>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</si>
  <si>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</si>
  <si>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</si>
  <si>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</si>
  <si>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</si>
  <si>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</si>
  <si>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</si>
  <si>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</si>
  <si>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</si>
  <si>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</si>
  <si>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</si>
  <si>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</si>
  <si>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</si>
  <si>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</si>
  <si>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</si>
  <si>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</si>
  <si>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</si>
  <si>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</si>
  <si>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</si>
  <si>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</si>
  <si>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</si>
  <si>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</si>
  <si>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</si>
  <si>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</si>
  <si>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</si>
  <si>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</si>
  <si>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</si>
  <si>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</si>
  <si>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</si>
  <si>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</si>
  <si>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</si>
  <si>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</si>
  <si>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</si>
  <si>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</si>
  <si>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</si>
  <si>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</si>
  <si>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</si>
  <si>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</si>
  <si>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</si>
  <si>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</si>
  <si>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</si>
  <si>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</si>
  <si>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</si>
  <si>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</si>
  <si>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</si>
  <si>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</si>
  <si>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</si>
  <si>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</si>
  <si>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</si>
  <si>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</si>
  <si>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</si>
  <si>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</si>
  <si>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</si>
  <si>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</si>
  <si>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</si>
  <si>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</si>
  <si>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</si>
  <si>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</si>
  <si>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</si>
  <si>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</si>
  <si>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</si>
  <si>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</si>
  <si>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</si>
  <si>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</si>
  <si>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</si>
  <si>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</si>
  <si>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</si>
  <si>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</si>
  <si>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</si>
  <si>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</si>
  <si>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</si>
  <si>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</si>
  <si>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</si>
  <si>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</si>
  <si>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</si>
  <si>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</si>
  <si>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</si>
  <si>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</si>
  <si>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</si>
  <si>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</si>
  <si>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</si>
  <si>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</si>
  <si>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</si>
  <si>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</si>
  <si>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</si>
  <si>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</si>
  <si>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</si>
  <si>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</si>
  <si>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</si>
  <si>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</si>
  <si>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</si>
  <si>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</si>
  <si>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</si>
  <si>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</si>
  <si>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</si>
  <si>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</si>
  <si>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</si>
  <si>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</si>
  <si>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</si>
  <si>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</si>
  <si>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</si>
  <si>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</si>
  <si>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</si>
  <si>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</si>
  <si>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</si>
  <si>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</si>
  <si>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</si>
  <si>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</si>
  <si>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</si>
  <si>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</si>
  <si>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</si>
  <si>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</si>
  <si>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</si>
  <si>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</si>
  <si>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</si>
  <si>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</si>
  <si>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</si>
  <si>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</si>
  <si>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</si>
  <si>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</si>
  <si>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</si>
  <si>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</si>
  <si>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</si>
  <si>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</si>
  <si>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</si>
  <si>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</si>
  <si>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</si>
  <si>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</si>
  <si>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</si>
  <si>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</si>
  <si>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</si>
  <si>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</si>
  <si>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</si>
  <si>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</si>
  <si>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</si>
  <si>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</si>
  <si>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</si>
  <si>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</si>
  <si>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</si>
  <si>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</si>
  <si>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</si>
  <si>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</si>
  <si>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</si>
  <si>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</si>
  <si>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</si>
  <si>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</si>
  <si>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</si>
  <si>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</si>
  <si>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</si>
  <si>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</si>
  <si>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</si>
  <si>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</si>
  <si>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</si>
  <si>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</si>
  <si>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</si>
  <si>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</si>
  <si>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</si>
  <si>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</si>
  <si>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</si>
  <si>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</si>
  <si>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</si>
  <si>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</si>
  <si>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</si>
  <si>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</si>
  <si>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</si>
  <si>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</si>
  <si>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</si>
  <si>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</si>
  <si>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</si>
  <si>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</si>
  <si>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</si>
  <si>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</si>
  <si>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</si>
  <si>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</si>
  <si>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</si>
  <si>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</si>
  <si>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</si>
  <si>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</si>
  <si>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</si>
  <si>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</si>
  <si>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</si>
  <si>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</si>
  <si>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</si>
  <si>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</si>
  <si>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</si>
  <si>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</si>
  <si>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</si>
  <si>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</si>
  <si>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</si>
  <si>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</si>
  <si>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</si>
  <si>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</si>
  <si>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</si>
  <si>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</si>
  <si>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</si>
  <si>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</si>
  <si>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</si>
  <si>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</si>
  <si>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</si>
  <si>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</si>
  <si>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</si>
  <si>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</si>
  <si>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</si>
  <si>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</si>
  <si>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</si>
  <si>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</si>
  <si>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</si>
  <si>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</si>
  <si>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</si>
  <si>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</si>
  <si>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</si>
  <si>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</si>
  <si>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</si>
  <si>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</si>
  <si>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</si>
  <si>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</si>
  <si>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</si>
  <si>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</si>
  <si>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</si>
  <si>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</si>
  <si>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</si>
  <si>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</si>
  <si>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</si>
  <si>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</si>
  <si>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</si>
  <si>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</si>
  <si>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</si>
  <si>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</si>
  <si>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</si>
  <si>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</si>
  <si>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</si>
  <si>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</si>
  <si>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</si>
  <si>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</si>
  <si>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</si>
  <si>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</si>
  <si>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</si>
  <si>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</si>
  <si>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</si>
  <si>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</si>
  <si>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</si>
  <si>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</si>
  <si>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</si>
  <si>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</si>
  <si>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</si>
  <si>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</si>
  <si>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</si>
  <si>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</si>
  <si>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</si>
  <si>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</si>
  <si>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</si>
  <si>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</si>
  <si>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</si>
  <si>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</si>
  <si>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</si>
  <si>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</si>
  <si>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</si>
  <si>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</si>
  <si>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</si>
  <si>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</si>
  <si>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</si>
  <si>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</si>
  <si>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</si>
  <si>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</si>
  <si>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</si>
  <si>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</si>
  <si>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</si>
  <si>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</si>
  <si>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</si>
  <si>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</si>
  <si>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</si>
  <si>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</si>
  <si>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</si>
  <si>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</si>
  <si>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</si>
  <si>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</si>
  <si>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</si>
  <si>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</si>
  <si>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</si>
  <si>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</si>
  <si>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</si>
  <si>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</si>
  <si>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</si>
  <si>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</si>
  <si>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</si>
  <si>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</si>
  <si>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</si>
  <si>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</si>
  <si>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</si>
  <si>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</si>
  <si>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</si>
  <si>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</si>
  <si>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</si>
  <si>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</si>
  <si>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</si>
  <si>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</si>
  <si>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</si>
  <si>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</si>
  <si>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</si>
  <si>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</si>
  <si>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</si>
  <si>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</si>
  <si>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</si>
  <si>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</si>
  <si>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</si>
  <si>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</si>
  <si>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</si>
  <si>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</si>
  <si>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</si>
  <si>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</si>
  <si>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</si>
  <si>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</si>
  <si>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</si>
  <si>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</si>
  <si>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</si>
  <si>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</si>
  <si>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</si>
  <si>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</si>
  <si>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</si>
  <si>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</si>
  <si>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</si>
  <si>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</si>
  <si>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</si>
  <si>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</si>
  <si>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</si>
  <si>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</si>
  <si>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</si>
  <si>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</si>
  <si>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</si>
  <si>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</si>
  <si>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</si>
  <si>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</si>
  <si>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</si>
  <si>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</si>
  <si>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</si>
  <si>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</si>
  <si>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</si>
  <si>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</si>
  <si>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</si>
  <si>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</si>
  <si>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</si>
  <si>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</si>
  <si>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</si>
  <si>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</si>
  <si>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</si>
  <si>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</si>
  <si>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</si>
  <si>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</si>
  <si>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</si>
  <si>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</si>
  <si>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</si>
  <si>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</si>
  <si>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</si>
  <si>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</si>
  <si>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</si>
  <si>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</si>
  <si>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</si>
  <si>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</si>
  <si>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</si>
  <si>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</si>
  <si>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</si>
  <si>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</si>
  <si>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</si>
  <si>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</si>
  <si>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</si>
  <si>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</si>
  <si>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</si>
  <si>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</si>
  <si>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</si>
  <si>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</si>
  <si>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</si>
  <si>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</si>
  <si>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</si>
  <si>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</si>
  <si>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</si>
  <si>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</si>
  <si>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</si>
  <si>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</si>
  <si>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</si>
  <si>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</si>
  <si>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</si>
  <si>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</si>
  <si>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</si>
  <si>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</si>
  <si>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</si>
  <si>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</si>
  <si>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</si>
  <si>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</si>
  <si>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</si>
  <si>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</si>
  <si>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</si>
  <si>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</si>
  <si>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</si>
  <si>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</si>
  <si>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</si>
  <si>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</si>
  <si>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</si>
  <si>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</si>
  <si>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</si>
  <si>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</si>
  <si>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</si>
  <si>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</si>
  <si>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</si>
  <si>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</si>
  <si>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</si>
  <si>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</si>
  <si>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</si>
  <si>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</si>
  <si>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</si>
  <si>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</si>
  <si>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</si>
  <si>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</si>
  <si>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</si>
  <si>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</si>
  <si>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</si>
  <si>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</si>
  <si>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</si>
  <si>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</si>
  <si>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</si>
  <si>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</si>
  <si>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</si>
  <si>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</si>
  <si>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</si>
  <si>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</si>
  <si>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</si>
  <si>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</si>
  <si>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</si>
  <si>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</si>
  <si>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</si>
  <si>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</si>
  <si>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</si>
  <si>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</si>
  <si>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</si>
  <si>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</si>
  <si>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</si>
  <si>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</si>
  <si>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</si>
  <si>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</si>
  <si>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</si>
  <si>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</si>
  <si>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</si>
  <si>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</si>
  <si>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</si>
  <si>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</si>
  <si>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</si>
  <si>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</si>
  <si>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</si>
  <si>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</si>
  <si>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</si>
  <si>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</si>
  <si>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</si>
  <si>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</si>
  <si>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</si>
  <si>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</si>
  <si>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</si>
  <si>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</si>
  <si>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</si>
  <si>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</si>
  <si>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</si>
  <si>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</si>
  <si>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</si>
  <si>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</si>
  <si>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</si>
  <si>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</si>
  <si>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</si>
  <si>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</si>
  <si>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</si>
  <si>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</si>
  <si>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</si>
  <si>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</si>
  <si>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</si>
  <si>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</si>
  <si>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</si>
  <si>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</si>
  <si>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</si>
  <si>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</si>
  <si>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</si>
  <si>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</si>
  <si>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</si>
  <si>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</si>
  <si>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</si>
  <si>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</si>
  <si>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</si>
  <si>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</si>
  <si>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</si>
  <si>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</si>
  <si>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</si>
  <si>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</si>
  <si>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</si>
  <si>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</si>
  <si>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</si>
  <si>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</si>
  <si>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</si>
  <si>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</si>
  <si>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</si>
  <si>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</si>
  <si>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</si>
  <si>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</si>
  <si>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</si>
  <si>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</si>
  <si>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</si>
  <si>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</si>
  <si>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</si>
  <si>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</si>
  <si>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</si>
  <si>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</si>
  <si>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</si>
  <si>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</si>
  <si>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</si>
  <si>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</si>
  <si>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</si>
  <si>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</si>
  <si>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</si>
  <si>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</si>
  <si>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</si>
  <si>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</si>
  <si>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</si>
  <si>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</si>
  <si>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</si>
  <si>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</si>
  <si>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</si>
  <si>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</si>
  <si>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</si>
  <si>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</si>
  <si>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</si>
  <si>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</si>
  <si>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</si>
  <si>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</si>
  <si>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</si>
  <si>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</si>
  <si>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</si>
  <si>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</si>
  <si>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</si>
  <si>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</si>
  <si>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</si>
  <si>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</si>
  <si>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</si>
  <si>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</si>
  <si>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</si>
  <si>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</si>
  <si>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</si>
  <si>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</si>
  <si>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</si>
  <si>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</si>
  <si>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</si>
  <si>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</si>
  <si>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</si>
  <si>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</si>
  <si>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</si>
  <si>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</si>
  <si>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</si>
  <si>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</si>
  <si>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</si>
  <si>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</si>
  <si>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</si>
  <si>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</si>
  <si>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</si>
  <si>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</si>
  <si>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</si>
  <si>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</si>
  <si>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</si>
  <si>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</si>
  <si>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</si>
  <si>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</si>
  <si>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</si>
  <si>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</si>
  <si>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</si>
  <si>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</si>
  <si>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</si>
  <si>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</si>
  <si>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</si>
  <si>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</si>
  <si>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</si>
  <si>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</si>
  <si>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</si>
  <si>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</si>
  <si>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</si>
  <si>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</si>
  <si>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</si>
  <si>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</si>
  <si>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</si>
  <si>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</si>
  <si>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</si>
  <si>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</si>
  <si>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</si>
  <si>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</si>
  <si>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</si>
  <si>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</si>
  <si>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</si>
  <si>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</si>
  <si>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</si>
  <si>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</si>
  <si>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</si>
  <si>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</si>
  <si>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</si>
  <si>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</si>
  <si>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</si>
  <si>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</si>
  <si>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</si>
  <si>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</si>
  <si>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</si>
  <si>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</si>
  <si>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</si>
  <si>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</si>
  <si>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</si>
  <si>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</si>
  <si>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</si>
  <si>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</si>
  <si>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</si>
  <si>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</si>
  <si>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</si>
  <si>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</si>
  <si>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</si>
  <si>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</si>
  <si>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</si>
  <si>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</si>
  <si>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</si>
  <si>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</si>
  <si>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</si>
  <si>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</si>
  <si>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</si>
  <si>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</si>
  <si>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</si>
  <si>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</si>
  <si>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</si>
  <si>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</si>
  <si>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</si>
  <si>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</si>
  <si>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</si>
  <si>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</si>
  <si>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</si>
  <si>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</si>
  <si>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</si>
  <si>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</si>
  <si>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</si>
  <si>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</si>
  <si>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</si>
  <si>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</si>
  <si>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</si>
  <si>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</si>
  <si>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</si>
  <si>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</si>
  <si>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</si>
  <si>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</si>
  <si>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</si>
  <si>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</si>
  <si>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</si>
  <si>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</si>
  <si>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</si>
  <si>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</si>
  <si>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</si>
  <si>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</si>
  <si>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</si>
  <si>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</si>
  <si>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</si>
  <si>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</si>
  <si>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</si>
  <si>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</si>
  <si>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</si>
  <si>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</si>
  <si>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</si>
  <si>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</si>
  <si>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</si>
  <si>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</si>
  <si>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</si>
  <si>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</si>
  <si>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</si>
  <si>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</si>
  <si>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</si>
  <si>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</si>
  <si>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</si>
  <si>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</si>
  <si>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</si>
  <si>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</si>
  <si>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</si>
  <si>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</si>
  <si>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</si>
  <si>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</si>
  <si>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</si>
  <si>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</si>
  <si>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</si>
  <si>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</si>
  <si>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</si>
  <si>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</si>
  <si>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</si>
  <si>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</si>
  <si>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</si>
  <si>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</si>
  <si>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</si>
  <si>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</si>
  <si>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</si>
  <si>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</si>
  <si>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</si>
  <si>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</si>
  <si>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</si>
  <si>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</si>
  <si>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</si>
  <si>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</si>
  <si>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</si>
  <si>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</si>
  <si>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</si>
  <si>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</si>
  <si>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</si>
  <si>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</si>
  <si>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</si>
  <si>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</si>
  <si>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</si>
  <si>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</si>
  <si>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</si>
  <si>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</si>
  <si>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</si>
  <si>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</si>
  <si>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</si>
  <si>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</si>
  <si>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</si>
  <si>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</si>
  <si>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</si>
  <si>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</si>
  <si>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</si>
  <si>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</si>
  <si>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</si>
  <si>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</si>
  <si>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</si>
  <si>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</si>
  <si>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</si>
  <si>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</si>
  <si>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</si>
  <si>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</si>
  <si>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</si>
  <si>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</si>
  <si>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</si>
  <si>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</si>
  <si>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</si>
  <si>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</si>
  <si>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</si>
  <si>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</si>
  <si>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</si>
  <si>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</si>
  <si>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</si>
  <si>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</si>
  <si>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</si>
  <si>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</si>
  <si>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</si>
  <si>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</si>
  <si>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</si>
  <si>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</si>
  <si>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</si>
  <si>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</si>
  <si>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</si>
  <si>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</si>
  <si>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</si>
  <si>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</si>
  <si>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</si>
  <si>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</si>
  <si>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</si>
  <si>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</si>
  <si>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</si>
  <si>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</si>
  <si>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</si>
  <si>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</si>
  <si>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</si>
  <si>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</si>
  <si>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</si>
  <si>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</si>
  <si>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</si>
  <si>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</si>
  <si>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</si>
  <si>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</si>
  <si>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</si>
  <si>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</si>
  <si>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</si>
  <si>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</si>
  <si>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</si>
  <si>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</si>
  <si>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</si>
  <si>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</si>
  <si>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</si>
  <si>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</si>
  <si>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</si>
  <si>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</si>
  <si>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</si>
  <si>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</si>
  <si>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</si>
  <si>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</si>
  <si>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</si>
  <si>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</si>
  <si>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</si>
  <si>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</si>
  <si>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</si>
  <si>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</si>
  <si>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</si>
  <si>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</si>
  <si>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</si>
  <si>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</si>
  <si>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</si>
  <si>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</si>
  <si>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</si>
  <si>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</si>
  <si>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</si>
  <si>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</si>
  <si>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</si>
  <si>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</si>
  <si>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</si>
  <si>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</si>
  <si>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</si>
  <si>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</si>
  <si>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</si>
  <si>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</si>
  <si>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</si>
  <si>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</si>
  <si>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</si>
  <si>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</si>
  <si>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</si>
  <si>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</si>
  <si>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</si>
  <si>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</si>
  <si>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</si>
  <si>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</si>
  <si>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</si>
  <si>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</si>
  <si>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</si>
  <si>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</si>
  <si>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</si>
  <si>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</si>
  <si>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</si>
  <si>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</si>
  <si>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</si>
  <si>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</si>
  <si>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</si>
  <si>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</si>
  <si>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</si>
  <si>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</si>
  <si>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</si>
  <si>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</si>
  <si>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</si>
  <si>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</si>
  <si>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</si>
  <si>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</si>
  <si>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</si>
  <si>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</si>
  <si>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</si>
  <si>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</si>
  <si>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</si>
  <si>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</si>
  <si>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</si>
  <si>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</si>
  <si>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</si>
  <si>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</si>
  <si>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</si>
  <si>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</si>
  <si>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</si>
  <si>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</si>
  <si>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</si>
  <si>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</si>
  <si>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</si>
  <si>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</si>
  <si>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</si>
  <si>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</si>
  <si>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</si>
  <si>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</si>
  <si>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</si>
  <si>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</si>
  <si>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</si>
  <si>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</si>
  <si>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</si>
  <si>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</si>
  <si>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</si>
  <si>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</si>
  <si>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</si>
  <si>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</si>
  <si>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</si>
  <si>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</si>
  <si>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</si>
  <si>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</si>
  <si>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</si>
  <si>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</si>
  <si>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</si>
  <si>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</si>
  <si>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</si>
  <si>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</si>
  <si>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</si>
  <si>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</si>
  <si>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</si>
  <si>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</si>
  <si>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</si>
  <si>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</si>
  <si>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</si>
  <si>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</si>
  <si>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</si>
  <si>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</si>
  <si>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</si>
  <si>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</si>
  <si>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</si>
  <si>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</si>
  <si>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</si>
  <si>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</si>
  <si>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</si>
  <si>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</si>
  <si>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</si>
  <si>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</si>
  <si>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</si>
  <si>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</si>
  <si>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</si>
  <si>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</si>
  <si>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</si>
  <si>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</si>
  <si>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</si>
  <si>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</si>
  <si>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</si>
  <si>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</si>
  <si>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</si>
  <si>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</si>
  <si>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</si>
  <si>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</si>
  <si>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</si>
  <si>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</si>
  <si>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</si>
  <si>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</si>
  <si>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EU28 - Stock of vehicles (operational)</t>
  </si>
  <si>
    <t>Stock of vehicle (operational)</t>
  </si>
  <si>
    <t>Passenger transport</t>
  </si>
  <si>
    <t>Road transport (vehicles)</t>
  </si>
  <si>
    <t>Powered 2-wheelers</t>
  </si>
  <si>
    <t>Passenger cars</t>
  </si>
  <si>
    <t>Motor coaches, buses and trolley buses</t>
  </si>
  <si>
    <t>Rail, metro and tram (representative train configuration)</t>
  </si>
  <si>
    <t>Conventional passenger trains</t>
  </si>
  <si>
    <t>High speed passenger trains</t>
  </si>
  <si>
    <t>Metro and tram, urban light rail</t>
  </si>
  <si>
    <t>Aviation (number of flights)</t>
  </si>
  <si>
    <t>Domestic</t>
  </si>
  <si>
    <t>International - Intra-EU</t>
  </si>
  <si>
    <t>International - Extra-EU</t>
  </si>
  <si>
    <t>Freight transport</t>
  </si>
  <si>
    <t>Light commercial vehicles</t>
  </si>
  <si>
    <t>Heavy goods vehicles</t>
  </si>
  <si>
    <t>Rail transport (representative train configuration)</t>
  </si>
  <si>
    <t>Domestic and International - Intra-EU</t>
  </si>
  <si>
    <t>Coastal shipping and inland waterways (vessels)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</si>
  <si>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</si>
  <si>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</si>
  <si>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</si>
  <si>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</si>
  <si>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</si>
  <si>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</si>
  <si>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</si>
  <si>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</si>
  <si>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</si>
  <si>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</si>
  <si>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</si>
  <si>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</si>
  <si>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</si>
  <si>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</si>
  <si>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</si>
  <si>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</si>
  <si>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</si>
  <si>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</si>
  <si>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</si>
  <si>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</si>
  <si>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</si>
  <si>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</si>
  <si>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</si>
  <si>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</si>
  <si>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 xml:space="preserve"> Conventional passenger trains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</si>
  <si>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</si>
  <si>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</si>
  <si>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</si>
  <si>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</si>
  <si>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</si>
  <si>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</si>
  <si>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</si>
  <si>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</si>
  <si>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</si>
  <si>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</si>
  <si>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</si>
  <si>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</si>
  <si>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</si>
  <si>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EU28 - New vehicle registrations</t>
  </si>
  <si>
    <t>New vehicle registrations</t>
  </si>
  <si>
    <t>Passenger LDVs</t>
  </si>
  <si>
    <t>New Vehicle Registrations</t>
  </si>
  <si>
    <t>Passenger HDVs</t>
  </si>
  <si>
    <t>Passenger motorbikes</t>
  </si>
  <si>
    <t>Freight LDVs</t>
  </si>
  <si>
    <t>Freight HDVs</t>
  </si>
  <si>
    <t>Passenger rail</t>
  </si>
  <si>
    <t>Freight rail</t>
  </si>
  <si>
    <t>Assumption: Percentage Above Projected Sales That Is "Maximum"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</si>
</sst>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#,##0.0"/>
    <numFmt numFmtId="168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/>
  </cellStyleXfs>
  <cellXfs count="8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0" fontId="11" fillId="5" borderId="12" xfId="11" applyFont="1" applyFill="1" applyBorder="1" applyAlignment="1">
      <alignment horizontal="left" vertical="center"/>
    </xf>
    <xf numFmtId="1" fontId="12" fillId="5" borderId="12" xfId="11" applyNumberFormat="1" applyFont="1" applyFill="1" applyBorder="1" applyAlignment="1">
      <alignment horizontal="center" vertical="center"/>
    </xf>
    <xf numFmtId="0" fontId="13" fillId="6" borderId="0" xfId="11" applyFont="1" applyFill="1" applyAlignment="1">
      <alignment vertical="center"/>
    </xf>
    <xf numFmtId="166" fontId="14" fillId="0" borderId="13" xfId="11" applyNumberFormat="1" applyFont="1" applyBorder="1" applyAlignment="1">
      <alignment vertical="center"/>
    </xf>
    <xf numFmtId="0" fontId="15" fillId="7" borderId="14" xfId="11" applyFont="1" applyFill="1" applyBorder="1" applyAlignment="1">
      <alignment horizontal="left" vertical="center"/>
    </xf>
    <xf numFmtId="3" fontId="16" fillId="7" borderId="14" xfId="11" applyNumberFormat="1" applyFont="1" applyFill="1" applyBorder="1" applyAlignment="1">
      <alignment vertical="center"/>
    </xf>
    <xf numFmtId="0" fontId="17" fillId="8" borderId="14" xfId="11" applyFont="1" applyFill="1" applyBorder="1" applyAlignment="1">
      <alignment horizontal="left" vertical="center" indent="1"/>
    </xf>
    <xf numFmtId="3" fontId="17" fillId="8" borderId="14" xfId="11" applyNumberFormat="1" applyFont="1" applyFill="1" applyBorder="1" applyAlignment="1">
      <alignment vertical="center"/>
    </xf>
    <xf numFmtId="0" fontId="13" fillId="6" borderId="14" xfId="11" applyFont="1" applyFill="1" applyBorder="1" applyAlignment="1">
      <alignment horizontal="left" vertical="center" indent="2"/>
    </xf>
    <xf numFmtId="3" fontId="13" fillId="0" borderId="14" xfId="11" applyNumberFormat="1" applyFont="1" applyBorder="1" applyAlignment="1">
      <alignment vertical="center"/>
    </xf>
    <xf numFmtId="0" fontId="13" fillId="6" borderId="15" xfId="11" applyFont="1" applyFill="1" applyBorder="1" applyAlignment="1">
      <alignment horizontal="left" vertical="center" indent="3"/>
    </xf>
    <xf numFmtId="3" fontId="13" fillId="0" borderId="15" xfId="11" applyNumberFormat="1" applyFont="1" applyBorder="1" applyAlignment="1">
      <alignment vertical="center"/>
    </xf>
    <xf numFmtId="0" fontId="13" fillId="6" borderId="0" xfId="11" applyFont="1" applyFill="1" applyBorder="1" applyAlignment="1">
      <alignment horizontal="left" vertical="center" indent="3"/>
    </xf>
    <xf numFmtId="3" fontId="13" fillId="0" borderId="0" xfId="11" applyNumberFormat="1" applyFont="1" applyBorder="1" applyAlignment="1">
      <alignment vertical="center"/>
    </xf>
    <xf numFmtId="0" fontId="13" fillId="6" borderId="16" xfId="11" applyFont="1" applyFill="1" applyBorder="1" applyAlignment="1">
      <alignment horizontal="left" vertical="center" indent="3"/>
    </xf>
    <xf numFmtId="3" fontId="13" fillId="0" borderId="16" xfId="11" applyNumberFormat="1" applyFont="1" applyBorder="1" applyAlignment="1">
      <alignment vertical="center"/>
    </xf>
    <xf numFmtId="167" fontId="13" fillId="0" borderId="14" xfId="11" applyNumberFormat="1" applyFont="1" applyBorder="1" applyAlignment="1">
      <alignment vertical="center"/>
    </xf>
    <xf numFmtId="167" fontId="13" fillId="0" borderId="0" xfId="11" applyNumberFormat="1" applyFont="1" applyBorder="1" applyAlignment="1">
      <alignment vertical="center"/>
    </xf>
    <xf numFmtId="167" fontId="13" fillId="0" borderId="16" xfId="11" applyNumberFormat="1" applyFont="1" applyBorder="1" applyAlignment="1">
      <alignment vertical="center"/>
    </xf>
    <xf numFmtId="166" fontId="14" fillId="0" borderId="0" xfId="11" applyNumberFormat="1" applyFont="1" applyBorder="1" applyAlignment="1">
      <alignment vertical="center"/>
    </xf>
    <xf numFmtId="166" fontId="14" fillId="9" borderId="14" xfId="11" applyNumberFormat="1" applyFont="1" applyFill="1" applyBorder="1" applyAlignment="1">
      <alignment vertical="center"/>
    </xf>
    <xf numFmtId="1" fontId="13" fillId="9" borderId="14" xfId="11" applyNumberFormat="1" applyFont="1" applyFill="1" applyBorder="1" applyAlignment="1">
      <alignment vertical="center"/>
    </xf>
    <xf numFmtId="3" fontId="15" fillId="7" borderId="14" xfId="11" applyNumberFormat="1" applyFont="1" applyFill="1" applyBorder="1" applyAlignment="1">
      <alignment vertical="center"/>
    </xf>
    <xf numFmtId="0" fontId="18" fillId="7" borderId="14" xfId="11" applyFont="1" applyFill="1" applyBorder="1" applyAlignment="1">
      <alignment horizontal="left" vertical="center" indent="1"/>
    </xf>
    <xf numFmtId="3" fontId="18" fillId="7" borderId="14" xfId="11" applyNumberFormat="1" applyFont="1" applyFill="1" applyBorder="1" applyAlignment="1">
      <alignment vertical="center"/>
    </xf>
    <xf numFmtId="0" fontId="12" fillId="7" borderId="14" xfId="11" applyFont="1" applyFill="1" applyBorder="1" applyAlignment="1">
      <alignment horizontal="left" vertical="center" indent="2"/>
    </xf>
    <xf numFmtId="3" fontId="12" fillId="7" borderId="14" xfId="11" applyNumberFormat="1" applyFont="1" applyFill="1" applyBorder="1" applyAlignment="1">
      <alignment vertical="center"/>
    </xf>
    <xf numFmtId="0" fontId="13" fillId="8" borderId="14" xfId="11" applyFont="1" applyFill="1" applyBorder="1" applyAlignment="1">
      <alignment horizontal="left" vertical="center" indent="3"/>
    </xf>
    <xf numFmtId="3" fontId="13" fillId="8" borderId="14" xfId="11" applyNumberFormat="1" applyFont="1" applyFill="1" applyBorder="1" applyAlignment="1">
      <alignment vertical="center"/>
    </xf>
    <xf numFmtId="0" fontId="13" fillId="6" borderId="0" xfId="11" applyFont="1" applyFill="1" applyAlignment="1">
      <alignment horizontal="left" vertical="center" indent="4"/>
    </xf>
    <xf numFmtId="3" fontId="13" fillId="0" borderId="0" xfId="11" applyNumberFormat="1" applyFont="1" applyAlignment="1">
      <alignment vertical="center"/>
    </xf>
    <xf numFmtId="0" fontId="13" fillId="6" borderId="16" xfId="11" applyFont="1" applyFill="1" applyBorder="1" applyAlignment="1">
      <alignment horizontal="left" vertical="center" indent="4"/>
    </xf>
    <xf numFmtId="0" fontId="13" fillId="9" borderId="0" xfId="11" applyFont="1" applyFill="1" applyAlignment="1">
      <alignment vertical="center"/>
    </xf>
    <xf numFmtId="0" fontId="13" fillId="8" borderId="14" xfId="11" applyFont="1" applyFill="1" applyBorder="1" applyAlignment="1">
      <alignment horizontal="left" vertical="center" indent="2"/>
    </xf>
    <xf numFmtId="0" fontId="13" fillId="6" borderId="0" xfId="11" applyFont="1" applyFill="1" applyAlignment="1">
      <alignment horizontal="left" vertical="center" indent="3"/>
    </xf>
    <xf numFmtId="0" fontId="13" fillId="6" borderId="0" xfId="11" applyFont="1" applyFill="1" applyAlignment="1">
      <alignment horizontal="left" vertical="center" indent="2"/>
    </xf>
    <xf numFmtId="0" fontId="13" fillId="6" borderId="16" xfId="11" applyFont="1" applyFill="1" applyBorder="1" applyAlignment="1">
      <alignment horizontal="left" vertical="center" indent="2"/>
    </xf>
    <xf numFmtId="167" fontId="15" fillId="7" borderId="14" xfId="11" applyNumberFormat="1" applyFont="1" applyFill="1" applyBorder="1" applyAlignment="1">
      <alignment vertical="center"/>
    </xf>
    <xf numFmtId="0" fontId="13" fillId="8" borderId="14" xfId="11" applyFont="1" applyFill="1" applyBorder="1" applyAlignment="1">
      <alignment horizontal="left" vertical="center" indent="1"/>
    </xf>
    <xf numFmtId="9" fontId="0" fillId="0" borderId="0" xfId="10" applyFont="1"/>
    <xf numFmtId="9" fontId="1" fillId="0" borderId="0" xfId="10" applyFont="1"/>
    <xf numFmtId="10" fontId="0" fillId="0" borderId="0" xfId="10" applyNumberFormat="1" applyFont="1"/>
    <xf numFmtId="9" fontId="0" fillId="0" borderId="0" xfId="0" applyNumberFormat="1" applyAlignment="1"/>
    <xf numFmtId="164" fontId="0" fillId="3" borderId="0" xfId="0" applyNumberFormat="1" applyFill="1" applyAlignment="1"/>
    <xf numFmtId="0" fontId="0" fillId="0" borderId="0" xfId="0" applyNumberFormat="1" applyAlignment="1"/>
    <xf numFmtId="168" fontId="0" fillId="0" borderId="0" xfId="0" applyNumberFormat="1" applyAlignment="1"/>
  </cellXfs>
  <cellStyles count="12">
    <cellStyle name="Body: normal cell" xfId="4"/>
    <cellStyle name="Comma" xfId="9" builtinId="3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Normal 2 2" xfId="11"/>
    <cellStyle name="Parent row" xfId="3"/>
    <cellStyle name="Percent" xfId="10" builtinId="5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0.1013893282348942</c:v>
                </c:pt>
                <c:pt idx="1">
                  <c:v>0.11755192845143754</c:v>
                </c:pt>
                <c:pt idx="2">
                  <c:v>0.12528967049993384</c:v>
                </c:pt>
                <c:pt idx="3">
                  <c:v>0.13658406470746054</c:v>
                </c:pt>
                <c:pt idx="4">
                  <c:v>0.15290144444775772</c:v>
                </c:pt>
                <c:pt idx="5">
                  <c:v>0.17612920090381301</c:v>
                </c:pt>
                <c:pt idx="6">
                  <c:v>0.20850634606955276</c:v>
                </c:pt>
                <c:pt idx="7">
                  <c:v>0.25233940001388561</c:v>
                </c:pt>
                <c:pt idx="8">
                  <c:v>0.30939542803181524</c:v>
                </c:pt>
                <c:pt idx="9">
                  <c:v>0.37998156801313587</c:v>
                </c:pt>
                <c:pt idx="10">
                  <c:v>0.46201287956887016</c:v>
                </c:pt>
                <c:pt idx="11">
                  <c:v>0.55069466411744705</c:v>
                </c:pt>
                <c:pt idx="12">
                  <c:v>0.63937644866602406</c:v>
                </c:pt>
                <c:pt idx="13">
                  <c:v>0.72140776022175834</c:v>
                </c:pt>
                <c:pt idx="14">
                  <c:v>0.79199390020307903</c:v>
                </c:pt>
                <c:pt idx="15">
                  <c:v>0.84904992822100855</c:v>
                </c:pt>
                <c:pt idx="16">
                  <c:v>0.89288298216534134</c:v>
                </c:pt>
                <c:pt idx="17">
                  <c:v>0.92526012733108121</c:v>
                </c:pt>
                <c:pt idx="18">
                  <c:v>0.94848788378713644</c:v>
                </c:pt>
                <c:pt idx="19">
                  <c:v>0.96480526352743368</c:v>
                </c:pt>
                <c:pt idx="20">
                  <c:v>0.97609965773496032</c:v>
                </c:pt>
                <c:pt idx="21">
                  <c:v>0.98383739978345663</c:v>
                </c:pt>
                <c:pt idx="22">
                  <c:v>0.98910125889132194</c:v>
                </c:pt>
                <c:pt idx="23">
                  <c:v>0.99266502645272847</c:v>
                </c:pt>
                <c:pt idx="24">
                  <c:v>0.99506995326046066</c:v>
                </c:pt>
                <c:pt idx="25">
                  <c:v>0.99668930270902412</c:v>
                </c:pt>
                <c:pt idx="26">
                  <c:v>0.99777807444419453</c:v>
                </c:pt>
                <c:pt idx="27">
                  <c:v>0.9985093836470198</c:v>
                </c:pt>
                <c:pt idx="28">
                  <c:v>0.99900026324814861</c:v>
                </c:pt>
                <c:pt idx="29">
                  <c:v>0.99932961052846991</c:v>
                </c:pt>
                <c:pt idx="30">
                  <c:v>0.99955051394714967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190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328125" defaultRowHeight="10.5" x14ac:dyDescent="0.45"/>
  <cols>
    <col min="1" max="1" width="50.73046875" style="45" customWidth="1"/>
    <col min="2" max="52" width="9.73046875" style="45" customWidth="1"/>
    <col min="53" max="16384" width="9.1328125" style="45"/>
  </cols>
  <sheetData>
    <row r="1" spans="1:52" ht="13.5" thickBot="1" x14ac:dyDescent="0.5">
      <c r="A1" s="43" t="s">
        <v>932</v>
      </c>
      <c r="B1" s="44">
        <v>2000</v>
      </c>
      <c r="C1" s="44">
        <v>2001</v>
      </c>
      <c r="D1" s="44">
        <v>2002</v>
      </c>
      <c r="E1" s="44">
        <v>2003</v>
      </c>
      <c r="F1" s="44">
        <v>2004</v>
      </c>
      <c r="G1" s="44">
        <v>2005</v>
      </c>
      <c r="H1" s="44">
        <v>2006</v>
      </c>
      <c r="I1" s="44">
        <v>2007</v>
      </c>
      <c r="J1" s="44">
        <v>2008</v>
      </c>
      <c r="K1" s="44">
        <v>2009</v>
      </c>
      <c r="L1" s="44">
        <v>2010</v>
      </c>
      <c r="M1" s="44">
        <v>2011</v>
      </c>
      <c r="N1" s="44">
        <v>2012</v>
      </c>
      <c r="O1" s="44">
        <v>2013</v>
      </c>
      <c r="P1" s="44">
        <v>2014</v>
      </c>
      <c r="Q1" s="44">
        <v>2015</v>
      </c>
      <c r="R1" s="44">
        <v>2016</v>
      </c>
      <c r="S1" s="44">
        <v>2017</v>
      </c>
      <c r="T1" s="44">
        <v>2018</v>
      </c>
      <c r="U1" s="44">
        <v>2019</v>
      </c>
      <c r="V1" s="44">
        <v>2020</v>
      </c>
      <c r="W1" s="44">
        <v>2021</v>
      </c>
      <c r="X1" s="44">
        <v>2022</v>
      </c>
      <c r="Y1" s="44">
        <v>2023</v>
      </c>
      <c r="Z1" s="44">
        <v>2024</v>
      </c>
      <c r="AA1" s="44">
        <v>2025</v>
      </c>
      <c r="AB1" s="44">
        <v>2026</v>
      </c>
      <c r="AC1" s="44">
        <v>2027</v>
      </c>
      <c r="AD1" s="44">
        <v>2028</v>
      </c>
      <c r="AE1" s="44">
        <v>2029</v>
      </c>
      <c r="AF1" s="44">
        <v>2030</v>
      </c>
      <c r="AG1" s="44">
        <v>2031</v>
      </c>
      <c r="AH1" s="44">
        <v>2032</v>
      </c>
      <c r="AI1" s="44">
        <v>2033</v>
      </c>
      <c r="AJ1" s="44">
        <v>2034</v>
      </c>
      <c r="AK1" s="44">
        <v>2035</v>
      </c>
      <c r="AL1" s="44">
        <v>2036</v>
      </c>
      <c r="AM1" s="44">
        <v>2037</v>
      </c>
      <c r="AN1" s="44">
        <v>2038</v>
      </c>
      <c r="AO1" s="44">
        <v>2039</v>
      </c>
      <c r="AP1" s="44">
        <v>2040</v>
      </c>
      <c r="AQ1" s="44">
        <v>2041</v>
      </c>
      <c r="AR1" s="44">
        <v>2042</v>
      </c>
      <c r="AS1" s="44">
        <v>2043</v>
      </c>
      <c r="AT1" s="44">
        <v>2044</v>
      </c>
      <c r="AU1" s="44">
        <v>2045</v>
      </c>
      <c r="AV1" s="44">
        <v>2046</v>
      </c>
      <c r="AW1" s="44">
        <v>2047</v>
      </c>
      <c r="AX1" s="44">
        <v>2048</v>
      </c>
      <c r="AY1" s="44">
        <v>2049</v>
      </c>
      <c r="AZ1" s="44">
        <v>2050</v>
      </c>
    </row>
    <row r="2" spans="1:52" x14ac:dyDescent="0.45">
      <c r="A2" s="46"/>
    </row>
    <row r="3" spans="1:52" x14ac:dyDescent="0.45">
      <c r="A3" s="47" t="s">
        <v>933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</row>
    <row r="4" spans="1:52" x14ac:dyDescent="0.45">
      <c r="A4" s="49" t="s">
        <v>934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x14ac:dyDescent="0.45">
      <c r="A5" s="51" t="s">
        <v>935</v>
      </c>
      <c r="B5" s="52">
        <v>227942846</v>
      </c>
      <c r="C5" s="52">
        <v>234377604</v>
      </c>
      <c r="D5" s="52">
        <v>239280894</v>
      </c>
      <c r="E5" s="52">
        <v>243548497</v>
      </c>
      <c r="F5" s="52">
        <v>247577889</v>
      </c>
      <c r="G5" s="52">
        <v>253066482</v>
      </c>
      <c r="H5" s="52">
        <v>258973453</v>
      </c>
      <c r="I5" s="52">
        <v>265190216</v>
      </c>
      <c r="J5" s="52">
        <v>269860619</v>
      </c>
      <c r="K5" s="52">
        <v>272113428</v>
      </c>
      <c r="L5" s="52">
        <v>276529092</v>
      </c>
      <c r="M5" s="52">
        <v>279812599</v>
      </c>
      <c r="N5" s="52">
        <v>281549162</v>
      </c>
      <c r="O5" s="52">
        <v>286000218</v>
      </c>
      <c r="P5" s="52">
        <v>289308296</v>
      </c>
      <c r="Q5" s="52">
        <v>292751201</v>
      </c>
      <c r="R5" s="52">
        <v>299746148.08734471</v>
      </c>
      <c r="S5" s="52">
        <v>306643929.46647161</v>
      </c>
      <c r="T5" s="52">
        <v>312037568.85489458</v>
      </c>
      <c r="U5" s="52">
        <v>316938921.81114197</v>
      </c>
      <c r="V5" s="52">
        <v>321083194.94311142</v>
      </c>
      <c r="W5" s="52">
        <v>325181994.46714097</v>
      </c>
      <c r="X5" s="52">
        <v>329302968.12803984</v>
      </c>
      <c r="Y5" s="52">
        <v>332960319.44910026</v>
      </c>
      <c r="Z5" s="52">
        <v>336210040.7956208</v>
      </c>
      <c r="AA5" s="52">
        <v>339279238.06470335</v>
      </c>
      <c r="AB5" s="52">
        <v>341661078.56822419</v>
      </c>
      <c r="AC5" s="52">
        <v>343674624.39310598</v>
      </c>
      <c r="AD5" s="52">
        <v>345724974.41402239</v>
      </c>
      <c r="AE5" s="52">
        <v>347707217.87629598</v>
      </c>
      <c r="AF5" s="52">
        <v>349765948.88000309</v>
      </c>
      <c r="AG5" s="52">
        <v>351894550.65991539</v>
      </c>
      <c r="AH5" s="52">
        <v>354020768.14821333</v>
      </c>
      <c r="AI5" s="52">
        <v>356166580.99664235</v>
      </c>
      <c r="AJ5" s="52">
        <v>358275955.27517569</v>
      </c>
      <c r="AK5" s="52">
        <v>360331892.02173644</v>
      </c>
      <c r="AL5" s="52">
        <v>362328084.24168247</v>
      </c>
      <c r="AM5" s="52">
        <v>364269607.76884085</v>
      </c>
      <c r="AN5" s="52">
        <v>366134672.39778107</v>
      </c>
      <c r="AO5" s="52">
        <v>367879519.55321932</v>
      </c>
      <c r="AP5" s="52">
        <v>369578056.76946563</v>
      </c>
      <c r="AQ5" s="52">
        <v>371283765.66016752</v>
      </c>
      <c r="AR5" s="52">
        <v>373035933.95819205</v>
      </c>
      <c r="AS5" s="52">
        <v>374889162.56053305</v>
      </c>
      <c r="AT5" s="52">
        <v>376816169.82460612</v>
      </c>
      <c r="AU5" s="52">
        <v>378912440.50411916</v>
      </c>
      <c r="AV5" s="52">
        <v>381108051.58929694</v>
      </c>
      <c r="AW5" s="52">
        <v>383347696.55010313</v>
      </c>
      <c r="AX5" s="52">
        <v>385644710.60339427</v>
      </c>
      <c r="AY5" s="52">
        <v>388005905.61734802</v>
      </c>
      <c r="AZ5" s="52">
        <v>390445047.09193087</v>
      </c>
    </row>
    <row r="6" spans="1:52" x14ac:dyDescent="0.45">
      <c r="A6" s="53" t="s">
        <v>936</v>
      </c>
      <c r="B6" s="54">
        <v>26679508</v>
      </c>
      <c r="C6" s="54">
        <v>27609356</v>
      </c>
      <c r="D6" s="54">
        <v>28647121</v>
      </c>
      <c r="E6" s="54">
        <v>29429695</v>
      </c>
      <c r="F6" s="54">
        <v>30192633</v>
      </c>
      <c r="G6" s="54">
        <v>31273941</v>
      </c>
      <c r="H6" s="54">
        <v>32303391</v>
      </c>
      <c r="I6" s="54">
        <v>33513997</v>
      </c>
      <c r="J6" s="54">
        <v>34753905</v>
      </c>
      <c r="K6" s="54">
        <v>35320124</v>
      </c>
      <c r="L6" s="54">
        <v>35884391</v>
      </c>
      <c r="M6" s="54">
        <v>36307796</v>
      </c>
      <c r="N6" s="54">
        <v>36013088</v>
      </c>
      <c r="O6" s="54">
        <v>36192222</v>
      </c>
      <c r="P6" s="54">
        <v>36564027</v>
      </c>
      <c r="Q6" s="54">
        <v>37036579</v>
      </c>
      <c r="R6" s="54">
        <v>38368944.89899841</v>
      </c>
      <c r="S6" s="54">
        <v>39712912.750484169</v>
      </c>
      <c r="T6" s="54">
        <v>40809167.605141953</v>
      </c>
      <c r="U6" s="54">
        <v>41764926.952485345</v>
      </c>
      <c r="V6" s="54">
        <v>42523420.768682562</v>
      </c>
      <c r="W6" s="54">
        <v>43047796.417918332</v>
      </c>
      <c r="X6" s="54">
        <v>43427521.998284265</v>
      </c>
      <c r="Y6" s="54">
        <v>43704392.094875932</v>
      </c>
      <c r="Z6" s="54">
        <v>43906719.032517001</v>
      </c>
      <c r="AA6" s="54">
        <v>44162492.972503781</v>
      </c>
      <c r="AB6" s="54">
        <v>44420090.194790721</v>
      </c>
      <c r="AC6" s="54">
        <v>44736991.336033575</v>
      </c>
      <c r="AD6" s="54">
        <v>45162826.124488398</v>
      </c>
      <c r="AE6" s="54">
        <v>45710191.161263183</v>
      </c>
      <c r="AF6" s="54">
        <v>46366785.636716083</v>
      </c>
      <c r="AG6" s="54">
        <v>47131933.468295395</v>
      </c>
      <c r="AH6" s="54">
        <v>47975679.12983454</v>
      </c>
      <c r="AI6" s="54">
        <v>48896145.363381781</v>
      </c>
      <c r="AJ6" s="54">
        <v>49886786.769197389</v>
      </c>
      <c r="AK6" s="54">
        <v>50930851.674850233</v>
      </c>
      <c r="AL6" s="54">
        <v>52036843.892122693</v>
      </c>
      <c r="AM6" s="54">
        <v>53209607.308955655</v>
      </c>
      <c r="AN6" s="54">
        <v>54446203.09448944</v>
      </c>
      <c r="AO6" s="54">
        <v>55740009.471882641</v>
      </c>
      <c r="AP6" s="54">
        <v>57091827.4160638</v>
      </c>
      <c r="AQ6" s="54">
        <v>58500482.753349409</v>
      </c>
      <c r="AR6" s="54">
        <v>60011860.989989355</v>
      </c>
      <c r="AS6" s="54">
        <v>61664964.430407047</v>
      </c>
      <c r="AT6" s="54">
        <v>63448033.394208923</v>
      </c>
      <c r="AU6" s="54">
        <v>65382093.699568279</v>
      </c>
      <c r="AV6" s="54">
        <v>67454109.320623279</v>
      </c>
      <c r="AW6" s="54">
        <v>69675681.099817932</v>
      </c>
      <c r="AX6" s="54">
        <v>72056647.919578597</v>
      </c>
      <c r="AY6" s="54">
        <v>74584392.987840995</v>
      </c>
      <c r="AZ6" s="54">
        <v>77297714.874544621</v>
      </c>
    </row>
    <row r="7" spans="1:52" x14ac:dyDescent="0.45">
      <c r="A7" s="55" t="s">
        <v>937</v>
      </c>
      <c r="B7" s="56">
        <v>200599391</v>
      </c>
      <c r="C7" s="56">
        <v>206096297</v>
      </c>
      <c r="D7" s="56">
        <v>209967381</v>
      </c>
      <c r="E7" s="56">
        <v>213447603</v>
      </c>
      <c r="F7" s="56">
        <v>216710017</v>
      </c>
      <c r="G7" s="56">
        <v>221125428</v>
      </c>
      <c r="H7" s="56">
        <v>226000715</v>
      </c>
      <c r="I7" s="56">
        <v>231005293</v>
      </c>
      <c r="J7" s="56">
        <v>234426746</v>
      </c>
      <c r="K7" s="56">
        <v>236114507</v>
      </c>
      <c r="L7" s="56">
        <v>239968731</v>
      </c>
      <c r="M7" s="56">
        <v>242827586</v>
      </c>
      <c r="N7" s="56">
        <v>244863667</v>
      </c>
      <c r="O7" s="56">
        <v>249130639</v>
      </c>
      <c r="P7" s="56">
        <v>252056715</v>
      </c>
      <c r="Q7" s="56">
        <v>255004455</v>
      </c>
      <c r="R7" s="56">
        <v>260655450.25575793</v>
      </c>
      <c r="S7" s="56">
        <v>266185492.74930799</v>
      </c>
      <c r="T7" s="56">
        <v>270462776.71451253</v>
      </c>
      <c r="U7" s="56">
        <v>274390884.67675906</v>
      </c>
      <c r="V7" s="56">
        <v>277761604.862719</v>
      </c>
      <c r="W7" s="56">
        <v>281322555.8742342</v>
      </c>
      <c r="X7" s="56">
        <v>285052868.19926703</v>
      </c>
      <c r="Y7" s="56">
        <v>288422505.76687771</v>
      </c>
      <c r="Z7" s="56">
        <v>291459631.50242114</v>
      </c>
      <c r="AA7" s="56">
        <v>294263321.54246569</v>
      </c>
      <c r="AB7" s="56">
        <v>296379268.23911953</v>
      </c>
      <c r="AC7" s="56">
        <v>298068580.68242955</v>
      </c>
      <c r="AD7" s="56">
        <v>299685858.14997166</v>
      </c>
      <c r="AE7" s="56">
        <v>301113856.90390283</v>
      </c>
      <c r="AF7" s="56">
        <v>302509640.55208248</v>
      </c>
      <c r="AG7" s="56">
        <v>303867568.41387469</v>
      </c>
      <c r="AH7" s="56">
        <v>305145169.69293046</v>
      </c>
      <c r="AI7" s="56">
        <v>306365784.27248502</v>
      </c>
      <c r="AJ7" s="56">
        <v>307478810.93601906</v>
      </c>
      <c r="AK7" s="56">
        <v>308485418.09805566</v>
      </c>
      <c r="AL7" s="56">
        <v>309370567.17633927</v>
      </c>
      <c r="AM7" s="56">
        <v>310134202.69641531</v>
      </c>
      <c r="AN7" s="56">
        <v>310757720.59176028</v>
      </c>
      <c r="AO7" s="56">
        <v>311203835.43913114</v>
      </c>
      <c r="AP7" s="56">
        <v>311544954.5608086</v>
      </c>
      <c r="AQ7" s="56">
        <v>311836489.09570438</v>
      </c>
      <c r="AR7" s="56">
        <v>312071918.51171064</v>
      </c>
      <c r="AS7" s="56">
        <v>312266763.34839261</v>
      </c>
      <c r="AT7" s="56">
        <v>312405435.31799066</v>
      </c>
      <c r="AU7" s="56">
        <v>312562282.91861737</v>
      </c>
      <c r="AV7" s="56">
        <v>312680537.37337321</v>
      </c>
      <c r="AW7" s="56">
        <v>312692974.78946877</v>
      </c>
      <c r="AX7" s="56">
        <v>312603302.79645365</v>
      </c>
      <c r="AY7" s="56">
        <v>312430814.36245257</v>
      </c>
      <c r="AZ7" s="56">
        <v>312150592.92072517</v>
      </c>
    </row>
    <row r="8" spans="1:52" x14ac:dyDescent="0.45">
      <c r="A8" s="55" t="s">
        <v>938</v>
      </c>
      <c r="B8" s="56">
        <v>663947</v>
      </c>
      <c r="C8" s="56">
        <v>671951</v>
      </c>
      <c r="D8" s="56">
        <v>666392</v>
      </c>
      <c r="E8" s="56">
        <v>671199</v>
      </c>
      <c r="F8" s="56">
        <v>675239</v>
      </c>
      <c r="G8" s="56">
        <v>667113</v>
      </c>
      <c r="H8" s="56">
        <v>669347</v>
      </c>
      <c r="I8" s="56">
        <v>670926</v>
      </c>
      <c r="J8" s="56">
        <v>679968</v>
      </c>
      <c r="K8" s="56">
        <v>678797</v>
      </c>
      <c r="L8" s="56">
        <v>675970</v>
      </c>
      <c r="M8" s="56">
        <v>677217</v>
      </c>
      <c r="N8" s="56">
        <v>672407</v>
      </c>
      <c r="O8" s="56">
        <v>677357</v>
      </c>
      <c r="P8" s="56">
        <v>687554</v>
      </c>
      <c r="Q8" s="56">
        <v>710167</v>
      </c>
      <c r="R8" s="56">
        <v>721752.93258841464</v>
      </c>
      <c r="S8" s="56">
        <v>745523.96667947888</v>
      </c>
      <c r="T8" s="56">
        <v>765624.53524011467</v>
      </c>
      <c r="U8" s="56">
        <v>783110.18189755618</v>
      </c>
      <c r="V8" s="56">
        <v>798169.31170988688</v>
      </c>
      <c r="W8" s="56">
        <v>811642.1749884421</v>
      </c>
      <c r="X8" s="56">
        <v>822577.93048854603</v>
      </c>
      <c r="Y8" s="56">
        <v>833421.58734662773</v>
      </c>
      <c r="Z8" s="56">
        <v>843690.26068266714</v>
      </c>
      <c r="AA8" s="56">
        <v>853423.5497338908</v>
      </c>
      <c r="AB8" s="56">
        <v>861720.1343139247</v>
      </c>
      <c r="AC8" s="56">
        <v>869052.37464282394</v>
      </c>
      <c r="AD8" s="56">
        <v>876290.13956229156</v>
      </c>
      <c r="AE8" s="56">
        <v>883169.81113001076</v>
      </c>
      <c r="AF8" s="56">
        <v>889522.69120453089</v>
      </c>
      <c r="AG8" s="56">
        <v>895048.77774528193</v>
      </c>
      <c r="AH8" s="56">
        <v>899919.32544830814</v>
      </c>
      <c r="AI8" s="56">
        <v>904651.3607755024</v>
      </c>
      <c r="AJ8" s="56">
        <v>910357.56995921675</v>
      </c>
      <c r="AK8" s="56">
        <v>915622.24883055128</v>
      </c>
      <c r="AL8" s="56">
        <v>920673.17322052375</v>
      </c>
      <c r="AM8" s="56">
        <v>925797.76346987858</v>
      </c>
      <c r="AN8" s="56">
        <v>930748.71153134154</v>
      </c>
      <c r="AO8" s="56">
        <v>935674.64220555534</v>
      </c>
      <c r="AP8" s="56">
        <v>941274.79259323748</v>
      </c>
      <c r="AQ8" s="56">
        <v>946793.81111368746</v>
      </c>
      <c r="AR8" s="56">
        <v>952154.4564920679</v>
      </c>
      <c r="AS8" s="56">
        <v>957434.78173339262</v>
      </c>
      <c r="AT8" s="56">
        <v>962701.1124065537</v>
      </c>
      <c r="AU8" s="56">
        <v>968063.88593351946</v>
      </c>
      <c r="AV8" s="56">
        <v>973404.89530044037</v>
      </c>
      <c r="AW8" s="56">
        <v>979040.66081641812</v>
      </c>
      <c r="AX8" s="56">
        <v>984759.88736201404</v>
      </c>
      <c r="AY8" s="56">
        <v>990698.26705440914</v>
      </c>
      <c r="AZ8" s="56">
        <v>996739.2966610759</v>
      </c>
    </row>
    <row r="9" spans="1:52" x14ac:dyDescent="0.45">
      <c r="A9" s="51" t="s">
        <v>939</v>
      </c>
      <c r="B9" s="52">
        <v>19438</v>
      </c>
      <c r="C9" s="52">
        <v>19716.5</v>
      </c>
      <c r="D9" s="52">
        <v>20278.5</v>
      </c>
      <c r="E9" s="52">
        <v>21215</v>
      </c>
      <c r="F9" s="52">
        <v>21252</v>
      </c>
      <c r="G9" s="52">
        <v>21670</v>
      </c>
      <c r="H9" s="52">
        <v>22023</v>
      </c>
      <c r="I9" s="52">
        <v>22477.5</v>
      </c>
      <c r="J9" s="52">
        <v>23097.5</v>
      </c>
      <c r="K9" s="52">
        <v>23436.5</v>
      </c>
      <c r="L9" s="52">
        <v>23866.5</v>
      </c>
      <c r="M9" s="52">
        <v>24270.5</v>
      </c>
      <c r="N9" s="52">
        <v>24707</v>
      </c>
      <c r="O9" s="52">
        <v>24839</v>
      </c>
      <c r="P9" s="52">
        <v>25003</v>
      </c>
      <c r="Q9" s="52">
        <v>25061</v>
      </c>
      <c r="R9" s="52">
        <v>25736.767386708547</v>
      </c>
      <c r="S9" s="52">
        <v>26504.764012950229</v>
      </c>
      <c r="T9" s="52">
        <v>27198.771022819274</v>
      </c>
      <c r="U9" s="52">
        <v>27775.903906128595</v>
      </c>
      <c r="V9" s="52">
        <v>28222.673820040429</v>
      </c>
      <c r="W9" s="52">
        <v>28614.182498178328</v>
      </c>
      <c r="X9" s="52">
        <v>28935.674161974413</v>
      </c>
      <c r="Y9" s="52">
        <v>29265.14138204222</v>
      </c>
      <c r="Z9" s="52">
        <v>29574.708792523459</v>
      </c>
      <c r="AA9" s="52">
        <v>29877.888248820531</v>
      </c>
      <c r="AB9" s="52">
        <v>30192.584463144045</v>
      </c>
      <c r="AC9" s="52">
        <v>30513.839827942291</v>
      </c>
      <c r="AD9" s="52">
        <v>30794.003097839966</v>
      </c>
      <c r="AE9" s="52">
        <v>31074.029001442046</v>
      </c>
      <c r="AF9" s="52">
        <v>31333.258855772547</v>
      </c>
      <c r="AG9" s="52">
        <v>31594.681892663993</v>
      </c>
      <c r="AH9" s="52">
        <v>31831.220979513375</v>
      </c>
      <c r="AI9" s="52">
        <v>32058.539064482808</v>
      </c>
      <c r="AJ9" s="52">
        <v>32280.684756366372</v>
      </c>
      <c r="AK9" s="52">
        <v>32495.444922824885</v>
      </c>
      <c r="AL9" s="52">
        <v>32708.058213382013</v>
      </c>
      <c r="AM9" s="52">
        <v>32917.950856167176</v>
      </c>
      <c r="AN9" s="52">
        <v>33123.006021519701</v>
      </c>
      <c r="AO9" s="52">
        <v>33338.13525697076</v>
      </c>
      <c r="AP9" s="52">
        <v>33555.927715329068</v>
      </c>
      <c r="AQ9" s="52">
        <v>33776.98793644835</v>
      </c>
      <c r="AR9" s="52">
        <v>34001.807038929837</v>
      </c>
      <c r="AS9" s="52">
        <v>34227.948466858768</v>
      </c>
      <c r="AT9" s="52">
        <v>34455.988809372175</v>
      </c>
      <c r="AU9" s="52">
        <v>34686.781633166342</v>
      </c>
      <c r="AV9" s="52">
        <v>34914.624140063708</v>
      </c>
      <c r="AW9" s="52">
        <v>35145.888458724694</v>
      </c>
      <c r="AX9" s="52">
        <v>35389.904848874037</v>
      </c>
      <c r="AY9" s="52">
        <v>35655.235699451441</v>
      </c>
      <c r="AZ9" s="52">
        <v>35949.695683271224</v>
      </c>
    </row>
    <row r="10" spans="1:52" x14ac:dyDescent="0.45">
      <c r="A10" s="53" t="s">
        <v>940</v>
      </c>
      <c r="B10" s="54">
        <v>9721</v>
      </c>
      <c r="C10" s="54">
        <v>9843.5</v>
      </c>
      <c r="D10" s="54">
        <v>10207</v>
      </c>
      <c r="E10" s="54">
        <v>10723</v>
      </c>
      <c r="F10" s="54">
        <v>10491</v>
      </c>
      <c r="G10" s="54">
        <v>10754.5</v>
      </c>
      <c r="H10" s="54">
        <v>10863</v>
      </c>
      <c r="I10" s="54">
        <v>11060.5</v>
      </c>
      <c r="J10" s="54">
        <v>11318</v>
      </c>
      <c r="K10" s="54">
        <v>11459</v>
      </c>
      <c r="L10" s="54">
        <v>11666.5</v>
      </c>
      <c r="M10" s="54">
        <v>11900.5</v>
      </c>
      <c r="N10" s="54">
        <v>12126</v>
      </c>
      <c r="O10" s="54">
        <v>12221</v>
      </c>
      <c r="P10" s="54">
        <v>12282</v>
      </c>
      <c r="Q10" s="54">
        <v>12285</v>
      </c>
      <c r="R10" s="54">
        <v>12510.621866674883</v>
      </c>
      <c r="S10" s="54">
        <v>12813.790206715666</v>
      </c>
      <c r="T10" s="54">
        <v>13066.547371206456</v>
      </c>
      <c r="U10" s="54">
        <v>13269.062942846471</v>
      </c>
      <c r="V10" s="54">
        <v>13417.641628865766</v>
      </c>
      <c r="W10" s="54">
        <v>13542.071063088972</v>
      </c>
      <c r="X10" s="54">
        <v>13632.46250706721</v>
      </c>
      <c r="Y10" s="54">
        <v>13728.531130839214</v>
      </c>
      <c r="Z10" s="54">
        <v>13812.912527176744</v>
      </c>
      <c r="AA10" s="54">
        <v>13888.902499734817</v>
      </c>
      <c r="AB10" s="54">
        <v>13980.193273910296</v>
      </c>
      <c r="AC10" s="54">
        <v>14074.024590189161</v>
      </c>
      <c r="AD10" s="54">
        <v>14138.555204273431</v>
      </c>
      <c r="AE10" s="54">
        <v>14210.036026115726</v>
      </c>
      <c r="AF10" s="54">
        <v>14273.975887467481</v>
      </c>
      <c r="AG10" s="54">
        <v>14339.453787736114</v>
      </c>
      <c r="AH10" s="54">
        <v>14379.342854177787</v>
      </c>
      <c r="AI10" s="54">
        <v>14417.815901040773</v>
      </c>
      <c r="AJ10" s="54">
        <v>14453.718535003089</v>
      </c>
      <c r="AK10" s="54">
        <v>14480.645825763189</v>
      </c>
      <c r="AL10" s="54">
        <v>14507.188470042618</v>
      </c>
      <c r="AM10" s="54">
        <v>14530.242868523546</v>
      </c>
      <c r="AN10" s="54">
        <v>14547.357369263815</v>
      </c>
      <c r="AO10" s="54">
        <v>14571.59784661543</v>
      </c>
      <c r="AP10" s="54">
        <v>14594.607992714567</v>
      </c>
      <c r="AQ10" s="54">
        <v>14615.801978787416</v>
      </c>
      <c r="AR10" s="54">
        <v>14635.75279399244</v>
      </c>
      <c r="AS10" s="54">
        <v>14651.099867206683</v>
      </c>
      <c r="AT10" s="54">
        <v>14662.938239421026</v>
      </c>
      <c r="AU10" s="54">
        <v>14670.693397764226</v>
      </c>
      <c r="AV10" s="54">
        <v>14668.770460238444</v>
      </c>
      <c r="AW10" s="54">
        <v>14665.491126077726</v>
      </c>
      <c r="AX10" s="54">
        <v>14674.344476474151</v>
      </c>
      <c r="AY10" s="54">
        <v>14699.116498032694</v>
      </c>
      <c r="AZ10" s="54">
        <v>14746.632378180195</v>
      </c>
    </row>
    <row r="11" spans="1:52" x14ac:dyDescent="0.45">
      <c r="A11" s="55" t="s">
        <v>941</v>
      </c>
      <c r="B11" s="56">
        <v>362</v>
      </c>
      <c r="C11" s="56">
        <v>400.5</v>
      </c>
      <c r="D11" s="56">
        <v>419.5</v>
      </c>
      <c r="E11" s="56">
        <v>444.5</v>
      </c>
      <c r="F11" s="56">
        <v>476.5</v>
      </c>
      <c r="G11" s="56">
        <v>502</v>
      </c>
      <c r="H11" s="56">
        <v>520</v>
      </c>
      <c r="I11" s="56">
        <v>545</v>
      </c>
      <c r="J11" s="56">
        <v>599.5</v>
      </c>
      <c r="K11" s="56">
        <v>649</v>
      </c>
      <c r="L11" s="56">
        <v>662</v>
      </c>
      <c r="M11" s="56">
        <v>680</v>
      </c>
      <c r="N11" s="56">
        <v>684</v>
      </c>
      <c r="O11" s="56">
        <v>696</v>
      </c>
      <c r="P11" s="56">
        <v>698</v>
      </c>
      <c r="Q11" s="56">
        <v>705</v>
      </c>
      <c r="R11" s="56">
        <v>705.33182210841517</v>
      </c>
      <c r="S11" s="56">
        <v>732.62965485039035</v>
      </c>
      <c r="T11" s="56">
        <v>758.77996232241946</v>
      </c>
      <c r="U11" s="56">
        <v>787.16329147419799</v>
      </c>
      <c r="V11" s="56">
        <v>815.49188086968979</v>
      </c>
      <c r="W11" s="56">
        <v>842.05105491239772</v>
      </c>
      <c r="X11" s="56">
        <v>875.14273523584291</v>
      </c>
      <c r="Y11" s="56">
        <v>904.10260127267713</v>
      </c>
      <c r="Z11" s="56">
        <v>925.30175486944222</v>
      </c>
      <c r="AA11" s="56">
        <v>956.05476212073836</v>
      </c>
      <c r="AB11" s="56">
        <v>990.94568581508258</v>
      </c>
      <c r="AC11" s="56">
        <v>1032.5013865574115</v>
      </c>
      <c r="AD11" s="56">
        <v>1068.999171777954</v>
      </c>
      <c r="AE11" s="56">
        <v>1102.4992811181817</v>
      </c>
      <c r="AF11" s="56">
        <v>1130.7685333269824</v>
      </c>
      <c r="AG11" s="56">
        <v>1160.2413136063333</v>
      </c>
      <c r="AH11" s="56">
        <v>1192.9988357372495</v>
      </c>
      <c r="AI11" s="56">
        <v>1217.6612736346165</v>
      </c>
      <c r="AJ11" s="56">
        <v>1238.4045349408234</v>
      </c>
      <c r="AK11" s="56">
        <v>1259.8911865657324</v>
      </c>
      <c r="AL11" s="56">
        <v>1277.4021957413079</v>
      </c>
      <c r="AM11" s="56">
        <v>1293.2342834900865</v>
      </c>
      <c r="AN11" s="56">
        <v>1307.8409022178591</v>
      </c>
      <c r="AO11" s="56">
        <v>1321.7043968258049</v>
      </c>
      <c r="AP11" s="56">
        <v>1334.3050076499615</v>
      </c>
      <c r="AQ11" s="56">
        <v>1346.54797979199</v>
      </c>
      <c r="AR11" s="56">
        <v>1358.1027028472699</v>
      </c>
      <c r="AS11" s="56">
        <v>1369.4691216801921</v>
      </c>
      <c r="AT11" s="56">
        <v>1380.3812010243955</v>
      </c>
      <c r="AU11" s="56">
        <v>1390.1781878147619</v>
      </c>
      <c r="AV11" s="56">
        <v>1399.654761616287</v>
      </c>
      <c r="AW11" s="56">
        <v>1409.2083372632205</v>
      </c>
      <c r="AX11" s="56">
        <v>1414.64724888096</v>
      </c>
      <c r="AY11" s="56">
        <v>1420.777257108246</v>
      </c>
      <c r="AZ11" s="56">
        <v>1429.683688583789</v>
      </c>
    </row>
    <row r="12" spans="1:52" x14ac:dyDescent="0.45">
      <c r="A12" s="55" t="s">
        <v>942</v>
      </c>
      <c r="B12" s="56">
        <v>9355</v>
      </c>
      <c r="C12" s="56">
        <v>9472.5</v>
      </c>
      <c r="D12" s="56">
        <v>9652</v>
      </c>
      <c r="E12" s="56">
        <v>10047.5</v>
      </c>
      <c r="F12" s="56">
        <v>10284.5</v>
      </c>
      <c r="G12" s="56">
        <v>10413.5</v>
      </c>
      <c r="H12" s="56">
        <v>10640</v>
      </c>
      <c r="I12" s="56">
        <v>10872</v>
      </c>
      <c r="J12" s="56">
        <v>11180</v>
      </c>
      <c r="K12" s="56">
        <v>11328.5</v>
      </c>
      <c r="L12" s="56">
        <v>11538</v>
      </c>
      <c r="M12" s="56">
        <v>11690</v>
      </c>
      <c r="N12" s="56">
        <v>11897</v>
      </c>
      <c r="O12" s="56">
        <v>11922</v>
      </c>
      <c r="P12" s="56">
        <v>12023</v>
      </c>
      <c r="Q12" s="56">
        <v>12071</v>
      </c>
      <c r="R12" s="56">
        <v>12520.813697925247</v>
      </c>
      <c r="S12" s="56">
        <v>12958.344151384172</v>
      </c>
      <c r="T12" s="56">
        <v>13373.443689290396</v>
      </c>
      <c r="U12" s="56">
        <v>13719.677671807925</v>
      </c>
      <c r="V12" s="56">
        <v>13989.540310304972</v>
      </c>
      <c r="W12" s="56">
        <v>14230.060380176959</v>
      </c>
      <c r="X12" s="56">
        <v>14428.068919671363</v>
      </c>
      <c r="Y12" s="56">
        <v>14632.507649930329</v>
      </c>
      <c r="Z12" s="56">
        <v>14836.494510477271</v>
      </c>
      <c r="AA12" s="56">
        <v>15032.930986964975</v>
      </c>
      <c r="AB12" s="56">
        <v>15221.445503418667</v>
      </c>
      <c r="AC12" s="56">
        <v>15407.313851195717</v>
      </c>
      <c r="AD12" s="56">
        <v>15586.44872178858</v>
      </c>
      <c r="AE12" s="56">
        <v>15761.493694208139</v>
      </c>
      <c r="AF12" s="56">
        <v>15928.514434978082</v>
      </c>
      <c r="AG12" s="56">
        <v>16094.986791321546</v>
      </c>
      <c r="AH12" s="56">
        <v>16258.879289598339</v>
      </c>
      <c r="AI12" s="56">
        <v>16423.061889807421</v>
      </c>
      <c r="AJ12" s="56">
        <v>16588.561686422461</v>
      </c>
      <c r="AK12" s="56">
        <v>16754.907910495964</v>
      </c>
      <c r="AL12" s="56">
        <v>16923.467547598088</v>
      </c>
      <c r="AM12" s="56">
        <v>17094.473704153545</v>
      </c>
      <c r="AN12" s="56">
        <v>17267.807750038024</v>
      </c>
      <c r="AO12" s="56">
        <v>17444.833013529525</v>
      </c>
      <c r="AP12" s="56">
        <v>17627.014714964538</v>
      </c>
      <c r="AQ12" s="56">
        <v>17814.637977868941</v>
      </c>
      <c r="AR12" s="56">
        <v>18007.951542090123</v>
      </c>
      <c r="AS12" s="56">
        <v>18207.379477971888</v>
      </c>
      <c r="AT12" s="56">
        <v>18412.669368926752</v>
      </c>
      <c r="AU12" s="56">
        <v>18625.910047587357</v>
      </c>
      <c r="AV12" s="56">
        <v>18846.198918208978</v>
      </c>
      <c r="AW12" s="56">
        <v>19071.188995383745</v>
      </c>
      <c r="AX12" s="56">
        <v>19300.913123518927</v>
      </c>
      <c r="AY12" s="56">
        <v>19535.341944310501</v>
      </c>
      <c r="AZ12" s="56">
        <v>19773.379616507242</v>
      </c>
    </row>
    <row r="13" spans="1:52" x14ac:dyDescent="0.45">
      <c r="A13" s="51" t="s">
        <v>943</v>
      </c>
      <c r="B13" s="52">
        <v>15561203</v>
      </c>
      <c r="C13" s="52">
        <v>15380820</v>
      </c>
      <c r="D13" s="52">
        <v>15156378</v>
      </c>
      <c r="E13" s="52">
        <v>15836042.000000002</v>
      </c>
      <c r="F13" s="52">
        <v>17077017</v>
      </c>
      <c r="G13" s="52">
        <v>17815430</v>
      </c>
      <c r="H13" s="52">
        <v>18576154</v>
      </c>
      <c r="I13" s="52">
        <v>19542473</v>
      </c>
      <c r="J13" s="52">
        <v>19628823</v>
      </c>
      <c r="K13" s="52">
        <v>17839366</v>
      </c>
      <c r="L13" s="52">
        <v>17999670</v>
      </c>
      <c r="M13" s="52">
        <v>18767783</v>
      </c>
      <c r="N13" s="52">
        <v>18275321</v>
      </c>
      <c r="O13" s="52">
        <v>18152220</v>
      </c>
      <c r="P13" s="52">
        <v>18570152</v>
      </c>
      <c r="Q13" s="52">
        <v>19219514</v>
      </c>
      <c r="R13" s="52">
        <v>20688759.975937963</v>
      </c>
      <c r="S13" s="52">
        <v>21531946.307701372</v>
      </c>
      <c r="T13" s="52">
        <v>22315262.718272969</v>
      </c>
      <c r="U13" s="52">
        <v>23004081.715570316</v>
      </c>
      <c r="V13" s="52">
        <v>23604768.840222612</v>
      </c>
      <c r="W13" s="52">
        <v>24205985.76146318</v>
      </c>
      <c r="X13" s="52">
        <v>24775852.876021765</v>
      </c>
      <c r="Y13" s="52">
        <v>25290346.203332666</v>
      </c>
      <c r="Z13" s="52">
        <v>25768418.380327012</v>
      </c>
      <c r="AA13" s="52">
        <v>26280155.220368423</v>
      </c>
      <c r="AB13" s="52">
        <v>26790307.533028122</v>
      </c>
      <c r="AC13" s="52">
        <v>27314596.300936691</v>
      </c>
      <c r="AD13" s="52">
        <v>27880335.789699323</v>
      </c>
      <c r="AE13" s="52">
        <v>28420653.994380541</v>
      </c>
      <c r="AF13" s="52">
        <v>28957302.277637236</v>
      </c>
      <c r="AG13" s="52">
        <v>29504383.172391374</v>
      </c>
      <c r="AH13" s="52">
        <v>29983323.4601667</v>
      </c>
      <c r="AI13" s="52">
        <v>30450802.586461887</v>
      </c>
      <c r="AJ13" s="52">
        <v>30868480.784329541</v>
      </c>
      <c r="AK13" s="52">
        <v>31278798.110047646</v>
      </c>
      <c r="AL13" s="52">
        <v>31714976.861365747</v>
      </c>
      <c r="AM13" s="52">
        <v>32131735.663903646</v>
      </c>
      <c r="AN13" s="52">
        <v>32692729.75245294</v>
      </c>
      <c r="AO13" s="52">
        <v>33113101.445654545</v>
      </c>
      <c r="AP13" s="52">
        <v>33544777.400686339</v>
      </c>
      <c r="AQ13" s="52">
        <v>34031216.758976415</v>
      </c>
      <c r="AR13" s="52">
        <v>34531253.3583882</v>
      </c>
      <c r="AS13" s="52">
        <v>35032380.407899424</v>
      </c>
      <c r="AT13" s="52">
        <v>35529733.010815695</v>
      </c>
      <c r="AU13" s="52">
        <v>36099599.022203796</v>
      </c>
      <c r="AV13" s="52">
        <v>36649895.061309457</v>
      </c>
      <c r="AW13" s="52">
        <v>37135283.881815739</v>
      </c>
      <c r="AX13" s="52">
        <v>37694100.114128254</v>
      </c>
      <c r="AY13" s="52">
        <v>38229202.343665957</v>
      </c>
      <c r="AZ13" s="52">
        <v>38747746.68920745</v>
      </c>
    </row>
    <row r="14" spans="1:52" x14ac:dyDescent="0.45">
      <c r="A14" s="53" t="s">
        <v>944</v>
      </c>
      <c r="B14" s="54">
        <v>2143827</v>
      </c>
      <c r="C14" s="54">
        <v>2140888</v>
      </c>
      <c r="D14" s="54">
        <v>2156014</v>
      </c>
      <c r="E14" s="54">
        <v>2273004</v>
      </c>
      <c r="F14" s="54">
        <v>2366395</v>
      </c>
      <c r="G14" s="54">
        <v>2378862</v>
      </c>
      <c r="H14" s="54">
        <v>2396154</v>
      </c>
      <c r="I14" s="54">
        <v>2454881</v>
      </c>
      <c r="J14" s="54">
        <v>2385517</v>
      </c>
      <c r="K14" s="54">
        <v>2214168</v>
      </c>
      <c r="L14" s="54">
        <v>2213628</v>
      </c>
      <c r="M14" s="54">
        <v>2266539</v>
      </c>
      <c r="N14" s="54">
        <v>2108091</v>
      </c>
      <c r="O14" s="54">
        <v>1967042</v>
      </c>
      <c r="P14" s="54">
        <v>1863777.9999999998</v>
      </c>
      <c r="Q14" s="54">
        <v>1877055.9999999998</v>
      </c>
      <c r="R14" s="54">
        <v>1991039.8200281921</v>
      </c>
      <c r="S14" s="54">
        <v>2054850.0453037466</v>
      </c>
      <c r="T14" s="54">
        <v>2098558.3080666796</v>
      </c>
      <c r="U14" s="54">
        <v>2136153.2561859</v>
      </c>
      <c r="V14" s="54">
        <v>2167004.7287359908</v>
      </c>
      <c r="W14" s="54">
        <v>2196766.3499431172</v>
      </c>
      <c r="X14" s="54">
        <v>2223003.4060823731</v>
      </c>
      <c r="Y14" s="54">
        <v>2242482.6707516657</v>
      </c>
      <c r="Z14" s="54">
        <v>2268808.3696261751</v>
      </c>
      <c r="AA14" s="54">
        <v>2299450.2526532835</v>
      </c>
      <c r="AB14" s="54">
        <v>2324859.4958518418</v>
      </c>
      <c r="AC14" s="54">
        <v>2346559.0791954664</v>
      </c>
      <c r="AD14" s="54">
        <v>2376294.298821962</v>
      </c>
      <c r="AE14" s="54">
        <v>2407485.0674876799</v>
      </c>
      <c r="AF14" s="54">
        <v>2439992.1565882238</v>
      </c>
      <c r="AG14" s="54">
        <v>2471782.2939094044</v>
      </c>
      <c r="AH14" s="54">
        <v>2500944.3205586709</v>
      </c>
      <c r="AI14" s="54">
        <v>2534387.8743153834</v>
      </c>
      <c r="AJ14" s="54">
        <v>2564900.8354040603</v>
      </c>
      <c r="AK14" s="54">
        <v>2596130.4016626813</v>
      </c>
      <c r="AL14" s="54">
        <v>2630400.2650036798</v>
      </c>
      <c r="AM14" s="54">
        <v>2663448.9240076342</v>
      </c>
      <c r="AN14" s="54">
        <v>2712838.6004451672</v>
      </c>
      <c r="AO14" s="54">
        <v>2747620.164197444</v>
      </c>
      <c r="AP14" s="54">
        <v>2786589.8163138172</v>
      </c>
      <c r="AQ14" s="54">
        <v>2828500.3798063276</v>
      </c>
      <c r="AR14" s="54">
        <v>2869985.6115534799</v>
      </c>
      <c r="AS14" s="54">
        <v>2914712.3683418916</v>
      </c>
      <c r="AT14" s="54">
        <v>2959197.8580895374</v>
      </c>
      <c r="AU14" s="54">
        <v>3009597.7844210342</v>
      </c>
      <c r="AV14" s="54">
        <v>3059343.6381908339</v>
      </c>
      <c r="AW14" s="54">
        <v>3105933.3802806218</v>
      </c>
      <c r="AX14" s="54">
        <v>3159693.5559004894</v>
      </c>
      <c r="AY14" s="54">
        <v>3211013.2604485932</v>
      </c>
      <c r="AZ14" s="54">
        <v>3261850.1440130463</v>
      </c>
    </row>
    <row r="15" spans="1:52" x14ac:dyDescent="0.45">
      <c r="A15" s="55" t="s">
        <v>945</v>
      </c>
      <c r="B15" s="56">
        <v>10286902</v>
      </c>
      <c r="C15" s="56">
        <v>10119756</v>
      </c>
      <c r="D15" s="56">
        <v>9873476</v>
      </c>
      <c r="E15" s="56">
        <v>10339584.000000002</v>
      </c>
      <c r="F15" s="56">
        <v>11187250</v>
      </c>
      <c r="G15" s="56">
        <v>11697460</v>
      </c>
      <c r="H15" s="56">
        <v>12255870</v>
      </c>
      <c r="I15" s="56">
        <v>12933616</v>
      </c>
      <c r="J15" s="56">
        <v>12941634.000000002</v>
      </c>
      <c r="K15" s="56">
        <v>11722377.999999998</v>
      </c>
      <c r="L15" s="56">
        <v>11686786</v>
      </c>
      <c r="M15" s="56">
        <v>12306614</v>
      </c>
      <c r="N15" s="56">
        <v>12059138</v>
      </c>
      <c r="O15" s="56">
        <v>12013606</v>
      </c>
      <c r="P15" s="56">
        <v>12391944</v>
      </c>
      <c r="Q15" s="56">
        <v>12972444</v>
      </c>
      <c r="R15" s="56">
        <v>14205523.836820263</v>
      </c>
      <c r="S15" s="56">
        <v>14736833.916600823</v>
      </c>
      <c r="T15" s="56">
        <v>15246440.846967954</v>
      </c>
      <c r="U15" s="56">
        <v>15691582.185128324</v>
      </c>
      <c r="V15" s="56">
        <v>16077369.802879823</v>
      </c>
      <c r="W15" s="56">
        <v>16472234.586032931</v>
      </c>
      <c r="X15" s="56">
        <v>16845415.581387185</v>
      </c>
      <c r="Y15" s="56">
        <v>17179584.26977969</v>
      </c>
      <c r="Z15" s="56">
        <v>17518227.797507472</v>
      </c>
      <c r="AA15" s="56">
        <v>17885282.939515904</v>
      </c>
      <c r="AB15" s="56">
        <v>18247962.824709129</v>
      </c>
      <c r="AC15" s="56">
        <v>18620613.570617896</v>
      </c>
      <c r="AD15" s="56">
        <v>19020067.690712649</v>
      </c>
      <c r="AE15" s="56">
        <v>19398479.920359164</v>
      </c>
      <c r="AF15" s="56">
        <v>19772319.698375363</v>
      </c>
      <c r="AG15" s="56">
        <v>20152782.982736848</v>
      </c>
      <c r="AH15" s="56">
        <v>20483663.804077171</v>
      </c>
      <c r="AI15" s="56">
        <v>20801972.994953852</v>
      </c>
      <c r="AJ15" s="56">
        <v>21081912.608714305</v>
      </c>
      <c r="AK15" s="56">
        <v>21354108.27179965</v>
      </c>
      <c r="AL15" s="56">
        <v>21644882.856762581</v>
      </c>
      <c r="AM15" s="56">
        <v>21921598.967415381</v>
      </c>
      <c r="AN15" s="56">
        <v>22294144.027329471</v>
      </c>
      <c r="AO15" s="56">
        <v>22573442.121356942</v>
      </c>
      <c r="AP15" s="56">
        <v>22854468.538668454</v>
      </c>
      <c r="AQ15" s="56">
        <v>23177026.42053476</v>
      </c>
      <c r="AR15" s="56">
        <v>23506153.364447113</v>
      </c>
      <c r="AS15" s="56">
        <v>23841168.450503126</v>
      </c>
      <c r="AT15" s="56">
        <v>24177685.781413242</v>
      </c>
      <c r="AU15" s="56">
        <v>24556391.71472178</v>
      </c>
      <c r="AV15" s="56">
        <v>24918012.650755163</v>
      </c>
      <c r="AW15" s="56">
        <v>25241249.937108628</v>
      </c>
      <c r="AX15" s="56">
        <v>25606163.855527416</v>
      </c>
      <c r="AY15" s="56">
        <v>25953882.13195261</v>
      </c>
      <c r="AZ15" s="56">
        <v>26285442.534992188</v>
      </c>
    </row>
    <row r="16" spans="1:52" x14ac:dyDescent="0.45">
      <c r="A16" s="55" t="s">
        <v>946</v>
      </c>
      <c r="B16" s="56">
        <v>3130474</v>
      </c>
      <c r="C16" s="56">
        <v>3120176</v>
      </c>
      <c r="D16" s="56">
        <v>3126888</v>
      </c>
      <c r="E16" s="56">
        <v>3223454</v>
      </c>
      <c r="F16" s="56">
        <v>3523372</v>
      </c>
      <c r="G16" s="56">
        <v>3739108.0000000005</v>
      </c>
      <c r="H16" s="56">
        <v>3924130</v>
      </c>
      <c r="I16" s="56">
        <v>4153975.9999999995</v>
      </c>
      <c r="J16" s="56">
        <v>4301672</v>
      </c>
      <c r="K16" s="56">
        <v>3902820.0000000005</v>
      </c>
      <c r="L16" s="56">
        <v>4099256.0000000005</v>
      </c>
      <c r="M16" s="56">
        <v>4194630</v>
      </c>
      <c r="N16" s="56">
        <v>4108091.9999999986</v>
      </c>
      <c r="O16" s="56">
        <v>4171572.0000000005</v>
      </c>
      <c r="P16" s="56">
        <v>4314430</v>
      </c>
      <c r="Q16" s="56">
        <v>4370014</v>
      </c>
      <c r="R16" s="56">
        <v>4492196.3190895068</v>
      </c>
      <c r="S16" s="56">
        <v>4740262.3457968011</v>
      </c>
      <c r="T16" s="56">
        <v>4970263.5632383339</v>
      </c>
      <c r="U16" s="56">
        <v>5176346.2742560934</v>
      </c>
      <c r="V16" s="56">
        <v>5360394.3086067978</v>
      </c>
      <c r="W16" s="56">
        <v>5536984.8254871331</v>
      </c>
      <c r="X16" s="56">
        <v>5707433.8885522066</v>
      </c>
      <c r="Y16" s="56">
        <v>5868279.262801311</v>
      </c>
      <c r="Z16" s="56">
        <v>5981382.2131933654</v>
      </c>
      <c r="AA16" s="56">
        <v>6095422.0281992359</v>
      </c>
      <c r="AB16" s="56">
        <v>6217485.2124671526</v>
      </c>
      <c r="AC16" s="56">
        <v>6347423.6511233291</v>
      </c>
      <c r="AD16" s="56">
        <v>6483973.8001647117</v>
      </c>
      <c r="AE16" s="56">
        <v>6614689.0065336954</v>
      </c>
      <c r="AF16" s="56">
        <v>6744990.4226736519</v>
      </c>
      <c r="AG16" s="56">
        <v>6879817.8957451209</v>
      </c>
      <c r="AH16" s="56">
        <v>6998715.3355308566</v>
      </c>
      <c r="AI16" s="56">
        <v>7114441.7171926517</v>
      </c>
      <c r="AJ16" s="56">
        <v>7221667.3402111754</v>
      </c>
      <c r="AK16" s="56">
        <v>7328559.4365853146</v>
      </c>
      <c r="AL16" s="56">
        <v>7439693.7395994859</v>
      </c>
      <c r="AM16" s="56">
        <v>7546687.7724806275</v>
      </c>
      <c r="AN16" s="56">
        <v>7685747.1246783026</v>
      </c>
      <c r="AO16" s="56">
        <v>7792039.1601001592</v>
      </c>
      <c r="AP16" s="56">
        <v>7903719.0457040649</v>
      </c>
      <c r="AQ16" s="56">
        <v>8025689.9586353227</v>
      </c>
      <c r="AR16" s="56">
        <v>8155114.3823876083</v>
      </c>
      <c r="AS16" s="56">
        <v>8276499.5890544076</v>
      </c>
      <c r="AT16" s="56">
        <v>8392849.3713129126</v>
      </c>
      <c r="AU16" s="56">
        <v>8533609.523060983</v>
      </c>
      <c r="AV16" s="56">
        <v>8672538.7723634578</v>
      </c>
      <c r="AW16" s="56">
        <v>8788100.564426491</v>
      </c>
      <c r="AX16" s="56">
        <v>8928242.7027003523</v>
      </c>
      <c r="AY16" s="56">
        <v>9064306.9512647577</v>
      </c>
      <c r="AZ16" s="56">
        <v>9200454.0102022123</v>
      </c>
    </row>
    <row r="17" spans="1:52" x14ac:dyDescent="0.45">
      <c r="A17" s="49" t="s">
        <v>947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</row>
    <row r="18" spans="1:52" x14ac:dyDescent="0.45">
      <c r="A18" s="51" t="s">
        <v>935</v>
      </c>
      <c r="B18" s="52">
        <v>28201448.179047562</v>
      </c>
      <c r="C18" s="52">
        <v>29050357.880825322</v>
      </c>
      <c r="D18" s="52">
        <v>29540041.210927226</v>
      </c>
      <c r="E18" s="52">
        <v>30109832.241383344</v>
      </c>
      <c r="F18" s="52">
        <v>30826229.856754202</v>
      </c>
      <c r="G18" s="52">
        <v>31523023.338508099</v>
      </c>
      <c r="H18" s="52">
        <v>32285538.733455695</v>
      </c>
      <c r="I18" s="52">
        <v>33562870.694916643</v>
      </c>
      <c r="J18" s="52">
        <v>33888264.90327166</v>
      </c>
      <c r="K18" s="52">
        <v>33498389.55668062</v>
      </c>
      <c r="L18" s="52">
        <v>33627256.966098927</v>
      </c>
      <c r="M18" s="52">
        <v>33769849.45298817</v>
      </c>
      <c r="N18" s="52">
        <v>33437863.31172666</v>
      </c>
      <c r="O18" s="52">
        <v>33608208.470376797</v>
      </c>
      <c r="P18" s="52">
        <v>34200762.581494287</v>
      </c>
      <c r="Q18" s="52">
        <v>35084305.991468422</v>
      </c>
      <c r="R18" s="52">
        <v>35901979.165352292</v>
      </c>
      <c r="S18" s="52">
        <v>36909084.394880138</v>
      </c>
      <c r="T18" s="52">
        <v>37822823.5911019</v>
      </c>
      <c r="U18" s="52">
        <v>38604006.285280116</v>
      </c>
      <c r="V18" s="52">
        <v>39321148.75751996</v>
      </c>
      <c r="W18" s="52">
        <v>39954012.762931593</v>
      </c>
      <c r="X18" s="52">
        <v>40483054.102407604</v>
      </c>
      <c r="Y18" s="52">
        <v>40972497.520872578</v>
      </c>
      <c r="Z18" s="52">
        <v>41420166.617096327</v>
      </c>
      <c r="AA18" s="52">
        <v>41841256.22400821</v>
      </c>
      <c r="AB18" s="52">
        <v>42207648.243276641</v>
      </c>
      <c r="AC18" s="52">
        <v>42535780.17774798</v>
      </c>
      <c r="AD18" s="52">
        <v>42847745.314507931</v>
      </c>
      <c r="AE18" s="52">
        <v>43159659.825232655</v>
      </c>
      <c r="AF18" s="52">
        <v>43495548.721679159</v>
      </c>
      <c r="AG18" s="52">
        <v>43841381.063942023</v>
      </c>
      <c r="AH18" s="52">
        <v>44188410.135355517</v>
      </c>
      <c r="AI18" s="52">
        <v>44500405.496657796</v>
      </c>
      <c r="AJ18" s="52">
        <v>44820442.023513786</v>
      </c>
      <c r="AK18" s="52">
        <v>45153460.965137854</v>
      </c>
      <c r="AL18" s="52">
        <v>45502352.205433317</v>
      </c>
      <c r="AM18" s="52">
        <v>45863915.170534298</v>
      </c>
      <c r="AN18" s="52">
        <v>46238475.908683479</v>
      </c>
      <c r="AO18" s="52">
        <v>46629033.820153326</v>
      </c>
      <c r="AP18" s="52">
        <v>47034844.277584583</v>
      </c>
      <c r="AQ18" s="52">
        <v>47462268.945106521</v>
      </c>
      <c r="AR18" s="52">
        <v>47913602.973202698</v>
      </c>
      <c r="AS18" s="52">
        <v>48378698.676483281</v>
      </c>
      <c r="AT18" s="52">
        <v>48863830.008773915</v>
      </c>
      <c r="AU18" s="52">
        <v>49369762.888809308</v>
      </c>
      <c r="AV18" s="52">
        <v>49893222.42978175</v>
      </c>
      <c r="AW18" s="52">
        <v>50422091.701634459</v>
      </c>
      <c r="AX18" s="52">
        <v>50967806.593424104</v>
      </c>
      <c r="AY18" s="52">
        <v>51542408.371331118</v>
      </c>
      <c r="AZ18" s="52">
        <v>52156653.507742442</v>
      </c>
    </row>
    <row r="19" spans="1:52" x14ac:dyDescent="0.45">
      <c r="A19" s="55" t="s">
        <v>948</v>
      </c>
      <c r="B19" s="56">
        <v>22894199</v>
      </c>
      <c r="C19" s="56">
        <v>23651287</v>
      </c>
      <c r="D19" s="56">
        <v>24043841</v>
      </c>
      <c r="E19" s="56">
        <v>24574075</v>
      </c>
      <c r="F19" s="56">
        <v>25255875</v>
      </c>
      <c r="G19" s="56">
        <v>25916468</v>
      </c>
      <c r="H19" s="56">
        <v>26555673</v>
      </c>
      <c r="I19" s="56">
        <v>27819515</v>
      </c>
      <c r="J19" s="56">
        <v>28067306</v>
      </c>
      <c r="K19" s="56">
        <v>27733367</v>
      </c>
      <c r="L19" s="56">
        <v>27890843</v>
      </c>
      <c r="M19" s="56">
        <v>27995901</v>
      </c>
      <c r="N19" s="56">
        <v>27734174</v>
      </c>
      <c r="O19" s="56">
        <v>27887887</v>
      </c>
      <c r="P19" s="56">
        <v>28400895</v>
      </c>
      <c r="Q19" s="56">
        <v>29147375</v>
      </c>
      <c r="R19" s="56">
        <v>29688816.00081756</v>
      </c>
      <c r="S19" s="56">
        <v>30447303.527246464</v>
      </c>
      <c r="T19" s="56">
        <v>31170531.478868984</v>
      </c>
      <c r="U19" s="56">
        <v>31809180.495994724</v>
      </c>
      <c r="V19" s="56">
        <v>32409453.32966489</v>
      </c>
      <c r="W19" s="56">
        <v>32946554.409861807</v>
      </c>
      <c r="X19" s="56">
        <v>33398961.824463304</v>
      </c>
      <c r="Y19" s="56">
        <v>33815756.405000448</v>
      </c>
      <c r="Z19" s="56">
        <v>34194381.98164355</v>
      </c>
      <c r="AA19" s="56">
        <v>34548127.502572536</v>
      </c>
      <c r="AB19" s="56">
        <v>34854234.23756405</v>
      </c>
      <c r="AC19" s="56">
        <v>35125205.42002365</v>
      </c>
      <c r="AD19" s="56">
        <v>35383256.455664642</v>
      </c>
      <c r="AE19" s="56">
        <v>35644277.190984763</v>
      </c>
      <c r="AF19" s="56">
        <v>35932084.303746462</v>
      </c>
      <c r="AG19" s="56">
        <v>36231782.155774198</v>
      </c>
      <c r="AH19" s="56">
        <v>36529553.229718573</v>
      </c>
      <c r="AI19" s="56">
        <v>36797515.361466691</v>
      </c>
      <c r="AJ19" s="56">
        <v>37072008.421020292</v>
      </c>
      <c r="AK19" s="56">
        <v>37357788.693382367</v>
      </c>
      <c r="AL19" s="56">
        <v>37657537.442612149</v>
      </c>
      <c r="AM19" s="56">
        <v>37968507.823621675</v>
      </c>
      <c r="AN19" s="56">
        <v>38290873.993346639</v>
      </c>
      <c r="AO19" s="56">
        <v>38628442.079744317</v>
      </c>
      <c r="AP19" s="56">
        <v>38981576.062760837</v>
      </c>
      <c r="AQ19" s="56">
        <v>39354156.602151506</v>
      </c>
      <c r="AR19" s="56">
        <v>39749005.843030959</v>
      </c>
      <c r="AS19" s="56">
        <v>40156354.412442043</v>
      </c>
      <c r="AT19" s="56">
        <v>40581203.903244689</v>
      </c>
      <c r="AU19" s="56">
        <v>41024681.013863638</v>
      </c>
      <c r="AV19" s="56">
        <v>41485856.477847397</v>
      </c>
      <c r="AW19" s="56">
        <v>41951655.603040598</v>
      </c>
      <c r="AX19" s="56">
        <v>42433448.453623496</v>
      </c>
      <c r="AY19" s="56">
        <v>42942832.038360424</v>
      </c>
      <c r="AZ19" s="56">
        <v>43490300.603339449</v>
      </c>
    </row>
    <row r="20" spans="1:52" x14ac:dyDescent="0.45">
      <c r="A20" s="57" t="s">
        <v>949</v>
      </c>
      <c r="B20" s="58">
        <v>5307249.1790475631</v>
      </c>
      <c r="C20" s="58">
        <v>5399070.8808253231</v>
      </c>
      <c r="D20" s="58">
        <v>5496200.2109272266</v>
      </c>
      <c r="E20" s="58">
        <v>5535757.2413833458</v>
      </c>
      <c r="F20" s="58">
        <v>5570354.8567542015</v>
      </c>
      <c r="G20" s="58">
        <v>5606555.3385081002</v>
      </c>
      <c r="H20" s="58">
        <v>5729865.7334556961</v>
      </c>
      <c r="I20" s="58">
        <v>5743355.6949166423</v>
      </c>
      <c r="J20" s="58">
        <v>5820958.9032716565</v>
      </c>
      <c r="K20" s="58">
        <v>5765022.5566806216</v>
      </c>
      <c r="L20" s="58">
        <v>5736413.9660989251</v>
      </c>
      <c r="M20" s="58">
        <v>5773948.4529881692</v>
      </c>
      <c r="N20" s="58">
        <v>5703689.3117266577</v>
      </c>
      <c r="O20" s="58">
        <v>5720321.4703767998</v>
      </c>
      <c r="P20" s="58">
        <v>5799867.5814942904</v>
      </c>
      <c r="Q20" s="58">
        <v>5936930.9914684212</v>
      </c>
      <c r="R20" s="58">
        <v>6213163.1645347318</v>
      </c>
      <c r="S20" s="58">
        <v>6461780.8676336762</v>
      </c>
      <c r="T20" s="58">
        <v>6652292.1122329198</v>
      </c>
      <c r="U20" s="58">
        <v>6794825.7892853934</v>
      </c>
      <c r="V20" s="58">
        <v>6911695.4278550716</v>
      </c>
      <c r="W20" s="58">
        <v>7007458.353069786</v>
      </c>
      <c r="X20" s="58">
        <v>7084092.2779443013</v>
      </c>
      <c r="Y20" s="58">
        <v>7156741.1158721261</v>
      </c>
      <c r="Z20" s="58">
        <v>7225784.6354527744</v>
      </c>
      <c r="AA20" s="58">
        <v>7293128.7214356735</v>
      </c>
      <c r="AB20" s="58">
        <v>7353414.0057125883</v>
      </c>
      <c r="AC20" s="58">
        <v>7410574.7577243317</v>
      </c>
      <c r="AD20" s="58">
        <v>7464488.8588432884</v>
      </c>
      <c r="AE20" s="58">
        <v>7515382.6342478897</v>
      </c>
      <c r="AF20" s="58">
        <v>7563464.4179326938</v>
      </c>
      <c r="AG20" s="58">
        <v>7609598.9081678269</v>
      </c>
      <c r="AH20" s="58">
        <v>7658856.9056369402</v>
      </c>
      <c r="AI20" s="58">
        <v>7702890.1351911081</v>
      </c>
      <c r="AJ20" s="58">
        <v>7748433.6024934929</v>
      </c>
      <c r="AK20" s="58">
        <v>7795672.2717554886</v>
      </c>
      <c r="AL20" s="58">
        <v>7844814.7628211686</v>
      </c>
      <c r="AM20" s="58">
        <v>7895407.3469126206</v>
      </c>
      <c r="AN20" s="58">
        <v>7947601.9153368408</v>
      </c>
      <c r="AO20" s="58">
        <v>8000591.7404090129</v>
      </c>
      <c r="AP20" s="58">
        <v>8053268.2148237461</v>
      </c>
      <c r="AQ20" s="58">
        <v>8108112.3429550193</v>
      </c>
      <c r="AR20" s="58">
        <v>8164597.1301717404</v>
      </c>
      <c r="AS20" s="58">
        <v>8222344.2640412357</v>
      </c>
      <c r="AT20" s="58">
        <v>8282626.1055292292</v>
      </c>
      <c r="AU20" s="58">
        <v>8345081.8749456685</v>
      </c>
      <c r="AV20" s="58">
        <v>8407365.9519343525</v>
      </c>
      <c r="AW20" s="58">
        <v>8470436.0985938627</v>
      </c>
      <c r="AX20" s="58">
        <v>8534358.1398006082</v>
      </c>
      <c r="AY20" s="58">
        <v>8599576.3329706918</v>
      </c>
      <c r="AZ20" s="58">
        <v>8666352.9044029955</v>
      </c>
    </row>
    <row r="21" spans="1:52" x14ac:dyDescent="0.45">
      <c r="A21" s="51" t="s">
        <v>950</v>
      </c>
      <c r="B21" s="58">
        <v>5361.5</v>
      </c>
      <c r="C21" s="58">
        <v>5423.5</v>
      </c>
      <c r="D21" s="58">
        <v>5540</v>
      </c>
      <c r="E21" s="58">
        <v>5655</v>
      </c>
      <c r="F21" s="58">
        <v>5987</v>
      </c>
      <c r="G21" s="58">
        <v>6127.5</v>
      </c>
      <c r="H21" s="58">
        <v>6285</v>
      </c>
      <c r="I21" s="58">
        <v>6421</v>
      </c>
      <c r="J21" s="58">
        <v>6476.5</v>
      </c>
      <c r="K21" s="58">
        <v>6232</v>
      </c>
      <c r="L21" s="58">
        <v>6201</v>
      </c>
      <c r="M21" s="58">
        <v>6230</v>
      </c>
      <c r="N21" s="58">
        <v>6085</v>
      </c>
      <c r="O21" s="58">
        <v>5916.5</v>
      </c>
      <c r="P21" s="58">
        <v>5826.5</v>
      </c>
      <c r="Q21" s="58">
        <v>5758</v>
      </c>
      <c r="R21" s="58">
        <v>5711.3149682334642</v>
      </c>
      <c r="S21" s="58">
        <v>5905.8921660871074</v>
      </c>
      <c r="T21" s="58">
        <v>6069.5683149647557</v>
      </c>
      <c r="U21" s="58">
        <v>6215.595332418181</v>
      </c>
      <c r="V21" s="58">
        <v>6346.6698401016965</v>
      </c>
      <c r="W21" s="58">
        <v>6471.4844195414416</v>
      </c>
      <c r="X21" s="58">
        <v>6584.3419351313078</v>
      </c>
      <c r="Y21" s="58">
        <v>6682.8553391293844</v>
      </c>
      <c r="Z21" s="58">
        <v>6777.6857495040631</v>
      </c>
      <c r="AA21" s="58">
        <v>6870.0281958681308</v>
      </c>
      <c r="AB21" s="58">
        <v>6961.4851280760613</v>
      </c>
      <c r="AC21" s="58">
        <v>7052.7059747151934</v>
      </c>
      <c r="AD21" s="58">
        <v>7143.9487206447484</v>
      </c>
      <c r="AE21" s="58">
        <v>7235.0751646858344</v>
      </c>
      <c r="AF21" s="58">
        <v>7325.9347163691209</v>
      </c>
      <c r="AG21" s="58">
        <v>7402.2981815218127</v>
      </c>
      <c r="AH21" s="58">
        <v>7477.1667096728015</v>
      </c>
      <c r="AI21" s="58">
        <v>7551.6602935290157</v>
      </c>
      <c r="AJ21" s="58">
        <v>7626.5224101899703</v>
      </c>
      <c r="AK21" s="58">
        <v>7702.8283070765474</v>
      </c>
      <c r="AL21" s="58">
        <v>7777.2810604417882</v>
      </c>
      <c r="AM21" s="58">
        <v>7853.3989169763872</v>
      </c>
      <c r="AN21" s="58">
        <v>7930.8490093496639</v>
      </c>
      <c r="AO21" s="58">
        <v>8009.3593887944271</v>
      </c>
      <c r="AP21" s="58">
        <v>8090.4913387761708</v>
      </c>
      <c r="AQ21" s="58">
        <v>8174.8318956913226</v>
      </c>
      <c r="AR21" s="58">
        <v>8258.9760643955451</v>
      </c>
      <c r="AS21" s="58">
        <v>8344.8566296112622</v>
      </c>
      <c r="AT21" s="58">
        <v>8431.238469554768</v>
      </c>
      <c r="AU21" s="58">
        <v>8519.1528162496616</v>
      </c>
      <c r="AV21" s="58">
        <v>8604.5507812495252</v>
      </c>
      <c r="AW21" s="58">
        <v>8690.536166769627</v>
      </c>
      <c r="AX21" s="58">
        <v>8776.0169465714989</v>
      </c>
      <c r="AY21" s="58">
        <v>8861.467808095822</v>
      </c>
      <c r="AZ21" s="58">
        <v>8947.3414666723256</v>
      </c>
    </row>
    <row r="22" spans="1:52" x14ac:dyDescent="0.45">
      <c r="A22" s="51" t="s">
        <v>943</v>
      </c>
      <c r="B22" s="52">
        <v>600208</v>
      </c>
      <c r="C22" s="52">
        <v>582084</v>
      </c>
      <c r="D22" s="52">
        <v>571706</v>
      </c>
      <c r="E22" s="52">
        <v>596004</v>
      </c>
      <c r="F22" s="52">
        <v>637824</v>
      </c>
      <c r="G22" s="52">
        <v>656002</v>
      </c>
      <c r="H22" s="52">
        <v>724072</v>
      </c>
      <c r="I22" s="52">
        <v>764262</v>
      </c>
      <c r="J22" s="52">
        <v>784656</v>
      </c>
      <c r="K22" s="52">
        <v>695984</v>
      </c>
      <c r="L22" s="52">
        <v>749104</v>
      </c>
      <c r="M22" s="52">
        <v>762982</v>
      </c>
      <c r="N22" s="52">
        <v>755940</v>
      </c>
      <c r="O22" s="52">
        <v>765178</v>
      </c>
      <c r="P22" s="52">
        <v>776653.99999999988</v>
      </c>
      <c r="Q22" s="52">
        <v>808482</v>
      </c>
      <c r="R22" s="52">
        <v>850093.80714012985</v>
      </c>
      <c r="S22" s="52">
        <v>905732.67026914831</v>
      </c>
      <c r="T22" s="52">
        <v>963433.59951237449</v>
      </c>
      <c r="U22" s="52">
        <v>1017905.1585748307</v>
      </c>
      <c r="V22" s="52">
        <v>1069044.4236259428</v>
      </c>
      <c r="W22" s="52">
        <v>1120445.068197438</v>
      </c>
      <c r="X22" s="52">
        <v>1169047.0692671081</v>
      </c>
      <c r="Y22" s="52">
        <v>1216859.0770597039</v>
      </c>
      <c r="Z22" s="52">
        <v>1257973.5770309875</v>
      </c>
      <c r="AA22" s="52">
        <v>1302181.6348534632</v>
      </c>
      <c r="AB22" s="52">
        <v>1350458.1741881373</v>
      </c>
      <c r="AC22" s="52">
        <v>1402837.1885786818</v>
      </c>
      <c r="AD22" s="52">
        <v>1457938.724933859</v>
      </c>
      <c r="AE22" s="52">
        <v>1512728.2558326311</v>
      </c>
      <c r="AF22" s="52">
        <v>1568535.0423313756</v>
      </c>
      <c r="AG22" s="52">
        <v>1626344.225856191</v>
      </c>
      <c r="AH22" s="52">
        <v>1679535.5978625957</v>
      </c>
      <c r="AI22" s="52">
        <v>1732133.5928445724</v>
      </c>
      <c r="AJ22" s="52">
        <v>1784737.2832118468</v>
      </c>
      <c r="AK22" s="52">
        <v>1834092.2264456912</v>
      </c>
      <c r="AL22" s="52">
        <v>1888345.9424180905</v>
      </c>
      <c r="AM22" s="52">
        <v>1943490.8989654547</v>
      </c>
      <c r="AN22" s="52">
        <v>2017176.5006654032</v>
      </c>
      <c r="AO22" s="52">
        <v>2082934.1161513417</v>
      </c>
      <c r="AP22" s="52">
        <v>2149625.2811749917</v>
      </c>
      <c r="AQ22" s="52">
        <v>2220172.7144618598</v>
      </c>
      <c r="AR22" s="52">
        <v>2292101.6810090975</v>
      </c>
      <c r="AS22" s="52">
        <v>2361300.4816872547</v>
      </c>
      <c r="AT22" s="52">
        <v>2429551.5814311597</v>
      </c>
      <c r="AU22" s="52">
        <v>2506607.0212058043</v>
      </c>
      <c r="AV22" s="52">
        <v>2582920.7971521895</v>
      </c>
      <c r="AW22" s="52">
        <v>2650070.821435038</v>
      </c>
      <c r="AX22" s="52">
        <v>2725441.3766150819</v>
      </c>
      <c r="AY22" s="52">
        <v>2792845.4786015465</v>
      </c>
      <c r="AZ22" s="52">
        <v>2857657.3802103144</v>
      </c>
    </row>
    <row r="23" spans="1:52" x14ac:dyDescent="0.45">
      <c r="A23" s="53" t="s">
        <v>951</v>
      </c>
      <c r="B23" s="54">
        <v>339994</v>
      </c>
      <c r="C23" s="54">
        <v>324324</v>
      </c>
      <c r="D23" s="54">
        <v>311092</v>
      </c>
      <c r="E23" s="54">
        <v>319067.99999999994</v>
      </c>
      <c r="F23" s="54">
        <v>334827.99999999994</v>
      </c>
      <c r="G23" s="54">
        <v>342158</v>
      </c>
      <c r="H23" s="54">
        <v>379724</v>
      </c>
      <c r="I23" s="54">
        <v>398103.99999999994</v>
      </c>
      <c r="J23" s="54">
        <v>402808</v>
      </c>
      <c r="K23" s="54">
        <v>361990</v>
      </c>
      <c r="L23" s="54">
        <v>360234</v>
      </c>
      <c r="M23" s="54">
        <v>353864</v>
      </c>
      <c r="N23" s="54">
        <v>351830</v>
      </c>
      <c r="O23" s="54">
        <v>344266</v>
      </c>
      <c r="P23" s="54">
        <v>348139.99999999994</v>
      </c>
      <c r="Q23" s="54">
        <v>358013.99999999994</v>
      </c>
      <c r="R23" s="54">
        <v>379951.80241447728</v>
      </c>
      <c r="S23" s="54">
        <v>410589.91277869308</v>
      </c>
      <c r="T23" s="54">
        <v>441977.40615555947</v>
      </c>
      <c r="U23" s="54">
        <v>471364.10217744583</v>
      </c>
      <c r="V23" s="54">
        <v>499056.16254774295</v>
      </c>
      <c r="W23" s="54">
        <v>527393.9857880529</v>
      </c>
      <c r="X23" s="54">
        <v>553866.4999402673</v>
      </c>
      <c r="Y23" s="54">
        <v>579984.77039877593</v>
      </c>
      <c r="Z23" s="54">
        <v>606521.48768702638</v>
      </c>
      <c r="AA23" s="54">
        <v>633913.69348213379</v>
      </c>
      <c r="AB23" s="54">
        <v>663912.00278383144</v>
      </c>
      <c r="AC23" s="54">
        <v>696642.08425369323</v>
      </c>
      <c r="AD23" s="54">
        <v>730571.60921358818</v>
      </c>
      <c r="AE23" s="54">
        <v>765164.39859443286</v>
      </c>
      <c r="AF23" s="54">
        <v>800480.83894234989</v>
      </c>
      <c r="AG23" s="54">
        <v>837810.66625657387</v>
      </c>
      <c r="AH23" s="54">
        <v>871931.76622046623</v>
      </c>
      <c r="AI23" s="54">
        <v>906568.38769230945</v>
      </c>
      <c r="AJ23" s="54">
        <v>941975.87600152963</v>
      </c>
      <c r="AK23" s="54">
        <v>976684.70181517536</v>
      </c>
      <c r="AL23" s="54">
        <v>1014160.6268614928</v>
      </c>
      <c r="AM23" s="54">
        <v>1052712.7560761045</v>
      </c>
      <c r="AN23" s="54">
        <v>1101635.6987019875</v>
      </c>
      <c r="AO23" s="54">
        <v>1145905.6656936021</v>
      </c>
      <c r="AP23" s="54">
        <v>1189420.0904398044</v>
      </c>
      <c r="AQ23" s="54">
        <v>1233970.0484638591</v>
      </c>
      <c r="AR23" s="54">
        <v>1278431.6160837957</v>
      </c>
      <c r="AS23" s="54">
        <v>1322689.8700434854</v>
      </c>
      <c r="AT23" s="54">
        <v>1365977.8726340276</v>
      </c>
      <c r="AU23" s="54">
        <v>1415003.2801075864</v>
      </c>
      <c r="AV23" s="54">
        <v>1463478.0319615148</v>
      </c>
      <c r="AW23" s="54">
        <v>1506385.8960809689</v>
      </c>
      <c r="AX23" s="54">
        <v>1553189.4773685925</v>
      </c>
      <c r="AY23" s="54">
        <v>1594548.7347577554</v>
      </c>
      <c r="AZ23" s="54">
        <v>1634019.7614318891</v>
      </c>
    </row>
    <row r="24" spans="1:52" x14ac:dyDescent="0.45">
      <c r="A24" s="57" t="s">
        <v>946</v>
      </c>
      <c r="B24" s="58">
        <v>260214</v>
      </c>
      <c r="C24" s="58">
        <v>257760</v>
      </c>
      <c r="D24" s="58">
        <v>260614</v>
      </c>
      <c r="E24" s="58">
        <v>276936</v>
      </c>
      <c r="F24" s="58">
        <v>302996</v>
      </c>
      <c r="G24" s="58">
        <v>313844</v>
      </c>
      <c r="H24" s="58">
        <v>344348</v>
      </c>
      <c r="I24" s="58">
        <v>366158</v>
      </c>
      <c r="J24" s="58">
        <v>381848</v>
      </c>
      <c r="K24" s="58">
        <v>333994</v>
      </c>
      <c r="L24" s="58">
        <v>388870</v>
      </c>
      <c r="M24" s="58">
        <v>409118</v>
      </c>
      <c r="N24" s="58">
        <v>404110.00000000006</v>
      </c>
      <c r="O24" s="58">
        <v>420911.99999999994</v>
      </c>
      <c r="P24" s="58">
        <v>428513.99999999994</v>
      </c>
      <c r="Q24" s="58">
        <v>450468</v>
      </c>
      <c r="R24" s="58">
        <v>470142.00472565263</v>
      </c>
      <c r="S24" s="58">
        <v>495142.75749045523</v>
      </c>
      <c r="T24" s="58">
        <v>521456.19335681497</v>
      </c>
      <c r="U24" s="58">
        <v>546541.05639738496</v>
      </c>
      <c r="V24" s="58">
        <v>569988.26107819995</v>
      </c>
      <c r="W24" s="58">
        <v>593051.08240938501</v>
      </c>
      <c r="X24" s="58">
        <v>615180.56932684081</v>
      </c>
      <c r="Y24" s="58">
        <v>636874.30666092806</v>
      </c>
      <c r="Z24" s="58">
        <v>651452.0893439611</v>
      </c>
      <c r="AA24" s="58">
        <v>668267.94137132925</v>
      </c>
      <c r="AB24" s="58">
        <v>686546.17140430585</v>
      </c>
      <c r="AC24" s="58">
        <v>706195.10432498856</v>
      </c>
      <c r="AD24" s="58">
        <v>727367.11572027078</v>
      </c>
      <c r="AE24" s="58">
        <v>747563.8572381984</v>
      </c>
      <c r="AF24" s="58">
        <v>768054.20338902588</v>
      </c>
      <c r="AG24" s="58">
        <v>788533.55959961703</v>
      </c>
      <c r="AH24" s="58">
        <v>807603.83164212934</v>
      </c>
      <c r="AI24" s="58">
        <v>825565.20515226282</v>
      </c>
      <c r="AJ24" s="58">
        <v>842761.40721031709</v>
      </c>
      <c r="AK24" s="58">
        <v>857407.52463051572</v>
      </c>
      <c r="AL24" s="58">
        <v>874185.31555659778</v>
      </c>
      <c r="AM24" s="58">
        <v>890778.14288935007</v>
      </c>
      <c r="AN24" s="58">
        <v>915540.8019634157</v>
      </c>
      <c r="AO24" s="58">
        <v>937028.45045773953</v>
      </c>
      <c r="AP24" s="58">
        <v>960205.19073518738</v>
      </c>
      <c r="AQ24" s="58">
        <v>986202.66599800065</v>
      </c>
      <c r="AR24" s="58">
        <v>1013670.0649253019</v>
      </c>
      <c r="AS24" s="58">
        <v>1038610.6116437694</v>
      </c>
      <c r="AT24" s="58">
        <v>1063573.7087971324</v>
      </c>
      <c r="AU24" s="58">
        <v>1091603.7410982181</v>
      </c>
      <c r="AV24" s="58">
        <v>1119442.7651906749</v>
      </c>
      <c r="AW24" s="58">
        <v>1143684.9253540691</v>
      </c>
      <c r="AX24" s="58">
        <v>1172251.8992464894</v>
      </c>
      <c r="AY24" s="58">
        <v>1198296.7438437911</v>
      </c>
      <c r="AZ24" s="58">
        <v>1223637.6187784253</v>
      </c>
    </row>
    <row r="25" spans="1:52" x14ac:dyDescent="0.45">
      <c r="A25" s="51" t="s">
        <v>952</v>
      </c>
      <c r="B25" s="59">
        <v>1602.3358663664608</v>
      </c>
      <c r="C25" s="59">
        <v>1650.6484918185593</v>
      </c>
      <c r="D25" s="59">
        <v>1670.8751030291528</v>
      </c>
      <c r="E25" s="59">
        <v>1816.2772392020827</v>
      </c>
      <c r="F25" s="59">
        <v>1838.1477854496238</v>
      </c>
      <c r="G25" s="59">
        <v>1934.7351721896407</v>
      </c>
      <c r="H25" s="59">
        <v>2102.6897820410827</v>
      </c>
      <c r="I25" s="59">
        <v>2066.6123050930119</v>
      </c>
      <c r="J25" s="59">
        <v>1931.0454538325034</v>
      </c>
      <c r="K25" s="59">
        <v>1911.8676774102669</v>
      </c>
      <c r="L25" s="59">
        <v>1925.8286854654684</v>
      </c>
      <c r="M25" s="59">
        <v>1888.8993961672143</v>
      </c>
      <c r="N25" s="59">
        <v>1859.037011435058</v>
      </c>
      <c r="O25" s="59">
        <v>1782.791747604741</v>
      </c>
      <c r="P25" s="59">
        <v>1753.5676859548846</v>
      </c>
      <c r="Q25" s="59">
        <v>1816.1638472358504</v>
      </c>
      <c r="R25" s="59">
        <v>1843.8169321285627</v>
      </c>
      <c r="S25" s="59">
        <v>1881.716874943168</v>
      </c>
      <c r="T25" s="59">
        <v>1918.1047924851671</v>
      </c>
      <c r="U25" s="59">
        <v>1950.5652258156788</v>
      </c>
      <c r="V25" s="59">
        <v>1980.090481185523</v>
      </c>
      <c r="W25" s="59">
        <v>2006.8866362622275</v>
      </c>
      <c r="X25" s="59">
        <v>2031.4756905844752</v>
      </c>
      <c r="Y25" s="59">
        <v>2059.2475135361442</v>
      </c>
      <c r="Z25" s="59">
        <v>2085.5755469975725</v>
      </c>
      <c r="AA25" s="59">
        <v>2111.412920602223</v>
      </c>
      <c r="AB25" s="59">
        <v>2136.744274395744</v>
      </c>
      <c r="AC25" s="59">
        <v>2161.8706015386588</v>
      </c>
      <c r="AD25" s="59">
        <v>2186.9747073477511</v>
      </c>
      <c r="AE25" s="59">
        <v>2212.1190117473252</v>
      </c>
      <c r="AF25" s="59">
        <v>2237.1558759976397</v>
      </c>
      <c r="AG25" s="59">
        <v>2261.9702224324637</v>
      </c>
      <c r="AH25" s="59">
        <v>2286.3298807567639</v>
      </c>
      <c r="AI25" s="59">
        <v>2307.0619856896656</v>
      </c>
      <c r="AJ25" s="59">
        <v>2328.0857038383228</v>
      </c>
      <c r="AK25" s="59">
        <v>2349.1457026706121</v>
      </c>
      <c r="AL25" s="59">
        <v>2370.4832019076748</v>
      </c>
      <c r="AM25" s="59">
        <v>2392.2583656977808</v>
      </c>
      <c r="AN25" s="59">
        <v>2414.0621047862578</v>
      </c>
      <c r="AO25" s="59">
        <v>2436.8518023242532</v>
      </c>
      <c r="AP25" s="59">
        <v>2460.6383992640631</v>
      </c>
      <c r="AQ25" s="59">
        <v>2485.1908986570761</v>
      </c>
      <c r="AR25" s="59">
        <v>2509.8632054846994</v>
      </c>
      <c r="AS25" s="59">
        <v>2535.4780931173273</v>
      </c>
      <c r="AT25" s="59">
        <v>2561.8278951143748</v>
      </c>
      <c r="AU25" s="59">
        <v>2589.4616562151318</v>
      </c>
      <c r="AV25" s="59">
        <v>2618.1682500615698</v>
      </c>
      <c r="AW25" s="59">
        <v>2647.4102483568804</v>
      </c>
      <c r="AX25" s="59">
        <v>2676.8391871459244</v>
      </c>
      <c r="AY25" s="59">
        <v>2706.7427766908559</v>
      </c>
      <c r="AZ25" s="59">
        <v>2737.0487874423029</v>
      </c>
    </row>
    <row r="26" spans="1:52" x14ac:dyDescent="0.45">
      <c r="A26" s="55" t="s">
        <v>953</v>
      </c>
      <c r="B26" s="60">
        <v>936.93658815081994</v>
      </c>
      <c r="C26" s="60">
        <v>975.15464794521154</v>
      </c>
      <c r="D26" s="60">
        <v>983.99292557647186</v>
      </c>
      <c r="E26" s="60">
        <v>1057.8274808262165</v>
      </c>
      <c r="F26" s="60">
        <v>1081.9735121499584</v>
      </c>
      <c r="G26" s="60">
        <v>1125.7827746816024</v>
      </c>
      <c r="H26" s="60">
        <v>1286.0020552796964</v>
      </c>
      <c r="I26" s="60">
        <v>1237.1102493266558</v>
      </c>
      <c r="J26" s="60">
        <v>1084.3710217799203</v>
      </c>
      <c r="K26" s="60">
        <v>1076.1599915319657</v>
      </c>
      <c r="L26" s="60">
        <v>1067.2638269663303</v>
      </c>
      <c r="M26" s="60">
        <v>1024.114510210142</v>
      </c>
      <c r="N26" s="60">
        <v>996.05496627261141</v>
      </c>
      <c r="O26" s="60">
        <v>919.89620494785231</v>
      </c>
      <c r="P26" s="60">
        <v>886.72069638061407</v>
      </c>
      <c r="Q26" s="60">
        <v>889.17291572099248</v>
      </c>
      <c r="R26" s="60">
        <v>899.14419090153729</v>
      </c>
      <c r="S26" s="60">
        <v>912.20524500107626</v>
      </c>
      <c r="T26" s="60">
        <v>924.92270649018462</v>
      </c>
      <c r="U26" s="60">
        <v>935.65744807919782</v>
      </c>
      <c r="V26" s="60">
        <v>944.5737616762234</v>
      </c>
      <c r="W26" s="60">
        <v>952.19101420917275</v>
      </c>
      <c r="X26" s="60">
        <v>958.92238549889555</v>
      </c>
      <c r="Y26" s="60">
        <v>966.81020268145505</v>
      </c>
      <c r="Z26" s="60">
        <v>974.18334672446792</v>
      </c>
      <c r="AA26" s="60">
        <v>981.82634293518811</v>
      </c>
      <c r="AB26" s="60">
        <v>989.42500672676306</v>
      </c>
      <c r="AC26" s="60">
        <v>996.89408179069073</v>
      </c>
      <c r="AD26" s="60">
        <v>1004.2862745508951</v>
      </c>
      <c r="AE26" s="60">
        <v>1011.5875106321083</v>
      </c>
      <c r="AF26" s="60">
        <v>1018.9632068762459</v>
      </c>
      <c r="AG26" s="60">
        <v>1026.2879273293206</v>
      </c>
      <c r="AH26" s="60">
        <v>1033.6959356779587</v>
      </c>
      <c r="AI26" s="60">
        <v>1040.1681714863082</v>
      </c>
      <c r="AJ26" s="60">
        <v>1046.6706477607265</v>
      </c>
      <c r="AK26" s="60">
        <v>1053.1817276350816</v>
      </c>
      <c r="AL26" s="60">
        <v>1059.8180296832761</v>
      </c>
      <c r="AM26" s="60">
        <v>1066.5574955009242</v>
      </c>
      <c r="AN26" s="60">
        <v>1073.4330408384947</v>
      </c>
      <c r="AO26" s="60">
        <v>1080.4835765444998</v>
      </c>
      <c r="AP26" s="60">
        <v>1087.9414213518714</v>
      </c>
      <c r="AQ26" s="60">
        <v>1095.8822388702722</v>
      </c>
      <c r="AR26" s="60">
        <v>1103.7857245812904</v>
      </c>
      <c r="AS26" s="60">
        <v>1112.2740109408035</v>
      </c>
      <c r="AT26" s="60">
        <v>1121.2782575105709</v>
      </c>
      <c r="AU26" s="60">
        <v>1131.2462987335305</v>
      </c>
      <c r="AV26" s="60">
        <v>1141.7394806905154</v>
      </c>
      <c r="AW26" s="60">
        <v>1152.554565159536</v>
      </c>
      <c r="AX26" s="60">
        <v>1163.7236031049049</v>
      </c>
      <c r="AY26" s="60">
        <v>1175.2883957843369</v>
      </c>
      <c r="AZ26" s="60">
        <v>1187.2946343256433</v>
      </c>
    </row>
    <row r="27" spans="1:52" x14ac:dyDescent="0.45">
      <c r="A27" s="57" t="s">
        <v>954</v>
      </c>
      <c r="B27" s="61">
        <v>665.39927821564072</v>
      </c>
      <c r="C27" s="61">
        <v>675.49384387334783</v>
      </c>
      <c r="D27" s="61">
        <v>686.88217745268093</v>
      </c>
      <c r="E27" s="61">
        <v>758.44975837586617</v>
      </c>
      <c r="F27" s="61">
        <v>756.17427329966551</v>
      </c>
      <c r="G27" s="61">
        <v>808.95239750803819</v>
      </c>
      <c r="H27" s="61">
        <v>816.68772676138644</v>
      </c>
      <c r="I27" s="61">
        <v>829.50205576635585</v>
      </c>
      <c r="J27" s="61">
        <v>846.67443205258326</v>
      </c>
      <c r="K27" s="61">
        <v>835.70768587830116</v>
      </c>
      <c r="L27" s="61">
        <v>858.56485849913804</v>
      </c>
      <c r="M27" s="61">
        <v>864.78488595707222</v>
      </c>
      <c r="N27" s="61">
        <v>862.98204516244675</v>
      </c>
      <c r="O27" s="61">
        <v>862.89554265688867</v>
      </c>
      <c r="P27" s="61">
        <v>866.84698957427054</v>
      </c>
      <c r="Q27" s="61">
        <v>926.99093151485795</v>
      </c>
      <c r="R27" s="61">
        <v>944.67274122702531</v>
      </c>
      <c r="S27" s="61">
        <v>969.51162994209176</v>
      </c>
      <c r="T27" s="61">
        <v>993.18208599498246</v>
      </c>
      <c r="U27" s="61">
        <v>1014.907777736481</v>
      </c>
      <c r="V27" s="61">
        <v>1035.5167195092995</v>
      </c>
      <c r="W27" s="61">
        <v>1054.6956220530549</v>
      </c>
      <c r="X27" s="61">
        <v>1072.5533050855795</v>
      </c>
      <c r="Y27" s="61">
        <v>1092.4373108546893</v>
      </c>
      <c r="Z27" s="61">
        <v>1111.3922002731047</v>
      </c>
      <c r="AA27" s="61">
        <v>1129.586577667035</v>
      </c>
      <c r="AB27" s="61">
        <v>1147.319267668981</v>
      </c>
      <c r="AC27" s="61">
        <v>1164.9765197479683</v>
      </c>
      <c r="AD27" s="61">
        <v>1182.688432796856</v>
      </c>
      <c r="AE27" s="61">
        <v>1200.531501115217</v>
      </c>
      <c r="AF27" s="61">
        <v>1218.1926691213937</v>
      </c>
      <c r="AG27" s="61">
        <v>1235.6822951031429</v>
      </c>
      <c r="AH27" s="61">
        <v>1252.6339450788053</v>
      </c>
      <c r="AI27" s="61">
        <v>1266.8938142033574</v>
      </c>
      <c r="AJ27" s="61">
        <v>1281.4150560775963</v>
      </c>
      <c r="AK27" s="61">
        <v>1295.9639750355302</v>
      </c>
      <c r="AL27" s="61">
        <v>1310.6651722243989</v>
      </c>
      <c r="AM27" s="61">
        <v>1325.7008701968566</v>
      </c>
      <c r="AN27" s="61">
        <v>1340.6290639477629</v>
      </c>
      <c r="AO27" s="61">
        <v>1356.3682257797534</v>
      </c>
      <c r="AP27" s="61">
        <v>1372.6969779121916</v>
      </c>
      <c r="AQ27" s="61">
        <v>1389.3086597868041</v>
      </c>
      <c r="AR27" s="61">
        <v>1406.0774809034087</v>
      </c>
      <c r="AS27" s="61">
        <v>1423.2040821765236</v>
      </c>
      <c r="AT27" s="61">
        <v>1440.5496376038041</v>
      </c>
      <c r="AU27" s="61">
        <v>1458.2153574816014</v>
      </c>
      <c r="AV27" s="61">
        <v>1476.4287693710544</v>
      </c>
      <c r="AW27" s="61">
        <v>1494.8556831973442</v>
      </c>
      <c r="AX27" s="61">
        <v>1513.1155840410192</v>
      </c>
      <c r="AY27" s="61">
        <v>1531.4543809065187</v>
      </c>
      <c r="AZ27" s="61">
        <v>1549.7541531166596</v>
      </c>
    </row>
    <row r="28" spans="1:52" x14ac:dyDescent="0.45">
      <c r="A28" s="62"/>
    </row>
    <row r="29" spans="1:52" x14ac:dyDescent="0.45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</row>
    <row r="30" spans="1:52" x14ac:dyDescent="0.45">
      <c r="A30" s="47" t="s">
        <v>935</v>
      </c>
      <c r="B30" s="65">
        <v>256144294.17904755</v>
      </c>
      <c r="C30" s="65">
        <v>263427961.88082531</v>
      </c>
      <c r="D30" s="65">
        <v>268820935.21092725</v>
      </c>
      <c r="E30" s="65">
        <v>273658329.24138331</v>
      </c>
      <c r="F30" s="65">
        <v>278404118.85675418</v>
      </c>
      <c r="G30" s="65">
        <v>284589505.33850813</v>
      </c>
      <c r="H30" s="65">
        <v>291258991.73345572</v>
      </c>
      <c r="I30" s="65">
        <v>298753086.69491667</v>
      </c>
      <c r="J30" s="65">
        <v>303748883.90327168</v>
      </c>
      <c r="K30" s="65">
        <v>305611817.55668062</v>
      </c>
      <c r="L30" s="65">
        <v>310156348.9660989</v>
      </c>
      <c r="M30" s="65">
        <v>313582448.45298815</v>
      </c>
      <c r="N30" s="65">
        <v>314987025.31172669</v>
      </c>
      <c r="O30" s="65">
        <v>319608426.47037679</v>
      </c>
      <c r="P30" s="65">
        <v>323509058.58149427</v>
      </c>
      <c r="Q30" s="65">
        <v>327835506.99146843</v>
      </c>
      <c r="R30" s="65">
        <v>335648127.25269699</v>
      </c>
      <c r="S30" s="65">
        <v>343553013.86135173</v>
      </c>
      <c r="T30" s="65">
        <v>349860392.44599646</v>
      </c>
      <c r="U30" s="65">
        <v>355542928.09642208</v>
      </c>
      <c r="V30" s="65">
        <v>360404343.70063138</v>
      </c>
      <c r="W30" s="65">
        <v>365136007.23007256</v>
      </c>
      <c r="X30" s="65">
        <v>369786022.23044741</v>
      </c>
      <c r="Y30" s="65">
        <v>373932816.96997285</v>
      </c>
      <c r="Z30" s="65">
        <v>377630207.4127171</v>
      </c>
      <c r="AA30" s="65">
        <v>381120494.28871155</v>
      </c>
      <c r="AB30" s="65">
        <v>383868726.81150085</v>
      </c>
      <c r="AC30" s="65">
        <v>386210404.57085395</v>
      </c>
      <c r="AD30" s="65">
        <v>388572719.72853029</v>
      </c>
      <c r="AE30" s="65">
        <v>390866877.70152867</v>
      </c>
      <c r="AF30" s="65">
        <v>393261497.60168225</v>
      </c>
      <c r="AG30" s="65">
        <v>395735931.7238574</v>
      </c>
      <c r="AH30" s="65">
        <v>398209178.28356886</v>
      </c>
      <c r="AI30" s="65">
        <v>400666986.49330014</v>
      </c>
      <c r="AJ30" s="65">
        <v>403096397.29868948</v>
      </c>
      <c r="AK30" s="65">
        <v>405485352.98687428</v>
      </c>
      <c r="AL30" s="65">
        <v>407830436.44711578</v>
      </c>
      <c r="AM30" s="65">
        <v>410133522.93937516</v>
      </c>
      <c r="AN30" s="65">
        <v>412373148.30646455</v>
      </c>
      <c r="AO30" s="65">
        <v>414508553.37337267</v>
      </c>
      <c r="AP30" s="65">
        <v>416612901.04705024</v>
      </c>
      <c r="AQ30" s="65">
        <v>418746034.60527402</v>
      </c>
      <c r="AR30" s="65">
        <v>420949536.93139476</v>
      </c>
      <c r="AS30" s="65">
        <v>423267861.23701632</v>
      </c>
      <c r="AT30" s="65">
        <v>425679999.83338004</v>
      </c>
      <c r="AU30" s="65">
        <v>428282203.39292848</v>
      </c>
      <c r="AV30" s="65">
        <v>431001274.01907867</v>
      </c>
      <c r="AW30" s="65">
        <v>433769788.25173759</v>
      </c>
      <c r="AX30" s="65">
        <v>436612517.19681835</v>
      </c>
      <c r="AY30" s="65">
        <v>439548313.98867911</v>
      </c>
      <c r="AZ30" s="65">
        <v>442601700.59967333</v>
      </c>
    </row>
    <row r="31" spans="1:52" x14ac:dyDescent="0.45">
      <c r="A31" s="66" t="s">
        <v>934</v>
      </c>
      <c r="B31" s="67">
        <v>227942846</v>
      </c>
      <c r="C31" s="67">
        <v>234377604</v>
      </c>
      <c r="D31" s="67">
        <v>239280894</v>
      </c>
      <c r="E31" s="67">
        <v>243548497</v>
      </c>
      <c r="F31" s="67">
        <v>247577889</v>
      </c>
      <c r="G31" s="67">
        <v>253066482</v>
      </c>
      <c r="H31" s="67">
        <v>258973453</v>
      </c>
      <c r="I31" s="67">
        <v>265190216</v>
      </c>
      <c r="J31" s="67">
        <v>269860619</v>
      </c>
      <c r="K31" s="67">
        <v>272113428</v>
      </c>
      <c r="L31" s="67">
        <v>276529092</v>
      </c>
      <c r="M31" s="67">
        <v>279812599</v>
      </c>
      <c r="N31" s="67">
        <v>281549162</v>
      </c>
      <c r="O31" s="67">
        <v>286000218</v>
      </c>
      <c r="P31" s="67">
        <v>289308296</v>
      </c>
      <c r="Q31" s="67">
        <v>292751201</v>
      </c>
      <c r="R31" s="67">
        <v>299746148.08734471</v>
      </c>
      <c r="S31" s="67">
        <v>306643929.46647161</v>
      </c>
      <c r="T31" s="67">
        <v>312037568.85489458</v>
      </c>
      <c r="U31" s="67">
        <v>316938921.81114197</v>
      </c>
      <c r="V31" s="67">
        <v>321083194.94311142</v>
      </c>
      <c r="W31" s="67">
        <v>325181994.46714097</v>
      </c>
      <c r="X31" s="67">
        <v>329302968.12803984</v>
      </c>
      <c r="Y31" s="67">
        <v>332960319.44910026</v>
      </c>
      <c r="Z31" s="67">
        <v>336210040.7956208</v>
      </c>
      <c r="AA31" s="67">
        <v>339279238.06470335</v>
      </c>
      <c r="AB31" s="67">
        <v>341661078.56822419</v>
      </c>
      <c r="AC31" s="67">
        <v>343674624.39310598</v>
      </c>
      <c r="AD31" s="67">
        <v>345724974.41402239</v>
      </c>
      <c r="AE31" s="67">
        <v>347707217.87629598</v>
      </c>
      <c r="AF31" s="67">
        <v>349765948.88000309</v>
      </c>
      <c r="AG31" s="67">
        <v>351894550.65991539</v>
      </c>
      <c r="AH31" s="67">
        <v>354020768.14821333</v>
      </c>
      <c r="AI31" s="67">
        <v>356166580.99664235</v>
      </c>
      <c r="AJ31" s="67">
        <v>358275955.27517569</v>
      </c>
      <c r="AK31" s="67">
        <v>360331892.02173644</v>
      </c>
      <c r="AL31" s="67">
        <v>362328084.24168247</v>
      </c>
      <c r="AM31" s="67">
        <v>364269607.76884085</v>
      </c>
      <c r="AN31" s="67">
        <v>366134672.39778107</v>
      </c>
      <c r="AO31" s="67">
        <v>367879519.55321932</v>
      </c>
      <c r="AP31" s="67">
        <v>369578056.76946563</v>
      </c>
      <c r="AQ31" s="67">
        <v>371283765.66016752</v>
      </c>
      <c r="AR31" s="67">
        <v>373035933.95819205</v>
      </c>
      <c r="AS31" s="67">
        <v>374889162.56053305</v>
      </c>
      <c r="AT31" s="67">
        <v>376816169.82460612</v>
      </c>
      <c r="AU31" s="67">
        <v>378912440.50411916</v>
      </c>
      <c r="AV31" s="67">
        <v>381108051.58929694</v>
      </c>
      <c r="AW31" s="67">
        <v>383347696.55010313</v>
      </c>
      <c r="AX31" s="67">
        <v>385644710.60339427</v>
      </c>
      <c r="AY31" s="67">
        <v>388005905.61734802</v>
      </c>
      <c r="AZ31" s="67">
        <v>390445047.09193087</v>
      </c>
    </row>
    <row r="32" spans="1:52" x14ac:dyDescent="0.45">
      <c r="A32" s="68" t="s">
        <v>936</v>
      </c>
      <c r="B32" s="69">
        <v>26679508</v>
      </c>
      <c r="C32" s="69">
        <v>27609356</v>
      </c>
      <c r="D32" s="69">
        <v>28647121</v>
      </c>
      <c r="E32" s="69">
        <v>29429695</v>
      </c>
      <c r="F32" s="69">
        <v>30192633</v>
      </c>
      <c r="G32" s="69">
        <v>31273941</v>
      </c>
      <c r="H32" s="69">
        <v>32303391</v>
      </c>
      <c r="I32" s="69">
        <v>33513997</v>
      </c>
      <c r="J32" s="69">
        <v>34753905</v>
      </c>
      <c r="K32" s="69">
        <v>35320124</v>
      </c>
      <c r="L32" s="69">
        <v>35884391</v>
      </c>
      <c r="M32" s="69">
        <v>36307796</v>
      </c>
      <c r="N32" s="69">
        <v>36013088</v>
      </c>
      <c r="O32" s="69">
        <v>36192222</v>
      </c>
      <c r="P32" s="69">
        <v>36564027</v>
      </c>
      <c r="Q32" s="69">
        <v>37036579</v>
      </c>
      <c r="R32" s="69">
        <v>38368944.89899841</v>
      </c>
      <c r="S32" s="69">
        <v>39712912.750484169</v>
      </c>
      <c r="T32" s="69">
        <v>40809167.605141953</v>
      </c>
      <c r="U32" s="69">
        <v>41764926.952485345</v>
      </c>
      <c r="V32" s="69">
        <v>42523420.768682562</v>
      </c>
      <c r="W32" s="69">
        <v>43047796.417918332</v>
      </c>
      <c r="X32" s="69">
        <v>43427521.998284265</v>
      </c>
      <c r="Y32" s="69">
        <v>43704392.094875932</v>
      </c>
      <c r="Z32" s="69">
        <v>43906719.032517001</v>
      </c>
      <c r="AA32" s="69">
        <v>44162492.972503781</v>
      </c>
      <c r="AB32" s="69">
        <v>44420090.194790721</v>
      </c>
      <c r="AC32" s="69">
        <v>44736991.336033575</v>
      </c>
      <c r="AD32" s="69">
        <v>45162826.124488398</v>
      </c>
      <c r="AE32" s="69">
        <v>45710191.161263183</v>
      </c>
      <c r="AF32" s="69">
        <v>46366785.636716083</v>
      </c>
      <c r="AG32" s="69">
        <v>47131933.468295395</v>
      </c>
      <c r="AH32" s="69">
        <v>47975679.12983454</v>
      </c>
      <c r="AI32" s="69">
        <v>48896145.363381781</v>
      </c>
      <c r="AJ32" s="69">
        <v>49886786.769197389</v>
      </c>
      <c r="AK32" s="69">
        <v>50930851.674850233</v>
      </c>
      <c r="AL32" s="69">
        <v>52036843.892122693</v>
      </c>
      <c r="AM32" s="69">
        <v>53209607.308955655</v>
      </c>
      <c r="AN32" s="69">
        <v>54446203.09448944</v>
      </c>
      <c r="AO32" s="69">
        <v>55740009.471882641</v>
      </c>
      <c r="AP32" s="69">
        <v>57091827.4160638</v>
      </c>
      <c r="AQ32" s="69">
        <v>58500482.753349409</v>
      </c>
      <c r="AR32" s="69">
        <v>60011860.989989355</v>
      </c>
      <c r="AS32" s="69">
        <v>61664964.430407047</v>
      </c>
      <c r="AT32" s="69">
        <v>63448033.394208923</v>
      </c>
      <c r="AU32" s="69">
        <v>65382093.699568279</v>
      </c>
      <c r="AV32" s="69">
        <v>67454109.320623279</v>
      </c>
      <c r="AW32" s="69">
        <v>69675681.099817932</v>
      </c>
      <c r="AX32" s="69">
        <v>72056647.919578597</v>
      </c>
      <c r="AY32" s="69">
        <v>74584392.987840995</v>
      </c>
      <c r="AZ32" s="69">
        <v>77297714.874544621</v>
      </c>
    </row>
    <row r="33" spans="1:52" x14ac:dyDescent="0.45">
      <c r="A33" s="70" t="s">
        <v>955</v>
      </c>
      <c r="B33" s="71">
        <v>26679508</v>
      </c>
      <c r="C33" s="71">
        <v>27609356</v>
      </c>
      <c r="D33" s="71">
        <v>28647121</v>
      </c>
      <c r="E33" s="71">
        <v>29429695</v>
      </c>
      <c r="F33" s="71">
        <v>30192633</v>
      </c>
      <c r="G33" s="71">
        <v>31273941</v>
      </c>
      <c r="H33" s="71">
        <v>32303391</v>
      </c>
      <c r="I33" s="71">
        <v>33513997</v>
      </c>
      <c r="J33" s="71">
        <v>34753905</v>
      </c>
      <c r="K33" s="71">
        <v>35320124</v>
      </c>
      <c r="L33" s="71">
        <v>35884391</v>
      </c>
      <c r="M33" s="71">
        <v>36307796</v>
      </c>
      <c r="N33" s="71">
        <v>36013088</v>
      </c>
      <c r="O33" s="71">
        <v>36192222</v>
      </c>
      <c r="P33" s="71">
        <v>36564027</v>
      </c>
      <c r="Q33" s="71">
        <v>37036579</v>
      </c>
      <c r="R33" s="71">
        <v>37877782.445028692</v>
      </c>
      <c r="S33" s="71">
        <v>38685202.449186094</v>
      </c>
      <c r="T33" s="71">
        <v>39206526.615789078</v>
      </c>
      <c r="U33" s="71">
        <v>39551670.219402745</v>
      </c>
      <c r="V33" s="71">
        <v>39672196.378928483</v>
      </c>
      <c r="W33" s="71">
        <v>39529888.906623557</v>
      </c>
      <c r="X33" s="71">
        <v>39200756.129298776</v>
      </c>
      <c r="Y33" s="71">
        <v>38738235.113456458</v>
      </c>
      <c r="Z33" s="71">
        <v>38192739.626201592</v>
      </c>
      <c r="AA33" s="71">
        <v>37689369.717978835</v>
      </c>
      <c r="AB33" s="71">
        <v>37223712.503343068</v>
      </c>
      <c r="AC33" s="71">
        <v>36860041.910521343</v>
      </c>
      <c r="AD33" s="71">
        <v>36643158.683154464</v>
      </c>
      <c r="AE33" s="71">
        <v>36575946.461988218</v>
      </c>
      <c r="AF33" s="71">
        <v>36634401.876447268</v>
      </c>
      <c r="AG33" s="71">
        <v>36802223.471381247</v>
      </c>
      <c r="AH33" s="71">
        <v>37038305.248135671</v>
      </c>
      <c r="AI33" s="71">
        <v>37326631.900834091</v>
      </c>
      <c r="AJ33" s="71">
        <v>37651539.743774399</v>
      </c>
      <c r="AK33" s="71">
        <v>37988278.275715098</v>
      </c>
      <c r="AL33" s="71">
        <v>38337468.390612125</v>
      </c>
      <c r="AM33" s="71">
        <v>38694461.148484573</v>
      </c>
      <c r="AN33" s="71">
        <v>39063009.18134997</v>
      </c>
      <c r="AO33" s="71">
        <v>39440435.04811921</v>
      </c>
      <c r="AP33" s="71">
        <v>39835973.312593229</v>
      </c>
      <c r="AQ33" s="71">
        <v>40249372.029130086</v>
      </c>
      <c r="AR33" s="71">
        <v>40718093.048127472</v>
      </c>
      <c r="AS33" s="71">
        <v>41267550.67480313</v>
      </c>
      <c r="AT33" s="71">
        <v>41889191.314433858</v>
      </c>
      <c r="AU33" s="71">
        <v>42594304.731967248</v>
      </c>
      <c r="AV33" s="71">
        <v>43376046.218234532</v>
      </c>
      <c r="AW33" s="71">
        <v>44237717.512967899</v>
      </c>
      <c r="AX33" s="71">
        <v>45188521.399668381</v>
      </c>
      <c r="AY33" s="71">
        <v>46212460.080996424</v>
      </c>
      <c r="AZ33" s="71">
        <v>47335208.894825809</v>
      </c>
    </row>
    <row r="34" spans="1:52" x14ac:dyDescent="0.45">
      <c r="A34" s="72" t="s">
        <v>956</v>
      </c>
      <c r="B34" s="73">
        <v>26679508</v>
      </c>
      <c r="C34" s="73">
        <v>27609356</v>
      </c>
      <c r="D34" s="73">
        <v>28647121</v>
      </c>
      <c r="E34" s="73">
        <v>29429695</v>
      </c>
      <c r="F34" s="73">
        <v>30192633</v>
      </c>
      <c r="G34" s="73">
        <v>31273941</v>
      </c>
      <c r="H34" s="73">
        <v>32303391</v>
      </c>
      <c r="I34" s="73">
        <v>33513997</v>
      </c>
      <c r="J34" s="73">
        <v>34753905</v>
      </c>
      <c r="K34" s="73">
        <v>35320124</v>
      </c>
      <c r="L34" s="73">
        <v>35884391</v>
      </c>
      <c r="M34" s="73">
        <v>36307796</v>
      </c>
      <c r="N34" s="73">
        <v>36013088</v>
      </c>
      <c r="O34" s="73">
        <v>36192222</v>
      </c>
      <c r="P34" s="73">
        <v>36564027</v>
      </c>
      <c r="Q34" s="73">
        <v>37036579</v>
      </c>
      <c r="R34" s="73">
        <v>37877782.445028692</v>
      </c>
      <c r="S34" s="73">
        <v>38685202.449186094</v>
      </c>
      <c r="T34" s="73">
        <v>39206526.615789078</v>
      </c>
      <c r="U34" s="73">
        <v>39551670.219402745</v>
      </c>
      <c r="V34" s="73">
        <v>39672196.378928483</v>
      </c>
      <c r="W34" s="73">
        <v>39529888.906623557</v>
      </c>
      <c r="X34" s="73">
        <v>39200756.129298776</v>
      </c>
      <c r="Y34" s="73">
        <v>38738235.113456458</v>
      </c>
      <c r="Z34" s="73">
        <v>38192739.626201592</v>
      </c>
      <c r="AA34" s="73">
        <v>37689369.717978835</v>
      </c>
      <c r="AB34" s="73">
        <v>37223712.503343068</v>
      </c>
      <c r="AC34" s="73">
        <v>36860041.910521343</v>
      </c>
      <c r="AD34" s="73">
        <v>36643158.683154464</v>
      </c>
      <c r="AE34" s="73">
        <v>36575946.461988218</v>
      </c>
      <c r="AF34" s="73">
        <v>36634401.876447268</v>
      </c>
      <c r="AG34" s="73">
        <v>36802223.471381247</v>
      </c>
      <c r="AH34" s="73">
        <v>37038305.248135671</v>
      </c>
      <c r="AI34" s="73">
        <v>37326631.900834091</v>
      </c>
      <c r="AJ34" s="73">
        <v>37651539.743774399</v>
      </c>
      <c r="AK34" s="73">
        <v>37988278.275715098</v>
      </c>
      <c r="AL34" s="73">
        <v>38337468.390612125</v>
      </c>
      <c r="AM34" s="73">
        <v>38694461.148484573</v>
      </c>
      <c r="AN34" s="73">
        <v>39063009.18134997</v>
      </c>
      <c r="AO34" s="73">
        <v>39440435.04811921</v>
      </c>
      <c r="AP34" s="73">
        <v>39835973.312593229</v>
      </c>
      <c r="AQ34" s="73">
        <v>40249372.029130086</v>
      </c>
      <c r="AR34" s="73">
        <v>40718093.048127472</v>
      </c>
      <c r="AS34" s="73">
        <v>41267550.67480313</v>
      </c>
      <c r="AT34" s="73">
        <v>41889191.314433858</v>
      </c>
      <c r="AU34" s="73">
        <v>42594304.731967248</v>
      </c>
      <c r="AV34" s="73">
        <v>43376046.218234532</v>
      </c>
      <c r="AW34" s="73">
        <v>44237717.512967899</v>
      </c>
      <c r="AX34" s="73">
        <v>45188521.399668381</v>
      </c>
      <c r="AY34" s="73">
        <v>46212460.080996424</v>
      </c>
      <c r="AZ34" s="73">
        <v>47335208.894825809</v>
      </c>
    </row>
    <row r="35" spans="1:52" x14ac:dyDescent="0.45">
      <c r="A35" s="72" t="s">
        <v>957</v>
      </c>
      <c r="B35" s="73">
        <v>0</v>
      </c>
      <c r="C35" s="73">
        <v>0</v>
      </c>
      <c r="D35" s="73">
        <v>0</v>
      </c>
      <c r="E35" s="73">
        <v>0</v>
      </c>
      <c r="F35" s="73">
        <v>0</v>
      </c>
      <c r="G35" s="73">
        <v>0</v>
      </c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>
        <v>0</v>
      </c>
      <c r="U35" s="73">
        <v>0</v>
      </c>
      <c r="V35" s="73">
        <v>0</v>
      </c>
      <c r="W35" s="73">
        <v>0</v>
      </c>
      <c r="X35" s="73">
        <v>0</v>
      </c>
      <c r="Y35" s="73">
        <v>0</v>
      </c>
      <c r="Z35" s="73">
        <v>0</v>
      </c>
      <c r="AA35" s="73">
        <v>0</v>
      </c>
      <c r="AB35" s="73">
        <v>0</v>
      </c>
      <c r="AC35" s="73">
        <v>0</v>
      </c>
      <c r="AD35" s="73">
        <v>0</v>
      </c>
      <c r="AE35" s="73">
        <v>0</v>
      </c>
      <c r="AF35" s="73">
        <v>0</v>
      </c>
      <c r="AG35" s="73">
        <v>0</v>
      </c>
      <c r="AH35" s="73">
        <v>0</v>
      </c>
      <c r="AI35" s="73">
        <v>0</v>
      </c>
      <c r="AJ35" s="73">
        <v>0</v>
      </c>
      <c r="AK35" s="73">
        <v>0</v>
      </c>
      <c r="AL35" s="73">
        <v>0</v>
      </c>
      <c r="AM35" s="73">
        <v>0</v>
      </c>
      <c r="AN35" s="73">
        <v>0</v>
      </c>
      <c r="AO35" s="73">
        <v>0</v>
      </c>
      <c r="AP35" s="73">
        <v>0</v>
      </c>
      <c r="AQ35" s="73">
        <v>0</v>
      </c>
      <c r="AR35" s="73">
        <v>0</v>
      </c>
      <c r="AS35" s="73">
        <v>0</v>
      </c>
      <c r="AT35" s="73">
        <v>0</v>
      </c>
      <c r="AU35" s="73">
        <v>0</v>
      </c>
      <c r="AV35" s="73">
        <v>0</v>
      </c>
      <c r="AW35" s="73">
        <v>0</v>
      </c>
      <c r="AX35" s="73">
        <v>0</v>
      </c>
      <c r="AY35" s="73">
        <v>0</v>
      </c>
      <c r="AZ35" s="73">
        <v>0</v>
      </c>
    </row>
    <row r="36" spans="1:52" x14ac:dyDescent="0.45">
      <c r="A36" s="72" t="s">
        <v>958</v>
      </c>
      <c r="B36" s="73">
        <v>0</v>
      </c>
      <c r="C36" s="73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3">
        <v>0</v>
      </c>
      <c r="Q36" s="73">
        <v>0</v>
      </c>
      <c r="R36" s="73">
        <v>0</v>
      </c>
      <c r="S36" s="73">
        <v>0</v>
      </c>
      <c r="T36" s="73">
        <v>0</v>
      </c>
      <c r="U36" s="73">
        <v>0</v>
      </c>
      <c r="V36" s="73">
        <v>0</v>
      </c>
      <c r="W36" s="73">
        <v>0</v>
      </c>
      <c r="X36" s="73">
        <v>0</v>
      </c>
      <c r="Y36" s="73">
        <v>0</v>
      </c>
      <c r="Z36" s="73">
        <v>0</v>
      </c>
      <c r="AA36" s="73">
        <v>0</v>
      </c>
      <c r="AB36" s="73">
        <v>0</v>
      </c>
      <c r="AC36" s="73">
        <v>0</v>
      </c>
      <c r="AD36" s="73">
        <v>0</v>
      </c>
      <c r="AE36" s="73">
        <v>0</v>
      </c>
      <c r="AF36" s="73">
        <v>0</v>
      </c>
      <c r="AG36" s="73">
        <v>0</v>
      </c>
      <c r="AH36" s="73">
        <v>0</v>
      </c>
      <c r="AI36" s="73">
        <v>0</v>
      </c>
      <c r="AJ36" s="73">
        <v>0</v>
      </c>
      <c r="AK36" s="73">
        <v>0</v>
      </c>
      <c r="AL36" s="73">
        <v>0</v>
      </c>
      <c r="AM36" s="73">
        <v>0</v>
      </c>
      <c r="AN36" s="73">
        <v>0</v>
      </c>
      <c r="AO36" s="73">
        <v>0</v>
      </c>
      <c r="AP36" s="73">
        <v>0</v>
      </c>
      <c r="AQ36" s="73">
        <v>0</v>
      </c>
      <c r="AR36" s="73">
        <v>0</v>
      </c>
      <c r="AS36" s="73">
        <v>0</v>
      </c>
      <c r="AT36" s="73">
        <v>0</v>
      </c>
      <c r="AU36" s="73">
        <v>0</v>
      </c>
      <c r="AV36" s="73">
        <v>0</v>
      </c>
      <c r="AW36" s="73">
        <v>0</v>
      </c>
      <c r="AX36" s="73">
        <v>0</v>
      </c>
      <c r="AY36" s="73">
        <v>0</v>
      </c>
      <c r="AZ36" s="73">
        <v>0</v>
      </c>
    </row>
    <row r="37" spans="1:52" x14ac:dyDescent="0.45">
      <c r="A37" s="70" t="s">
        <v>959</v>
      </c>
      <c r="B37" s="71">
        <v>0</v>
      </c>
      <c r="C37" s="71">
        <v>0</v>
      </c>
      <c r="D37" s="71">
        <v>0</v>
      </c>
      <c r="E37" s="71">
        <v>0</v>
      </c>
      <c r="F37" s="71">
        <v>0</v>
      </c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>
        <v>0</v>
      </c>
      <c r="N37" s="71">
        <v>0</v>
      </c>
      <c r="O37" s="71">
        <v>0</v>
      </c>
      <c r="P37" s="71">
        <v>0</v>
      </c>
      <c r="Q37" s="71">
        <v>0</v>
      </c>
      <c r="R37" s="71">
        <v>0</v>
      </c>
      <c r="S37" s="71">
        <v>0</v>
      </c>
      <c r="T37" s="71">
        <v>0</v>
      </c>
      <c r="U37" s="71">
        <v>0</v>
      </c>
      <c r="V37" s="71">
        <v>0</v>
      </c>
      <c r="W37" s="71">
        <v>0</v>
      </c>
      <c r="X37" s="71">
        <v>0</v>
      </c>
      <c r="Y37" s="71">
        <v>0</v>
      </c>
      <c r="Z37" s="71">
        <v>0</v>
      </c>
      <c r="AA37" s="71">
        <v>0</v>
      </c>
      <c r="AB37" s="71">
        <v>0</v>
      </c>
      <c r="AC37" s="71">
        <v>0</v>
      </c>
      <c r="AD37" s="71">
        <v>0</v>
      </c>
      <c r="AE37" s="71">
        <v>0</v>
      </c>
      <c r="AF37" s="71">
        <v>0</v>
      </c>
      <c r="AG37" s="71">
        <v>0</v>
      </c>
      <c r="AH37" s="71">
        <v>0</v>
      </c>
      <c r="AI37" s="71">
        <v>0</v>
      </c>
      <c r="AJ37" s="71">
        <v>0</v>
      </c>
      <c r="AK37" s="71">
        <v>0</v>
      </c>
      <c r="AL37" s="71">
        <v>0</v>
      </c>
      <c r="AM37" s="71">
        <v>0</v>
      </c>
      <c r="AN37" s="71">
        <v>0</v>
      </c>
      <c r="AO37" s="71">
        <v>0</v>
      </c>
      <c r="AP37" s="71">
        <v>0</v>
      </c>
      <c r="AQ37" s="71">
        <v>0</v>
      </c>
      <c r="AR37" s="71">
        <v>0</v>
      </c>
      <c r="AS37" s="71">
        <v>0</v>
      </c>
      <c r="AT37" s="71">
        <v>0</v>
      </c>
      <c r="AU37" s="71">
        <v>0</v>
      </c>
      <c r="AV37" s="71">
        <v>0</v>
      </c>
      <c r="AW37" s="71">
        <v>0</v>
      </c>
      <c r="AX37" s="71">
        <v>0</v>
      </c>
      <c r="AY37" s="71">
        <v>0</v>
      </c>
      <c r="AZ37" s="71">
        <v>0</v>
      </c>
    </row>
    <row r="38" spans="1:52" x14ac:dyDescent="0.45">
      <c r="A38" s="72" t="s">
        <v>956</v>
      </c>
      <c r="B38" s="73">
        <v>0</v>
      </c>
      <c r="C38" s="73">
        <v>0</v>
      </c>
      <c r="D38" s="73">
        <v>0</v>
      </c>
      <c r="E38" s="73">
        <v>0</v>
      </c>
      <c r="F38" s="73">
        <v>0</v>
      </c>
      <c r="G38" s="73">
        <v>0</v>
      </c>
      <c r="H38" s="73">
        <v>0</v>
      </c>
      <c r="I38" s="73">
        <v>0</v>
      </c>
      <c r="J38" s="73">
        <v>0</v>
      </c>
      <c r="K38" s="73">
        <v>0</v>
      </c>
      <c r="L38" s="73">
        <v>0</v>
      </c>
      <c r="M38" s="73">
        <v>0</v>
      </c>
      <c r="N38" s="73">
        <v>0</v>
      </c>
      <c r="O38" s="73">
        <v>0</v>
      </c>
      <c r="P38" s="73">
        <v>0</v>
      </c>
      <c r="Q38" s="73">
        <v>0</v>
      </c>
      <c r="R38" s="73">
        <v>0</v>
      </c>
      <c r="S38" s="73">
        <v>0</v>
      </c>
      <c r="T38" s="73">
        <v>0</v>
      </c>
      <c r="U38" s="73">
        <v>0</v>
      </c>
      <c r="V38" s="73">
        <v>0</v>
      </c>
      <c r="W38" s="73">
        <v>0</v>
      </c>
      <c r="X38" s="73">
        <v>0</v>
      </c>
      <c r="Y38" s="73">
        <v>0</v>
      </c>
      <c r="Z38" s="73">
        <v>0</v>
      </c>
      <c r="AA38" s="73">
        <v>0</v>
      </c>
      <c r="AB38" s="73">
        <v>0</v>
      </c>
      <c r="AC38" s="73">
        <v>0</v>
      </c>
      <c r="AD38" s="73">
        <v>0</v>
      </c>
      <c r="AE38" s="73">
        <v>0</v>
      </c>
      <c r="AF38" s="73">
        <v>0</v>
      </c>
      <c r="AG38" s="73">
        <v>0</v>
      </c>
      <c r="AH38" s="73">
        <v>0</v>
      </c>
      <c r="AI38" s="73">
        <v>0</v>
      </c>
      <c r="AJ38" s="73">
        <v>0</v>
      </c>
      <c r="AK38" s="73">
        <v>0</v>
      </c>
      <c r="AL38" s="73">
        <v>0</v>
      </c>
      <c r="AM38" s="73">
        <v>0</v>
      </c>
      <c r="AN38" s="73">
        <v>0</v>
      </c>
      <c r="AO38" s="73">
        <v>0</v>
      </c>
      <c r="AP38" s="73">
        <v>0</v>
      </c>
      <c r="AQ38" s="73">
        <v>0</v>
      </c>
      <c r="AR38" s="73">
        <v>0</v>
      </c>
      <c r="AS38" s="73">
        <v>0</v>
      </c>
      <c r="AT38" s="73">
        <v>0</v>
      </c>
      <c r="AU38" s="73">
        <v>0</v>
      </c>
      <c r="AV38" s="73">
        <v>0</v>
      </c>
      <c r="AW38" s="73">
        <v>0</v>
      </c>
      <c r="AX38" s="73">
        <v>0</v>
      </c>
      <c r="AY38" s="73">
        <v>0</v>
      </c>
      <c r="AZ38" s="73">
        <v>0</v>
      </c>
    </row>
    <row r="39" spans="1:52" x14ac:dyDescent="0.45">
      <c r="A39" s="70" t="s">
        <v>960</v>
      </c>
      <c r="B39" s="71">
        <v>0</v>
      </c>
      <c r="C39" s="71">
        <v>0</v>
      </c>
      <c r="D39" s="71">
        <v>0</v>
      </c>
      <c r="E39" s="71">
        <v>0</v>
      </c>
      <c r="F39" s="71">
        <v>0</v>
      </c>
      <c r="G39" s="71">
        <v>0</v>
      </c>
      <c r="H39" s="71">
        <v>0</v>
      </c>
      <c r="I39" s="71">
        <v>0</v>
      </c>
      <c r="J39" s="71">
        <v>0</v>
      </c>
      <c r="K39" s="71">
        <v>0</v>
      </c>
      <c r="L39" s="71">
        <v>0</v>
      </c>
      <c r="M39" s="71">
        <v>0</v>
      </c>
      <c r="N39" s="71">
        <v>0</v>
      </c>
      <c r="O39" s="71">
        <v>0</v>
      </c>
      <c r="P39" s="71">
        <v>0</v>
      </c>
      <c r="Q39" s="71">
        <v>0</v>
      </c>
      <c r="R39" s="71">
        <v>491162.45396971738</v>
      </c>
      <c r="S39" s="71">
        <v>1027710.3012980742</v>
      </c>
      <c r="T39" s="71">
        <v>1602640.9893528735</v>
      </c>
      <c r="U39" s="71">
        <v>2213256.7330826018</v>
      </c>
      <c r="V39" s="71">
        <v>2851224.3897540774</v>
      </c>
      <c r="W39" s="71">
        <v>3517907.5112947742</v>
      </c>
      <c r="X39" s="71">
        <v>4226765.8689854899</v>
      </c>
      <c r="Y39" s="71">
        <v>4966156.981419472</v>
      </c>
      <c r="Z39" s="71">
        <v>5713979.4063154086</v>
      </c>
      <c r="AA39" s="71">
        <v>6473123.2545249453</v>
      </c>
      <c r="AB39" s="71">
        <v>7196377.6914476492</v>
      </c>
      <c r="AC39" s="71">
        <v>7876949.42551223</v>
      </c>
      <c r="AD39" s="71">
        <v>8519667.4413339365</v>
      </c>
      <c r="AE39" s="71">
        <v>9134244.6992749684</v>
      </c>
      <c r="AF39" s="71">
        <v>9732383.7602688111</v>
      </c>
      <c r="AG39" s="71">
        <v>10329709.996914148</v>
      </c>
      <c r="AH39" s="71">
        <v>10937373.881698869</v>
      </c>
      <c r="AI39" s="71">
        <v>11569513.46254769</v>
      </c>
      <c r="AJ39" s="71">
        <v>12235247.025422994</v>
      </c>
      <c r="AK39" s="71">
        <v>12942573.399135135</v>
      </c>
      <c r="AL39" s="71">
        <v>13699375.50151057</v>
      </c>
      <c r="AM39" s="71">
        <v>14515146.160471084</v>
      </c>
      <c r="AN39" s="71">
        <v>15383193.913139466</v>
      </c>
      <c r="AO39" s="71">
        <v>16299574.42376343</v>
      </c>
      <c r="AP39" s="71">
        <v>17255854.103470571</v>
      </c>
      <c r="AQ39" s="71">
        <v>18251110.724219322</v>
      </c>
      <c r="AR39" s="71">
        <v>19293767.941861887</v>
      </c>
      <c r="AS39" s="71">
        <v>20397413.755603913</v>
      </c>
      <c r="AT39" s="71">
        <v>21558842.079775061</v>
      </c>
      <c r="AU39" s="71">
        <v>22787788.967601031</v>
      </c>
      <c r="AV39" s="71">
        <v>24078063.10238874</v>
      </c>
      <c r="AW39" s="71">
        <v>25437963.58685004</v>
      </c>
      <c r="AX39" s="71">
        <v>26868126.519910213</v>
      </c>
      <c r="AY39" s="71">
        <v>28371932.906844568</v>
      </c>
      <c r="AZ39" s="71">
        <v>29962505.979718819</v>
      </c>
    </row>
    <row r="40" spans="1:52" x14ac:dyDescent="0.45">
      <c r="A40" s="72" t="s">
        <v>961</v>
      </c>
      <c r="B40" s="73">
        <v>0</v>
      </c>
      <c r="C40" s="73">
        <v>0</v>
      </c>
      <c r="D40" s="73">
        <v>0</v>
      </c>
      <c r="E40" s="73">
        <v>0</v>
      </c>
      <c r="F40" s="73">
        <v>0</v>
      </c>
      <c r="G40" s="73">
        <v>0</v>
      </c>
      <c r="H40" s="73">
        <v>0</v>
      </c>
      <c r="I40" s="73">
        <v>0</v>
      </c>
      <c r="J40" s="73">
        <v>0</v>
      </c>
      <c r="K40" s="73">
        <v>0</v>
      </c>
      <c r="L40" s="73">
        <v>0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491162.45396971738</v>
      </c>
      <c r="S40" s="73">
        <v>1027710.3012980742</v>
      </c>
      <c r="T40" s="73">
        <v>1602640.9893528735</v>
      </c>
      <c r="U40" s="73">
        <v>2213256.7330826018</v>
      </c>
      <c r="V40" s="73">
        <v>2851224.3897540774</v>
      </c>
      <c r="W40" s="73">
        <v>3517907.5112947742</v>
      </c>
      <c r="X40" s="73">
        <v>4226765.8689854899</v>
      </c>
      <c r="Y40" s="73">
        <v>4966156.981419472</v>
      </c>
      <c r="Z40" s="73">
        <v>5713979.4063154086</v>
      </c>
      <c r="AA40" s="73">
        <v>6473123.2545249453</v>
      </c>
      <c r="AB40" s="73">
        <v>7196377.6914476492</v>
      </c>
      <c r="AC40" s="73">
        <v>7876949.42551223</v>
      </c>
      <c r="AD40" s="73">
        <v>8519667.4413339365</v>
      </c>
      <c r="AE40" s="73">
        <v>9134244.6992749684</v>
      </c>
      <c r="AF40" s="73">
        <v>9732383.7602688111</v>
      </c>
      <c r="AG40" s="73">
        <v>10329709.996914148</v>
      </c>
      <c r="AH40" s="73">
        <v>10937373.881698869</v>
      </c>
      <c r="AI40" s="73">
        <v>11569513.46254769</v>
      </c>
      <c r="AJ40" s="73">
        <v>12235247.025422994</v>
      </c>
      <c r="AK40" s="73">
        <v>12942573.399135135</v>
      </c>
      <c r="AL40" s="73">
        <v>13699375.50151057</v>
      </c>
      <c r="AM40" s="73">
        <v>14515146.160471084</v>
      </c>
      <c r="AN40" s="73">
        <v>15383193.913139466</v>
      </c>
      <c r="AO40" s="73">
        <v>16299574.42376343</v>
      </c>
      <c r="AP40" s="73">
        <v>17255854.103470571</v>
      </c>
      <c r="AQ40" s="73">
        <v>18251110.724219322</v>
      </c>
      <c r="AR40" s="73">
        <v>19293767.941861887</v>
      </c>
      <c r="AS40" s="73">
        <v>20397413.755603913</v>
      </c>
      <c r="AT40" s="73">
        <v>21558842.079775061</v>
      </c>
      <c r="AU40" s="73">
        <v>22787788.967601031</v>
      </c>
      <c r="AV40" s="73">
        <v>24078063.10238874</v>
      </c>
      <c r="AW40" s="73">
        <v>25437963.58685004</v>
      </c>
      <c r="AX40" s="73">
        <v>26868126.519910213</v>
      </c>
      <c r="AY40" s="73">
        <v>28371932.906844568</v>
      </c>
      <c r="AZ40" s="73">
        <v>29962505.979718819</v>
      </c>
    </row>
    <row r="41" spans="1:52" x14ac:dyDescent="0.45">
      <c r="A41" s="72" t="s">
        <v>962</v>
      </c>
      <c r="B41" s="73">
        <v>0</v>
      </c>
      <c r="C41" s="73">
        <v>0</v>
      </c>
      <c r="D41" s="73">
        <v>0</v>
      </c>
      <c r="E41" s="73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  <c r="Z41" s="73">
        <v>0</v>
      </c>
      <c r="AA41" s="73">
        <v>0</v>
      </c>
      <c r="AB41" s="73">
        <v>0</v>
      </c>
      <c r="AC41" s="73">
        <v>0</v>
      </c>
      <c r="AD41" s="73">
        <v>0</v>
      </c>
      <c r="AE41" s="73">
        <v>0</v>
      </c>
      <c r="AF41" s="73">
        <v>0</v>
      </c>
      <c r="AG41" s="73">
        <v>0</v>
      </c>
      <c r="AH41" s="73">
        <v>0</v>
      </c>
      <c r="AI41" s="73">
        <v>0</v>
      </c>
      <c r="AJ41" s="73">
        <v>0</v>
      </c>
      <c r="AK41" s="73">
        <v>0</v>
      </c>
      <c r="AL41" s="73">
        <v>0</v>
      </c>
      <c r="AM41" s="73">
        <v>0</v>
      </c>
      <c r="AN41" s="73">
        <v>0</v>
      </c>
      <c r="AO41" s="73">
        <v>0</v>
      </c>
      <c r="AP41" s="73">
        <v>0</v>
      </c>
      <c r="AQ41" s="73">
        <v>0</v>
      </c>
      <c r="AR41" s="73">
        <v>0</v>
      </c>
      <c r="AS41" s="73">
        <v>0</v>
      </c>
      <c r="AT41" s="73">
        <v>0</v>
      </c>
      <c r="AU41" s="73">
        <v>0</v>
      </c>
      <c r="AV41" s="73">
        <v>0</v>
      </c>
      <c r="AW41" s="73">
        <v>0</v>
      </c>
      <c r="AX41" s="73">
        <v>0</v>
      </c>
      <c r="AY41" s="73">
        <v>0</v>
      </c>
      <c r="AZ41" s="73">
        <v>0</v>
      </c>
    </row>
    <row r="42" spans="1:52" x14ac:dyDescent="0.45">
      <c r="A42" s="72" t="s">
        <v>963</v>
      </c>
      <c r="B42" s="73">
        <v>0</v>
      </c>
      <c r="C42" s="73">
        <v>0</v>
      </c>
      <c r="D42" s="73">
        <v>0</v>
      </c>
      <c r="E42" s="73">
        <v>0</v>
      </c>
      <c r="F42" s="73">
        <v>0</v>
      </c>
      <c r="G42" s="73">
        <v>0</v>
      </c>
      <c r="H42" s="73">
        <v>0</v>
      </c>
      <c r="I42" s="73">
        <v>0</v>
      </c>
      <c r="J42" s="73">
        <v>0</v>
      </c>
      <c r="K42" s="73">
        <v>0</v>
      </c>
      <c r="L42" s="73">
        <v>0</v>
      </c>
      <c r="M42" s="73">
        <v>0</v>
      </c>
      <c r="N42" s="73">
        <v>0</v>
      </c>
      <c r="O42" s="73">
        <v>0</v>
      </c>
      <c r="P42" s="73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73">
        <v>0</v>
      </c>
      <c r="W42" s="73">
        <v>0</v>
      </c>
      <c r="X42" s="73">
        <v>0</v>
      </c>
      <c r="Y42" s="73">
        <v>0</v>
      </c>
      <c r="Z42" s="73">
        <v>0</v>
      </c>
      <c r="AA42" s="73">
        <v>0</v>
      </c>
      <c r="AB42" s="73">
        <v>0</v>
      </c>
      <c r="AC42" s="73">
        <v>0</v>
      </c>
      <c r="AD42" s="73">
        <v>0</v>
      </c>
      <c r="AE42" s="73">
        <v>0</v>
      </c>
      <c r="AF42" s="73">
        <v>0</v>
      </c>
      <c r="AG42" s="73">
        <v>0</v>
      </c>
      <c r="AH42" s="73">
        <v>0</v>
      </c>
      <c r="AI42" s="73">
        <v>0</v>
      </c>
      <c r="AJ42" s="73">
        <v>0</v>
      </c>
      <c r="AK42" s="73">
        <v>0</v>
      </c>
      <c r="AL42" s="73">
        <v>0</v>
      </c>
      <c r="AM42" s="73">
        <v>0</v>
      </c>
      <c r="AN42" s="73">
        <v>0</v>
      </c>
      <c r="AO42" s="73">
        <v>0</v>
      </c>
      <c r="AP42" s="73">
        <v>0</v>
      </c>
      <c r="AQ42" s="73">
        <v>0</v>
      </c>
      <c r="AR42" s="73">
        <v>0</v>
      </c>
      <c r="AS42" s="73">
        <v>0</v>
      </c>
      <c r="AT42" s="73">
        <v>0</v>
      </c>
      <c r="AU42" s="73">
        <v>0</v>
      </c>
      <c r="AV42" s="73">
        <v>0</v>
      </c>
      <c r="AW42" s="73">
        <v>0</v>
      </c>
      <c r="AX42" s="73">
        <v>0</v>
      </c>
      <c r="AY42" s="73">
        <v>0</v>
      </c>
      <c r="AZ42" s="73">
        <v>0</v>
      </c>
    </row>
    <row r="43" spans="1:52" x14ac:dyDescent="0.45">
      <c r="A43" s="70" t="s">
        <v>964</v>
      </c>
      <c r="B43" s="71">
        <v>0</v>
      </c>
      <c r="C43" s="71">
        <v>0</v>
      </c>
      <c r="D43" s="71">
        <v>0</v>
      </c>
      <c r="E43" s="71">
        <v>0</v>
      </c>
      <c r="F43" s="71">
        <v>0</v>
      </c>
      <c r="G43" s="71">
        <v>0</v>
      </c>
      <c r="H43" s="71">
        <v>0</v>
      </c>
      <c r="I43" s="71">
        <v>0</v>
      </c>
      <c r="J43" s="71">
        <v>0</v>
      </c>
      <c r="K43" s="71">
        <v>0</v>
      </c>
      <c r="L43" s="71">
        <v>0</v>
      </c>
      <c r="M43" s="71">
        <v>0</v>
      </c>
      <c r="N43" s="71">
        <v>0</v>
      </c>
      <c r="O43" s="71">
        <v>0</v>
      </c>
      <c r="P43" s="71">
        <v>0</v>
      </c>
      <c r="Q43" s="71">
        <v>0</v>
      </c>
      <c r="R43" s="71">
        <v>0</v>
      </c>
      <c r="S43" s="71">
        <v>0</v>
      </c>
      <c r="T43" s="71">
        <v>0</v>
      </c>
      <c r="U43" s="71">
        <v>0</v>
      </c>
      <c r="V43" s="71">
        <v>0</v>
      </c>
      <c r="W43" s="71">
        <v>0</v>
      </c>
      <c r="X43" s="71">
        <v>0</v>
      </c>
      <c r="Y43" s="71">
        <v>0</v>
      </c>
      <c r="Z43" s="71">
        <v>0</v>
      </c>
      <c r="AA43" s="71">
        <v>0</v>
      </c>
      <c r="AB43" s="71">
        <v>0</v>
      </c>
      <c r="AC43" s="71">
        <v>0</v>
      </c>
      <c r="AD43" s="71">
        <v>0</v>
      </c>
      <c r="AE43" s="71">
        <v>0</v>
      </c>
      <c r="AF43" s="71">
        <v>0</v>
      </c>
      <c r="AG43" s="71">
        <v>0</v>
      </c>
      <c r="AH43" s="71">
        <v>0</v>
      </c>
      <c r="AI43" s="71">
        <v>0</v>
      </c>
      <c r="AJ43" s="71">
        <v>0</v>
      </c>
      <c r="AK43" s="71">
        <v>0</v>
      </c>
      <c r="AL43" s="71">
        <v>0</v>
      </c>
      <c r="AM43" s="71">
        <v>0</v>
      </c>
      <c r="AN43" s="71">
        <v>0</v>
      </c>
      <c r="AO43" s="71">
        <v>0</v>
      </c>
      <c r="AP43" s="71">
        <v>0</v>
      </c>
      <c r="AQ43" s="71">
        <v>0</v>
      </c>
      <c r="AR43" s="71">
        <v>0</v>
      </c>
      <c r="AS43" s="71">
        <v>0</v>
      </c>
      <c r="AT43" s="71">
        <v>0</v>
      </c>
      <c r="AU43" s="71">
        <v>0</v>
      </c>
      <c r="AV43" s="71">
        <v>0</v>
      </c>
      <c r="AW43" s="71">
        <v>0</v>
      </c>
      <c r="AX43" s="71">
        <v>0</v>
      </c>
      <c r="AY43" s="71">
        <v>0</v>
      </c>
      <c r="AZ43" s="71">
        <v>0</v>
      </c>
    </row>
    <row r="44" spans="1:52" x14ac:dyDescent="0.45">
      <c r="A44" s="72" t="s">
        <v>965</v>
      </c>
      <c r="B44" s="73">
        <v>0</v>
      </c>
      <c r="C44" s="73">
        <v>0</v>
      </c>
      <c r="D44" s="73">
        <v>0</v>
      </c>
      <c r="E44" s="73">
        <v>0</v>
      </c>
      <c r="F44" s="73">
        <v>0</v>
      </c>
      <c r="G44" s="73">
        <v>0</v>
      </c>
      <c r="H44" s="73">
        <v>0</v>
      </c>
      <c r="I44" s="73">
        <v>0</v>
      </c>
      <c r="J44" s="73">
        <v>0</v>
      </c>
      <c r="K44" s="73">
        <v>0</v>
      </c>
      <c r="L44" s="73">
        <v>0</v>
      </c>
      <c r="M44" s="73">
        <v>0</v>
      </c>
      <c r="N44" s="73">
        <v>0</v>
      </c>
      <c r="O44" s="73">
        <v>0</v>
      </c>
      <c r="P44" s="73">
        <v>0</v>
      </c>
      <c r="Q44" s="73">
        <v>0</v>
      </c>
      <c r="R44" s="73">
        <v>0</v>
      </c>
      <c r="S44" s="73">
        <v>0</v>
      </c>
      <c r="T44" s="73">
        <v>0</v>
      </c>
      <c r="U44" s="73">
        <v>0</v>
      </c>
      <c r="V44" s="73">
        <v>0</v>
      </c>
      <c r="W44" s="73">
        <v>0</v>
      </c>
      <c r="X44" s="73">
        <v>0</v>
      </c>
      <c r="Y44" s="73">
        <v>0</v>
      </c>
      <c r="Z44" s="73">
        <v>0</v>
      </c>
      <c r="AA44" s="73">
        <v>0</v>
      </c>
      <c r="AB44" s="73">
        <v>0</v>
      </c>
      <c r="AC44" s="73">
        <v>0</v>
      </c>
      <c r="AD44" s="73">
        <v>0</v>
      </c>
      <c r="AE44" s="73">
        <v>0</v>
      </c>
      <c r="AF44" s="73">
        <v>0</v>
      </c>
      <c r="AG44" s="73">
        <v>0</v>
      </c>
      <c r="AH44" s="73">
        <v>0</v>
      </c>
      <c r="AI44" s="73">
        <v>0</v>
      </c>
      <c r="AJ44" s="73">
        <v>0</v>
      </c>
      <c r="AK44" s="73">
        <v>0</v>
      </c>
      <c r="AL44" s="73">
        <v>0</v>
      </c>
      <c r="AM44" s="73">
        <v>0</v>
      </c>
      <c r="AN44" s="73">
        <v>0</v>
      </c>
      <c r="AO44" s="73">
        <v>0</v>
      </c>
      <c r="AP44" s="73">
        <v>0</v>
      </c>
      <c r="AQ44" s="73">
        <v>0</v>
      </c>
      <c r="AR44" s="73">
        <v>0</v>
      </c>
      <c r="AS44" s="73">
        <v>0</v>
      </c>
      <c r="AT44" s="73">
        <v>0</v>
      </c>
      <c r="AU44" s="73">
        <v>0</v>
      </c>
      <c r="AV44" s="73">
        <v>0</v>
      </c>
      <c r="AW44" s="73">
        <v>0</v>
      </c>
      <c r="AX44" s="73">
        <v>0</v>
      </c>
      <c r="AY44" s="73">
        <v>0</v>
      </c>
      <c r="AZ44" s="73">
        <v>0</v>
      </c>
    </row>
    <row r="45" spans="1:52" x14ac:dyDescent="0.45">
      <c r="A45" s="68" t="s">
        <v>937</v>
      </c>
      <c r="B45" s="69">
        <v>200599391</v>
      </c>
      <c r="C45" s="69">
        <v>206096297</v>
      </c>
      <c r="D45" s="69">
        <v>209967381</v>
      </c>
      <c r="E45" s="69">
        <v>213447603</v>
      </c>
      <c r="F45" s="69">
        <v>216710017</v>
      </c>
      <c r="G45" s="69">
        <v>221125428</v>
      </c>
      <c r="H45" s="69">
        <v>226000715</v>
      </c>
      <c r="I45" s="69">
        <v>231005293</v>
      </c>
      <c r="J45" s="69">
        <v>234426746</v>
      </c>
      <c r="K45" s="69">
        <v>236114507</v>
      </c>
      <c r="L45" s="69">
        <v>239968731</v>
      </c>
      <c r="M45" s="69">
        <v>242827586</v>
      </c>
      <c r="N45" s="69">
        <v>244863667</v>
      </c>
      <c r="O45" s="69">
        <v>249130639</v>
      </c>
      <c r="P45" s="69">
        <v>252056715</v>
      </c>
      <c r="Q45" s="69">
        <v>255004455</v>
      </c>
      <c r="R45" s="69">
        <v>260655450.25575793</v>
      </c>
      <c r="S45" s="69">
        <v>266185492.74930799</v>
      </c>
      <c r="T45" s="69">
        <v>270462776.71451253</v>
      </c>
      <c r="U45" s="69">
        <v>274390884.67675906</v>
      </c>
      <c r="V45" s="69">
        <v>277761604.862719</v>
      </c>
      <c r="W45" s="69">
        <v>281322555.8742342</v>
      </c>
      <c r="X45" s="69">
        <v>285052868.19926703</v>
      </c>
      <c r="Y45" s="69">
        <v>288422505.76687771</v>
      </c>
      <c r="Z45" s="69">
        <v>291459631.50242114</v>
      </c>
      <c r="AA45" s="69">
        <v>294263321.54246569</v>
      </c>
      <c r="AB45" s="69">
        <v>296379268.23911953</v>
      </c>
      <c r="AC45" s="69">
        <v>298068580.68242955</v>
      </c>
      <c r="AD45" s="69">
        <v>299685858.14997166</v>
      </c>
      <c r="AE45" s="69">
        <v>301113856.90390283</v>
      </c>
      <c r="AF45" s="69">
        <v>302509640.55208248</v>
      </c>
      <c r="AG45" s="69">
        <v>303867568.41387469</v>
      </c>
      <c r="AH45" s="69">
        <v>305145169.69293046</v>
      </c>
      <c r="AI45" s="69">
        <v>306365784.27248502</v>
      </c>
      <c r="AJ45" s="69">
        <v>307478810.93601906</v>
      </c>
      <c r="AK45" s="69">
        <v>308485418.09805566</v>
      </c>
      <c r="AL45" s="69">
        <v>309370567.17633927</v>
      </c>
      <c r="AM45" s="69">
        <v>310134202.69641531</v>
      </c>
      <c r="AN45" s="69">
        <v>310757720.59176028</v>
      </c>
      <c r="AO45" s="69">
        <v>311203835.43913114</v>
      </c>
      <c r="AP45" s="69">
        <v>311544954.5608086</v>
      </c>
      <c r="AQ45" s="69">
        <v>311836489.09570438</v>
      </c>
      <c r="AR45" s="69">
        <v>312071918.51171064</v>
      </c>
      <c r="AS45" s="69">
        <v>312266763.34839261</v>
      </c>
      <c r="AT45" s="69">
        <v>312405435.31799066</v>
      </c>
      <c r="AU45" s="69">
        <v>312562282.91861737</v>
      </c>
      <c r="AV45" s="69">
        <v>312680537.37337321</v>
      </c>
      <c r="AW45" s="69">
        <v>312692974.78946877</v>
      </c>
      <c r="AX45" s="69">
        <v>312603302.79645365</v>
      </c>
      <c r="AY45" s="69">
        <v>312430814.36245257</v>
      </c>
      <c r="AZ45" s="69">
        <v>312150592.92072517</v>
      </c>
    </row>
    <row r="46" spans="1:52" x14ac:dyDescent="0.45">
      <c r="A46" s="70" t="s">
        <v>955</v>
      </c>
      <c r="B46" s="71">
        <v>200599391</v>
      </c>
      <c r="C46" s="71">
        <v>206096297</v>
      </c>
      <c r="D46" s="71">
        <v>209967381</v>
      </c>
      <c r="E46" s="71">
        <v>213447594</v>
      </c>
      <c r="F46" s="71">
        <v>216710004</v>
      </c>
      <c r="G46" s="71">
        <v>221125413</v>
      </c>
      <c r="H46" s="71">
        <v>226000665</v>
      </c>
      <c r="I46" s="71">
        <v>231005217</v>
      </c>
      <c r="J46" s="71">
        <v>234425550</v>
      </c>
      <c r="K46" s="71">
        <v>236112216</v>
      </c>
      <c r="L46" s="71">
        <v>239960175</v>
      </c>
      <c r="M46" s="71">
        <v>242802472</v>
      </c>
      <c r="N46" s="71">
        <v>244817391</v>
      </c>
      <c r="O46" s="71">
        <v>249034995</v>
      </c>
      <c r="P46" s="71">
        <v>251862343</v>
      </c>
      <c r="Q46" s="71">
        <v>254665859</v>
      </c>
      <c r="R46" s="71">
        <v>260111761.08239552</v>
      </c>
      <c r="S46" s="71">
        <v>265411246.74483094</v>
      </c>
      <c r="T46" s="71">
        <v>269400658.67478859</v>
      </c>
      <c r="U46" s="71">
        <v>272922789.67309946</v>
      </c>
      <c r="V46" s="71">
        <v>275776426.90604752</v>
      </c>
      <c r="W46" s="71">
        <v>276669196.84533083</v>
      </c>
      <c r="X46" s="71">
        <v>277083239.38094842</v>
      </c>
      <c r="Y46" s="71">
        <v>276391095.66073543</v>
      </c>
      <c r="Z46" s="71">
        <v>275451099.13590902</v>
      </c>
      <c r="AA46" s="71">
        <v>274313464.14010054</v>
      </c>
      <c r="AB46" s="71">
        <v>272840391.86276937</v>
      </c>
      <c r="AC46" s="71">
        <v>271101753.87964916</v>
      </c>
      <c r="AD46" s="71">
        <v>269654667.35666275</v>
      </c>
      <c r="AE46" s="71">
        <v>268198458.47259903</v>
      </c>
      <c r="AF46" s="71">
        <v>266490262.53869095</v>
      </c>
      <c r="AG46" s="71">
        <v>264508138.65130424</v>
      </c>
      <c r="AH46" s="71">
        <v>262146784.60494325</v>
      </c>
      <c r="AI46" s="71">
        <v>259420379.95287019</v>
      </c>
      <c r="AJ46" s="71">
        <v>256269774.75489363</v>
      </c>
      <c r="AK46" s="71">
        <v>252728695.28366968</v>
      </c>
      <c r="AL46" s="71">
        <v>248798055.18477705</v>
      </c>
      <c r="AM46" s="71">
        <v>244537595.84973139</v>
      </c>
      <c r="AN46" s="71">
        <v>239975289.30019698</v>
      </c>
      <c r="AO46" s="71">
        <v>235172241.45732382</v>
      </c>
      <c r="AP46" s="71">
        <v>230234777.46725693</v>
      </c>
      <c r="AQ46" s="71">
        <v>225294055.27490011</v>
      </c>
      <c r="AR46" s="71">
        <v>220397376.05240327</v>
      </c>
      <c r="AS46" s="71">
        <v>215634092.20160761</v>
      </c>
      <c r="AT46" s="71">
        <v>211008254.92640382</v>
      </c>
      <c r="AU46" s="71">
        <v>206635844.54326367</v>
      </c>
      <c r="AV46" s="71">
        <v>202485209.75796694</v>
      </c>
      <c r="AW46" s="71">
        <v>198566490.63557503</v>
      </c>
      <c r="AX46" s="71">
        <v>194854353.02251703</v>
      </c>
      <c r="AY46" s="71">
        <v>191379619.28459835</v>
      </c>
      <c r="AZ46" s="71">
        <v>188065545.31040093</v>
      </c>
    </row>
    <row r="47" spans="1:52" x14ac:dyDescent="0.45">
      <c r="A47" s="72" t="s">
        <v>966</v>
      </c>
      <c r="B47" s="73">
        <v>3730015</v>
      </c>
      <c r="C47" s="73">
        <v>4257955</v>
      </c>
      <c r="D47" s="73">
        <v>4753347</v>
      </c>
      <c r="E47" s="73">
        <v>5341617</v>
      </c>
      <c r="F47" s="73">
        <v>5628901</v>
      </c>
      <c r="G47" s="73">
        <v>5881840</v>
      </c>
      <c r="H47" s="73">
        <v>6086089</v>
      </c>
      <c r="I47" s="73">
        <v>6334989</v>
      </c>
      <c r="J47" s="73">
        <v>6520408</v>
      </c>
      <c r="K47" s="73">
        <v>6755828</v>
      </c>
      <c r="L47" s="73">
        <v>7017824</v>
      </c>
      <c r="M47" s="73">
        <v>6940405</v>
      </c>
      <c r="N47" s="73">
        <v>7119510</v>
      </c>
      <c r="O47" s="73">
        <v>7401821</v>
      </c>
      <c r="P47" s="73">
        <v>7614498</v>
      </c>
      <c r="Q47" s="73">
        <v>7685081</v>
      </c>
      <c r="R47" s="73">
        <v>7703357.7316765655</v>
      </c>
      <c r="S47" s="73">
        <v>7847852.3860236891</v>
      </c>
      <c r="T47" s="73">
        <v>7925082.1343379002</v>
      </c>
      <c r="U47" s="73">
        <v>7965579.075027599</v>
      </c>
      <c r="V47" s="73">
        <v>7982116.2936744653</v>
      </c>
      <c r="W47" s="73">
        <v>7874289.5511655062</v>
      </c>
      <c r="X47" s="73">
        <v>7770175.0331430817</v>
      </c>
      <c r="Y47" s="73">
        <v>7637599.2094121194</v>
      </c>
      <c r="Z47" s="73">
        <v>7525119.0049537737</v>
      </c>
      <c r="AA47" s="73">
        <v>7440983.8095110115</v>
      </c>
      <c r="AB47" s="73">
        <v>7374409.8869302515</v>
      </c>
      <c r="AC47" s="73">
        <v>7315104.1430651024</v>
      </c>
      <c r="AD47" s="73">
        <v>7296014.4687444642</v>
      </c>
      <c r="AE47" s="73">
        <v>7282168.1218065172</v>
      </c>
      <c r="AF47" s="73">
        <v>7253329.7579627093</v>
      </c>
      <c r="AG47" s="73">
        <v>7212103.5898003196</v>
      </c>
      <c r="AH47" s="73">
        <v>7158669.6785632679</v>
      </c>
      <c r="AI47" s="73">
        <v>7096947.273388328</v>
      </c>
      <c r="AJ47" s="73">
        <v>7029471.0537542813</v>
      </c>
      <c r="AK47" s="73">
        <v>6954214.5804460114</v>
      </c>
      <c r="AL47" s="73">
        <v>6871487.9696594523</v>
      </c>
      <c r="AM47" s="73">
        <v>6778302.5558062568</v>
      </c>
      <c r="AN47" s="73">
        <v>6675683.03092827</v>
      </c>
      <c r="AO47" s="73">
        <v>6561254.3259318871</v>
      </c>
      <c r="AP47" s="73">
        <v>6438125.561796207</v>
      </c>
      <c r="AQ47" s="73">
        <v>6307061.015599682</v>
      </c>
      <c r="AR47" s="73">
        <v>6171226.8006856833</v>
      </c>
      <c r="AS47" s="73">
        <v>6031464.3280983679</v>
      </c>
      <c r="AT47" s="73">
        <v>5891400.0450668838</v>
      </c>
      <c r="AU47" s="73">
        <v>5752922.0576538341</v>
      </c>
      <c r="AV47" s="73">
        <v>5618457.1395791788</v>
      </c>
      <c r="AW47" s="73">
        <v>5487882.9924333524</v>
      </c>
      <c r="AX47" s="73">
        <v>5363025.6197711555</v>
      </c>
      <c r="AY47" s="73">
        <v>5242812.7017882504</v>
      </c>
      <c r="AZ47" s="73">
        <v>5126465.1597304689</v>
      </c>
    </row>
    <row r="48" spans="1:52" x14ac:dyDescent="0.45">
      <c r="A48" s="72" t="s">
        <v>956</v>
      </c>
      <c r="B48" s="73">
        <v>158855956</v>
      </c>
      <c r="C48" s="73">
        <v>160086903</v>
      </c>
      <c r="D48" s="73">
        <v>159210184</v>
      </c>
      <c r="E48" s="73">
        <v>157556134</v>
      </c>
      <c r="F48" s="73">
        <v>155284913</v>
      </c>
      <c r="G48" s="73">
        <v>154388861</v>
      </c>
      <c r="H48" s="73">
        <v>153000612</v>
      </c>
      <c r="I48" s="73">
        <v>152669704</v>
      </c>
      <c r="J48" s="73">
        <v>150364082</v>
      </c>
      <c r="K48" s="73">
        <v>147365482</v>
      </c>
      <c r="L48" s="73">
        <v>145998073</v>
      </c>
      <c r="M48" s="73">
        <v>144080609</v>
      </c>
      <c r="N48" s="73">
        <v>141772302</v>
      </c>
      <c r="O48" s="73">
        <v>140845134</v>
      </c>
      <c r="P48" s="73">
        <v>139854618</v>
      </c>
      <c r="Q48" s="73">
        <v>139055432</v>
      </c>
      <c r="R48" s="73">
        <v>141115995.25591767</v>
      </c>
      <c r="S48" s="73">
        <v>143293063.19251952</v>
      </c>
      <c r="T48" s="73">
        <v>144683146.26787087</v>
      </c>
      <c r="U48" s="73">
        <v>145999953.69487402</v>
      </c>
      <c r="V48" s="73">
        <v>147152427.07464376</v>
      </c>
      <c r="W48" s="73">
        <v>147691517.94829768</v>
      </c>
      <c r="X48" s="73">
        <v>148105839.05387193</v>
      </c>
      <c r="Y48" s="73">
        <v>148079230.79569295</v>
      </c>
      <c r="Z48" s="73">
        <v>148057250.91706339</v>
      </c>
      <c r="AA48" s="73">
        <v>148054776.99923432</v>
      </c>
      <c r="AB48" s="73">
        <v>147958934.67261204</v>
      </c>
      <c r="AC48" s="73">
        <v>147777222.05974412</v>
      </c>
      <c r="AD48" s="73">
        <v>147750568.05848294</v>
      </c>
      <c r="AE48" s="73">
        <v>147697323.88433191</v>
      </c>
      <c r="AF48" s="73">
        <v>147459591.42554262</v>
      </c>
      <c r="AG48" s="73">
        <v>146993662.68897337</v>
      </c>
      <c r="AH48" s="73">
        <v>146198570.93159905</v>
      </c>
      <c r="AI48" s="73">
        <v>145079669.94959468</v>
      </c>
      <c r="AJ48" s="73">
        <v>143602967.62927607</v>
      </c>
      <c r="AK48" s="73">
        <v>141814164.51211661</v>
      </c>
      <c r="AL48" s="73">
        <v>139734624.43096066</v>
      </c>
      <c r="AM48" s="73">
        <v>137429355.78931716</v>
      </c>
      <c r="AN48" s="73">
        <v>134929294.40779835</v>
      </c>
      <c r="AO48" s="73">
        <v>132279433.91577974</v>
      </c>
      <c r="AP48" s="73">
        <v>129543886.26569262</v>
      </c>
      <c r="AQ48" s="73">
        <v>126801686.82434347</v>
      </c>
      <c r="AR48" s="73">
        <v>124077192.87709564</v>
      </c>
      <c r="AS48" s="73">
        <v>121423290.89752243</v>
      </c>
      <c r="AT48" s="73">
        <v>118833915.72574408</v>
      </c>
      <c r="AU48" s="73">
        <v>116376068.21330479</v>
      </c>
      <c r="AV48" s="73">
        <v>114027073.58295801</v>
      </c>
      <c r="AW48" s="73">
        <v>111786650.04006954</v>
      </c>
      <c r="AX48" s="73">
        <v>109629320.71137998</v>
      </c>
      <c r="AY48" s="73">
        <v>107576591.70005301</v>
      </c>
      <c r="AZ48" s="73">
        <v>105577639.79371086</v>
      </c>
    </row>
    <row r="49" spans="1:52" x14ac:dyDescent="0.45">
      <c r="A49" s="72" t="s">
        <v>967</v>
      </c>
      <c r="B49" s="73">
        <v>289199.99999999994</v>
      </c>
      <c r="C49" s="73">
        <v>338231.00000000006</v>
      </c>
      <c r="D49" s="73">
        <v>339553</v>
      </c>
      <c r="E49" s="73">
        <v>337476</v>
      </c>
      <c r="F49" s="73">
        <v>347219</v>
      </c>
      <c r="G49" s="73">
        <v>446461</v>
      </c>
      <c r="H49" s="73">
        <v>525839</v>
      </c>
      <c r="I49" s="73">
        <v>595140</v>
      </c>
      <c r="J49" s="73">
        <v>678143</v>
      </c>
      <c r="K49" s="73">
        <v>752594</v>
      </c>
      <c r="L49" s="73">
        <v>926798</v>
      </c>
      <c r="M49" s="73">
        <v>965753</v>
      </c>
      <c r="N49" s="73">
        <v>1089082</v>
      </c>
      <c r="O49" s="73">
        <v>1175568</v>
      </c>
      <c r="P49" s="73">
        <v>1238936</v>
      </c>
      <c r="Q49" s="73">
        <v>1313031</v>
      </c>
      <c r="R49" s="73">
        <v>1364668.9780066723</v>
      </c>
      <c r="S49" s="73">
        <v>1418634.0339842103</v>
      </c>
      <c r="T49" s="73">
        <v>1469369.9885904312</v>
      </c>
      <c r="U49" s="73">
        <v>1524301.9565423985</v>
      </c>
      <c r="V49" s="73">
        <v>1582342.1067417313</v>
      </c>
      <c r="W49" s="73">
        <v>1620183.0013481127</v>
      </c>
      <c r="X49" s="73">
        <v>1676307.0046967287</v>
      </c>
      <c r="Y49" s="73">
        <v>1734834.0691125249</v>
      </c>
      <c r="Z49" s="73">
        <v>1805891.9972250098</v>
      </c>
      <c r="AA49" s="73">
        <v>1889552.9759974186</v>
      </c>
      <c r="AB49" s="73">
        <v>1986531.0695685381</v>
      </c>
      <c r="AC49" s="73">
        <v>2095751.056975194</v>
      </c>
      <c r="AD49" s="73">
        <v>2224448.6544638914</v>
      </c>
      <c r="AE49" s="73">
        <v>2360625.0689738723</v>
      </c>
      <c r="AF49" s="73">
        <v>2502544.6400536071</v>
      </c>
      <c r="AG49" s="73">
        <v>2650892.3574511842</v>
      </c>
      <c r="AH49" s="73">
        <v>2805151.9104089239</v>
      </c>
      <c r="AI49" s="73">
        <v>2965712.6033870811</v>
      </c>
      <c r="AJ49" s="73">
        <v>3130348.0027339882</v>
      </c>
      <c r="AK49" s="73">
        <v>3298236.8315178934</v>
      </c>
      <c r="AL49" s="73">
        <v>3466758.5485333344</v>
      </c>
      <c r="AM49" s="73">
        <v>3635579.5041489373</v>
      </c>
      <c r="AN49" s="73">
        <v>3803089.9635113459</v>
      </c>
      <c r="AO49" s="73">
        <v>3969325.5367425163</v>
      </c>
      <c r="AP49" s="73">
        <v>4134557.9339925693</v>
      </c>
      <c r="AQ49" s="73">
        <v>4300221.6317927632</v>
      </c>
      <c r="AR49" s="73">
        <v>4466033.4486754239</v>
      </c>
      <c r="AS49" s="73">
        <v>4634101.4242824707</v>
      </c>
      <c r="AT49" s="73">
        <v>4803801.9688970214</v>
      </c>
      <c r="AU49" s="73">
        <v>4977858.2779826559</v>
      </c>
      <c r="AV49" s="73">
        <v>5154281.4827351542</v>
      </c>
      <c r="AW49" s="73">
        <v>5335116.367275754</v>
      </c>
      <c r="AX49" s="73">
        <v>5519391.2600526214</v>
      </c>
      <c r="AY49" s="73">
        <v>5707902.9507366028</v>
      </c>
      <c r="AZ49" s="73">
        <v>5897685.9749219473</v>
      </c>
    </row>
    <row r="50" spans="1:52" x14ac:dyDescent="0.45">
      <c r="A50" s="72" t="s">
        <v>968</v>
      </c>
      <c r="B50" s="73">
        <v>0</v>
      </c>
      <c r="C50" s="73">
        <v>0</v>
      </c>
      <c r="D50" s="73">
        <v>0</v>
      </c>
      <c r="E50" s="73">
        <v>0</v>
      </c>
      <c r="F50" s="73">
        <v>0</v>
      </c>
      <c r="G50" s="73">
        <v>0</v>
      </c>
      <c r="H50" s="73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2734.8439876029179</v>
      </c>
      <c r="S50" s="73">
        <v>6273.0001157802471</v>
      </c>
      <c r="T50" s="73">
        <v>10688.000264039549</v>
      </c>
      <c r="U50" s="73">
        <v>16209.000055728531</v>
      </c>
      <c r="V50" s="73">
        <v>22996.999957698601</v>
      </c>
      <c r="W50" s="73">
        <v>36165.999831793328</v>
      </c>
      <c r="X50" s="73">
        <v>51372.998746458645</v>
      </c>
      <c r="Y50" s="73">
        <v>68708.000109909131</v>
      </c>
      <c r="Z50" s="73">
        <v>87491.000813301245</v>
      </c>
      <c r="AA50" s="73">
        <v>107894.00117621981</v>
      </c>
      <c r="AB50" s="73">
        <v>129192.00061649599</v>
      </c>
      <c r="AC50" s="73">
        <v>151895.37219316614</v>
      </c>
      <c r="AD50" s="73">
        <v>175631.05857574515</v>
      </c>
      <c r="AE50" s="73">
        <v>200685.2427076009</v>
      </c>
      <c r="AF50" s="73">
        <v>228499.32561144442</v>
      </c>
      <c r="AG50" s="73">
        <v>259231.23596050037</v>
      </c>
      <c r="AH50" s="73">
        <v>293123.24163637863</v>
      </c>
      <c r="AI50" s="73">
        <v>330676.14808734768</v>
      </c>
      <c r="AJ50" s="73">
        <v>372067.56521623366</v>
      </c>
      <c r="AK50" s="73">
        <v>417594.16252262983</v>
      </c>
      <c r="AL50" s="73">
        <v>467472.87288997299</v>
      </c>
      <c r="AM50" s="73">
        <v>522029.5520943242</v>
      </c>
      <c r="AN50" s="73">
        <v>581519.57199481106</v>
      </c>
      <c r="AO50" s="73">
        <v>646264.43280807778</v>
      </c>
      <c r="AP50" s="73">
        <v>716792.49529217451</v>
      </c>
      <c r="AQ50" s="73">
        <v>793793.83885023929</v>
      </c>
      <c r="AR50" s="73">
        <v>877392.06706999755</v>
      </c>
      <c r="AS50" s="73">
        <v>968052.01325018331</v>
      </c>
      <c r="AT50" s="73">
        <v>1065664.0274578542</v>
      </c>
      <c r="AU50" s="73">
        <v>1170939.3849668789</v>
      </c>
      <c r="AV50" s="73">
        <v>1283382.1517012815</v>
      </c>
      <c r="AW50" s="73">
        <v>1402978.8600686672</v>
      </c>
      <c r="AX50" s="73">
        <v>1529341.4539468067</v>
      </c>
      <c r="AY50" s="73">
        <v>1662718.5103970843</v>
      </c>
      <c r="AZ50" s="73">
        <v>1802020.3635426899</v>
      </c>
    </row>
    <row r="51" spans="1:52" x14ac:dyDescent="0.45">
      <c r="A51" s="72" t="s">
        <v>957</v>
      </c>
      <c r="B51" s="73">
        <v>37724220</v>
      </c>
      <c r="C51" s="73">
        <v>41413208</v>
      </c>
      <c r="D51" s="73">
        <v>45664297</v>
      </c>
      <c r="E51" s="73">
        <v>50212367</v>
      </c>
      <c r="F51" s="73">
        <v>55448971</v>
      </c>
      <c r="G51" s="73">
        <v>60408251</v>
      </c>
      <c r="H51" s="73">
        <v>66388125</v>
      </c>
      <c r="I51" s="73">
        <v>71405384</v>
      </c>
      <c r="J51" s="73">
        <v>76862917</v>
      </c>
      <c r="K51" s="73">
        <v>81238312</v>
      </c>
      <c r="L51" s="73">
        <v>86017480</v>
      </c>
      <c r="M51" s="73">
        <v>90815705</v>
      </c>
      <c r="N51" s="73">
        <v>94836497</v>
      </c>
      <c r="O51" s="73">
        <v>99612472</v>
      </c>
      <c r="P51" s="73">
        <v>103154291</v>
      </c>
      <c r="Q51" s="73">
        <v>106612315</v>
      </c>
      <c r="R51" s="73">
        <v>109924977.28358285</v>
      </c>
      <c r="S51" s="73">
        <v>112845358.13218851</v>
      </c>
      <c r="T51" s="73">
        <v>115312253.28372295</v>
      </c>
      <c r="U51" s="73">
        <v>117416551.94660217</v>
      </c>
      <c r="V51" s="73">
        <v>119036245.43103142</v>
      </c>
      <c r="W51" s="73">
        <v>119446597.34469227</v>
      </c>
      <c r="X51" s="73">
        <v>119478906.29050042</v>
      </c>
      <c r="Y51" s="73">
        <v>118869828.58640268</v>
      </c>
      <c r="Z51" s="73">
        <v>117974111.21584611</v>
      </c>
      <c r="AA51" s="73">
        <v>116818577.35416622</v>
      </c>
      <c r="AB51" s="73">
        <v>115389066.2330382</v>
      </c>
      <c r="AC51" s="73">
        <v>113758764.48416957</v>
      </c>
      <c r="AD51" s="73">
        <v>112203986.39324884</v>
      </c>
      <c r="AE51" s="73">
        <v>110652334.37517196</v>
      </c>
      <c r="AF51" s="73">
        <v>109039282.85878728</v>
      </c>
      <c r="AG51" s="73">
        <v>107383020.64423186</v>
      </c>
      <c r="AH51" s="73">
        <v>105679171.37067813</v>
      </c>
      <c r="AI51" s="73">
        <v>103931542.19636306</v>
      </c>
      <c r="AJ51" s="73">
        <v>102114223.01796156</v>
      </c>
      <c r="AK51" s="73">
        <v>100217460.85084336</v>
      </c>
      <c r="AL51" s="73">
        <v>98222456.599158585</v>
      </c>
      <c r="AM51" s="73">
        <v>96126423.234898239</v>
      </c>
      <c r="AN51" s="73">
        <v>93925971.42568092</v>
      </c>
      <c r="AO51" s="73">
        <v>91638423.49872905</v>
      </c>
      <c r="AP51" s="73">
        <v>89300805.588900015</v>
      </c>
      <c r="AQ51" s="73">
        <v>86960921.162141785</v>
      </c>
      <c r="AR51" s="73">
        <v>84636787.858707279</v>
      </c>
      <c r="AS51" s="73">
        <v>82359346.599664122</v>
      </c>
      <c r="AT51" s="73">
        <v>80132968.546313569</v>
      </c>
      <c r="AU51" s="73">
        <v>77998196.179674417</v>
      </c>
      <c r="AV51" s="73">
        <v>75942320.385204524</v>
      </c>
      <c r="AW51" s="73">
        <v>73970298.837110832</v>
      </c>
      <c r="AX51" s="73">
        <v>72077109.456386432</v>
      </c>
      <c r="AY51" s="73">
        <v>70268316.127904743</v>
      </c>
      <c r="AZ51" s="73">
        <v>68518503.605143473</v>
      </c>
    </row>
    <row r="52" spans="1:52" x14ac:dyDescent="0.45">
      <c r="A52" s="72" t="s">
        <v>958</v>
      </c>
      <c r="B52" s="73">
        <v>0</v>
      </c>
      <c r="C52" s="73">
        <v>0</v>
      </c>
      <c r="D52" s="73">
        <v>0</v>
      </c>
      <c r="E52" s="73">
        <v>0</v>
      </c>
      <c r="F52" s="73">
        <v>0</v>
      </c>
      <c r="G52" s="73">
        <v>0</v>
      </c>
      <c r="H52" s="73">
        <v>0</v>
      </c>
      <c r="I52" s="73">
        <v>0</v>
      </c>
      <c r="J52" s="73">
        <v>0</v>
      </c>
      <c r="K52" s="73">
        <v>0</v>
      </c>
      <c r="L52" s="73">
        <v>0</v>
      </c>
      <c r="M52" s="73">
        <v>0</v>
      </c>
      <c r="N52" s="73">
        <v>0</v>
      </c>
      <c r="O52" s="73">
        <v>0</v>
      </c>
      <c r="P52" s="73">
        <v>0</v>
      </c>
      <c r="Q52" s="73">
        <v>0</v>
      </c>
      <c r="R52" s="73">
        <v>26.989224170607599</v>
      </c>
      <c r="S52" s="73">
        <v>65.999999202373033</v>
      </c>
      <c r="T52" s="73">
        <v>119.00000238815851</v>
      </c>
      <c r="U52" s="73">
        <v>193.99999756613332</v>
      </c>
      <c r="V52" s="73">
        <v>298.99999847939694</v>
      </c>
      <c r="W52" s="73">
        <v>442.9999954473754</v>
      </c>
      <c r="X52" s="73">
        <v>638.99998980088333</v>
      </c>
      <c r="Y52" s="73">
        <v>895.00000515707313</v>
      </c>
      <c r="Z52" s="73">
        <v>1235.0000074568268</v>
      </c>
      <c r="AA52" s="73">
        <v>1679.0000154071145</v>
      </c>
      <c r="AB52" s="73">
        <v>2258.0000038188505</v>
      </c>
      <c r="AC52" s="73">
        <v>3016.7635020053267</v>
      </c>
      <c r="AD52" s="73">
        <v>4018.7231468666105</v>
      </c>
      <c r="AE52" s="73">
        <v>5321.7796071364082</v>
      </c>
      <c r="AF52" s="73">
        <v>7014.5307333254386</v>
      </c>
      <c r="AG52" s="73">
        <v>9228.1348870012407</v>
      </c>
      <c r="AH52" s="73">
        <v>12097.472057517651</v>
      </c>
      <c r="AI52" s="73">
        <v>15831.782049696063</v>
      </c>
      <c r="AJ52" s="73">
        <v>20697.485951526294</v>
      </c>
      <c r="AK52" s="73">
        <v>27024.34622315002</v>
      </c>
      <c r="AL52" s="73">
        <v>35254.763575088611</v>
      </c>
      <c r="AM52" s="73">
        <v>45905.213466482892</v>
      </c>
      <c r="AN52" s="73">
        <v>59730.900283244548</v>
      </c>
      <c r="AO52" s="73">
        <v>77539.747332568455</v>
      </c>
      <c r="AP52" s="73">
        <v>100609.62158332503</v>
      </c>
      <c r="AQ52" s="73">
        <v>130370.80217215457</v>
      </c>
      <c r="AR52" s="73">
        <v>168743.00016923898</v>
      </c>
      <c r="AS52" s="73">
        <v>217836.93879002801</v>
      </c>
      <c r="AT52" s="73">
        <v>280504.61292441981</v>
      </c>
      <c r="AU52" s="73">
        <v>359860.4296811283</v>
      </c>
      <c r="AV52" s="73">
        <v>459695.01578878995</v>
      </c>
      <c r="AW52" s="73">
        <v>583563.53861687891</v>
      </c>
      <c r="AX52" s="73">
        <v>736164.52098003367</v>
      </c>
      <c r="AY52" s="73">
        <v>921277.29371867795</v>
      </c>
      <c r="AZ52" s="73">
        <v>1143230.4133515088</v>
      </c>
    </row>
    <row r="53" spans="1:52" x14ac:dyDescent="0.45">
      <c r="A53" s="72" t="s">
        <v>969</v>
      </c>
      <c r="B53" s="73">
        <v>0</v>
      </c>
      <c r="C53" s="73">
        <v>0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>
        <v>0</v>
      </c>
      <c r="K53" s="73">
        <v>0</v>
      </c>
      <c r="L53" s="73">
        <v>0</v>
      </c>
      <c r="M53" s="73">
        <v>0</v>
      </c>
      <c r="N53" s="73">
        <v>0</v>
      </c>
      <c r="O53" s="73">
        <v>0</v>
      </c>
      <c r="P53" s="73">
        <v>0</v>
      </c>
      <c r="Q53" s="73">
        <v>0</v>
      </c>
      <c r="R53" s="73">
        <v>0</v>
      </c>
      <c r="S53" s="73">
        <v>0</v>
      </c>
      <c r="T53" s="73">
        <v>0</v>
      </c>
      <c r="U53" s="73">
        <v>0</v>
      </c>
      <c r="V53" s="73">
        <v>0</v>
      </c>
      <c r="W53" s="73">
        <v>0</v>
      </c>
      <c r="X53" s="73">
        <v>0</v>
      </c>
      <c r="Y53" s="73">
        <v>0</v>
      </c>
      <c r="Z53" s="73">
        <v>0</v>
      </c>
      <c r="AA53" s="73">
        <v>0</v>
      </c>
      <c r="AB53" s="73">
        <v>0</v>
      </c>
      <c r="AC53" s="73">
        <v>0</v>
      </c>
      <c r="AD53" s="73">
        <v>0</v>
      </c>
      <c r="AE53" s="73">
        <v>0</v>
      </c>
      <c r="AF53" s="73">
        <v>0</v>
      </c>
      <c r="AG53" s="73">
        <v>0</v>
      </c>
      <c r="AH53" s="73">
        <v>0</v>
      </c>
      <c r="AI53" s="73">
        <v>0</v>
      </c>
      <c r="AJ53" s="73">
        <v>0</v>
      </c>
      <c r="AK53" s="73">
        <v>0</v>
      </c>
      <c r="AL53" s="73">
        <v>0</v>
      </c>
      <c r="AM53" s="73">
        <v>0</v>
      </c>
      <c r="AN53" s="73">
        <v>0</v>
      </c>
      <c r="AO53" s="73">
        <v>0</v>
      </c>
      <c r="AP53" s="73">
        <v>0</v>
      </c>
      <c r="AQ53" s="73">
        <v>0</v>
      </c>
      <c r="AR53" s="73">
        <v>0</v>
      </c>
      <c r="AS53" s="73">
        <v>0</v>
      </c>
      <c r="AT53" s="73">
        <v>0</v>
      </c>
      <c r="AU53" s="73">
        <v>0</v>
      </c>
      <c r="AV53" s="73">
        <v>0</v>
      </c>
      <c r="AW53" s="73">
        <v>0</v>
      </c>
      <c r="AX53" s="73">
        <v>0</v>
      </c>
      <c r="AY53" s="73">
        <v>0</v>
      </c>
      <c r="AZ53" s="73">
        <v>0</v>
      </c>
    </row>
    <row r="54" spans="1:52" hidden="1" x14ac:dyDescent="0.45">
      <c r="A54" s="70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</row>
    <row r="55" spans="1:52" hidden="1" x14ac:dyDescent="0.45">
      <c r="A55" s="72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</row>
    <row r="56" spans="1:52" hidden="1" x14ac:dyDescent="0.45">
      <c r="A56" s="72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</row>
    <row r="57" spans="1:52" hidden="1" x14ac:dyDescent="0.45">
      <c r="A57" s="72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</row>
    <row r="58" spans="1:52" hidden="1" x14ac:dyDescent="0.45">
      <c r="A58" s="72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</row>
    <row r="59" spans="1:52" hidden="1" x14ac:dyDescent="0.4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</row>
    <row r="60" spans="1:52" hidden="1" x14ac:dyDescent="0.45">
      <c r="A60" s="72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</row>
    <row r="61" spans="1:52" hidden="1" x14ac:dyDescent="0.45">
      <c r="A61" s="72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</row>
    <row r="62" spans="1:52" x14ac:dyDescent="0.45">
      <c r="A62" s="70" t="s">
        <v>959</v>
      </c>
      <c r="B62" s="71">
        <v>0</v>
      </c>
      <c r="C62" s="71">
        <v>0</v>
      </c>
      <c r="D62" s="71">
        <v>0</v>
      </c>
      <c r="E62" s="71">
        <v>0</v>
      </c>
      <c r="F62" s="71">
        <v>0</v>
      </c>
      <c r="G62" s="71">
        <v>0</v>
      </c>
      <c r="H62" s="71">
        <v>0</v>
      </c>
      <c r="I62" s="71">
        <v>0</v>
      </c>
      <c r="J62" s="71">
        <v>132</v>
      </c>
      <c r="K62" s="71">
        <v>165</v>
      </c>
      <c r="L62" s="71">
        <v>389</v>
      </c>
      <c r="M62" s="71">
        <v>608</v>
      </c>
      <c r="N62" s="71">
        <v>6805</v>
      </c>
      <c r="O62" s="71">
        <v>30848</v>
      </c>
      <c r="P62" s="71">
        <v>92956</v>
      </c>
      <c r="Q62" s="71">
        <v>181560</v>
      </c>
      <c r="R62" s="71">
        <v>292810.86510473443</v>
      </c>
      <c r="S62" s="71">
        <v>422406.00291724864</v>
      </c>
      <c r="T62" s="71">
        <v>573430.02505257563</v>
      </c>
      <c r="U62" s="71">
        <v>782673.00096568593</v>
      </c>
      <c r="V62" s="71">
        <v>1050535.9689370799</v>
      </c>
      <c r="W62" s="71">
        <v>1844143.0392543916</v>
      </c>
      <c r="X62" s="71">
        <v>2897968.9642793243</v>
      </c>
      <c r="Y62" s="71">
        <v>4215825.0960006323</v>
      </c>
      <c r="Z62" s="71">
        <v>5645524.1537805283</v>
      </c>
      <c r="AA62" s="71">
        <v>7165199.1444027806</v>
      </c>
      <c r="AB62" s="71">
        <v>8674843.1468664166</v>
      </c>
      <c r="AC62" s="71">
        <v>10196526.61613423</v>
      </c>
      <c r="AD62" s="71">
        <v>11668293.470203005</v>
      </c>
      <c r="AE62" s="71">
        <v>13104348.130453851</v>
      </c>
      <c r="AF62" s="71">
        <v>14596108.285644313</v>
      </c>
      <c r="AG62" s="71">
        <v>16129987.458454836</v>
      </c>
      <c r="AH62" s="71">
        <v>17719766.479014371</v>
      </c>
      <c r="AI62" s="71">
        <v>19356740.276777338</v>
      </c>
      <c r="AJ62" s="71">
        <v>21035330.865094483</v>
      </c>
      <c r="AK62" s="71">
        <v>22731002.641681489</v>
      </c>
      <c r="AL62" s="71">
        <v>24419620.727515236</v>
      </c>
      <c r="AM62" s="71">
        <v>26068565.583541729</v>
      </c>
      <c r="AN62" s="71">
        <v>27648833.872341786</v>
      </c>
      <c r="AO62" s="71">
        <v>29121400.383841161</v>
      </c>
      <c r="AP62" s="71">
        <v>30459336.648087773</v>
      </c>
      <c r="AQ62" s="71">
        <v>31626107.14177781</v>
      </c>
      <c r="AR62" s="71">
        <v>32589342.793304723</v>
      </c>
      <c r="AS62" s="71">
        <v>33330436.917720139</v>
      </c>
      <c r="AT62" s="71">
        <v>33836123.139130175</v>
      </c>
      <c r="AU62" s="71">
        <v>34111472.063460343</v>
      </c>
      <c r="AV62" s="71">
        <v>34148594.126397237</v>
      </c>
      <c r="AW62" s="71">
        <v>33951034.249434538</v>
      </c>
      <c r="AX62" s="71">
        <v>33530895.205697469</v>
      </c>
      <c r="AY62" s="71">
        <v>32915388.167624943</v>
      </c>
      <c r="AZ62" s="71">
        <v>32136848.973485231</v>
      </c>
    </row>
    <row r="63" spans="1:52" x14ac:dyDescent="0.45">
      <c r="A63" s="72" t="s">
        <v>966</v>
      </c>
      <c r="B63" s="73">
        <v>0</v>
      </c>
      <c r="C63" s="73">
        <v>0</v>
      </c>
      <c r="D63" s="73">
        <v>0</v>
      </c>
      <c r="E63" s="73">
        <v>0</v>
      </c>
      <c r="F63" s="73">
        <v>0</v>
      </c>
      <c r="G63" s="73">
        <v>0</v>
      </c>
      <c r="H63" s="73">
        <v>0</v>
      </c>
      <c r="I63" s="73">
        <v>0</v>
      </c>
      <c r="J63" s="73">
        <v>0</v>
      </c>
      <c r="K63" s="73">
        <v>0</v>
      </c>
      <c r="L63" s="73">
        <v>0</v>
      </c>
      <c r="M63" s="73">
        <v>0</v>
      </c>
      <c r="N63" s="73">
        <v>0</v>
      </c>
      <c r="O63" s="73">
        <v>0</v>
      </c>
      <c r="P63" s="73">
        <v>0</v>
      </c>
      <c r="Q63" s="73">
        <v>0</v>
      </c>
      <c r="R63" s="73">
        <v>0</v>
      </c>
      <c r="S63" s="73">
        <v>0</v>
      </c>
      <c r="T63" s="73">
        <v>0</v>
      </c>
      <c r="U63" s="73">
        <v>0</v>
      </c>
      <c r="V63" s="73">
        <v>0</v>
      </c>
      <c r="W63" s="73">
        <v>0</v>
      </c>
      <c r="X63" s="73">
        <v>0</v>
      </c>
      <c r="Y63" s="73">
        <v>0</v>
      </c>
      <c r="Z63" s="73">
        <v>0</v>
      </c>
      <c r="AA63" s="73">
        <v>0</v>
      </c>
      <c r="AB63" s="73">
        <v>0</v>
      </c>
      <c r="AC63" s="73">
        <v>0</v>
      </c>
      <c r="AD63" s="73">
        <v>0</v>
      </c>
      <c r="AE63" s="73">
        <v>0</v>
      </c>
      <c r="AF63" s="73">
        <v>0</v>
      </c>
      <c r="AG63" s="73">
        <v>0</v>
      </c>
      <c r="AH63" s="73">
        <v>0</v>
      </c>
      <c r="AI63" s="73">
        <v>0</v>
      </c>
      <c r="AJ63" s="73">
        <v>0</v>
      </c>
      <c r="AK63" s="73">
        <v>0</v>
      </c>
      <c r="AL63" s="73">
        <v>0</v>
      </c>
      <c r="AM63" s="73">
        <v>0</v>
      </c>
      <c r="AN63" s="73">
        <v>0</v>
      </c>
      <c r="AO63" s="73">
        <v>0</v>
      </c>
      <c r="AP63" s="73">
        <v>0</v>
      </c>
      <c r="AQ63" s="73">
        <v>0</v>
      </c>
      <c r="AR63" s="73">
        <v>0</v>
      </c>
      <c r="AS63" s="73">
        <v>0</v>
      </c>
      <c r="AT63" s="73">
        <v>0</v>
      </c>
      <c r="AU63" s="73">
        <v>0</v>
      </c>
      <c r="AV63" s="73">
        <v>0</v>
      </c>
      <c r="AW63" s="73">
        <v>0</v>
      </c>
      <c r="AX63" s="73">
        <v>0</v>
      </c>
      <c r="AY63" s="73">
        <v>0</v>
      </c>
      <c r="AZ63" s="73">
        <v>0</v>
      </c>
    </row>
    <row r="64" spans="1:52" x14ac:dyDescent="0.45">
      <c r="A64" s="72" t="s">
        <v>956</v>
      </c>
      <c r="B64" s="73">
        <v>0</v>
      </c>
      <c r="C64" s="73">
        <v>0</v>
      </c>
      <c r="D64" s="73">
        <v>0</v>
      </c>
      <c r="E64" s="73">
        <v>0</v>
      </c>
      <c r="F64" s="73">
        <v>0</v>
      </c>
      <c r="G64" s="73">
        <v>0</v>
      </c>
      <c r="H64" s="73">
        <v>0</v>
      </c>
      <c r="I64" s="73">
        <v>0</v>
      </c>
      <c r="J64" s="73">
        <v>132</v>
      </c>
      <c r="K64" s="73">
        <v>165</v>
      </c>
      <c r="L64" s="73">
        <v>389</v>
      </c>
      <c r="M64" s="73">
        <v>608</v>
      </c>
      <c r="N64" s="73">
        <v>6805</v>
      </c>
      <c r="O64" s="73">
        <v>30848</v>
      </c>
      <c r="P64" s="73">
        <v>92956</v>
      </c>
      <c r="Q64" s="73">
        <v>181560</v>
      </c>
      <c r="R64" s="73">
        <v>292810.86510473443</v>
      </c>
      <c r="S64" s="73">
        <v>422406.00291724864</v>
      </c>
      <c r="T64" s="73">
        <v>573430.02505257563</v>
      </c>
      <c r="U64" s="73">
        <v>782673.00096568593</v>
      </c>
      <c r="V64" s="73">
        <v>1050535.9689370799</v>
      </c>
      <c r="W64" s="73">
        <v>1844141.0392544135</v>
      </c>
      <c r="X64" s="73">
        <v>2897963.9642794328</v>
      </c>
      <c r="Y64" s="73">
        <v>4215816.0960005522</v>
      </c>
      <c r="Z64" s="73">
        <v>5645510.1537806792</v>
      </c>
      <c r="AA64" s="73">
        <v>7165180.1444025859</v>
      </c>
      <c r="AB64" s="73">
        <v>8674819.146866357</v>
      </c>
      <c r="AC64" s="73">
        <v>10196497.616134753</v>
      </c>
      <c r="AD64" s="73">
        <v>11668259.470202941</v>
      </c>
      <c r="AE64" s="73">
        <v>13104309.130453505</v>
      </c>
      <c r="AF64" s="73">
        <v>14596063.285643384</v>
      </c>
      <c r="AG64" s="73">
        <v>16129935.458454765</v>
      </c>
      <c r="AH64" s="73">
        <v>17719707.479014169</v>
      </c>
      <c r="AI64" s="73">
        <v>19356672.276778094</v>
      </c>
      <c r="AJ64" s="73">
        <v>21035253.865093358</v>
      </c>
      <c r="AK64" s="73">
        <v>22730915.6416815</v>
      </c>
      <c r="AL64" s="73">
        <v>24419523.72751274</v>
      </c>
      <c r="AM64" s="73">
        <v>26068458.583542261</v>
      </c>
      <c r="AN64" s="73">
        <v>27648716.872340698</v>
      </c>
      <c r="AO64" s="73">
        <v>29121273.383841336</v>
      </c>
      <c r="AP64" s="73">
        <v>30459199.648091018</v>
      </c>
      <c r="AQ64" s="73">
        <v>31625960.141776644</v>
      </c>
      <c r="AR64" s="73">
        <v>32589185.793304179</v>
      </c>
      <c r="AS64" s="73">
        <v>33330271.917719565</v>
      </c>
      <c r="AT64" s="73">
        <v>33835951.139127754</v>
      </c>
      <c r="AU64" s="73">
        <v>34111294.063459992</v>
      </c>
      <c r="AV64" s="73">
        <v>34148416.126401894</v>
      </c>
      <c r="AW64" s="73">
        <v>33950857.249432474</v>
      </c>
      <c r="AX64" s="73">
        <v>33530717.20569801</v>
      </c>
      <c r="AY64" s="73">
        <v>32915212.167626083</v>
      </c>
      <c r="AZ64" s="73">
        <v>32136677.973485414</v>
      </c>
    </row>
    <row r="65" spans="1:52" x14ac:dyDescent="0.45">
      <c r="A65" s="72" t="s">
        <v>967</v>
      </c>
      <c r="B65" s="73">
        <v>0</v>
      </c>
      <c r="C65" s="73">
        <v>0</v>
      </c>
      <c r="D65" s="73">
        <v>0</v>
      </c>
      <c r="E65" s="73">
        <v>0</v>
      </c>
      <c r="F65" s="73">
        <v>0</v>
      </c>
      <c r="G65" s="73">
        <v>0</v>
      </c>
      <c r="H65" s="73">
        <v>0</v>
      </c>
      <c r="I65" s="73">
        <v>0</v>
      </c>
      <c r="J65" s="73">
        <v>0</v>
      </c>
      <c r="K65" s="73">
        <v>0</v>
      </c>
      <c r="L65" s="73">
        <v>0</v>
      </c>
      <c r="M65" s="73">
        <v>0</v>
      </c>
      <c r="N65" s="73">
        <v>0</v>
      </c>
      <c r="O65" s="73">
        <v>0</v>
      </c>
      <c r="P65" s="73">
        <v>0</v>
      </c>
      <c r="Q65" s="73">
        <v>0</v>
      </c>
      <c r="R65" s="73">
        <v>0</v>
      </c>
      <c r="S65" s="73">
        <v>0</v>
      </c>
      <c r="T65" s="73">
        <v>0</v>
      </c>
      <c r="U65" s="73">
        <v>0</v>
      </c>
      <c r="V65" s="73">
        <v>0</v>
      </c>
      <c r="W65" s="73">
        <v>0</v>
      </c>
      <c r="X65" s="73">
        <v>0</v>
      </c>
      <c r="Y65" s="73">
        <v>0</v>
      </c>
      <c r="Z65" s="73">
        <v>0</v>
      </c>
      <c r="AA65" s="73">
        <v>0</v>
      </c>
      <c r="AB65" s="73">
        <v>0</v>
      </c>
      <c r="AC65" s="73">
        <v>0</v>
      </c>
      <c r="AD65" s="73">
        <v>0</v>
      </c>
      <c r="AE65" s="73">
        <v>0</v>
      </c>
      <c r="AF65" s="73">
        <v>0</v>
      </c>
      <c r="AG65" s="73">
        <v>0</v>
      </c>
      <c r="AH65" s="73">
        <v>0</v>
      </c>
      <c r="AI65" s="73">
        <v>0</v>
      </c>
      <c r="AJ65" s="73">
        <v>0</v>
      </c>
      <c r="AK65" s="73">
        <v>0</v>
      </c>
      <c r="AL65" s="73">
        <v>0</v>
      </c>
      <c r="AM65" s="73">
        <v>0</v>
      </c>
      <c r="AN65" s="73">
        <v>0</v>
      </c>
      <c r="AO65" s="73">
        <v>0</v>
      </c>
      <c r="AP65" s="73">
        <v>0</v>
      </c>
      <c r="AQ65" s="73">
        <v>0</v>
      </c>
      <c r="AR65" s="73">
        <v>0</v>
      </c>
      <c r="AS65" s="73">
        <v>0</v>
      </c>
      <c r="AT65" s="73">
        <v>0</v>
      </c>
      <c r="AU65" s="73">
        <v>0</v>
      </c>
      <c r="AV65" s="73">
        <v>0</v>
      </c>
      <c r="AW65" s="73">
        <v>0</v>
      </c>
      <c r="AX65" s="73">
        <v>0</v>
      </c>
      <c r="AY65" s="73">
        <v>0</v>
      </c>
      <c r="AZ65" s="73">
        <v>0</v>
      </c>
    </row>
    <row r="66" spans="1:52" x14ac:dyDescent="0.45">
      <c r="A66" s="72" t="s">
        <v>968</v>
      </c>
      <c r="B66" s="73">
        <v>0</v>
      </c>
      <c r="C66" s="73">
        <v>0</v>
      </c>
      <c r="D66" s="73">
        <v>0</v>
      </c>
      <c r="E66" s="73">
        <v>0</v>
      </c>
      <c r="F66" s="73">
        <v>0</v>
      </c>
      <c r="G66" s="73">
        <v>0</v>
      </c>
      <c r="H66" s="73">
        <v>0</v>
      </c>
      <c r="I66" s="73">
        <v>0</v>
      </c>
      <c r="J66" s="73">
        <v>0</v>
      </c>
      <c r="K66" s="73">
        <v>0</v>
      </c>
      <c r="L66" s="73">
        <v>0</v>
      </c>
      <c r="M66" s="73">
        <v>0</v>
      </c>
      <c r="N66" s="73">
        <v>0</v>
      </c>
      <c r="O66" s="73">
        <v>0</v>
      </c>
      <c r="P66" s="73">
        <v>0</v>
      </c>
      <c r="Q66" s="73">
        <v>0</v>
      </c>
      <c r="R66" s="73">
        <v>0</v>
      </c>
      <c r="S66" s="73">
        <v>0</v>
      </c>
      <c r="T66" s="73">
        <v>0</v>
      </c>
      <c r="U66" s="73">
        <v>0</v>
      </c>
      <c r="V66" s="73">
        <v>0</v>
      </c>
      <c r="W66" s="73">
        <v>0</v>
      </c>
      <c r="X66" s="73">
        <v>0</v>
      </c>
      <c r="Y66" s="73">
        <v>0</v>
      </c>
      <c r="Z66" s="73">
        <v>0</v>
      </c>
      <c r="AA66" s="73">
        <v>0</v>
      </c>
      <c r="AB66" s="73">
        <v>0</v>
      </c>
      <c r="AC66" s="73">
        <v>0</v>
      </c>
      <c r="AD66" s="73">
        <v>0</v>
      </c>
      <c r="AE66" s="73">
        <v>0</v>
      </c>
      <c r="AF66" s="73">
        <v>0</v>
      </c>
      <c r="AG66" s="73">
        <v>0</v>
      </c>
      <c r="AH66" s="73">
        <v>0</v>
      </c>
      <c r="AI66" s="73">
        <v>0</v>
      </c>
      <c r="AJ66" s="73">
        <v>0</v>
      </c>
      <c r="AK66" s="73">
        <v>0</v>
      </c>
      <c r="AL66" s="73">
        <v>0</v>
      </c>
      <c r="AM66" s="73">
        <v>0</v>
      </c>
      <c r="AN66" s="73">
        <v>0</v>
      </c>
      <c r="AO66" s="73">
        <v>0</v>
      </c>
      <c r="AP66" s="73">
        <v>0</v>
      </c>
      <c r="AQ66" s="73">
        <v>0</v>
      </c>
      <c r="AR66" s="73">
        <v>0</v>
      </c>
      <c r="AS66" s="73">
        <v>0</v>
      </c>
      <c r="AT66" s="73">
        <v>0</v>
      </c>
      <c r="AU66" s="73">
        <v>0</v>
      </c>
      <c r="AV66" s="73">
        <v>0</v>
      </c>
      <c r="AW66" s="73">
        <v>0</v>
      </c>
      <c r="AX66" s="73">
        <v>0</v>
      </c>
      <c r="AY66" s="73">
        <v>0</v>
      </c>
      <c r="AZ66" s="73">
        <v>0</v>
      </c>
    </row>
    <row r="67" spans="1:52" x14ac:dyDescent="0.45">
      <c r="A67" s="72" t="s">
        <v>957</v>
      </c>
      <c r="B67" s="73">
        <v>0</v>
      </c>
      <c r="C67" s="73">
        <v>0</v>
      </c>
      <c r="D67" s="73">
        <v>0</v>
      </c>
      <c r="E67" s="73">
        <v>0</v>
      </c>
      <c r="F67" s="73">
        <v>0</v>
      </c>
      <c r="G67" s="73">
        <v>0</v>
      </c>
      <c r="H67" s="73">
        <v>0</v>
      </c>
      <c r="I67" s="73">
        <v>0</v>
      </c>
      <c r="J67" s="73">
        <v>0</v>
      </c>
      <c r="K67" s="73">
        <v>0</v>
      </c>
      <c r="L67" s="73">
        <v>0</v>
      </c>
      <c r="M67" s="73">
        <v>0</v>
      </c>
      <c r="N67" s="73">
        <v>0</v>
      </c>
      <c r="O67" s="73">
        <v>0</v>
      </c>
      <c r="P67" s="73">
        <v>0</v>
      </c>
      <c r="Q67" s="73">
        <v>0</v>
      </c>
      <c r="R67" s="73">
        <v>0</v>
      </c>
      <c r="S67" s="73">
        <v>0</v>
      </c>
      <c r="T67" s="73">
        <v>0</v>
      </c>
      <c r="U67" s="73">
        <v>0</v>
      </c>
      <c r="V67" s="73">
        <v>0</v>
      </c>
      <c r="W67" s="73">
        <v>1.9999999780647935</v>
      </c>
      <c r="X67" s="73">
        <v>4.9999998914432675</v>
      </c>
      <c r="Y67" s="73">
        <v>9.0000000796880606</v>
      </c>
      <c r="Z67" s="73">
        <v>13.999999849521416</v>
      </c>
      <c r="AA67" s="73">
        <v>19.000000194239359</v>
      </c>
      <c r="AB67" s="73">
        <v>24.000000058711926</v>
      </c>
      <c r="AC67" s="73">
        <v>28.99999947639251</v>
      </c>
      <c r="AD67" s="73">
        <v>34.000000062908654</v>
      </c>
      <c r="AE67" s="73">
        <v>39.000000346915066</v>
      </c>
      <c r="AF67" s="73">
        <v>45.000000929267038</v>
      </c>
      <c r="AG67" s="73">
        <v>52.000000071148158</v>
      </c>
      <c r="AH67" s="73">
        <v>59.000000200483342</v>
      </c>
      <c r="AI67" s="73">
        <v>67.999999244656564</v>
      </c>
      <c r="AJ67" s="73">
        <v>77.000001126867843</v>
      </c>
      <c r="AK67" s="73">
        <v>86.999999988323495</v>
      </c>
      <c r="AL67" s="73">
        <v>97.000002496567305</v>
      </c>
      <c r="AM67" s="73">
        <v>106.9999994690999</v>
      </c>
      <c r="AN67" s="73">
        <v>117.00000108738075</v>
      </c>
      <c r="AO67" s="73">
        <v>126.99999982410731</v>
      </c>
      <c r="AP67" s="73">
        <v>136.99999675347053</v>
      </c>
      <c r="AQ67" s="73">
        <v>147.00000116711831</v>
      </c>
      <c r="AR67" s="73">
        <v>157.0000005423521</v>
      </c>
      <c r="AS67" s="73">
        <v>165.00000057420914</v>
      </c>
      <c r="AT67" s="73">
        <v>172.00000242361142</v>
      </c>
      <c r="AU67" s="73">
        <v>178.00000035252049</v>
      </c>
      <c r="AV67" s="73">
        <v>177.99999534128582</v>
      </c>
      <c r="AW67" s="73">
        <v>177.00000206196646</v>
      </c>
      <c r="AX67" s="73">
        <v>177.99999945869106</v>
      </c>
      <c r="AY67" s="73">
        <v>175.99999885987623</v>
      </c>
      <c r="AZ67" s="73">
        <v>170.99999981878668</v>
      </c>
    </row>
    <row r="68" spans="1:52" x14ac:dyDescent="0.45">
      <c r="A68" s="72" t="s">
        <v>958</v>
      </c>
      <c r="B68" s="73">
        <v>0</v>
      </c>
      <c r="C68" s="73">
        <v>0</v>
      </c>
      <c r="D68" s="73">
        <v>0</v>
      </c>
      <c r="E68" s="73">
        <v>0</v>
      </c>
      <c r="F68" s="73">
        <v>0</v>
      </c>
      <c r="G68" s="73">
        <v>0</v>
      </c>
      <c r="H68" s="73">
        <v>0</v>
      </c>
      <c r="I68" s="73">
        <v>0</v>
      </c>
      <c r="J68" s="73">
        <v>0</v>
      </c>
      <c r="K68" s="73">
        <v>0</v>
      </c>
      <c r="L68" s="73">
        <v>0</v>
      </c>
      <c r="M68" s="73">
        <v>0</v>
      </c>
      <c r="N68" s="73">
        <v>0</v>
      </c>
      <c r="O68" s="73">
        <v>0</v>
      </c>
      <c r="P68" s="73">
        <v>0</v>
      </c>
      <c r="Q68" s="73">
        <v>0</v>
      </c>
      <c r="R68" s="73">
        <v>0</v>
      </c>
      <c r="S68" s="73">
        <v>0</v>
      </c>
      <c r="T68" s="73">
        <v>0</v>
      </c>
      <c r="U68" s="73">
        <v>0</v>
      </c>
      <c r="V68" s="73">
        <v>0</v>
      </c>
      <c r="W68" s="73">
        <v>0</v>
      </c>
      <c r="X68" s="73">
        <v>0</v>
      </c>
      <c r="Y68" s="73">
        <v>0</v>
      </c>
      <c r="Z68" s="73">
        <v>0</v>
      </c>
      <c r="AA68" s="73">
        <v>0</v>
      </c>
      <c r="AB68" s="73">
        <v>0</v>
      </c>
      <c r="AC68" s="73">
        <v>0</v>
      </c>
      <c r="AD68" s="73">
        <v>0</v>
      </c>
      <c r="AE68" s="73">
        <v>0</v>
      </c>
      <c r="AF68" s="73">
        <v>0</v>
      </c>
      <c r="AG68" s="73">
        <v>0</v>
      </c>
      <c r="AH68" s="73">
        <v>0</v>
      </c>
      <c r="AI68" s="73">
        <v>0</v>
      </c>
      <c r="AJ68" s="73">
        <v>0</v>
      </c>
      <c r="AK68" s="73">
        <v>0</v>
      </c>
      <c r="AL68" s="73">
        <v>0</v>
      </c>
      <c r="AM68" s="73">
        <v>0</v>
      </c>
      <c r="AN68" s="73">
        <v>0</v>
      </c>
      <c r="AO68" s="73">
        <v>0</v>
      </c>
      <c r="AP68" s="73">
        <v>0</v>
      </c>
      <c r="AQ68" s="73">
        <v>0</v>
      </c>
      <c r="AR68" s="73">
        <v>0</v>
      </c>
      <c r="AS68" s="73">
        <v>0</v>
      </c>
      <c r="AT68" s="73">
        <v>0</v>
      </c>
      <c r="AU68" s="73">
        <v>0</v>
      </c>
      <c r="AV68" s="73">
        <v>0</v>
      </c>
      <c r="AW68" s="73">
        <v>0</v>
      </c>
      <c r="AX68" s="73">
        <v>0</v>
      </c>
      <c r="AY68" s="73">
        <v>0</v>
      </c>
      <c r="AZ68" s="73">
        <v>0</v>
      </c>
    </row>
    <row r="69" spans="1:52" x14ac:dyDescent="0.45">
      <c r="A69" s="72" t="s">
        <v>969</v>
      </c>
      <c r="B69" s="73">
        <v>0</v>
      </c>
      <c r="C69" s="73">
        <v>0</v>
      </c>
      <c r="D69" s="73">
        <v>0</v>
      </c>
      <c r="E69" s="73">
        <v>0</v>
      </c>
      <c r="F69" s="73">
        <v>0</v>
      </c>
      <c r="G69" s="73">
        <v>0</v>
      </c>
      <c r="H69" s="73">
        <v>0</v>
      </c>
      <c r="I69" s="73">
        <v>0</v>
      </c>
      <c r="J69" s="73">
        <v>0</v>
      </c>
      <c r="K69" s="73">
        <v>0</v>
      </c>
      <c r="L69" s="73">
        <v>0</v>
      </c>
      <c r="M69" s="73">
        <v>0</v>
      </c>
      <c r="N69" s="73">
        <v>0</v>
      </c>
      <c r="O69" s="73">
        <v>0</v>
      </c>
      <c r="P69" s="73">
        <v>0</v>
      </c>
      <c r="Q69" s="73">
        <v>0</v>
      </c>
      <c r="R69" s="73">
        <v>0</v>
      </c>
      <c r="S69" s="73">
        <v>0</v>
      </c>
      <c r="T69" s="73">
        <v>0</v>
      </c>
      <c r="U69" s="73">
        <v>0</v>
      </c>
      <c r="V69" s="73">
        <v>0</v>
      </c>
      <c r="W69" s="73">
        <v>0</v>
      </c>
      <c r="X69" s="73">
        <v>0</v>
      </c>
      <c r="Y69" s="73">
        <v>0</v>
      </c>
      <c r="Z69" s="73">
        <v>0</v>
      </c>
      <c r="AA69" s="73">
        <v>0</v>
      </c>
      <c r="AB69" s="73">
        <v>0</v>
      </c>
      <c r="AC69" s="73">
        <v>0</v>
      </c>
      <c r="AD69" s="73">
        <v>0</v>
      </c>
      <c r="AE69" s="73">
        <v>0</v>
      </c>
      <c r="AF69" s="73">
        <v>0</v>
      </c>
      <c r="AG69" s="73">
        <v>0</v>
      </c>
      <c r="AH69" s="73">
        <v>0</v>
      </c>
      <c r="AI69" s="73">
        <v>0</v>
      </c>
      <c r="AJ69" s="73">
        <v>0</v>
      </c>
      <c r="AK69" s="73">
        <v>0</v>
      </c>
      <c r="AL69" s="73">
        <v>0</v>
      </c>
      <c r="AM69" s="73">
        <v>0</v>
      </c>
      <c r="AN69" s="73">
        <v>0</v>
      </c>
      <c r="AO69" s="73">
        <v>0</v>
      </c>
      <c r="AP69" s="73">
        <v>0</v>
      </c>
      <c r="AQ69" s="73">
        <v>0</v>
      </c>
      <c r="AR69" s="73">
        <v>0</v>
      </c>
      <c r="AS69" s="73">
        <v>0</v>
      </c>
      <c r="AT69" s="73">
        <v>0</v>
      </c>
      <c r="AU69" s="73">
        <v>0</v>
      </c>
      <c r="AV69" s="73">
        <v>0</v>
      </c>
      <c r="AW69" s="73">
        <v>0</v>
      </c>
      <c r="AX69" s="73">
        <v>0</v>
      </c>
      <c r="AY69" s="73">
        <v>0</v>
      </c>
      <c r="AZ69" s="73">
        <v>0</v>
      </c>
    </row>
    <row r="70" spans="1:52" x14ac:dyDescent="0.45">
      <c r="A70" s="70" t="s">
        <v>960</v>
      </c>
      <c r="B70" s="71">
        <v>0</v>
      </c>
      <c r="C70" s="71">
        <v>0</v>
      </c>
      <c r="D70" s="71">
        <v>0</v>
      </c>
      <c r="E70" s="71">
        <v>9</v>
      </c>
      <c r="F70" s="71">
        <v>13.000000000000004</v>
      </c>
      <c r="G70" s="71">
        <v>15</v>
      </c>
      <c r="H70" s="71">
        <v>50</v>
      </c>
      <c r="I70" s="71">
        <v>76</v>
      </c>
      <c r="J70" s="71">
        <v>1064</v>
      </c>
      <c r="K70" s="71">
        <v>2126</v>
      </c>
      <c r="L70" s="71">
        <v>8167</v>
      </c>
      <c r="M70" s="71">
        <v>24506</v>
      </c>
      <c r="N70" s="71">
        <v>39471</v>
      </c>
      <c r="O70" s="71">
        <v>64796</v>
      </c>
      <c r="P70" s="71">
        <v>101416</v>
      </c>
      <c r="Q70" s="71">
        <v>157036</v>
      </c>
      <c r="R70" s="71">
        <v>250349.54724670289</v>
      </c>
      <c r="S70" s="71">
        <v>350712.00154736493</v>
      </c>
      <c r="T70" s="71">
        <v>486899.01463104162</v>
      </c>
      <c r="U70" s="71">
        <v>682695.00269400876</v>
      </c>
      <c r="V70" s="71">
        <v>930304.98774413613</v>
      </c>
      <c r="W70" s="71">
        <v>2803878.9896776546</v>
      </c>
      <c r="X70" s="71">
        <v>5066111.8541529672</v>
      </c>
      <c r="Y70" s="71">
        <v>7809886.0101394635</v>
      </c>
      <c r="Z70" s="71">
        <v>10357240.212665841</v>
      </c>
      <c r="AA70" s="71">
        <v>12778904.257925833</v>
      </c>
      <c r="AB70" s="71">
        <v>14858368.229484852</v>
      </c>
      <c r="AC70" s="71">
        <v>16764800.642722873</v>
      </c>
      <c r="AD70" s="71">
        <v>18357592.07039164</v>
      </c>
      <c r="AE70" s="71">
        <v>19805160.96228563</v>
      </c>
      <c r="AF70" s="71">
        <v>21406894.095222171</v>
      </c>
      <c r="AG70" s="71">
        <v>23187769.510636542</v>
      </c>
      <c r="AH70" s="71">
        <v>25194951.645607613</v>
      </c>
      <c r="AI70" s="71">
        <v>27444770.271808825</v>
      </c>
      <c r="AJ70" s="71">
        <v>29950421.009600155</v>
      </c>
      <c r="AK70" s="71">
        <v>32703509.458670139</v>
      </c>
      <c r="AL70" s="71">
        <v>35712073.345578782</v>
      </c>
      <c r="AM70" s="71">
        <v>38949334.591953821</v>
      </c>
      <c r="AN70" s="71">
        <v>42398261.023865238</v>
      </c>
      <c r="AO70" s="71">
        <v>46000628.072111964</v>
      </c>
      <c r="AP70" s="71">
        <v>49749750.119234972</v>
      </c>
      <c r="AQ70" s="71">
        <v>53606194.467803672</v>
      </c>
      <c r="AR70" s="71">
        <v>57548508.356716126</v>
      </c>
      <c r="AS70" s="71">
        <v>61522362.262298554</v>
      </c>
      <c r="AT70" s="71">
        <v>65522777.257250421</v>
      </c>
      <c r="AU70" s="71">
        <v>69503441.146760076</v>
      </c>
      <c r="AV70" s="71">
        <v>73449767.447015673</v>
      </c>
      <c r="AW70" s="71">
        <v>77283135.985607237</v>
      </c>
      <c r="AX70" s="71">
        <v>81022312.942884043</v>
      </c>
      <c r="AY70" s="71">
        <v>84630414.89997679</v>
      </c>
      <c r="AZ70" s="71">
        <v>88130599.158054098</v>
      </c>
    </row>
    <row r="71" spans="1:52" x14ac:dyDescent="0.45">
      <c r="A71" s="72" t="s">
        <v>961</v>
      </c>
      <c r="B71" s="73">
        <v>0</v>
      </c>
      <c r="C71" s="73">
        <v>0</v>
      </c>
      <c r="D71" s="73">
        <v>0</v>
      </c>
      <c r="E71" s="73">
        <v>9</v>
      </c>
      <c r="F71" s="73">
        <v>13.000000000000004</v>
      </c>
      <c r="G71" s="73">
        <v>15</v>
      </c>
      <c r="H71" s="73">
        <v>50</v>
      </c>
      <c r="I71" s="73">
        <v>76</v>
      </c>
      <c r="J71" s="73">
        <v>1064</v>
      </c>
      <c r="K71" s="73">
        <v>2126</v>
      </c>
      <c r="L71" s="73">
        <v>8167</v>
      </c>
      <c r="M71" s="73">
        <v>24506</v>
      </c>
      <c r="N71" s="73">
        <v>39471</v>
      </c>
      <c r="O71" s="73">
        <v>64796</v>
      </c>
      <c r="P71" s="73">
        <v>101416</v>
      </c>
      <c r="Q71" s="73">
        <v>157036</v>
      </c>
      <c r="R71" s="73">
        <v>250336.547246492</v>
      </c>
      <c r="S71" s="73">
        <v>350670.00154822797</v>
      </c>
      <c r="T71" s="73">
        <v>486784.01462794212</v>
      </c>
      <c r="U71" s="73">
        <v>682378.00269681483</v>
      </c>
      <c r="V71" s="73">
        <v>929507.98775143176</v>
      </c>
      <c r="W71" s="73">
        <v>2798990.989704458</v>
      </c>
      <c r="X71" s="73">
        <v>5052139.8545617098</v>
      </c>
      <c r="Y71" s="73">
        <v>7776576.0101180729</v>
      </c>
      <c r="Z71" s="73">
        <v>10291406.211425722</v>
      </c>
      <c r="AA71" s="73">
        <v>12659610.255564278</v>
      </c>
      <c r="AB71" s="73">
        <v>14660775.226628095</v>
      </c>
      <c r="AC71" s="73">
        <v>16452663.142230276</v>
      </c>
      <c r="AD71" s="73">
        <v>17892953.72032642</v>
      </c>
      <c r="AE71" s="73">
        <v>19137448.651915368</v>
      </c>
      <c r="AF71" s="73">
        <v>20455414.391817149</v>
      </c>
      <c r="AG71" s="73">
        <v>21858736.138294268</v>
      </c>
      <c r="AH71" s="73">
        <v>23382145.07742941</v>
      </c>
      <c r="AI71" s="73">
        <v>25035926.563422915</v>
      </c>
      <c r="AJ71" s="73">
        <v>26832510.992084261</v>
      </c>
      <c r="AK71" s="73">
        <v>28771042.781959575</v>
      </c>
      <c r="AL71" s="73">
        <v>30866964.196635708</v>
      </c>
      <c r="AM71" s="73">
        <v>33110196.565128639</v>
      </c>
      <c r="AN71" s="73">
        <v>35498033.297309898</v>
      </c>
      <c r="AO71" s="73">
        <v>37995788.579327941</v>
      </c>
      <c r="AP71" s="73">
        <v>40610456.693030976</v>
      </c>
      <c r="AQ71" s="73">
        <v>43323210.849227495</v>
      </c>
      <c r="AR71" s="73">
        <v>46124244.253523663</v>
      </c>
      <c r="AS71" s="73">
        <v>48974948.734051123</v>
      </c>
      <c r="AT71" s="73">
        <v>51877060.233359165</v>
      </c>
      <c r="AU71" s="73">
        <v>54791485.304018781</v>
      </c>
      <c r="AV71" s="73">
        <v>57708144.184406914</v>
      </c>
      <c r="AW71" s="73">
        <v>60559271.111420102</v>
      </c>
      <c r="AX71" s="73">
        <v>63359980.221387766</v>
      </c>
      <c r="AY71" s="73">
        <v>66075643.305383816</v>
      </c>
      <c r="AZ71" s="73">
        <v>68725245.736426458</v>
      </c>
    </row>
    <row r="72" spans="1:52" x14ac:dyDescent="0.45">
      <c r="A72" s="72" t="s">
        <v>962</v>
      </c>
      <c r="B72" s="73">
        <v>0</v>
      </c>
      <c r="C72" s="73">
        <v>0</v>
      </c>
      <c r="D72" s="73">
        <v>0</v>
      </c>
      <c r="E72" s="73">
        <v>0</v>
      </c>
      <c r="F72" s="73">
        <v>0</v>
      </c>
      <c r="G72" s="73">
        <v>0</v>
      </c>
      <c r="H72" s="73">
        <v>0</v>
      </c>
      <c r="I72" s="73">
        <v>0</v>
      </c>
      <c r="J72" s="73">
        <v>0</v>
      </c>
      <c r="K72" s="73">
        <v>0</v>
      </c>
      <c r="L72" s="73">
        <v>0</v>
      </c>
      <c r="M72" s="73">
        <v>0</v>
      </c>
      <c r="N72" s="73">
        <v>0</v>
      </c>
      <c r="O72" s="73">
        <v>0</v>
      </c>
      <c r="P72" s="73">
        <v>0</v>
      </c>
      <c r="Q72" s="73">
        <v>0</v>
      </c>
      <c r="R72" s="73">
        <v>13.000000210884709</v>
      </c>
      <c r="S72" s="73">
        <v>41.999999136981536</v>
      </c>
      <c r="T72" s="73">
        <v>115.00000309950497</v>
      </c>
      <c r="U72" s="73">
        <v>316.99999719395908</v>
      </c>
      <c r="V72" s="73">
        <v>796.9999927043915</v>
      </c>
      <c r="W72" s="73">
        <v>4887.9999731966527</v>
      </c>
      <c r="X72" s="73">
        <v>13971.999591257612</v>
      </c>
      <c r="Y72" s="73">
        <v>33310.00002139042</v>
      </c>
      <c r="Z72" s="73">
        <v>65834.001240118785</v>
      </c>
      <c r="AA72" s="73">
        <v>119294.00236155398</v>
      </c>
      <c r="AB72" s="73">
        <v>197593.00285675729</v>
      </c>
      <c r="AC72" s="73">
        <v>312137.50049259787</v>
      </c>
      <c r="AD72" s="73">
        <v>464638.35006521881</v>
      </c>
      <c r="AE72" s="73">
        <v>667712.31037026376</v>
      </c>
      <c r="AF72" s="73">
        <v>951479.70340502309</v>
      </c>
      <c r="AG72" s="73">
        <v>1329033.3723422729</v>
      </c>
      <c r="AH72" s="73">
        <v>1812806.5681782023</v>
      </c>
      <c r="AI72" s="73">
        <v>2408843.7083859118</v>
      </c>
      <c r="AJ72" s="73">
        <v>3117910.0175158959</v>
      </c>
      <c r="AK72" s="73">
        <v>3932466.6767105656</v>
      </c>
      <c r="AL72" s="73">
        <v>4845109.148943075</v>
      </c>
      <c r="AM72" s="73">
        <v>5839138.0268251821</v>
      </c>
      <c r="AN72" s="73">
        <v>6900227.7265553437</v>
      </c>
      <c r="AO72" s="73">
        <v>8004839.4927840214</v>
      </c>
      <c r="AP72" s="73">
        <v>9139293.4262039941</v>
      </c>
      <c r="AQ72" s="73">
        <v>10282983.618576175</v>
      </c>
      <c r="AR72" s="73">
        <v>11424264.10319246</v>
      </c>
      <c r="AS72" s="73">
        <v>12547413.528247429</v>
      </c>
      <c r="AT72" s="73">
        <v>13645717.023891253</v>
      </c>
      <c r="AU72" s="73">
        <v>14711955.842741299</v>
      </c>
      <c r="AV72" s="73">
        <v>15741623.262608754</v>
      </c>
      <c r="AW72" s="73">
        <v>16723864.87418714</v>
      </c>
      <c r="AX72" s="73">
        <v>17662332.721496273</v>
      </c>
      <c r="AY72" s="73">
        <v>18554771.594592974</v>
      </c>
      <c r="AZ72" s="73">
        <v>19405353.421627644</v>
      </c>
    </row>
    <row r="73" spans="1:52" x14ac:dyDescent="0.45">
      <c r="A73" s="72" t="s">
        <v>963</v>
      </c>
      <c r="B73" s="73">
        <v>0</v>
      </c>
      <c r="C73" s="73">
        <v>0</v>
      </c>
      <c r="D73" s="73">
        <v>0</v>
      </c>
      <c r="E73" s="73">
        <v>0</v>
      </c>
      <c r="F73" s="73">
        <v>0</v>
      </c>
      <c r="G73" s="73">
        <v>0</v>
      </c>
      <c r="H73" s="73">
        <v>0</v>
      </c>
      <c r="I73" s="73">
        <v>0</v>
      </c>
      <c r="J73" s="73">
        <v>0</v>
      </c>
      <c r="K73" s="73">
        <v>0</v>
      </c>
      <c r="L73" s="73">
        <v>0</v>
      </c>
      <c r="M73" s="73">
        <v>0</v>
      </c>
      <c r="N73" s="73">
        <v>0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  <c r="X73" s="73">
        <v>0</v>
      </c>
      <c r="Y73" s="73">
        <v>0</v>
      </c>
      <c r="Z73" s="73">
        <v>0</v>
      </c>
      <c r="AA73" s="73">
        <v>0</v>
      </c>
      <c r="AB73" s="73">
        <v>0</v>
      </c>
      <c r="AC73" s="73">
        <v>0</v>
      </c>
      <c r="AD73" s="73">
        <v>0</v>
      </c>
      <c r="AE73" s="73">
        <v>0</v>
      </c>
      <c r="AF73" s="73">
        <v>0</v>
      </c>
      <c r="AG73" s="73">
        <v>0</v>
      </c>
      <c r="AH73" s="73">
        <v>0</v>
      </c>
      <c r="AI73" s="73">
        <v>0</v>
      </c>
      <c r="AJ73" s="73">
        <v>0</v>
      </c>
      <c r="AK73" s="73">
        <v>0</v>
      </c>
      <c r="AL73" s="73">
        <v>0</v>
      </c>
      <c r="AM73" s="73">
        <v>0</v>
      </c>
      <c r="AN73" s="73">
        <v>0</v>
      </c>
      <c r="AO73" s="73">
        <v>0</v>
      </c>
      <c r="AP73" s="73">
        <v>0</v>
      </c>
      <c r="AQ73" s="73">
        <v>0</v>
      </c>
      <c r="AR73" s="73">
        <v>0</v>
      </c>
      <c r="AS73" s="73">
        <v>0</v>
      </c>
      <c r="AT73" s="73">
        <v>0</v>
      </c>
      <c r="AU73" s="73">
        <v>0</v>
      </c>
      <c r="AV73" s="73">
        <v>0</v>
      </c>
      <c r="AW73" s="73">
        <v>0</v>
      </c>
      <c r="AX73" s="73">
        <v>0</v>
      </c>
      <c r="AY73" s="73">
        <v>0</v>
      </c>
      <c r="AZ73" s="73">
        <v>0</v>
      </c>
    </row>
    <row r="74" spans="1:52" x14ac:dyDescent="0.45">
      <c r="A74" s="72" t="s">
        <v>970</v>
      </c>
      <c r="B74" s="73">
        <v>0</v>
      </c>
      <c r="C74" s="73">
        <v>0</v>
      </c>
      <c r="D74" s="73">
        <v>0</v>
      </c>
      <c r="E74" s="73">
        <v>0</v>
      </c>
      <c r="F74" s="73">
        <v>0</v>
      </c>
      <c r="G74" s="73">
        <v>0</v>
      </c>
      <c r="H74" s="73">
        <v>0</v>
      </c>
      <c r="I74" s="73">
        <v>0</v>
      </c>
      <c r="J74" s="73">
        <v>0</v>
      </c>
      <c r="K74" s="73">
        <v>0</v>
      </c>
      <c r="L74" s="73">
        <v>0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3">
        <v>0</v>
      </c>
      <c r="S74" s="73">
        <v>0</v>
      </c>
      <c r="T74" s="73">
        <v>0</v>
      </c>
      <c r="U74" s="73">
        <v>0</v>
      </c>
      <c r="V74" s="73">
        <v>0</v>
      </c>
      <c r="W74" s="73">
        <v>0</v>
      </c>
      <c r="X74" s="73">
        <v>0</v>
      </c>
      <c r="Y74" s="73">
        <v>0</v>
      </c>
      <c r="Z74" s="73">
        <v>0</v>
      </c>
      <c r="AA74" s="73">
        <v>0</v>
      </c>
      <c r="AB74" s="73">
        <v>0</v>
      </c>
      <c r="AC74" s="73">
        <v>0</v>
      </c>
      <c r="AD74" s="73">
        <v>0</v>
      </c>
      <c r="AE74" s="73">
        <v>0</v>
      </c>
      <c r="AF74" s="73">
        <v>0</v>
      </c>
      <c r="AG74" s="73">
        <v>0</v>
      </c>
      <c r="AH74" s="73">
        <v>0</v>
      </c>
      <c r="AI74" s="73">
        <v>0</v>
      </c>
      <c r="AJ74" s="73">
        <v>0</v>
      </c>
      <c r="AK74" s="73">
        <v>0</v>
      </c>
      <c r="AL74" s="73">
        <v>0</v>
      </c>
      <c r="AM74" s="73">
        <v>0</v>
      </c>
      <c r="AN74" s="73">
        <v>0</v>
      </c>
      <c r="AO74" s="73">
        <v>0</v>
      </c>
      <c r="AP74" s="73">
        <v>0</v>
      </c>
      <c r="AQ74" s="73">
        <v>0</v>
      </c>
      <c r="AR74" s="73">
        <v>0</v>
      </c>
      <c r="AS74" s="73">
        <v>0</v>
      </c>
      <c r="AT74" s="73">
        <v>0</v>
      </c>
      <c r="AU74" s="73">
        <v>0</v>
      </c>
      <c r="AV74" s="73">
        <v>0</v>
      </c>
      <c r="AW74" s="73">
        <v>0</v>
      </c>
      <c r="AX74" s="73">
        <v>0</v>
      </c>
      <c r="AY74" s="73">
        <v>0</v>
      </c>
      <c r="AZ74" s="73">
        <v>0</v>
      </c>
    </row>
    <row r="75" spans="1:52" x14ac:dyDescent="0.45">
      <c r="A75" s="70" t="s">
        <v>964</v>
      </c>
      <c r="B75" s="71">
        <v>0</v>
      </c>
      <c r="C75" s="71">
        <v>0</v>
      </c>
      <c r="D75" s="71">
        <v>0</v>
      </c>
      <c r="E75" s="71">
        <v>0</v>
      </c>
      <c r="F75" s="71">
        <v>0</v>
      </c>
      <c r="G75" s="71">
        <v>0</v>
      </c>
      <c r="H75" s="71">
        <v>0</v>
      </c>
      <c r="I75" s="71">
        <v>0</v>
      </c>
      <c r="J75" s="71">
        <v>0</v>
      </c>
      <c r="K75" s="71">
        <v>0</v>
      </c>
      <c r="L75" s="71">
        <v>0</v>
      </c>
      <c r="M75" s="71">
        <v>0</v>
      </c>
      <c r="N75" s="71">
        <v>0</v>
      </c>
      <c r="O75" s="71">
        <v>0</v>
      </c>
      <c r="P75" s="71">
        <v>0</v>
      </c>
      <c r="Q75" s="71">
        <v>0</v>
      </c>
      <c r="R75" s="71">
        <v>528.76101097339495</v>
      </c>
      <c r="S75" s="71">
        <v>1128.0000124367641</v>
      </c>
      <c r="T75" s="71">
        <v>1789.0000403666957</v>
      </c>
      <c r="U75" s="71">
        <v>2726.999999877045</v>
      </c>
      <c r="V75" s="71">
        <v>4336.9999902033469</v>
      </c>
      <c r="W75" s="71">
        <v>5336.999971311885</v>
      </c>
      <c r="X75" s="71">
        <v>5547.9998862822977</v>
      </c>
      <c r="Y75" s="71">
        <v>5699.0000022083022</v>
      </c>
      <c r="Z75" s="71">
        <v>5768.0000657627279</v>
      </c>
      <c r="AA75" s="71">
        <v>5754.0000365601272</v>
      </c>
      <c r="AB75" s="71">
        <v>5664.9999988503532</v>
      </c>
      <c r="AC75" s="71">
        <v>5499.5439232969575</v>
      </c>
      <c r="AD75" s="71">
        <v>5305.2527142877552</v>
      </c>
      <c r="AE75" s="71">
        <v>5889.3385643089296</v>
      </c>
      <c r="AF75" s="71">
        <v>16375.63252502795</v>
      </c>
      <c r="AG75" s="71">
        <v>41672.793479027896</v>
      </c>
      <c r="AH75" s="71">
        <v>83666.963365272721</v>
      </c>
      <c r="AI75" s="71">
        <v>143893.77102871996</v>
      </c>
      <c r="AJ75" s="71">
        <v>223284.30643082305</v>
      </c>
      <c r="AK75" s="71">
        <v>322210.71403440647</v>
      </c>
      <c r="AL75" s="71">
        <v>440817.91846818826</v>
      </c>
      <c r="AM75" s="71">
        <v>578706.67118836776</v>
      </c>
      <c r="AN75" s="71">
        <v>735336.39535630064</v>
      </c>
      <c r="AO75" s="71">
        <v>909565.52585425926</v>
      </c>
      <c r="AP75" s="71">
        <v>1101090.326228891</v>
      </c>
      <c r="AQ75" s="71">
        <v>1310132.211222745</v>
      </c>
      <c r="AR75" s="71">
        <v>1536691.3092865394</v>
      </c>
      <c r="AS75" s="71">
        <v>1779871.9667663013</v>
      </c>
      <c r="AT75" s="71">
        <v>2038279.9952062208</v>
      </c>
      <c r="AU75" s="71">
        <v>2311525.1651332178</v>
      </c>
      <c r="AV75" s="71">
        <v>2596966.0419932944</v>
      </c>
      <c r="AW75" s="71">
        <v>2892313.91885196</v>
      </c>
      <c r="AX75" s="71">
        <v>3195741.625355104</v>
      </c>
      <c r="AY75" s="71">
        <v>3505392.0102524548</v>
      </c>
      <c r="AZ75" s="71">
        <v>3817599.4787849393</v>
      </c>
    </row>
    <row r="76" spans="1:52" x14ac:dyDescent="0.45">
      <c r="A76" s="72" t="s">
        <v>965</v>
      </c>
      <c r="B76" s="73">
        <v>0</v>
      </c>
      <c r="C76" s="73">
        <v>0</v>
      </c>
      <c r="D76" s="73">
        <v>0</v>
      </c>
      <c r="E76" s="73">
        <v>0</v>
      </c>
      <c r="F76" s="73">
        <v>0</v>
      </c>
      <c r="G76" s="73">
        <v>0</v>
      </c>
      <c r="H76" s="73">
        <v>0</v>
      </c>
      <c r="I76" s="73">
        <v>0</v>
      </c>
      <c r="J76" s="73">
        <v>0</v>
      </c>
      <c r="K76" s="73">
        <v>0</v>
      </c>
      <c r="L76" s="73">
        <v>0</v>
      </c>
      <c r="M76" s="73">
        <v>0</v>
      </c>
      <c r="N76" s="73">
        <v>0</v>
      </c>
      <c r="O76" s="73">
        <v>0</v>
      </c>
      <c r="P76" s="73">
        <v>0</v>
      </c>
      <c r="Q76" s="73">
        <v>0</v>
      </c>
      <c r="R76" s="73">
        <v>37.98922425387255</v>
      </c>
      <c r="S76" s="73">
        <v>90.999998965137493</v>
      </c>
      <c r="T76" s="73">
        <v>160.00000316555162</v>
      </c>
      <c r="U76" s="73">
        <v>275.99999562165766</v>
      </c>
      <c r="V76" s="73">
        <v>509.99999782350972</v>
      </c>
      <c r="W76" s="73">
        <v>797.9999915166934</v>
      </c>
      <c r="X76" s="73">
        <v>880.99998399159085</v>
      </c>
      <c r="Y76" s="73">
        <v>960.00000323397671</v>
      </c>
      <c r="Z76" s="73">
        <v>1024.0000107669248</v>
      </c>
      <c r="AA76" s="73">
        <v>1073.0000041740104</v>
      </c>
      <c r="AB76" s="73">
        <v>1105.0000031237025</v>
      </c>
      <c r="AC76" s="73">
        <v>1128.8874016925204</v>
      </c>
      <c r="AD76" s="73">
        <v>1149.5519750558465</v>
      </c>
      <c r="AE76" s="73">
        <v>1526.7648082848521</v>
      </c>
      <c r="AF76" s="73">
        <v>6741.3427143674198</v>
      </c>
      <c r="AG76" s="73">
        <v>20131.602668939766</v>
      </c>
      <c r="AH76" s="73">
        <v>43901.399894745016</v>
      </c>
      <c r="AI76" s="73">
        <v>80150.841890773067</v>
      </c>
      <c r="AJ76" s="73">
        <v>130639.66632126516</v>
      </c>
      <c r="AK76" s="73">
        <v>196785.58808510375</v>
      </c>
      <c r="AL76" s="73">
        <v>279729.05645471293</v>
      </c>
      <c r="AM76" s="73">
        <v>380223.96588937717</v>
      </c>
      <c r="AN76" s="73">
        <v>498688.74554819858</v>
      </c>
      <c r="AO76" s="73">
        <v>635018.36872907821</v>
      </c>
      <c r="AP76" s="73">
        <v>789574.16188903211</v>
      </c>
      <c r="AQ76" s="73">
        <v>963115.84799802769</v>
      </c>
      <c r="AR76" s="73">
        <v>1156041.5901812529</v>
      </c>
      <c r="AS76" s="73">
        <v>1367904.5223851488</v>
      </c>
      <c r="AT76" s="73">
        <v>1597733.6220187657</v>
      </c>
      <c r="AU76" s="73">
        <v>1845300.7662904239</v>
      </c>
      <c r="AV76" s="73">
        <v>2108230.530845101</v>
      </c>
      <c r="AW76" s="73">
        <v>2384320.186622425</v>
      </c>
      <c r="AX76" s="73">
        <v>2671596.1161900447</v>
      </c>
      <c r="AY76" s="73">
        <v>2967939.192196507</v>
      </c>
      <c r="AZ76" s="73">
        <v>3269543.3504868504</v>
      </c>
    </row>
    <row r="77" spans="1:52" x14ac:dyDescent="0.45">
      <c r="A77" s="72" t="s">
        <v>971</v>
      </c>
      <c r="B77" s="73">
        <v>0</v>
      </c>
      <c r="C77" s="73">
        <v>0</v>
      </c>
      <c r="D77" s="73">
        <v>0</v>
      </c>
      <c r="E77" s="73">
        <v>0</v>
      </c>
      <c r="F77" s="73">
        <v>0</v>
      </c>
      <c r="G77" s="73">
        <v>0</v>
      </c>
      <c r="H77" s="73">
        <v>0</v>
      </c>
      <c r="I77" s="73">
        <v>0</v>
      </c>
      <c r="J77" s="73">
        <v>0</v>
      </c>
      <c r="K77" s="73">
        <v>0</v>
      </c>
      <c r="L77" s="73">
        <v>0</v>
      </c>
      <c r="M77" s="73">
        <v>0</v>
      </c>
      <c r="N77" s="73">
        <v>0</v>
      </c>
      <c r="O77" s="73">
        <v>0</v>
      </c>
      <c r="P77" s="73">
        <v>0</v>
      </c>
      <c r="Q77" s="73">
        <v>0</v>
      </c>
      <c r="R77" s="73">
        <v>490.77178671952237</v>
      </c>
      <c r="S77" s="73">
        <v>1037.0000134716265</v>
      </c>
      <c r="T77" s="73">
        <v>1629.0000372011441</v>
      </c>
      <c r="U77" s="73">
        <v>2451.0000042553875</v>
      </c>
      <c r="V77" s="73">
        <v>3826.9999923798368</v>
      </c>
      <c r="W77" s="73">
        <v>4538.9999797951914</v>
      </c>
      <c r="X77" s="73">
        <v>4666.9999022907068</v>
      </c>
      <c r="Y77" s="73">
        <v>4738.9999989743255</v>
      </c>
      <c r="Z77" s="73">
        <v>4744.0000549958031</v>
      </c>
      <c r="AA77" s="73">
        <v>4681.0000323861168</v>
      </c>
      <c r="AB77" s="73">
        <v>4559.9999957266509</v>
      </c>
      <c r="AC77" s="73">
        <v>4370.6565216044373</v>
      </c>
      <c r="AD77" s="73">
        <v>4155.7007392319092</v>
      </c>
      <c r="AE77" s="73">
        <v>4362.5737560240777</v>
      </c>
      <c r="AF77" s="73">
        <v>9634.2898106605298</v>
      </c>
      <c r="AG77" s="73">
        <v>21541.190810088134</v>
      </c>
      <c r="AH77" s="73">
        <v>39765.563470527704</v>
      </c>
      <c r="AI77" s="73">
        <v>63742.929137946907</v>
      </c>
      <c r="AJ77" s="73">
        <v>92644.640109557906</v>
      </c>
      <c r="AK77" s="73">
        <v>125425.12594930269</v>
      </c>
      <c r="AL77" s="73">
        <v>161088.8620134753</v>
      </c>
      <c r="AM77" s="73">
        <v>198482.70529899054</v>
      </c>
      <c r="AN77" s="73">
        <v>236647.64980810208</v>
      </c>
      <c r="AO77" s="73">
        <v>274547.15712518105</v>
      </c>
      <c r="AP77" s="73">
        <v>311516.16433985886</v>
      </c>
      <c r="AQ77" s="73">
        <v>347016.36322471726</v>
      </c>
      <c r="AR77" s="73">
        <v>380649.71910528664</v>
      </c>
      <c r="AS77" s="73">
        <v>411967.44438115257</v>
      </c>
      <c r="AT77" s="73">
        <v>440546.37318745512</v>
      </c>
      <c r="AU77" s="73">
        <v>466224.39884279383</v>
      </c>
      <c r="AV77" s="73">
        <v>488735.5111481935</v>
      </c>
      <c r="AW77" s="73">
        <v>507993.73222953506</v>
      </c>
      <c r="AX77" s="73">
        <v>524145.50916505943</v>
      </c>
      <c r="AY77" s="73">
        <v>537452.81805594789</v>
      </c>
      <c r="AZ77" s="73">
        <v>548056.12829808914</v>
      </c>
    </row>
    <row r="78" spans="1:52" x14ac:dyDescent="0.45">
      <c r="A78" s="68" t="s">
        <v>938</v>
      </c>
      <c r="B78" s="69">
        <v>663947</v>
      </c>
      <c r="C78" s="69">
        <v>671951</v>
      </c>
      <c r="D78" s="69">
        <v>666392</v>
      </c>
      <c r="E78" s="69">
        <v>671199</v>
      </c>
      <c r="F78" s="69">
        <v>675239</v>
      </c>
      <c r="G78" s="69">
        <v>667113</v>
      </c>
      <c r="H78" s="69">
        <v>669347</v>
      </c>
      <c r="I78" s="69">
        <v>670926</v>
      </c>
      <c r="J78" s="69">
        <v>679968</v>
      </c>
      <c r="K78" s="69">
        <v>678797</v>
      </c>
      <c r="L78" s="69">
        <v>675970</v>
      </c>
      <c r="M78" s="69">
        <v>677217</v>
      </c>
      <c r="N78" s="69">
        <v>672407</v>
      </c>
      <c r="O78" s="69">
        <v>677357</v>
      </c>
      <c r="P78" s="69">
        <v>687554</v>
      </c>
      <c r="Q78" s="69">
        <v>710167</v>
      </c>
      <c r="R78" s="69">
        <v>721752.93258841464</v>
      </c>
      <c r="S78" s="69">
        <v>745523.96667947888</v>
      </c>
      <c r="T78" s="69">
        <v>765624.53524011467</v>
      </c>
      <c r="U78" s="69">
        <v>783110.18189755618</v>
      </c>
      <c r="V78" s="69">
        <v>798169.31170988688</v>
      </c>
      <c r="W78" s="69">
        <v>811642.1749884421</v>
      </c>
      <c r="X78" s="69">
        <v>822577.93048854603</v>
      </c>
      <c r="Y78" s="69">
        <v>833421.58734662773</v>
      </c>
      <c r="Z78" s="69">
        <v>843690.26068266714</v>
      </c>
      <c r="AA78" s="69">
        <v>853423.5497338908</v>
      </c>
      <c r="AB78" s="69">
        <v>861720.1343139247</v>
      </c>
      <c r="AC78" s="69">
        <v>869052.37464282394</v>
      </c>
      <c r="AD78" s="69">
        <v>876290.13956229156</v>
      </c>
      <c r="AE78" s="69">
        <v>883169.81113001076</v>
      </c>
      <c r="AF78" s="69">
        <v>889522.69120453089</v>
      </c>
      <c r="AG78" s="69">
        <v>895048.77774528193</v>
      </c>
      <c r="AH78" s="69">
        <v>899919.32544830814</v>
      </c>
      <c r="AI78" s="69">
        <v>904651.3607755024</v>
      </c>
      <c r="AJ78" s="69">
        <v>910357.56995921675</v>
      </c>
      <c r="AK78" s="69">
        <v>915622.24883055128</v>
      </c>
      <c r="AL78" s="69">
        <v>920673.17322052375</v>
      </c>
      <c r="AM78" s="69">
        <v>925797.76346987858</v>
      </c>
      <c r="AN78" s="69">
        <v>930748.71153134154</v>
      </c>
      <c r="AO78" s="69">
        <v>935674.64220555534</v>
      </c>
      <c r="AP78" s="69">
        <v>941274.79259323748</v>
      </c>
      <c r="AQ78" s="69">
        <v>946793.81111368746</v>
      </c>
      <c r="AR78" s="69">
        <v>952154.4564920679</v>
      </c>
      <c r="AS78" s="69">
        <v>957434.78173339262</v>
      </c>
      <c r="AT78" s="69">
        <v>962701.1124065537</v>
      </c>
      <c r="AU78" s="69">
        <v>968063.88593351946</v>
      </c>
      <c r="AV78" s="69">
        <v>973404.89530044037</v>
      </c>
      <c r="AW78" s="69">
        <v>979040.66081641812</v>
      </c>
      <c r="AX78" s="69">
        <v>984759.88736201404</v>
      </c>
      <c r="AY78" s="69">
        <v>990698.26705440914</v>
      </c>
      <c r="AZ78" s="69">
        <v>996739.2966610759</v>
      </c>
    </row>
    <row r="79" spans="1:52" x14ac:dyDescent="0.45">
      <c r="A79" s="70" t="s">
        <v>955</v>
      </c>
      <c r="B79" s="71">
        <v>662223</v>
      </c>
      <c r="C79" s="71">
        <v>670169</v>
      </c>
      <c r="D79" s="71">
        <v>664578</v>
      </c>
      <c r="E79" s="71">
        <v>669433</v>
      </c>
      <c r="F79" s="71">
        <v>673466</v>
      </c>
      <c r="G79" s="71">
        <v>664942</v>
      </c>
      <c r="H79" s="71">
        <v>667219</v>
      </c>
      <c r="I79" s="71">
        <v>668817</v>
      </c>
      <c r="J79" s="71">
        <v>677815</v>
      </c>
      <c r="K79" s="71">
        <v>676592</v>
      </c>
      <c r="L79" s="71">
        <v>673419</v>
      </c>
      <c r="M79" s="71">
        <v>674555</v>
      </c>
      <c r="N79" s="71">
        <v>669752</v>
      </c>
      <c r="O79" s="71">
        <v>673579</v>
      </c>
      <c r="P79" s="71">
        <v>683833</v>
      </c>
      <c r="Q79" s="71">
        <v>706049</v>
      </c>
      <c r="R79" s="71">
        <v>716790.76840364852</v>
      </c>
      <c r="S79" s="71">
        <v>739066.39553565788</v>
      </c>
      <c r="T79" s="71">
        <v>757304.94899180112</v>
      </c>
      <c r="U79" s="71">
        <v>772638.21806829551</v>
      </c>
      <c r="V79" s="71">
        <v>785316.17507697095</v>
      </c>
      <c r="W79" s="71">
        <v>795877.85888527508</v>
      </c>
      <c r="X79" s="71">
        <v>803363.77380875871</v>
      </c>
      <c r="Y79" s="71">
        <v>810189.05629994138</v>
      </c>
      <c r="Z79" s="71">
        <v>815892.08047749603</v>
      </c>
      <c r="AA79" s="71">
        <v>820551.94255050248</v>
      </c>
      <c r="AB79" s="71">
        <v>823310.44465580827</v>
      </c>
      <c r="AC79" s="71">
        <v>824603.86021953996</v>
      </c>
      <c r="AD79" s="71">
        <v>825281.9013713724</v>
      </c>
      <c r="AE79" s="71">
        <v>825014.47304777871</v>
      </c>
      <c r="AF79" s="71">
        <v>823579.81181740749</v>
      </c>
      <c r="AG79" s="71">
        <v>820572.97489339649</v>
      </c>
      <c r="AH79" s="71">
        <v>816133.91066207609</v>
      </c>
      <c r="AI79" s="71">
        <v>810871.60488978738</v>
      </c>
      <c r="AJ79" s="71">
        <v>805857.51341414195</v>
      </c>
      <c r="AK79" s="71">
        <v>799960.30194610357</v>
      </c>
      <c r="AL79" s="71">
        <v>793400.32413524238</v>
      </c>
      <c r="AM79" s="71">
        <v>786349.49876456393</v>
      </c>
      <c r="AN79" s="71">
        <v>778716.47967176186</v>
      </c>
      <c r="AO79" s="71">
        <v>770542.44178875012</v>
      </c>
      <c r="AP79" s="71">
        <v>762432.69018844201</v>
      </c>
      <c r="AQ79" s="71">
        <v>753600.65526646411</v>
      </c>
      <c r="AR79" s="71">
        <v>744052.01802034653</v>
      </c>
      <c r="AS79" s="71">
        <v>733849.6451070417</v>
      </c>
      <c r="AT79" s="71">
        <v>723252.62050798803</v>
      </c>
      <c r="AU79" s="71">
        <v>712228.44712962664</v>
      </c>
      <c r="AV79" s="71">
        <v>700920.9097955107</v>
      </c>
      <c r="AW79" s="71">
        <v>689415.13200653938</v>
      </c>
      <c r="AX79" s="71">
        <v>677997.41438086738</v>
      </c>
      <c r="AY79" s="71">
        <v>666450.28269779612</v>
      </c>
      <c r="AZ79" s="71">
        <v>655061.7679205233</v>
      </c>
    </row>
    <row r="80" spans="1:52" x14ac:dyDescent="0.45">
      <c r="A80" s="72" t="s">
        <v>966</v>
      </c>
      <c r="B80" s="73">
        <v>1225</v>
      </c>
      <c r="C80" s="73">
        <v>1203</v>
      </c>
      <c r="D80" s="73">
        <v>1138</v>
      </c>
      <c r="E80" s="73">
        <v>1103</v>
      </c>
      <c r="F80" s="73">
        <v>2248</v>
      </c>
      <c r="G80" s="73">
        <v>2247</v>
      </c>
      <c r="H80" s="73">
        <v>2167</v>
      </c>
      <c r="I80" s="73">
        <v>2263</v>
      </c>
      <c r="J80" s="73">
        <v>2282</v>
      </c>
      <c r="K80" s="73">
        <v>2396</v>
      </c>
      <c r="L80" s="73">
        <v>2375</v>
      </c>
      <c r="M80" s="73">
        <v>2314</v>
      </c>
      <c r="N80" s="73">
        <v>2212</v>
      </c>
      <c r="O80" s="73">
        <v>2153</v>
      </c>
      <c r="P80" s="73">
        <v>2116</v>
      </c>
      <c r="Q80" s="73">
        <v>2004</v>
      </c>
      <c r="R80" s="73">
        <v>1956.8184567995399</v>
      </c>
      <c r="S80" s="73">
        <v>1937.7758596913063</v>
      </c>
      <c r="T80" s="73">
        <v>1846.9817228870249</v>
      </c>
      <c r="U80" s="73">
        <v>1800.0094418821041</v>
      </c>
      <c r="V80" s="73">
        <v>1794.0340256692343</v>
      </c>
      <c r="W80" s="73">
        <v>1831.996135139791</v>
      </c>
      <c r="X80" s="73">
        <v>1897.9498524941323</v>
      </c>
      <c r="Y80" s="73">
        <v>1983.0299686245723</v>
      </c>
      <c r="Z80" s="73">
        <v>2085.0967253474132</v>
      </c>
      <c r="AA80" s="73">
        <v>2192.0807920282123</v>
      </c>
      <c r="AB80" s="73">
        <v>2287.0625701955587</v>
      </c>
      <c r="AC80" s="73">
        <v>2377.0696288251006</v>
      </c>
      <c r="AD80" s="73">
        <v>2451.0181803931655</v>
      </c>
      <c r="AE80" s="73">
        <v>2517.0594288489879</v>
      </c>
      <c r="AF80" s="73">
        <v>2566.0471387213624</v>
      </c>
      <c r="AG80" s="73">
        <v>2603.0173591378407</v>
      </c>
      <c r="AH80" s="73">
        <v>2632.040260377245</v>
      </c>
      <c r="AI80" s="73">
        <v>2650.9744461354194</v>
      </c>
      <c r="AJ80" s="73">
        <v>2664.0120408512671</v>
      </c>
      <c r="AK80" s="73">
        <v>2647.9946656454449</v>
      </c>
      <c r="AL80" s="73">
        <v>2627.0315952925093</v>
      </c>
      <c r="AM80" s="73">
        <v>2604.0140950348195</v>
      </c>
      <c r="AN80" s="73">
        <v>2576.9872526613431</v>
      </c>
      <c r="AO80" s="73">
        <v>2549.0167797068516</v>
      </c>
      <c r="AP80" s="73">
        <v>2522.9866230886637</v>
      </c>
      <c r="AQ80" s="73">
        <v>2493.0505626438903</v>
      </c>
      <c r="AR80" s="73">
        <v>2468.0772654499719</v>
      </c>
      <c r="AS80" s="73">
        <v>2430.9420283503437</v>
      </c>
      <c r="AT80" s="73">
        <v>2391.0189450967728</v>
      </c>
      <c r="AU80" s="73">
        <v>2359.9916223250007</v>
      </c>
      <c r="AV80" s="73">
        <v>2326.9797337425798</v>
      </c>
      <c r="AW80" s="73">
        <v>2297.9922262657806</v>
      </c>
      <c r="AX80" s="73">
        <v>2248.9955375041368</v>
      </c>
      <c r="AY80" s="73">
        <v>2210.0196545541071</v>
      </c>
      <c r="AZ80" s="73">
        <v>2177.03112197152</v>
      </c>
    </row>
    <row r="81" spans="1:52" x14ac:dyDescent="0.45">
      <c r="A81" s="72" t="s">
        <v>956</v>
      </c>
      <c r="B81" s="73">
        <v>14605</v>
      </c>
      <c r="C81" s="73">
        <v>13822</v>
      </c>
      <c r="D81" s="73">
        <v>13094</v>
      </c>
      <c r="E81" s="73">
        <v>11242</v>
      </c>
      <c r="F81" s="73">
        <v>10158</v>
      </c>
      <c r="G81" s="73">
        <v>9073</v>
      </c>
      <c r="H81" s="73">
        <v>8454</v>
      </c>
      <c r="I81" s="73">
        <v>7523</v>
      </c>
      <c r="J81" s="73">
        <v>6926</v>
      </c>
      <c r="K81" s="73">
        <v>6185</v>
      </c>
      <c r="L81" s="73">
        <v>5664</v>
      </c>
      <c r="M81" s="73">
        <v>5248</v>
      </c>
      <c r="N81" s="73">
        <v>4881</v>
      </c>
      <c r="O81" s="73">
        <v>5320</v>
      </c>
      <c r="P81" s="73">
        <v>4517</v>
      </c>
      <c r="Q81" s="73">
        <v>4259</v>
      </c>
      <c r="R81" s="73">
        <v>4139.1060125430758</v>
      </c>
      <c r="S81" s="73">
        <v>4080.9160444003332</v>
      </c>
      <c r="T81" s="73">
        <v>3756.6663916713533</v>
      </c>
      <c r="U81" s="73">
        <v>3646.9850933759062</v>
      </c>
      <c r="V81" s="73">
        <v>3673.0481135590971</v>
      </c>
      <c r="W81" s="73">
        <v>3776.0787080674763</v>
      </c>
      <c r="X81" s="73">
        <v>3940.0783517036098</v>
      </c>
      <c r="Y81" s="73">
        <v>4141.0124425398108</v>
      </c>
      <c r="Z81" s="73">
        <v>4344.0523492398725</v>
      </c>
      <c r="AA81" s="73">
        <v>4532.0513942145863</v>
      </c>
      <c r="AB81" s="73">
        <v>4690.1692638439963</v>
      </c>
      <c r="AC81" s="73">
        <v>4818.0105581928192</v>
      </c>
      <c r="AD81" s="73">
        <v>4919.1277032817752</v>
      </c>
      <c r="AE81" s="73">
        <v>5004.1869395685335</v>
      </c>
      <c r="AF81" s="73">
        <v>5064.1217582687605</v>
      </c>
      <c r="AG81" s="73">
        <v>5086.8755015162251</v>
      </c>
      <c r="AH81" s="73">
        <v>5088.8394938347055</v>
      </c>
      <c r="AI81" s="73">
        <v>5068.0347684742565</v>
      </c>
      <c r="AJ81" s="73">
        <v>5017.0539191364442</v>
      </c>
      <c r="AK81" s="73">
        <v>4935.0396808028891</v>
      </c>
      <c r="AL81" s="73">
        <v>4860.957471302233</v>
      </c>
      <c r="AM81" s="73">
        <v>4772.0521541746502</v>
      </c>
      <c r="AN81" s="73">
        <v>4683.9972685416797</v>
      </c>
      <c r="AO81" s="73">
        <v>4596.9641974928645</v>
      </c>
      <c r="AP81" s="73">
        <v>4504.9244840265264</v>
      </c>
      <c r="AQ81" s="73">
        <v>4411.9891445918665</v>
      </c>
      <c r="AR81" s="73">
        <v>4323.9210202432323</v>
      </c>
      <c r="AS81" s="73">
        <v>4232.9446688855105</v>
      </c>
      <c r="AT81" s="73">
        <v>4125.0730213947936</v>
      </c>
      <c r="AU81" s="73">
        <v>4039.9886747456753</v>
      </c>
      <c r="AV81" s="73">
        <v>3956.8945965816306</v>
      </c>
      <c r="AW81" s="73">
        <v>3867.9453263952582</v>
      </c>
      <c r="AX81" s="73">
        <v>3744.000281331098</v>
      </c>
      <c r="AY81" s="73">
        <v>3635.0454396499658</v>
      </c>
      <c r="AZ81" s="73">
        <v>3534.0550844534555</v>
      </c>
    </row>
    <row r="82" spans="1:52" x14ac:dyDescent="0.45">
      <c r="A82" s="72" t="s">
        <v>967</v>
      </c>
      <c r="B82" s="73">
        <v>3430</v>
      </c>
      <c r="C82" s="73">
        <v>5453</v>
      </c>
      <c r="D82" s="73">
        <v>5514</v>
      </c>
      <c r="E82" s="73">
        <v>7848</v>
      </c>
      <c r="F82" s="73">
        <v>8498</v>
      </c>
      <c r="G82" s="73">
        <v>9526</v>
      </c>
      <c r="H82" s="73">
        <v>11770</v>
      </c>
      <c r="I82" s="73">
        <v>13446</v>
      </c>
      <c r="J82" s="73">
        <v>15119</v>
      </c>
      <c r="K82" s="73">
        <v>16318</v>
      </c>
      <c r="L82" s="73">
        <v>17209</v>
      </c>
      <c r="M82" s="73">
        <v>19523</v>
      </c>
      <c r="N82" s="73">
        <v>20930</v>
      </c>
      <c r="O82" s="73">
        <v>22803</v>
      </c>
      <c r="P82" s="73">
        <v>25598</v>
      </c>
      <c r="Q82" s="73">
        <v>34907</v>
      </c>
      <c r="R82" s="73">
        <v>36901.176543075708</v>
      </c>
      <c r="S82" s="73">
        <v>39461.118647469542</v>
      </c>
      <c r="T82" s="73">
        <v>42247.082146460889</v>
      </c>
      <c r="U82" s="73">
        <v>45184.279229354019</v>
      </c>
      <c r="V82" s="73">
        <v>48169.830813947628</v>
      </c>
      <c r="W82" s="73">
        <v>51231.650605454997</v>
      </c>
      <c r="X82" s="73">
        <v>54282.191340023535</v>
      </c>
      <c r="Y82" s="73">
        <v>57487.39715260559</v>
      </c>
      <c r="Z82" s="73">
        <v>60734.528802942703</v>
      </c>
      <c r="AA82" s="73">
        <v>63966.936156486081</v>
      </c>
      <c r="AB82" s="73">
        <v>67084.947888468261</v>
      </c>
      <c r="AC82" s="73">
        <v>70113.598588820794</v>
      </c>
      <c r="AD82" s="73">
        <v>73079.097895713916</v>
      </c>
      <c r="AE82" s="73">
        <v>76030.288565741124</v>
      </c>
      <c r="AF82" s="73">
        <v>78966.677642920811</v>
      </c>
      <c r="AG82" s="73">
        <v>81853.307758630093</v>
      </c>
      <c r="AH82" s="73">
        <v>84673.570395013143</v>
      </c>
      <c r="AI82" s="73">
        <v>87418.389520865734</v>
      </c>
      <c r="AJ82" s="73">
        <v>90213.31234264675</v>
      </c>
      <c r="AK82" s="73">
        <v>92797.711146671645</v>
      </c>
      <c r="AL82" s="73">
        <v>95184.261129877646</v>
      </c>
      <c r="AM82" s="73">
        <v>97351.766561789933</v>
      </c>
      <c r="AN82" s="73">
        <v>99278.904939393193</v>
      </c>
      <c r="AO82" s="73">
        <v>100939.27886409714</v>
      </c>
      <c r="AP82" s="73">
        <v>102464.24455928209</v>
      </c>
      <c r="AQ82" s="73">
        <v>103700.61581994052</v>
      </c>
      <c r="AR82" s="73">
        <v>104663.26710082259</v>
      </c>
      <c r="AS82" s="73">
        <v>105337.1014748655</v>
      </c>
      <c r="AT82" s="73">
        <v>105798.26616531544</v>
      </c>
      <c r="AU82" s="73">
        <v>106017.28436670601</v>
      </c>
      <c r="AV82" s="73">
        <v>105994.42192994077</v>
      </c>
      <c r="AW82" s="73">
        <v>105753.82048100664</v>
      </c>
      <c r="AX82" s="73">
        <v>105325.44990739165</v>
      </c>
      <c r="AY82" s="73">
        <v>104700.53176337223</v>
      </c>
      <c r="AZ82" s="73">
        <v>103905.77676971037</v>
      </c>
    </row>
    <row r="83" spans="1:52" x14ac:dyDescent="0.45">
      <c r="A83" s="72" t="s">
        <v>957</v>
      </c>
      <c r="B83" s="73">
        <v>642963</v>
      </c>
      <c r="C83" s="73">
        <v>649691</v>
      </c>
      <c r="D83" s="73">
        <v>644832</v>
      </c>
      <c r="E83" s="73">
        <v>649240</v>
      </c>
      <c r="F83" s="73">
        <v>652562</v>
      </c>
      <c r="G83" s="73">
        <v>644096</v>
      </c>
      <c r="H83" s="73">
        <v>644828</v>
      </c>
      <c r="I83" s="73">
        <v>645585</v>
      </c>
      <c r="J83" s="73">
        <v>653488</v>
      </c>
      <c r="K83" s="73">
        <v>651693</v>
      </c>
      <c r="L83" s="73">
        <v>648171</v>
      </c>
      <c r="M83" s="73">
        <v>647470</v>
      </c>
      <c r="N83" s="73">
        <v>641729</v>
      </c>
      <c r="O83" s="73">
        <v>643303</v>
      </c>
      <c r="P83" s="73">
        <v>651602</v>
      </c>
      <c r="Q83" s="73">
        <v>664879</v>
      </c>
      <c r="R83" s="73">
        <v>673793.66739123024</v>
      </c>
      <c r="S83" s="73">
        <v>693586.5849840967</v>
      </c>
      <c r="T83" s="73">
        <v>709454.21873078181</v>
      </c>
      <c r="U83" s="73">
        <v>722006.94430368347</v>
      </c>
      <c r="V83" s="73">
        <v>731679.26212379499</v>
      </c>
      <c r="W83" s="73">
        <v>739038.13343661278</v>
      </c>
      <c r="X83" s="73">
        <v>743243.55426453741</v>
      </c>
      <c r="Y83" s="73">
        <v>746574.61671103479</v>
      </c>
      <c r="Z83" s="73">
        <v>748719.40260553884</v>
      </c>
      <c r="AA83" s="73">
        <v>749844.87403111125</v>
      </c>
      <c r="AB83" s="73">
        <v>749219.26505842584</v>
      </c>
      <c r="AC83" s="73">
        <v>747242.18164057995</v>
      </c>
      <c r="AD83" s="73">
        <v>744746.65768633643</v>
      </c>
      <c r="AE83" s="73">
        <v>741330.93698753626</v>
      </c>
      <c r="AF83" s="73">
        <v>736781.96456022339</v>
      </c>
      <c r="AG83" s="73">
        <v>730731.77353086858</v>
      </c>
      <c r="AH83" s="73">
        <v>723301.46092059999</v>
      </c>
      <c r="AI83" s="73">
        <v>715107.20441091352</v>
      </c>
      <c r="AJ83" s="73">
        <v>707079.13023372483</v>
      </c>
      <c r="AK83" s="73">
        <v>698356.54900878202</v>
      </c>
      <c r="AL83" s="73">
        <v>689076.07156084199</v>
      </c>
      <c r="AM83" s="73">
        <v>679432.65285459638</v>
      </c>
      <c r="AN83" s="73">
        <v>669312.58873879444</v>
      </c>
      <c r="AO83" s="73">
        <v>658775.18916328007</v>
      </c>
      <c r="AP83" s="73">
        <v>648300.5391462195</v>
      </c>
      <c r="AQ83" s="73">
        <v>637282.9631194704</v>
      </c>
      <c r="AR83" s="73">
        <v>625684.75936999451</v>
      </c>
      <c r="AS83" s="73">
        <v>613594.68959006423</v>
      </c>
      <c r="AT83" s="73">
        <v>601225.23880240251</v>
      </c>
      <c r="AU83" s="73">
        <v>588473.23733134067</v>
      </c>
      <c r="AV83" s="73">
        <v>575592.59720167401</v>
      </c>
      <c r="AW83" s="73">
        <v>562601.34218356421</v>
      </c>
      <c r="AX83" s="73">
        <v>549813.7913800173</v>
      </c>
      <c r="AY83" s="73">
        <v>536871.60562319576</v>
      </c>
      <c r="AZ83" s="73">
        <v>524055.75375986245</v>
      </c>
    </row>
    <row r="84" spans="1:52" x14ac:dyDescent="0.45">
      <c r="A84" s="72" t="s">
        <v>958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  <c r="N84" s="73">
        <v>0</v>
      </c>
      <c r="O84" s="73">
        <v>0</v>
      </c>
      <c r="P84" s="73">
        <v>0</v>
      </c>
      <c r="Q84" s="73">
        <v>0</v>
      </c>
      <c r="R84" s="73">
        <v>0</v>
      </c>
      <c r="S84" s="73">
        <v>0</v>
      </c>
      <c r="T84" s="73">
        <v>0</v>
      </c>
      <c r="U84" s="73">
        <v>0</v>
      </c>
      <c r="V84" s="73">
        <v>0</v>
      </c>
      <c r="W84" s="73">
        <v>0</v>
      </c>
      <c r="X84" s="73">
        <v>0</v>
      </c>
      <c r="Y84" s="73">
        <v>0</v>
      </c>
      <c r="Z84" s="73">
        <v>0</v>
      </c>
      <c r="AA84" s="73">
        <v>1.0000103521161552</v>
      </c>
      <c r="AB84" s="73">
        <v>4.9999663052306502</v>
      </c>
      <c r="AC84" s="73">
        <v>10.999978542442388</v>
      </c>
      <c r="AD84" s="73">
        <v>16.999903115091868</v>
      </c>
      <c r="AE84" s="73">
        <v>25.000152802170422</v>
      </c>
      <c r="AF84" s="73">
        <v>39.000079840533694</v>
      </c>
      <c r="AG84" s="73">
        <v>58.000073316819417</v>
      </c>
      <c r="AH84" s="73">
        <v>87.999799709190299</v>
      </c>
      <c r="AI84" s="73">
        <v>126.00019190670575</v>
      </c>
      <c r="AJ84" s="73">
        <v>178.00055544718214</v>
      </c>
      <c r="AK84" s="73">
        <v>242.00063018172116</v>
      </c>
      <c r="AL84" s="73">
        <v>332.0001158240139</v>
      </c>
      <c r="AM84" s="73">
        <v>451.00257991793575</v>
      </c>
      <c r="AN84" s="73">
        <v>606.00077564114895</v>
      </c>
      <c r="AO84" s="73">
        <v>805.99985422780901</v>
      </c>
      <c r="AP84" s="73">
        <v>1048.9994907285211</v>
      </c>
      <c r="AQ84" s="73">
        <v>1346.0069738837722</v>
      </c>
      <c r="AR84" s="73">
        <v>1724.9980662243249</v>
      </c>
      <c r="AS84" s="73">
        <v>2212.9899816543398</v>
      </c>
      <c r="AT84" s="73">
        <v>2816.0074137064144</v>
      </c>
      <c r="AU84" s="73">
        <v>3578.9774527894142</v>
      </c>
      <c r="AV84" s="73">
        <v>4495.0077828518934</v>
      </c>
      <c r="AW84" s="73">
        <v>5623.0114429866626</v>
      </c>
      <c r="AX84" s="73">
        <v>6983.0736151176088</v>
      </c>
      <c r="AY84" s="73">
        <v>8647.0256891431163</v>
      </c>
      <c r="AZ84" s="73">
        <v>10609.078826588644</v>
      </c>
    </row>
    <row r="85" spans="1:52" x14ac:dyDescent="0.45">
      <c r="A85" s="72" t="s">
        <v>972</v>
      </c>
      <c r="B85" s="73">
        <v>0</v>
      </c>
      <c r="C85" s="73">
        <v>0</v>
      </c>
      <c r="D85" s="73">
        <v>0</v>
      </c>
      <c r="E85" s="73">
        <v>0</v>
      </c>
      <c r="F85" s="73">
        <v>0</v>
      </c>
      <c r="G85" s="73">
        <v>0</v>
      </c>
      <c r="H85" s="73">
        <v>0</v>
      </c>
      <c r="I85" s="73">
        <v>0</v>
      </c>
      <c r="J85" s="73">
        <v>0</v>
      </c>
      <c r="K85" s="73">
        <v>0</v>
      </c>
      <c r="L85" s="73">
        <v>0</v>
      </c>
      <c r="M85" s="73">
        <v>0</v>
      </c>
      <c r="N85" s="73">
        <v>0</v>
      </c>
      <c r="O85" s="73">
        <v>0</v>
      </c>
      <c r="P85" s="73">
        <v>0</v>
      </c>
      <c r="Q85" s="73">
        <v>0</v>
      </c>
      <c r="R85" s="73">
        <v>0</v>
      </c>
      <c r="S85" s="73">
        <v>0</v>
      </c>
      <c r="T85" s="73">
        <v>0</v>
      </c>
      <c r="U85" s="73">
        <v>0</v>
      </c>
      <c r="V85" s="73">
        <v>0</v>
      </c>
      <c r="W85" s="73">
        <v>0</v>
      </c>
      <c r="X85" s="73">
        <v>0</v>
      </c>
      <c r="Y85" s="73">
        <v>3.0000251365940658</v>
      </c>
      <c r="Z85" s="73">
        <v>8.9999944272479553</v>
      </c>
      <c r="AA85" s="73">
        <v>15.000166310274993</v>
      </c>
      <c r="AB85" s="73">
        <v>23.999908569432407</v>
      </c>
      <c r="AC85" s="73">
        <v>41.999824578849136</v>
      </c>
      <c r="AD85" s="73">
        <v>69.000002532082505</v>
      </c>
      <c r="AE85" s="73">
        <v>107.00097328161476</v>
      </c>
      <c r="AF85" s="73">
        <v>162.0006374325767</v>
      </c>
      <c r="AG85" s="73">
        <v>240.00066992692385</v>
      </c>
      <c r="AH85" s="73">
        <v>349.99979254181892</v>
      </c>
      <c r="AI85" s="73">
        <v>501.00155149178602</v>
      </c>
      <c r="AJ85" s="73">
        <v>706.00432233553124</v>
      </c>
      <c r="AK85" s="73">
        <v>981.00681401983093</v>
      </c>
      <c r="AL85" s="73">
        <v>1320.0022621039088</v>
      </c>
      <c r="AM85" s="73">
        <v>1738.0105190502932</v>
      </c>
      <c r="AN85" s="73">
        <v>2258.0006967300001</v>
      </c>
      <c r="AO85" s="73">
        <v>2875.9929299454338</v>
      </c>
      <c r="AP85" s="73">
        <v>3590.9958850967409</v>
      </c>
      <c r="AQ85" s="73">
        <v>4366.0296459338078</v>
      </c>
      <c r="AR85" s="73">
        <v>5186.9951976120092</v>
      </c>
      <c r="AS85" s="73">
        <v>6040.9773632218257</v>
      </c>
      <c r="AT85" s="73">
        <v>6897.0161600720403</v>
      </c>
      <c r="AU85" s="73">
        <v>7758.9676817197496</v>
      </c>
      <c r="AV85" s="73">
        <v>8555.0085507197764</v>
      </c>
      <c r="AW85" s="73">
        <v>9271.0203463207908</v>
      </c>
      <c r="AX85" s="73">
        <v>9882.1036595055793</v>
      </c>
      <c r="AY85" s="73">
        <v>10386.054527880971</v>
      </c>
      <c r="AZ85" s="73">
        <v>10780.072357936804</v>
      </c>
    </row>
    <row r="86" spans="1:52" hidden="1" x14ac:dyDescent="0.45">
      <c r="A86" s="70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</row>
    <row r="87" spans="1:52" hidden="1" x14ac:dyDescent="0.45">
      <c r="A87" s="72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</row>
    <row r="88" spans="1:52" hidden="1" x14ac:dyDescent="0.45">
      <c r="A88" s="72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</row>
    <row r="89" spans="1:52" hidden="1" x14ac:dyDescent="0.45">
      <c r="A89" s="72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</row>
    <row r="90" spans="1:52" hidden="1" x14ac:dyDescent="0.45">
      <c r="A90" s="72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</row>
    <row r="91" spans="1:52" hidden="1" x14ac:dyDescent="0.45">
      <c r="A91" s="72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</row>
    <row r="92" spans="1:52" hidden="1" x14ac:dyDescent="0.45">
      <c r="A92" s="72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</row>
    <row r="93" spans="1:52" x14ac:dyDescent="0.45">
      <c r="A93" s="70" t="s">
        <v>959</v>
      </c>
      <c r="B93" s="71">
        <v>0</v>
      </c>
      <c r="C93" s="71">
        <v>0</v>
      </c>
      <c r="D93" s="71">
        <v>0</v>
      </c>
      <c r="E93" s="71">
        <v>0</v>
      </c>
      <c r="F93" s="71">
        <v>0</v>
      </c>
      <c r="G93" s="71">
        <v>0</v>
      </c>
      <c r="H93" s="71">
        <v>0</v>
      </c>
      <c r="I93" s="71">
        <v>0</v>
      </c>
      <c r="J93" s="71">
        <v>0</v>
      </c>
      <c r="K93" s="71">
        <v>0</v>
      </c>
      <c r="L93" s="71">
        <v>0</v>
      </c>
      <c r="M93" s="71">
        <v>0</v>
      </c>
      <c r="N93" s="71">
        <v>0</v>
      </c>
      <c r="O93" s="71">
        <v>0</v>
      </c>
      <c r="P93" s="71">
        <v>0</v>
      </c>
      <c r="Q93" s="71">
        <v>0</v>
      </c>
      <c r="R93" s="71">
        <v>296.95608320360793</v>
      </c>
      <c r="S93" s="71">
        <v>711.93366417901984</v>
      </c>
      <c r="T93" s="71">
        <v>1173.9439516702623</v>
      </c>
      <c r="U93" s="71">
        <v>1677.0091144551864</v>
      </c>
      <c r="V93" s="71">
        <v>2209.0325426191457</v>
      </c>
      <c r="W93" s="71">
        <v>2766.0455845393826</v>
      </c>
      <c r="X93" s="71">
        <v>3335.0418760276625</v>
      </c>
      <c r="Y93" s="71">
        <v>3928.0735815973972</v>
      </c>
      <c r="Z93" s="71">
        <v>4525.0434776555394</v>
      </c>
      <c r="AA93" s="71">
        <v>5105.1068118031608</v>
      </c>
      <c r="AB93" s="71">
        <v>5661.11778241704</v>
      </c>
      <c r="AC93" s="71">
        <v>6198.0688149515827</v>
      </c>
      <c r="AD93" s="71">
        <v>6696.0252439297856</v>
      </c>
      <c r="AE93" s="71">
        <v>7183.0745126750653</v>
      </c>
      <c r="AF93" s="71">
        <v>7655.0953168366523</v>
      </c>
      <c r="AG93" s="71">
        <v>8102.0562892474136</v>
      </c>
      <c r="AH93" s="71">
        <v>8550.0467876308685</v>
      </c>
      <c r="AI93" s="71">
        <v>8974.0687183314694</v>
      </c>
      <c r="AJ93" s="71">
        <v>9382.1136791191693</v>
      </c>
      <c r="AK93" s="71">
        <v>9724.0841338911523</v>
      </c>
      <c r="AL93" s="71">
        <v>10062.062655137706</v>
      </c>
      <c r="AM93" s="71">
        <v>10381.093397146151</v>
      </c>
      <c r="AN93" s="71">
        <v>10681.026686372015</v>
      </c>
      <c r="AO93" s="71">
        <v>10978.012150795646</v>
      </c>
      <c r="AP93" s="71">
        <v>11271.007285948026</v>
      </c>
      <c r="AQ93" s="71">
        <v>11544.033571121916</v>
      </c>
      <c r="AR93" s="71">
        <v>11816.022701916383</v>
      </c>
      <c r="AS93" s="71">
        <v>12081.938964981808</v>
      </c>
      <c r="AT93" s="71">
        <v>12316.026900804512</v>
      </c>
      <c r="AU93" s="71">
        <v>12569.923833536584</v>
      </c>
      <c r="AV93" s="71">
        <v>12802.033540040979</v>
      </c>
      <c r="AW93" s="71">
        <v>13049.001774222781</v>
      </c>
      <c r="AX93" s="71">
        <v>13229.138405791095</v>
      </c>
      <c r="AY93" s="71">
        <v>13441.040411396851</v>
      </c>
      <c r="AZ93" s="71">
        <v>13647.09876072919</v>
      </c>
    </row>
    <row r="94" spans="1:52" x14ac:dyDescent="0.45">
      <c r="A94" s="72" t="s">
        <v>966</v>
      </c>
      <c r="B94" s="73">
        <v>0</v>
      </c>
      <c r="C94" s="73">
        <v>0</v>
      </c>
      <c r="D94" s="73">
        <v>0</v>
      </c>
      <c r="E94" s="73">
        <v>0</v>
      </c>
      <c r="F94" s="73">
        <v>0</v>
      </c>
      <c r="G94" s="73">
        <v>0</v>
      </c>
      <c r="H94" s="73">
        <v>0</v>
      </c>
      <c r="I94" s="73">
        <v>0</v>
      </c>
      <c r="J94" s="73">
        <v>0</v>
      </c>
      <c r="K94" s="73">
        <v>0</v>
      </c>
      <c r="L94" s="73">
        <v>0</v>
      </c>
      <c r="M94" s="73">
        <v>0</v>
      </c>
      <c r="N94" s="73">
        <v>0</v>
      </c>
      <c r="O94" s="73">
        <v>0</v>
      </c>
      <c r="P94" s="73">
        <v>0</v>
      </c>
      <c r="Q94" s="73">
        <v>0</v>
      </c>
      <c r="R94" s="73">
        <v>0</v>
      </c>
      <c r="S94" s="73">
        <v>0</v>
      </c>
      <c r="T94" s="73">
        <v>0</v>
      </c>
      <c r="U94" s="73">
        <v>0</v>
      </c>
      <c r="V94" s="73">
        <v>0</v>
      </c>
      <c r="W94" s="73">
        <v>0</v>
      </c>
      <c r="X94" s="73">
        <v>0</v>
      </c>
      <c r="Y94" s="73">
        <v>0</v>
      </c>
      <c r="Z94" s="73">
        <v>0</v>
      </c>
      <c r="AA94" s="73">
        <v>0</v>
      </c>
      <c r="AB94" s="73">
        <v>0</v>
      </c>
      <c r="AC94" s="73">
        <v>0</v>
      </c>
      <c r="AD94" s="73">
        <v>0</v>
      </c>
      <c r="AE94" s="73">
        <v>0</v>
      </c>
      <c r="AF94" s="73">
        <v>0</v>
      </c>
      <c r="AG94" s="73">
        <v>0</v>
      </c>
      <c r="AH94" s="73">
        <v>0</v>
      </c>
      <c r="AI94" s="73">
        <v>0</v>
      </c>
      <c r="AJ94" s="73">
        <v>0</v>
      </c>
      <c r="AK94" s="73">
        <v>0</v>
      </c>
      <c r="AL94" s="73">
        <v>0</v>
      </c>
      <c r="AM94" s="73">
        <v>0</v>
      </c>
      <c r="AN94" s="73">
        <v>0</v>
      </c>
      <c r="AO94" s="73">
        <v>0</v>
      </c>
      <c r="AP94" s="73">
        <v>0</v>
      </c>
      <c r="AQ94" s="73">
        <v>0</v>
      </c>
      <c r="AR94" s="73">
        <v>0</v>
      </c>
      <c r="AS94" s="73">
        <v>0</v>
      </c>
      <c r="AT94" s="73">
        <v>0</v>
      </c>
      <c r="AU94" s="73">
        <v>0</v>
      </c>
      <c r="AV94" s="73">
        <v>0</v>
      </c>
      <c r="AW94" s="73">
        <v>0</v>
      </c>
      <c r="AX94" s="73">
        <v>0</v>
      </c>
      <c r="AY94" s="73">
        <v>0</v>
      </c>
      <c r="AZ94" s="73">
        <v>0</v>
      </c>
    </row>
    <row r="95" spans="1:52" x14ac:dyDescent="0.45">
      <c r="A95" s="72" t="s">
        <v>956</v>
      </c>
      <c r="B95" s="73">
        <v>0</v>
      </c>
      <c r="C95" s="73">
        <v>0</v>
      </c>
      <c r="D95" s="73">
        <v>0</v>
      </c>
      <c r="E95" s="73">
        <v>0</v>
      </c>
      <c r="F95" s="73">
        <v>0</v>
      </c>
      <c r="G95" s="73">
        <v>0</v>
      </c>
      <c r="H95" s="73">
        <v>0</v>
      </c>
      <c r="I95" s="73">
        <v>0</v>
      </c>
      <c r="J95" s="73">
        <v>0</v>
      </c>
      <c r="K95" s="73">
        <v>0</v>
      </c>
      <c r="L95" s="73">
        <v>0</v>
      </c>
      <c r="M95" s="73">
        <v>0</v>
      </c>
      <c r="N95" s="73">
        <v>0</v>
      </c>
      <c r="O95" s="73">
        <v>0</v>
      </c>
      <c r="P95" s="73">
        <v>0</v>
      </c>
      <c r="Q95" s="73">
        <v>0</v>
      </c>
      <c r="R95" s="73">
        <v>210.96819914438757</v>
      </c>
      <c r="S95" s="73">
        <v>510.95342673794556</v>
      </c>
      <c r="T95" s="73">
        <v>845.96074470091594</v>
      </c>
      <c r="U95" s="73">
        <v>1211.0068620493382</v>
      </c>
      <c r="V95" s="73">
        <v>1595.023765006574</v>
      </c>
      <c r="W95" s="73">
        <v>1996.0334302370072</v>
      </c>
      <c r="X95" s="73">
        <v>2404.0294108872567</v>
      </c>
      <c r="Y95" s="73">
        <v>2827.0525739448103</v>
      </c>
      <c r="Z95" s="73">
        <v>3254.0312051162527</v>
      </c>
      <c r="AA95" s="73">
        <v>3666.076350579066</v>
      </c>
      <c r="AB95" s="73">
        <v>4057.0842232318037</v>
      </c>
      <c r="AC95" s="73">
        <v>4432.050902473763</v>
      </c>
      <c r="AD95" s="73">
        <v>4791.0190351905685</v>
      </c>
      <c r="AE95" s="73">
        <v>5136.0543649200845</v>
      </c>
      <c r="AF95" s="73">
        <v>5476.067202530603</v>
      </c>
      <c r="AG95" s="73">
        <v>5801.0369135981582</v>
      </c>
      <c r="AH95" s="73">
        <v>6116.033201651856</v>
      </c>
      <c r="AI95" s="73">
        <v>6416.0466402842048</v>
      </c>
      <c r="AJ95" s="73">
        <v>6710.0793174787559</v>
      </c>
      <c r="AK95" s="73">
        <v>6966.0543554137994</v>
      </c>
      <c r="AL95" s="73">
        <v>7217.0436357735762</v>
      </c>
      <c r="AM95" s="73">
        <v>7461.0631189768374</v>
      </c>
      <c r="AN95" s="73">
        <v>7694.0202636364493</v>
      </c>
      <c r="AO95" s="73">
        <v>7918.0107597629622</v>
      </c>
      <c r="AP95" s="73">
        <v>8138.0049084487036</v>
      </c>
      <c r="AQ95" s="73">
        <v>8346.027146363982</v>
      </c>
      <c r="AR95" s="73">
        <v>8544.015982484234</v>
      </c>
      <c r="AS95" s="73">
        <v>8740.9588174462551</v>
      </c>
      <c r="AT95" s="73">
        <v>8916.0182570882371</v>
      </c>
      <c r="AU95" s="73">
        <v>9099.9444181047165</v>
      </c>
      <c r="AV95" s="73">
        <v>9267.0247528723612</v>
      </c>
      <c r="AW95" s="73">
        <v>9447.0031942468177</v>
      </c>
      <c r="AX95" s="73">
        <v>9590.1014223785514</v>
      </c>
      <c r="AY95" s="73">
        <v>9748.0304651414208</v>
      </c>
      <c r="AZ95" s="73">
        <v>9901.0697527297179</v>
      </c>
    </row>
    <row r="96" spans="1:52" x14ac:dyDescent="0.45">
      <c r="A96" s="72" t="s">
        <v>967</v>
      </c>
      <c r="B96" s="73">
        <v>0</v>
      </c>
      <c r="C96" s="73">
        <v>0</v>
      </c>
      <c r="D96" s="73">
        <v>0</v>
      </c>
      <c r="E96" s="73">
        <v>0</v>
      </c>
      <c r="F96" s="73">
        <v>0</v>
      </c>
      <c r="G96" s="73">
        <v>0</v>
      </c>
      <c r="H96" s="73">
        <v>0</v>
      </c>
      <c r="I96" s="73">
        <v>0</v>
      </c>
      <c r="J96" s="73">
        <v>0</v>
      </c>
      <c r="K96" s="73">
        <v>0</v>
      </c>
      <c r="L96" s="73">
        <v>0</v>
      </c>
      <c r="M96" s="73">
        <v>0</v>
      </c>
      <c r="N96" s="73">
        <v>0</v>
      </c>
      <c r="O96" s="73">
        <v>0</v>
      </c>
      <c r="P96" s="73">
        <v>0</v>
      </c>
      <c r="Q96" s="73">
        <v>0</v>
      </c>
      <c r="R96" s="73">
        <v>0</v>
      </c>
      <c r="S96" s="73">
        <v>0</v>
      </c>
      <c r="T96" s="73">
        <v>0</v>
      </c>
      <c r="U96" s="73">
        <v>0</v>
      </c>
      <c r="V96" s="73">
        <v>0</v>
      </c>
      <c r="W96" s="73">
        <v>0</v>
      </c>
      <c r="X96" s="73">
        <v>0</v>
      </c>
      <c r="Y96" s="73">
        <v>0</v>
      </c>
      <c r="Z96" s="73">
        <v>0</v>
      </c>
      <c r="AA96" s="73">
        <v>0</v>
      </c>
      <c r="AB96" s="73">
        <v>0</v>
      </c>
      <c r="AC96" s="73">
        <v>0</v>
      </c>
      <c r="AD96" s="73">
        <v>0</v>
      </c>
      <c r="AE96" s="73">
        <v>0</v>
      </c>
      <c r="AF96" s="73">
        <v>0</v>
      </c>
      <c r="AG96" s="73">
        <v>0</v>
      </c>
      <c r="AH96" s="73">
        <v>0</v>
      </c>
      <c r="AI96" s="73">
        <v>0</v>
      </c>
      <c r="AJ96" s="73">
        <v>0</v>
      </c>
      <c r="AK96" s="73">
        <v>0</v>
      </c>
      <c r="AL96" s="73">
        <v>0</v>
      </c>
      <c r="AM96" s="73">
        <v>0</v>
      </c>
      <c r="AN96" s="73">
        <v>0</v>
      </c>
      <c r="AO96" s="73">
        <v>0</v>
      </c>
      <c r="AP96" s="73">
        <v>0</v>
      </c>
      <c r="AQ96" s="73">
        <v>0</v>
      </c>
      <c r="AR96" s="73">
        <v>0</v>
      </c>
      <c r="AS96" s="73">
        <v>0</v>
      </c>
      <c r="AT96" s="73">
        <v>0</v>
      </c>
      <c r="AU96" s="73">
        <v>0</v>
      </c>
      <c r="AV96" s="73">
        <v>0</v>
      </c>
      <c r="AW96" s="73">
        <v>0</v>
      </c>
      <c r="AX96" s="73">
        <v>0</v>
      </c>
      <c r="AY96" s="73">
        <v>0</v>
      </c>
      <c r="AZ96" s="73">
        <v>0</v>
      </c>
    </row>
    <row r="97" spans="1:52" x14ac:dyDescent="0.45">
      <c r="A97" s="72" t="s">
        <v>957</v>
      </c>
      <c r="B97" s="73">
        <v>0</v>
      </c>
      <c r="C97" s="73">
        <v>0</v>
      </c>
      <c r="D97" s="73">
        <v>0</v>
      </c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85.987884059220377</v>
      </c>
      <c r="S97" s="73">
        <v>200.98023744107425</v>
      </c>
      <c r="T97" s="73">
        <v>327.98320696934633</v>
      </c>
      <c r="U97" s="73">
        <v>466.0022524058482</v>
      </c>
      <c r="V97" s="73">
        <v>614.00877761257186</v>
      </c>
      <c r="W97" s="73">
        <v>770.01215430237528</v>
      </c>
      <c r="X97" s="73">
        <v>931.01246514040565</v>
      </c>
      <c r="Y97" s="73">
        <v>1101.0210076525868</v>
      </c>
      <c r="Z97" s="73">
        <v>1271.0122725392864</v>
      </c>
      <c r="AA97" s="73">
        <v>1439.0304612240946</v>
      </c>
      <c r="AB97" s="73">
        <v>1604.0335591852363</v>
      </c>
      <c r="AC97" s="73">
        <v>1766.0179124778201</v>
      </c>
      <c r="AD97" s="73">
        <v>1905.0062087392168</v>
      </c>
      <c r="AE97" s="73">
        <v>2047.0201477549811</v>
      </c>
      <c r="AF97" s="73">
        <v>2179.0281143060492</v>
      </c>
      <c r="AG97" s="73">
        <v>2301.0193756492549</v>
      </c>
      <c r="AH97" s="73">
        <v>2434.0135859790121</v>
      </c>
      <c r="AI97" s="73">
        <v>2558.022078047265</v>
      </c>
      <c r="AJ97" s="73">
        <v>2672.0343616404134</v>
      </c>
      <c r="AK97" s="73">
        <v>2758.0297784773538</v>
      </c>
      <c r="AL97" s="73">
        <v>2845.0190193641301</v>
      </c>
      <c r="AM97" s="73">
        <v>2920.0302781693135</v>
      </c>
      <c r="AN97" s="73">
        <v>2987.006422735566</v>
      </c>
      <c r="AO97" s="73">
        <v>3060.0013910326843</v>
      </c>
      <c r="AP97" s="73">
        <v>3133.0023774993224</v>
      </c>
      <c r="AQ97" s="73">
        <v>3198.0064247579348</v>
      </c>
      <c r="AR97" s="73">
        <v>3272.0067194321491</v>
      </c>
      <c r="AS97" s="73">
        <v>3340.9801475355525</v>
      </c>
      <c r="AT97" s="73">
        <v>3400.0086437162749</v>
      </c>
      <c r="AU97" s="73">
        <v>3469.9794154318674</v>
      </c>
      <c r="AV97" s="73">
        <v>3535.0087871686169</v>
      </c>
      <c r="AW97" s="73">
        <v>3601.9985799759629</v>
      </c>
      <c r="AX97" s="73">
        <v>3639.0369834125427</v>
      </c>
      <c r="AY97" s="73">
        <v>3693.0099462554303</v>
      </c>
      <c r="AZ97" s="73">
        <v>3746.0290079994716</v>
      </c>
    </row>
    <row r="98" spans="1:52" x14ac:dyDescent="0.45">
      <c r="A98" s="72" t="s">
        <v>958</v>
      </c>
      <c r="B98" s="73">
        <v>0</v>
      </c>
      <c r="C98" s="73">
        <v>0</v>
      </c>
      <c r="D98" s="73">
        <v>0</v>
      </c>
      <c r="E98" s="73">
        <v>0</v>
      </c>
      <c r="F98" s="73">
        <v>0</v>
      </c>
      <c r="G98" s="73">
        <v>0</v>
      </c>
      <c r="H98" s="73">
        <v>0</v>
      </c>
      <c r="I98" s="73">
        <v>0</v>
      </c>
      <c r="J98" s="73">
        <v>0</v>
      </c>
      <c r="K98" s="73">
        <v>0</v>
      </c>
      <c r="L98" s="73">
        <v>0</v>
      </c>
      <c r="M98" s="73">
        <v>0</v>
      </c>
      <c r="N98" s="73">
        <v>0</v>
      </c>
      <c r="O98" s="73">
        <v>0</v>
      </c>
      <c r="P98" s="73">
        <v>0</v>
      </c>
      <c r="Q98" s="73">
        <v>0</v>
      </c>
      <c r="R98" s="73">
        <v>0</v>
      </c>
      <c r="S98" s="73">
        <v>0</v>
      </c>
      <c r="T98" s="73">
        <v>0</v>
      </c>
      <c r="U98" s="73">
        <v>0</v>
      </c>
      <c r="V98" s="73">
        <v>0</v>
      </c>
      <c r="W98" s="73">
        <v>0</v>
      </c>
      <c r="X98" s="73">
        <v>0</v>
      </c>
      <c r="Y98" s="73">
        <v>0</v>
      </c>
      <c r="Z98" s="73">
        <v>0</v>
      </c>
      <c r="AA98" s="73">
        <v>0</v>
      </c>
      <c r="AB98" s="73">
        <v>0</v>
      </c>
      <c r="AC98" s="73">
        <v>0</v>
      </c>
      <c r="AD98" s="73">
        <v>0</v>
      </c>
      <c r="AE98" s="73">
        <v>0</v>
      </c>
      <c r="AF98" s="73">
        <v>0</v>
      </c>
      <c r="AG98" s="73">
        <v>0</v>
      </c>
      <c r="AH98" s="73">
        <v>0</v>
      </c>
      <c r="AI98" s="73">
        <v>0</v>
      </c>
      <c r="AJ98" s="73">
        <v>0</v>
      </c>
      <c r="AK98" s="73">
        <v>0</v>
      </c>
      <c r="AL98" s="73">
        <v>0</v>
      </c>
      <c r="AM98" s="73">
        <v>0</v>
      </c>
      <c r="AN98" s="73">
        <v>0</v>
      </c>
      <c r="AO98" s="73">
        <v>0</v>
      </c>
      <c r="AP98" s="73">
        <v>0</v>
      </c>
      <c r="AQ98" s="73">
        <v>0</v>
      </c>
      <c r="AR98" s="73">
        <v>0</v>
      </c>
      <c r="AS98" s="73">
        <v>0</v>
      </c>
      <c r="AT98" s="73">
        <v>0</v>
      </c>
      <c r="AU98" s="73">
        <v>0</v>
      </c>
      <c r="AV98" s="73">
        <v>0</v>
      </c>
      <c r="AW98" s="73">
        <v>0</v>
      </c>
      <c r="AX98" s="73">
        <v>0</v>
      </c>
      <c r="AY98" s="73">
        <v>0</v>
      </c>
      <c r="AZ98" s="73">
        <v>0</v>
      </c>
    </row>
    <row r="99" spans="1:52" x14ac:dyDescent="0.45">
      <c r="A99" s="72" t="s">
        <v>972</v>
      </c>
      <c r="B99" s="73">
        <v>0</v>
      </c>
      <c r="C99" s="73">
        <v>0</v>
      </c>
      <c r="D99" s="73">
        <v>0</v>
      </c>
      <c r="E99" s="73">
        <v>0</v>
      </c>
      <c r="F99" s="73">
        <v>0</v>
      </c>
      <c r="G99" s="73">
        <v>0</v>
      </c>
      <c r="H99" s="73">
        <v>0</v>
      </c>
      <c r="I99" s="73">
        <v>0</v>
      </c>
      <c r="J99" s="73">
        <v>0</v>
      </c>
      <c r="K99" s="73">
        <v>0</v>
      </c>
      <c r="L99" s="73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  <c r="U99" s="73">
        <v>0</v>
      </c>
      <c r="V99" s="73">
        <v>0</v>
      </c>
      <c r="W99" s="73">
        <v>0</v>
      </c>
      <c r="X99" s="73">
        <v>0</v>
      </c>
      <c r="Y99" s="73">
        <v>0</v>
      </c>
      <c r="Z99" s="73">
        <v>0</v>
      </c>
      <c r="AA99" s="73">
        <v>0</v>
      </c>
      <c r="AB99" s="73">
        <v>0</v>
      </c>
      <c r="AC99" s="73">
        <v>0</v>
      </c>
      <c r="AD99" s="73">
        <v>0</v>
      </c>
      <c r="AE99" s="73">
        <v>0</v>
      </c>
      <c r="AF99" s="73">
        <v>0</v>
      </c>
      <c r="AG99" s="73">
        <v>0</v>
      </c>
      <c r="AH99" s="73">
        <v>0</v>
      </c>
      <c r="AI99" s="73">
        <v>0</v>
      </c>
      <c r="AJ99" s="73">
        <v>0</v>
      </c>
      <c r="AK99" s="73">
        <v>0</v>
      </c>
      <c r="AL99" s="73">
        <v>0</v>
      </c>
      <c r="AM99" s="73">
        <v>0</v>
      </c>
      <c r="AN99" s="73">
        <v>0</v>
      </c>
      <c r="AO99" s="73">
        <v>0</v>
      </c>
      <c r="AP99" s="73">
        <v>0</v>
      </c>
      <c r="AQ99" s="73">
        <v>0</v>
      </c>
      <c r="AR99" s="73">
        <v>0</v>
      </c>
      <c r="AS99" s="73">
        <v>0</v>
      </c>
      <c r="AT99" s="73">
        <v>0</v>
      </c>
      <c r="AU99" s="73">
        <v>0</v>
      </c>
      <c r="AV99" s="73">
        <v>0</v>
      </c>
      <c r="AW99" s="73">
        <v>0</v>
      </c>
      <c r="AX99" s="73">
        <v>0</v>
      </c>
      <c r="AY99" s="73">
        <v>0</v>
      </c>
      <c r="AZ99" s="73">
        <v>0</v>
      </c>
    </row>
    <row r="100" spans="1:52" x14ac:dyDescent="0.45">
      <c r="A100" s="70" t="s">
        <v>960</v>
      </c>
      <c r="B100" s="71">
        <v>1724</v>
      </c>
      <c r="C100" s="71">
        <v>1782</v>
      </c>
      <c r="D100" s="71">
        <v>1814</v>
      </c>
      <c r="E100" s="71">
        <v>1766</v>
      </c>
      <c r="F100" s="71">
        <v>1773</v>
      </c>
      <c r="G100" s="71">
        <v>2171</v>
      </c>
      <c r="H100" s="71">
        <v>2128</v>
      </c>
      <c r="I100" s="71">
        <v>2109</v>
      </c>
      <c r="J100" s="71">
        <v>2153</v>
      </c>
      <c r="K100" s="71">
        <v>2205</v>
      </c>
      <c r="L100" s="71">
        <v>2551</v>
      </c>
      <c r="M100" s="71">
        <v>2662</v>
      </c>
      <c r="N100" s="71">
        <v>2655</v>
      </c>
      <c r="O100" s="71">
        <v>3778</v>
      </c>
      <c r="P100" s="71">
        <v>3721</v>
      </c>
      <c r="Q100" s="71">
        <v>4118</v>
      </c>
      <c r="R100" s="71">
        <v>4664.2081233449107</v>
      </c>
      <c r="S100" s="71">
        <v>5741.6374744990044</v>
      </c>
      <c r="T100" s="71">
        <v>7138.642282415778</v>
      </c>
      <c r="U100" s="71">
        <v>8784.9547161571791</v>
      </c>
      <c r="V100" s="71">
        <v>10629.103941667752</v>
      </c>
      <c r="W100" s="71">
        <v>12983.270402862725</v>
      </c>
      <c r="X100" s="71">
        <v>15864.114605489805</v>
      </c>
      <c r="Y100" s="71">
        <v>19289.457307284851</v>
      </c>
      <c r="Z100" s="71">
        <v>23258.136767157128</v>
      </c>
      <c r="AA100" s="71">
        <v>27751.500219916143</v>
      </c>
      <c r="AB100" s="71">
        <v>32733.571940294252</v>
      </c>
      <c r="AC100" s="71">
        <v>38235.445681360019</v>
      </c>
      <c r="AD100" s="71">
        <v>44297.212960488483</v>
      </c>
      <c r="AE100" s="71">
        <v>50957.263447900492</v>
      </c>
      <c r="AF100" s="71">
        <v>58185.783664381626</v>
      </c>
      <c r="AG100" s="71">
        <v>65945.743660924898</v>
      </c>
      <c r="AH100" s="71">
        <v>74189.36320605829</v>
      </c>
      <c r="AI100" s="71">
        <v>82804.676533368489</v>
      </c>
      <c r="AJ100" s="71">
        <v>91787.910780742066</v>
      </c>
      <c r="AK100" s="71">
        <v>100903.82166462035</v>
      </c>
      <c r="AL100" s="71">
        <v>110092.74236113495</v>
      </c>
      <c r="AM100" s="71">
        <v>119484.09747814163</v>
      </c>
      <c r="AN100" s="71">
        <v>128948.19206373258</v>
      </c>
      <c r="AO100" s="71">
        <v>138588.15107593805</v>
      </c>
      <c r="AP100" s="71">
        <v>148513.08214650123</v>
      </c>
      <c r="AQ100" s="71">
        <v>158763.01764747428</v>
      </c>
      <c r="AR100" s="71">
        <v>169309.33513153443</v>
      </c>
      <c r="AS100" s="71">
        <v>180166.31358891173</v>
      </c>
      <c r="AT100" s="71">
        <v>191241.40969920132</v>
      </c>
      <c r="AU100" s="71">
        <v>202667.80217156516</v>
      </c>
      <c r="AV100" s="71">
        <v>214272.85452775055</v>
      </c>
      <c r="AW100" s="71">
        <v>226213.50355967419</v>
      </c>
      <c r="AX100" s="71">
        <v>238218.69660053775</v>
      </c>
      <c r="AY100" s="71">
        <v>250469.75937844734</v>
      </c>
      <c r="AZ100" s="71">
        <v>262750.97357325954</v>
      </c>
    </row>
    <row r="101" spans="1:52" x14ac:dyDescent="0.45">
      <c r="A101" s="72" t="s">
        <v>961</v>
      </c>
      <c r="B101" s="73">
        <v>1724</v>
      </c>
      <c r="C101" s="73">
        <v>1782</v>
      </c>
      <c r="D101" s="73">
        <v>1814</v>
      </c>
      <c r="E101" s="73">
        <v>1766</v>
      </c>
      <c r="F101" s="73">
        <v>1773</v>
      </c>
      <c r="G101" s="73">
        <v>2171</v>
      </c>
      <c r="H101" s="73">
        <v>2128</v>
      </c>
      <c r="I101" s="73">
        <v>2109</v>
      </c>
      <c r="J101" s="73">
        <v>2153</v>
      </c>
      <c r="K101" s="73">
        <v>2205</v>
      </c>
      <c r="L101" s="73">
        <v>2551</v>
      </c>
      <c r="M101" s="73">
        <v>2662</v>
      </c>
      <c r="N101" s="73">
        <v>2655</v>
      </c>
      <c r="O101" s="73">
        <v>3778</v>
      </c>
      <c r="P101" s="73">
        <v>3721</v>
      </c>
      <c r="Q101" s="73">
        <v>4118</v>
      </c>
      <c r="R101" s="73">
        <v>4664.2081233449107</v>
      </c>
      <c r="S101" s="73">
        <v>5741.6374744990044</v>
      </c>
      <c r="T101" s="73">
        <v>7138.642282415778</v>
      </c>
      <c r="U101" s="73">
        <v>8784.9547161571791</v>
      </c>
      <c r="V101" s="73">
        <v>10629.103941667752</v>
      </c>
      <c r="W101" s="73">
        <v>12983.270402862725</v>
      </c>
      <c r="X101" s="73">
        <v>15864.114605489805</v>
      </c>
      <c r="Y101" s="73">
        <v>19288.457303109255</v>
      </c>
      <c r="Z101" s="73">
        <v>23251.13679455332</v>
      </c>
      <c r="AA101" s="73">
        <v>27735.500063214331</v>
      </c>
      <c r="AB101" s="73">
        <v>32701.572164935118</v>
      </c>
      <c r="AC101" s="73">
        <v>38176.445988493477</v>
      </c>
      <c r="AD101" s="73">
        <v>44195.213064410571</v>
      </c>
      <c r="AE101" s="73">
        <v>50794.263088522894</v>
      </c>
      <c r="AF101" s="73">
        <v>57933.782761885341</v>
      </c>
      <c r="AG101" s="73">
        <v>65568.740606050473</v>
      </c>
      <c r="AH101" s="73">
        <v>73641.361277083764</v>
      </c>
      <c r="AI101" s="73">
        <v>82023.67200665953</v>
      </c>
      <c r="AJ101" s="73">
        <v>90695.903208162883</v>
      </c>
      <c r="AK101" s="73">
        <v>99406.811404308712</v>
      </c>
      <c r="AL101" s="73">
        <v>108084.73186346369</v>
      </c>
      <c r="AM101" s="73">
        <v>116824.07455607243</v>
      </c>
      <c r="AN101" s="73">
        <v>125470.18624384327</v>
      </c>
      <c r="AO101" s="73">
        <v>134083.14445447779</v>
      </c>
      <c r="AP101" s="73">
        <v>142770.07858177449</v>
      </c>
      <c r="AQ101" s="73">
        <v>151509.97419582107</v>
      </c>
      <c r="AR101" s="73">
        <v>160222.31910143918</v>
      </c>
      <c r="AS101" s="73">
        <v>168851.36332926317</v>
      </c>
      <c r="AT101" s="73">
        <v>177308.37613446364</v>
      </c>
      <c r="AU101" s="73">
        <v>185618.89709340828</v>
      </c>
      <c r="AV101" s="73">
        <v>193649.78313280109</v>
      </c>
      <c r="AW101" s="73">
        <v>201440.46566555122</v>
      </c>
      <c r="AX101" s="73">
        <v>208780.36712765085</v>
      </c>
      <c r="AY101" s="73">
        <v>215742.65158265663</v>
      </c>
      <c r="AZ101" s="73">
        <v>222171.68030969781</v>
      </c>
    </row>
    <row r="102" spans="1:52" x14ac:dyDescent="0.45">
      <c r="A102" s="72" t="s">
        <v>962</v>
      </c>
      <c r="B102" s="73">
        <v>0</v>
      </c>
      <c r="C102" s="73">
        <v>0</v>
      </c>
      <c r="D102" s="73">
        <v>0</v>
      </c>
      <c r="E102" s="73">
        <v>0</v>
      </c>
      <c r="F102" s="73">
        <v>0</v>
      </c>
      <c r="G102" s="73">
        <v>0</v>
      </c>
      <c r="H102" s="73">
        <v>0</v>
      </c>
      <c r="I102" s="73">
        <v>0</v>
      </c>
      <c r="J102" s="73">
        <v>0</v>
      </c>
      <c r="K102" s="73">
        <v>0</v>
      </c>
      <c r="L102" s="73">
        <v>0</v>
      </c>
      <c r="M102" s="73">
        <v>0</v>
      </c>
      <c r="N102" s="73">
        <v>0</v>
      </c>
      <c r="O102" s="73">
        <v>0</v>
      </c>
      <c r="P102" s="73">
        <v>0</v>
      </c>
      <c r="Q102" s="73">
        <v>0</v>
      </c>
      <c r="R102" s="73">
        <v>0</v>
      </c>
      <c r="S102" s="73">
        <v>0</v>
      </c>
      <c r="T102" s="73">
        <v>0</v>
      </c>
      <c r="U102" s="73">
        <v>0</v>
      </c>
      <c r="V102" s="73">
        <v>0</v>
      </c>
      <c r="W102" s="73">
        <v>0</v>
      </c>
      <c r="X102" s="73">
        <v>0</v>
      </c>
      <c r="Y102" s="73">
        <v>0</v>
      </c>
      <c r="Z102" s="73">
        <v>0.99999330496875727</v>
      </c>
      <c r="AA102" s="73">
        <v>4.0000337778931359</v>
      </c>
      <c r="AB102" s="73">
        <v>8.9999233644005638</v>
      </c>
      <c r="AC102" s="73">
        <v>15.999914672622872</v>
      </c>
      <c r="AD102" s="73">
        <v>26.999995468145958</v>
      </c>
      <c r="AE102" s="73">
        <v>44.999954502715788</v>
      </c>
      <c r="AF102" s="73">
        <v>71.00016196810671</v>
      </c>
      <c r="AG102" s="73">
        <v>107.00067841604675</v>
      </c>
      <c r="AH102" s="73">
        <v>153.00032907273189</v>
      </c>
      <c r="AI102" s="73">
        <v>213.00051596641109</v>
      </c>
      <c r="AJ102" s="73">
        <v>292.00079789361848</v>
      </c>
      <c r="AK102" s="73">
        <v>396.00184920104317</v>
      </c>
      <c r="AL102" s="73">
        <v>526.0020762475699</v>
      </c>
      <c r="AM102" s="73">
        <v>691.00522797628889</v>
      </c>
      <c r="AN102" s="73">
        <v>884.00137808881959</v>
      </c>
      <c r="AO102" s="73">
        <v>1108.0012497262485</v>
      </c>
      <c r="AP102" s="73">
        <v>1374.0000875994867</v>
      </c>
      <c r="AQ102" s="73">
        <v>1693.0113308893931</v>
      </c>
      <c r="AR102" s="73">
        <v>2076.0015947963716</v>
      </c>
      <c r="AS102" s="73">
        <v>2520.988768526543</v>
      </c>
      <c r="AT102" s="73">
        <v>3010.0068214556841</v>
      </c>
      <c r="AU102" s="73">
        <v>3568.9803073401235</v>
      </c>
      <c r="AV102" s="73">
        <v>4195.0162229807665</v>
      </c>
      <c r="AW102" s="73">
        <v>4917.0115730312464</v>
      </c>
      <c r="AX102" s="73">
        <v>5703.0712626089226</v>
      </c>
      <c r="AY102" s="73">
        <v>6602.0207936716533</v>
      </c>
      <c r="AZ102" s="73">
        <v>7575.0553956667118</v>
      </c>
    </row>
    <row r="103" spans="1:52" x14ac:dyDescent="0.45">
      <c r="A103" s="72" t="s">
        <v>963</v>
      </c>
      <c r="B103" s="73">
        <v>0</v>
      </c>
      <c r="C103" s="73">
        <v>0</v>
      </c>
      <c r="D103" s="73">
        <v>0</v>
      </c>
      <c r="E103" s="73">
        <v>0</v>
      </c>
      <c r="F103" s="73">
        <v>0</v>
      </c>
      <c r="G103" s="73">
        <v>0</v>
      </c>
      <c r="H103" s="73">
        <v>0</v>
      </c>
      <c r="I103" s="73">
        <v>0</v>
      </c>
      <c r="J103" s="73">
        <v>0</v>
      </c>
      <c r="K103" s="73">
        <v>0</v>
      </c>
      <c r="L103" s="73">
        <v>0</v>
      </c>
      <c r="M103" s="73">
        <v>0</v>
      </c>
      <c r="N103" s="73">
        <v>0</v>
      </c>
      <c r="O103" s="73">
        <v>0</v>
      </c>
      <c r="P103" s="73">
        <v>0</v>
      </c>
      <c r="Q103" s="73">
        <v>0</v>
      </c>
      <c r="R103" s="73">
        <v>0</v>
      </c>
      <c r="S103" s="73">
        <v>0</v>
      </c>
      <c r="T103" s="73">
        <v>0</v>
      </c>
      <c r="U103" s="73">
        <v>0</v>
      </c>
      <c r="V103" s="73">
        <v>0</v>
      </c>
      <c r="W103" s="73">
        <v>0</v>
      </c>
      <c r="X103" s="73">
        <v>0</v>
      </c>
      <c r="Y103" s="73">
        <v>1.0000041755971796</v>
      </c>
      <c r="Z103" s="73">
        <v>5.9999792988385838</v>
      </c>
      <c r="AA103" s="73">
        <v>12.000122923915704</v>
      </c>
      <c r="AB103" s="73">
        <v>22.999851994732129</v>
      </c>
      <c r="AC103" s="73">
        <v>42.999778193914793</v>
      </c>
      <c r="AD103" s="73">
        <v>74.999900609764538</v>
      </c>
      <c r="AE103" s="73">
        <v>118.00040487487854</v>
      </c>
      <c r="AF103" s="73">
        <v>181.00074052817911</v>
      </c>
      <c r="AG103" s="73">
        <v>270.00237645836887</v>
      </c>
      <c r="AH103" s="73">
        <v>395.00159990179139</v>
      </c>
      <c r="AI103" s="73">
        <v>568.00401074254046</v>
      </c>
      <c r="AJ103" s="73">
        <v>800.00677468556194</v>
      </c>
      <c r="AK103" s="73">
        <v>1101.0084111105944</v>
      </c>
      <c r="AL103" s="73">
        <v>1482.0084214236799</v>
      </c>
      <c r="AM103" s="73">
        <v>1969.017694092905</v>
      </c>
      <c r="AN103" s="73">
        <v>2594.0044418004818</v>
      </c>
      <c r="AO103" s="73">
        <v>3397.0053717340074</v>
      </c>
      <c r="AP103" s="73">
        <v>4369.0034771272494</v>
      </c>
      <c r="AQ103" s="73">
        <v>5560.0321207638226</v>
      </c>
      <c r="AR103" s="73">
        <v>7011.0144352988755</v>
      </c>
      <c r="AS103" s="73">
        <v>8793.961491121996</v>
      </c>
      <c r="AT103" s="73">
        <v>10923.026743281978</v>
      </c>
      <c r="AU103" s="73">
        <v>13479.924770816766</v>
      </c>
      <c r="AV103" s="73">
        <v>16428.055171968677</v>
      </c>
      <c r="AW103" s="73">
        <v>19856.026321091707</v>
      </c>
      <c r="AX103" s="73">
        <v>23735.258210277963</v>
      </c>
      <c r="AY103" s="73">
        <v>28125.087002119042</v>
      </c>
      <c r="AZ103" s="73">
        <v>33004.237867895048</v>
      </c>
    </row>
    <row r="104" spans="1:52" x14ac:dyDescent="0.45">
      <c r="A104" s="72" t="s">
        <v>970</v>
      </c>
      <c r="B104" s="73">
        <v>0</v>
      </c>
      <c r="C104" s="73">
        <v>0</v>
      </c>
      <c r="D104" s="73">
        <v>0</v>
      </c>
      <c r="E104" s="73">
        <v>0</v>
      </c>
      <c r="F104" s="73">
        <v>0</v>
      </c>
      <c r="G104" s="73">
        <v>0</v>
      </c>
      <c r="H104" s="73">
        <v>0</v>
      </c>
      <c r="I104" s="73">
        <v>0</v>
      </c>
      <c r="J104" s="73">
        <v>0</v>
      </c>
      <c r="K104" s="73">
        <v>0</v>
      </c>
      <c r="L104" s="73">
        <v>0</v>
      </c>
      <c r="M104" s="73">
        <v>0</v>
      </c>
      <c r="N104" s="73">
        <v>0</v>
      </c>
      <c r="O104" s="73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  <c r="U104" s="73">
        <v>0</v>
      </c>
      <c r="V104" s="73">
        <v>0</v>
      </c>
      <c r="W104" s="73">
        <v>0</v>
      </c>
      <c r="X104" s="73">
        <v>0</v>
      </c>
      <c r="Y104" s="73">
        <v>0</v>
      </c>
      <c r="Z104" s="73">
        <v>0</v>
      </c>
      <c r="AA104" s="73">
        <v>0</v>
      </c>
      <c r="AB104" s="73">
        <v>0</v>
      </c>
      <c r="AC104" s="73">
        <v>0</v>
      </c>
      <c r="AD104" s="73">
        <v>0</v>
      </c>
      <c r="AE104" s="73">
        <v>0</v>
      </c>
      <c r="AF104" s="73">
        <v>0</v>
      </c>
      <c r="AG104" s="73">
        <v>0</v>
      </c>
      <c r="AH104" s="73">
        <v>0</v>
      </c>
      <c r="AI104" s="73">
        <v>0</v>
      </c>
      <c r="AJ104" s="73">
        <v>0</v>
      </c>
      <c r="AK104" s="73">
        <v>0</v>
      </c>
      <c r="AL104" s="73">
        <v>0</v>
      </c>
      <c r="AM104" s="73">
        <v>0</v>
      </c>
      <c r="AN104" s="73">
        <v>0</v>
      </c>
      <c r="AO104" s="73">
        <v>0</v>
      </c>
      <c r="AP104" s="73">
        <v>0</v>
      </c>
      <c r="AQ104" s="73">
        <v>0</v>
      </c>
      <c r="AR104" s="73">
        <v>0</v>
      </c>
      <c r="AS104" s="73">
        <v>0</v>
      </c>
      <c r="AT104" s="73">
        <v>0</v>
      </c>
      <c r="AU104" s="73">
        <v>0</v>
      </c>
      <c r="AV104" s="73">
        <v>0</v>
      </c>
      <c r="AW104" s="73">
        <v>0</v>
      </c>
      <c r="AX104" s="73">
        <v>0</v>
      </c>
      <c r="AY104" s="73">
        <v>0</v>
      </c>
      <c r="AZ104" s="73">
        <v>0</v>
      </c>
    </row>
    <row r="105" spans="1:52" x14ac:dyDescent="0.45">
      <c r="A105" s="70" t="s">
        <v>964</v>
      </c>
      <c r="B105" s="71">
        <v>0</v>
      </c>
      <c r="C105" s="71">
        <v>0</v>
      </c>
      <c r="D105" s="71">
        <v>0</v>
      </c>
      <c r="E105" s="71">
        <v>0</v>
      </c>
      <c r="F105" s="71">
        <v>0</v>
      </c>
      <c r="G105" s="71">
        <v>0</v>
      </c>
      <c r="H105" s="71">
        <v>0</v>
      </c>
      <c r="I105" s="71">
        <v>0</v>
      </c>
      <c r="J105" s="71">
        <v>0</v>
      </c>
      <c r="K105" s="71">
        <v>0</v>
      </c>
      <c r="L105" s="71">
        <v>0</v>
      </c>
      <c r="M105" s="71">
        <v>0</v>
      </c>
      <c r="N105" s="71">
        <v>0</v>
      </c>
      <c r="O105" s="71">
        <v>0</v>
      </c>
      <c r="P105" s="71">
        <v>0</v>
      </c>
      <c r="Q105" s="71">
        <v>0</v>
      </c>
      <c r="R105" s="71">
        <v>0.99997821756776606</v>
      </c>
      <c r="S105" s="71">
        <v>4.0000051428912302</v>
      </c>
      <c r="T105" s="71">
        <v>7.0000142274807171</v>
      </c>
      <c r="U105" s="71">
        <v>9.9999986482814869</v>
      </c>
      <c r="V105" s="71">
        <v>15.000148629110743</v>
      </c>
      <c r="W105" s="71">
        <v>15.000115764877942</v>
      </c>
      <c r="X105" s="71">
        <v>15.000198269884685</v>
      </c>
      <c r="Y105" s="71">
        <v>15.000157804090009</v>
      </c>
      <c r="Z105" s="71">
        <v>14.999960358480029</v>
      </c>
      <c r="AA105" s="71">
        <v>15.000151668989606</v>
      </c>
      <c r="AB105" s="71">
        <v>14.999935405201777</v>
      </c>
      <c r="AC105" s="71">
        <v>14.999926972429831</v>
      </c>
      <c r="AD105" s="71">
        <v>14.999986500854831</v>
      </c>
      <c r="AE105" s="71">
        <v>15.000121656420992</v>
      </c>
      <c r="AF105" s="71">
        <v>102.00040590522181</v>
      </c>
      <c r="AG105" s="71">
        <v>428.00290171307074</v>
      </c>
      <c r="AH105" s="71">
        <v>1046.004792542933</v>
      </c>
      <c r="AI105" s="71">
        <v>2001.0106340149614</v>
      </c>
      <c r="AJ105" s="71">
        <v>3330.0320852136228</v>
      </c>
      <c r="AK105" s="71">
        <v>5034.0410859362364</v>
      </c>
      <c r="AL105" s="71">
        <v>7118.0440690087125</v>
      </c>
      <c r="AM105" s="71">
        <v>9583.0738300267749</v>
      </c>
      <c r="AN105" s="71">
        <v>12403.013109475192</v>
      </c>
      <c r="AO105" s="71">
        <v>15566.037190071542</v>
      </c>
      <c r="AP105" s="71">
        <v>19058.012972346296</v>
      </c>
      <c r="AQ105" s="71">
        <v>22886.104628627181</v>
      </c>
      <c r="AR105" s="71">
        <v>26977.08063827045</v>
      </c>
      <c r="AS105" s="71">
        <v>31336.884072457349</v>
      </c>
      <c r="AT105" s="71">
        <v>35891.055298559797</v>
      </c>
      <c r="AU105" s="71">
        <v>40597.712798791152</v>
      </c>
      <c r="AV105" s="71">
        <v>45409.097437138247</v>
      </c>
      <c r="AW105" s="71">
        <v>50363.023475981659</v>
      </c>
      <c r="AX105" s="71">
        <v>55314.637974817728</v>
      </c>
      <c r="AY105" s="71">
        <v>60337.184566768788</v>
      </c>
      <c r="AZ105" s="71">
        <v>65279.456406563819</v>
      </c>
    </row>
    <row r="106" spans="1:52" x14ac:dyDescent="0.45">
      <c r="A106" s="72" t="s">
        <v>965</v>
      </c>
      <c r="B106" s="73">
        <v>0</v>
      </c>
      <c r="C106" s="73">
        <v>0</v>
      </c>
      <c r="D106" s="73">
        <v>0</v>
      </c>
      <c r="E106" s="73">
        <v>0</v>
      </c>
      <c r="F106" s="73">
        <v>0</v>
      </c>
      <c r="G106" s="73">
        <v>0</v>
      </c>
      <c r="H106" s="73">
        <v>0</v>
      </c>
      <c r="I106" s="73">
        <v>0</v>
      </c>
      <c r="J106" s="73">
        <v>0</v>
      </c>
      <c r="K106" s="73">
        <v>0</v>
      </c>
      <c r="L106" s="73">
        <v>0</v>
      </c>
      <c r="M106" s="73">
        <v>0</v>
      </c>
      <c r="N106" s="73">
        <v>0</v>
      </c>
      <c r="O106" s="73">
        <v>0</v>
      </c>
      <c r="P106" s="73">
        <v>0</v>
      </c>
      <c r="Q106" s="73">
        <v>0</v>
      </c>
      <c r="R106" s="73">
        <v>0</v>
      </c>
      <c r="S106" s="73">
        <v>0</v>
      </c>
      <c r="T106" s="73">
        <v>0</v>
      </c>
      <c r="U106" s="73">
        <v>0</v>
      </c>
      <c r="V106" s="73">
        <v>0</v>
      </c>
      <c r="W106" s="73">
        <v>0</v>
      </c>
      <c r="X106" s="73">
        <v>0</v>
      </c>
      <c r="Y106" s="73">
        <v>0</v>
      </c>
      <c r="Z106" s="73">
        <v>0</v>
      </c>
      <c r="AA106" s="73">
        <v>0</v>
      </c>
      <c r="AB106" s="73">
        <v>0</v>
      </c>
      <c r="AC106" s="73">
        <v>0</v>
      </c>
      <c r="AD106" s="73">
        <v>0</v>
      </c>
      <c r="AE106" s="73">
        <v>0</v>
      </c>
      <c r="AF106" s="73">
        <v>48.000161946606212</v>
      </c>
      <c r="AG106" s="73">
        <v>243.00213369073202</v>
      </c>
      <c r="AH106" s="73">
        <v>640.00326783667856</v>
      </c>
      <c r="AI106" s="73">
        <v>1282.0070443635786</v>
      </c>
      <c r="AJ106" s="73">
        <v>2216.0219543014664</v>
      </c>
      <c r="AK106" s="73">
        <v>3464.0292252053118</v>
      </c>
      <c r="AL106" s="73">
        <v>5043.033159088277</v>
      </c>
      <c r="AM106" s="73">
        <v>6966.0539231363318</v>
      </c>
      <c r="AN106" s="73">
        <v>9239.0096706292898</v>
      </c>
      <c r="AO106" s="73">
        <v>11876.029233885622</v>
      </c>
      <c r="AP106" s="73">
        <v>14868.010441037315</v>
      </c>
      <c r="AQ106" s="73">
        <v>18222.081733256364</v>
      </c>
      <c r="AR106" s="73">
        <v>21874.062805869969</v>
      </c>
      <c r="AS106" s="73">
        <v>25839.910596266571</v>
      </c>
      <c r="AT106" s="73">
        <v>30058.040896446139</v>
      </c>
      <c r="AU106" s="73">
        <v>34496.750980152843</v>
      </c>
      <c r="AV106" s="73">
        <v>39095.07958500972</v>
      </c>
      <c r="AW106" s="73">
        <v>43874.021677173689</v>
      </c>
      <c r="AX106" s="73">
        <v>48718.564689645573</v>
      </c>
      <c r="AY106" s="73">
        <v>53654.164031425287</v>
      </c>
      <c r="AZ106" s="73">
        <v>58533.40717118921</v>
      </c>
    </row>
    <row r="107" spans="1:52" x14ac:dyDescent="0.45">
      <c r="A107" s="72" t="s">
        <v>973</v>
      </c>
      <c r="B107" s="73">
        <v>0</v>
      </c>
      <c r="C107" s="73">
        <v>0</v>
      </c>
      <c r="D107" s="73">
        <v>0</v>
      </c>
      <c r="E107" s="73">
        <v>0</v>
      </c>
      <c r="F107" s="73">
        <v>0</v>
      </c>
      <c r="G107" s="73">
        <v>0</v>
      </c>
      <c r="H107" s="73">
        <v>0</v>
      </c>
      <c r="I107" s="73">
        <v>0</v>
      </c>
      <c r="J107" s="73">
        <v>0</v>
      </c>
      <c r="K107" s="73">
        <v>0</v>
      </c>
      <c r="L107" s="73">
        <v>0</v>
      </c>
      <c r="M107" s="73">
        <v>0</v>
      </c>
      <c r="N107" s="73">
        <v>0</v>
      </c>
      <c r="O107" s="73">
        <v>0</v>
      </c>
      <c r="P107" s="73">
        <v>0</v>
      </c>
      <c r="Q107" s="73">
        <v>0</v>
      </c>
      <c r="R107" s="73">
        <v>0.99997821756776606</v>
      </c>
      <c r="S107" s="73">
        <v>4.0000051428912302</v>
      </c>
      <c r="T107" s="73">
        <v>7.0000142274807171</v>
      </c>
      <c r="U107" s="73">
        <v>9.9999986482814869</v>
      </c>
      <c r="V107" s="73">
        <v>15.000148629110743</v>
      </c>
      <c r="W107" s="73">
        <v>15.000115764877942</v>
      </c>
      <c r="X107" s="73">
        <v>15.000198269884685</v>
      </c>
      <c r="Y107" s="73">
        <v>15.000157804090009</v>
      </c>
      <c r="Z107" s="73">
        <v>14.999960358480029</v>
      </c>
      <c r="AA107" s="73">
        <v>15.000151668989606</v>
      </c>
      <c r="AB107" s="73">
        <v>14.999935405201777</v>
      </c>
      <c r="AC107" s="73">
        <v>14.999926972429831</v>
      </c>
      <c r="AD107" s="73">
        <v>14.999986500854831</v>
      </c>
      <c r="AE107" s="73">
        <v>15.000121656420992</v>
      </c>
      <c r="AF107" s="73">
        <v>54.000243958615599</v>
      </c>
      <c r="AG107" s="73">
        <v>185.00076802233869</v>
      </c>
      <c r="AH107" s="73">
        <v>406.00152470625454</v>
      </c>
      <c r="AI107" s="73">
        <v>719.00358965138275</v>
      </c>
      <c r="AJ107" s="73">
        <v>1114.0101309121565</v>
      </c>
      <c r="AK107" s="73">
        <v>1570.011860730925</v>
      </c>
      <c r="AL107" s="73">
        <v>2075.0109099204356</v>
      </c>
      <c r="AM107" s="73">
        <v>2617.0199068904431</v>
      </c>
      <c r="AN107" s="73">
        <v>3164.0034388459017</v>
      </c>
      <c r="AO107" s="73">
        <v>3690.0079561859206</v>
      </c>
      <c r="AP107" s="73">
        <v>4190.00253130898</v>
      </c>
      <c r="AQ107" s="73">
        <v>4664.0228953708192</v>
      </c>
      <c r="AR107" s="73">
        <v>5103.0178324004801</v>
      </c>
      <c r="AS107" s="73">
        <v>5496.9734761907775</v>
      </c>
      <c r="AT107" s="73">
        <v>5833.0144021136593</v>
      </c>
      <c r="AU107" s="73">
        <v>6100.9618186383123</v>
      </c>
      <c r="AV107" s="73">
        <v>6314.0178521285297</v>
      </c>
      <c r="AW107" s="73">
        <v>6489.001798807968</v>
      </c>
      <c r="AX107" s="73">
        <v>6596.0732851721523</v>
      </c>
      <c r="AY107" s="73">
        <v>6683.0205353434976</v>
      </c>
      <c r="AZ107" s="73">
        <v>6746.0492353746104</v>
      </c>
    </row>
    <row r="108" spans="1:52" x14ac:dyDescent="0.45">
      <c r="A108" s="66" t="s">
        <v>947</v>
      </c>
      <c r="B108" s="67">
        <v>28201448.179047562</v>
      </c>
      <c r="C108" s="67">
        <v>29050357.880825322</v>
      </c>
      <c r="D108" s="67">
        <v>29540041.210927226</v>
      </c>
      <c r="E108" s="67">
        <v>30109832.241383344</v>
      </c>
      <c r="F108" s="67">
        <v>30826229.856754202</v>
      </c>
      <c r="G108" s="67">
        <v>31523023.338508099</v>
      </c>
      <c r="H108" s="67">
        <v>32285538.733455695</v>
      </c>
      <c r="I108" s="67">
        <v>33562870.694916643</v>
      </c>
      <c r="J108" s="67">
        <v>33888264.903271653</v>
      </c>
      <c r="K108" s="67">
        <v>33498389.55668062</v>
      </c>
      <c r="L108" s="67">
        <v>33627256.966098927</v>
      </c>
      <c r="M108" s="67">
        <v>33769849.45298817</v>
      </c>
      <c r="N108" s="67">
        <v>33437863.31172666</v>
      </c>
      <c r="O108" s="67">
        <v>33608208.470376797</v>
      </c>
      <c r="P108" s="67">
        <v>34200762.581494287</v>
      </c>
      <c r="Q108" s="67">
        <v>35084305.991468422</v>
      </c>
      <c r="R108" s="67">
        <v>35901979.165352285</v>
      </c>
      <c r="S108" s="67">
        <v>36909084.394880138</v>
      </c>
      <c r="T108" s="67">
        <v>37822823.591101907</v>
      </c>
      <c r="U108" s="67">
        <v>38604006.285280116</v>
      </c>
      <c r="V108" s="67">
        <v>39321148.75751996</v>
      </c>
      <c r="W108" s="67">
        <v>39954012.762931593</v>
      </c>
      <c r="X108" s="67">
        <v>40483054.102407604</v>
      </c>
      <c r="Y108" s="67">
        <v>40972497.520872571</v>
      </c>
      <c r="Z108" s="67">
        <v>41420166.61709632</v>
      </c>
      <c r="AA108" s="67">
        <v>41841256.22400821</v>
      </c>
      <c r="AB108" s="67">
        <v>42207648.243276633</v>
      </c>
      <c r="AC108" s="67">
        <v>42535780.17774798</v>
      </c>
      <c r="AD108" s="67">
        <v>42847745.314507931</v>
      </c>
      <c r="AE108" s="67">
        <v>43159659.825232655</v>
      </c>
      <c r="AF108" s="67">
        <v>43495548.721679159</v>
      </c>
      <c r="AG108" s="67">
        <v>43841381.06394203</v>
      </c>
      <c r="AH108" s="67">
        <v>44188410.13535551</v>
      </c>
      <c r="AI108" s="67">
        <v>44500405.496657796</v>
      </c>
      <c r="AJ108" s="67">
        <v>44820442.023513786</v>
      </c>
      <c r="AK108" s="67">
        <v>45153460.965137854</v>
      </c>
      <c r="AL108" s="67">
        <v>45502352.205433317</v>
      </c>
      <c r="AM108" s="67">
        <v>45863915.170534298</v>
      </c>
      <c r="AN108" s="67">
        <v>46238475.908683479</v>
      </c>
      <c r="AO108" s="67">
        <v>46629033.820153326</v>
      </c>
      <c r="AP108" s="67">
        <v>47034844.277584583</v>
      </c>
      <c r="AQ108" s="67">
        <v>47462268.945106521</v>
      </c>
      <c r="AR108" s="67">
        <v>47913602.973202705</v>
      </c>
      <c r="AS108" s="67">
        <v>48378698.676483281</v>
      </c>
      <c r="AT108" s="67">
        <v>48863830.008773915</v>
      </c>
      <c r="AU108" s="67">
        <v>49369762.888809301</v>
      </c>
      <c r="AV108" s="67">
        <v>49893222.42978175</v>
      </c>
      <c r="AW108" s="67">
        <v>50422091.701634467</v>
      </c>
      <c r="AX108" s="67">
        <v>50967806.593424104</v>
      </c>
      <c r="AY108" s="67">
        <v>51542408.371331111</v>
      </c>
      <c r="AZ108" s="67">
        <v>52156653.507742442</v>
      </c>
    </row>
    <row r="109" spans="1:52" x14ac:dyDescent="0.45">
      <c r="A109" s="68" t="s">
        <v>948</v>
      </c>
      <c r="B109" s="69">
        <v>22894199</v>
      </c>
      <c r="C109" s="69">
        <v>23651287</v>
      </c>
      <c r="D109" s="69">
        <v>24043841</v>
      </c>
      <c r="E109" s="69">
        <v>24574075</v>
      </c>
      <c r="F109" s="69">
        <v>25255875</v>
      </c>
      <c r="G109" s="69">
        <v>25916468</v>
      </c>
      <c r="H109" s="69">
        <v>26555673</v>
      </c>
      <c r="I109" s="69">
        <v>27819515</v>
      </c>
      <c r="J109" s="69">
        <v>28067306</v>
      </c>
      <c r="K109" s="69">
        <v>27733367</v>
      </c>
      <c r="L109" s="69">
        <v>27890843</v>
      </c>
      <c r="M109" s="69">
        <v>27995901</v>
      </c>
      <c r="N109" s="69">
        <v>27734174</v>
      </c>
      <c r="O109" s="69">
        <v>27887887</v>
      </c>
      <c r="P109" s="69">
        <v>28400895</v>
      </c>
      <c r="Q109" s="69">
        <v>29147375</v>
      </c>
      <c r="R109" s="69">
        <v>29688816.00081756</v>
      </c>
      <c r="S109" s="69">
        <v>30447303.527246464</v>
      </c>
      <c r="T109" s="69">
        <v>31170531.478868984</v>
      </c>
      <c r="U109" s="69">
        <v>31809180.495994724</v>
      </c>
      <c r="V109" s="69">
        <v>32409453.32966489</v>
      </c>
      <c r="W109" s="69">
        <v>32946554.409861807</v>
      </c>
      <c r="X109" s="69">
        <v>33398961.824463304</v>
      </c>
      <c r="Y109" s="69">
        <v>33815756.405000448</v>
      </c>
      <c r="Z109" s="69">
        <v>34194381.98164355</v>
      </c>
      <c r="AA109" s="69">
        <v>34548127.502572536</v>
      </c>
      <c r="AB109" s="69">
        <v>34854234.23756405</v>
      </c>
      <c r="AC109" s="69">
        <v>35125205.42002365</v>
      </c>
      <c r="AD109" s="69">
        <v>35383256.455664642</v>
      </c>
      <c r="AE109" s="69">
        <v>35644277.190984763</v>
      </c>
      <c r="AF109" s="69">
        <v>35932084.303746462</v>
      </c>
      <c r="AG109" s="69">
        <v>36231782.155774198</v>
      </c>
      <c r="AH109" s="69">
        <v>36529553.229718573</v>
      </c>
      <c r="AI109" s="69">
        <v>36797515.361466691</v>
      </c>
      <c r="AJ109" s="69">
        <v>37072008.421020292</v>
      </c>
      <c r="AK109" s="69">
        <v>37357788.693382367</v>
      </c>
      <c r="AL109" s="69">
        <v>37657537.442612149</v>
      </c>
      <c r="AM109" s="69">
        <v>37968507.823621675</v>
      </c>
      <c r="AN109" s="69">
        <v>38290873.993346639</v>
      </c>
      <c r="AO109" s="69">
        <v>38628442.079744317</v>
      </c>
      <c r="AP109" s="69">
        <v>38981576.062760837</v>
      </c>
      <c r="AQ109" s="69">
        <v>39354156.602151506</v>
      </c>
      <c r="AR109" s="69">
        <v>39749005.843030959</v>
      </c>
      <c r="AS109" s="69">
        <v>40156354.412442043</v>
      </c>
      <c r="AT109" s="69">
        <v>40581203.903244689</v>
      </c>
      <c r="AU109" s="69">
        <v>41024681.013863638</v>
      </c>
      <c r="AV109" s="69">
        <v>41485856.477847397</v>
      </c>
      <c r="AW109" s="69">
        <v>41951655.603040598</v>
      </c>
      <c r="AX109" s="69">
        <v>42433448.453623496</v>
      </c>
      <c r="AY109" s="69">
        <v>42942832.038360424</v>
      </c>
      <c r="AZ109" s="69">
        <v>43490300.603339449</v>
      </c>
    </row>
    <row r="110" spans="1:52" x14ac:dyDescent="0.45">
      <c r="A110" s="70" t="s">
        <v>955</v>
      </c>
      <c r="B110" s="71">
        <v>22889003</v>
      </c>
      <c r="C110" s="71">
        <v>23645383</v>
      </c>
      <c r="D110" s="71">
        <v>24037666</v>
      </c>
      <c r="E110" s="71">
        <v>24567778</v>
      </c>
      <c r="F110" s="71">
        <v>25248392</v>
      </c>
      <c r="G110" s="71">
        <v>25909101</v>
      </c>
      <c r="H110" s="71">
        <v>26548191</v>
      </c>
      <c r="I110" s="71">
        <v>27811850</v>
      </c>
      <c r="J110" s="71">
        <v>28060131</v>
      </c>
      <c r="K110" s="71">
        <v>27725839</v>
      </c>
      <c r="L110" s="71">
        <v>27883510</v>
      </c>
      <c r="M110" s="71">
        <v>27987460</v>
      </c>
      <c r="N110" s="71">
        <v>27719136</v>
      </c>
      <c r="O110" s="71">
        <v>27865385</v>
      </c>
      <c r="P110" s="71">
        <v>28369868</v>
      </c>
      <c r="Q110" s="71">
        <v>29106871</v>
      </c>
      <c r="R110" s="71">
        <v>29629930.990818866</v>
      </c>
      <c r="S110" s="71">
        <v>30361526.508582335</v>
      </c>
      <c r="T110" s="71">
        <v>31050516.464615531</v>
      </c>
      <c r="U110" s="71">
        <v>31648623.443954092</v>
      </c>
      <c r="V110" s="71">
        <v>32026459.292892978</v>
      </c>
      <c r="W110" s="71">
        <v>32340410.36268219</v>
      </c>
      <c r="X110" s="71">
        <v>32583984.903982874</v>
      </c>
      <c r="Y110" s="71">
        <v>32805916.249278117</v>
      </c>
      <c r="Z110" s="71">
        <v>32972130.157031961</v>
      </c>
      <c r="AA110" s="71">
        <v>33065558.960694063</v>
      </c>
      <c r="AB110" s="71">
        <v>33066602.338708498</v>
      </c>
      <c r="AC110" s="71">
        <v>32991328.315384474</v>
      </c>
      <c r="AD110" s="71">
        <v>32860661.343736563</v>
      </c>
      <c r="AE110" s="71">
        <v>32689663.697663955</v>
      </c>
      <c r="AF110" s="71">
        <v>32493292.381039202</v>
      </c>
      <c r="AG110" s="71">
        <v>32252601.094252087</v>
      </c>
      <c r="AH110" s="71">
        <v>31946226.013506602</v>
      </c>
      <c r="AI110" s="71">
        <v>31556292.932867236</v>
      </c>
      <c r="AJ110" s="71">
        <v>31111211.044586744</v>
      </c>
      <c r="AK110" s="71">
        <v>30621624.888105791</v>
      </c>
      <c r="AL110" s="71">
        <v>30094004.61537455</v>
      </c>
      <c r="AM110" s="71">
        <v>29538528.403452095</v>
      </c>
      <c r="AN110" s="71">
        <v>28966935.76315828</v>
      </c>
      <c r="AO110" s="71">
        <v>28400038.997932997</v>
      </c>
      <c r="AP110" s="71">
        <v>27850965.45220818</v>
      </c>
      <c r="AQ110" s="71">
        <v>27338285.648735009</v>
      </c>
      <c r="AR110" s="71">
        <v>26870044.629286356</v>
      </c>
      <c r="AS110" s="71">
        <v>26451922.448378522</v>
      </c>
      <c r="AT110" s="71">
        <v>26084722.875792529</v>
      </c>
      <c r="AU110" s="71">
        <v>25772620.883892629</v>
      </c>
      <c r="AV110" s="71">
        <v>25511761.823037591</v>
      </c>
      <c r="AW110" s="71">
        <v>25295365.696718913</v>
      </c>
      <c r="AX110" s="71">
        <v>25122728.797465116</v>
      </c>
      <c r="AY110" s="71">
        <v>24996358.129279912</v>
      </c>
      <c r="AZ110" s="71">
        <v>24914391.599988293</v>
      </c>
    </row>
    <row r="111" spans="1:52" x14ac:dyDescent="0.45">
      <c r="A111" s="72" t="s">
        <v>966</v>
      </c>
      <c r="B111" s="73">
        <v>151939</v>
      </c>
      <c r="C111" s="73">
        <v>182110</v>
      </c>
      <c r="D111" s="73">
        <v>226935</v>
      </c>
      <c r="E111" s="73">
        <v>250547</v>
      </c>
      <c r="F111" s="73">
        <v>261558</v>
      </c>
      <c r="G111" s="73">
        <v>275825</v>
      </c>
      <c r="H111" s="73">
        <v>300756</v>
      </c>
      <c r="I111" s="73">
        <v>304964</v>
      </c>
      <c r="J111" s="73">
        <v>315874</v>
      </c>
      <c r="K111" s="73">
        <v>313737</v>
      </c>
      <c r="L111" s="73">
        <v>320139</v>
      </c>
      <c r="M111" s="73">
        <v>325834</v>
      </c>
      <c r="N111" s="73">
        <v>320541</v>
      </c>
      <c r="O111" s="73">
        <v>312457</v>
      </c>
      <c r="P111" s="73">
        <v>324103</v>
      </c>
      <c r="Q111" s="73">
        <v>320764</v>
      </c>
      <c r="R111" s="73">
        <v>308073.01674934669</v>
      </c>
      <c r="S111" s="73">
        <v>302876.17660264572</v>
      </c>
      <c r="T111" s="73">
        <v>292972.86857902625</v>
      </c>
      <c r="U111" s="73">
        <v>292214.0737122061</v>
      </c>
      <c r="V111" s="73">
        <v>289230.0159476556</v>
      </c>
      <c r="W111" s="73">
        <v>292463.10632753867</v>
      </c>
      <c r="X111" s="73">
        <v>299253.95888374827</v>
      </c>
      <c r="Y111" s="73">
        <v>309241.05610645592</v>
      </c>
      <c r="Z111" s="73">
        <v>320312.94261157949</v>
      </c>
      <c r="AA111" s="73">
        <v>330385.92280177108</v>
      </c>
      <c r="AB111" s="73">
        <v>338723.02437226166</v>
      </c>
      <c r="AC111" s="73">
        <v>344959.06129860727</v>
      </c>
      <c r="AD111" s="73">
        <v>349276.07575083367</v>
      </c>
      <c r="AE111" s="73">
        <v>351783.86638400791</v>
      </c>
      <c r="AF111" s="73">
        <v>352942.08694343572</v>
      </c>
      <c r="AG111" s="73">
        <v>352760.04494807927</v>
      </c>
      <c r="AH111" s="73">
        <v>351475.08523058688</v>
      </c>
      <c r="AI111" s="73">
        <v>349094.01397299598</v>
      </c>
      <c r="AJ111" s="73">
        <v>345848.95914643398</v>
      </c>
      <c r="AK111" s="73">
        <v>341711.07172711298</v>
      </c>
      <c r="AL111" s="73">
        <v>336846.04388419562</v>
      </c>
      <c r="AM111" s="73">
        <v>331259.06784440356</v>
      </c>
      <c r="AN111" s="73">
        <v>325320.05993960728</v>
      </c>
      <c r="AO111" s="73">
        <v>319197.99604987138</v>
      </c>
      <c r="AP111" s="73">
        <v>313183.11674195243</v>
      </c>
      <c r="AQ111" s="73">
        <v>307384.09244434978</v>
      </c>
      <c r="AR111" s="73">
        <v>302026.02275953529</v>
      </c>
      <c r="AS111" s="73">
        <v>297025.96620808064</v>
      </c>
      <c r="AT111" s="73">
        <v>292567.94051905297</v>
      </c>
      <c r="AU111" s="73">
        <v>288589.95657120389</v>
      </c>
      <c r="AV111" s="73">
        <v>285158.03756434325</v>
      </c>
      <c r="AW111" s="73">
        <v>282057.03432789556</v>
      </c>
      <c r="AX111" s="73">
        <v>279506.98360640818</v>
      </c>
      <c r="AY111" s="73">
        <v>277282.00520594296</v>
      </c>
      <c r="AZ111" s="73">
        <v>275434.97330405167</v>
      </c>
    </row>
    <row r="112" spans="1:52" x14ac:dyDescent="0.45">
      <c r="A112" s="72" t="s">
        <v>956</v>
      </c>
      <c r="B112" s="73">
        <v>4256246</v>
      </c>
      <c r="C112" s="73">
        <v>4129059</v>
      </c>
      <c r="D112" s="73">
        <v>3876127</v>
      </c>
      <c r="E112" s="73">
        <v>3698441</v>
      </c>
      <c r="F112" s="73">
        <v>3472911</v>
      </c>
      <c r="G112" s="73">
        <v>3303603</v>
      </c>
      <c r="H112" s="73">
        <v>3150880</v>
      </c>
      <c r="I112" s="73">
        <v>3018511</v>
      </c>
      <c r="J112" s="73">
        <v>2945459</v>
      </c>
      <c r="K112" s="73">
        <v>2774534</v>
      </c>
      <c r="L112" s="73">
        <v>2663701</v>
      </c>
      <c r="M112" s="73">
        <v>2535325</v>
      </c>
      <c r="N112" s="73">
        <v>2414411</v>
      </c>
      <c r="O112" s="73">
        <v>2340037</v>
      </c>
      <c r="P112" s="73">
        <v>2239165</v>
      </c>
      <c r="Q112" s="73">
        <v>2226999</v>
      </c>
      <c r="R112" s="73">
        <v>2237161.5732327467</v>
      </c>
      <c r="S112" s="73">
        <v>2274093.2905036192</v>
      </c>
      <c r="T112" s="73">
        <v>2304309.426211358</v>
      </c>
      <c r="U112" s="73">
        <v>2339955.9720822247</v>
      </c>
      <c r="V112" s="73">
        <v>2393129.9216146506</v>
      </c>
      <c r="W112" s="73">
        <v>2441463.2903510923</v>
      </c>
      <c r="X112" s="73">
        <v>2481421.0286980453</v>
      </c>
      <c r="Y112" s="73">
        <v>2517756.8286539782</v>
      </c>
      <c r="Z112" s="73">
        <v>2549202.2938927594</v>
      </c>
      <c r="AA112" s="73">
        <v>2577437.7762590921</v>
      </c>
      <c r="AB112" s="73">
        <v>2599166.2906708959</v>
      </c>
      <c r="AC112" s="73">
        <v>2614812.532846767</v>
      </c>
      <c r="AD112" s="73">
        <v>2623425.6467712764</v>
      </c>
      <c r="AE112" s="73">
        <v>2624921.3685982027</v>
      </c>
      <c r="AF112" s="73">
        <v>2618974.3226830494</v>
      </c>
      <c r="AG112" s="73">
        <v>2604879.1511089178</v>
      </c>
      <c r="AH112" s="73">
        <v>2582186.7876332407</v>
      </c>
      <c r="AI112" s="73">
        <v>2552798.2976671928</v>
      </c>
      <c r="AJ112" s="73">
        <v>2518379.4985763393</v>
      </c>
      <c r="AK112" s="73">
        <v>2480351.4429455502</v>
      </c>
      <c r="AL112" s="73">
        <v>2439522.8780238056</v>
      </c>
      <c r="AM112" s="73">
        <v>2396937.2756114742</v>
      </c>
      <c r="AN112" s="73">
        <v>2353197.9169114474</v>
      </c>
      <c r="AO112" s="73">
        <v>2309802.9809619691</v>
      </c>
      <c r="AP112" s="73">
        <v>2267679.3874680758</v>
      </c>
      <c r="AQ112" s="73">
        <v>2227810.6185429916</v>
      </c>
      <c r="AR112" s="73">
        <v>2191277.7907646014</v>
      </c>
      <c r="AS112" s="73">
        <v>2158139.4334604247</v>
      </c>
      <c r="AT112" s="73">
        <v>2128670.0257449253</v>
      </c>
      <c r="AU112" s="73">
        <v>2102990.3231002274</v>
      </c>
      <c r="AV112" s="73">
        <v>2081150.209146589</v>
      </c>
      <c r="AW112" s="73">
        <v>2062524.7555004319</v>
      </c>
      <c r="AX112" s="73">
        <v>2047326.9286534078</v>
      </c>
      <c r="AY112" s="73">
        <v>2034910.6018228543</v>
      </c>
      <c r="AZ112" s="73">
        <v>2025432.1308510029</v>
      </c>
    </row>
    <row r="113" spans="1:52" x14ac:dyDescent="0.45">
      <c r="A113" s="72" t="s">
        <v>967</v>
      </c>
      <c r="B113" s="73">
        <v>7509</v>
      </c>
      <c r="C113" s="73">
        <v>8885</v>
      </c>
      <c r="D113" s="73">
        <v>10724</v>
      </c>
      <c r="E113" s="73">
        <v>12990</v>
      </c>
      <c r="F113" s="73">
        <v>14937</v>
      </c>
      <c r="G113" s="73">
        <v>17506</v>
      </c>
      <c r="H113" s="73">
        <v>30914</v>
      </c>
      <c r="I113" s="73">
        <v>35571</v>
      </c>
      <c r="J113" s="73">
        <v>48075.000000000007</v>
      </c>
      <c r="K113" s="73">
        <v>66498</v>
      </c>
      <c r="L113" s="73">
        <v>89137</v>
      </c>
      <c r="M113" s="73">
        <v>96274.000000000015</v>
      </c>
      <c r="N113" s="73">
        <v>99591</v>
      </c>
      <c r="O113" s="73">
        <v>107225</v>
      </c>
      <c r="P113" s="73">
        <v>116812</v>
      </c>
      <c r="Q113" s="73">
        <v>128890.99999999999</v>
      </c>
      <c r="R113" s="73">
        <v>134417.03681129625</v>
      </c>
      <c r="S113" s="73">
        <v>142073.07275747371</v>
      </c>
      <c r="T113" s="73">
        <v>150649.94855604987</v>
      </c>
      <c r="U113" s="73">
        <v>159546.03234414797</v>
      </c>
      <c r="V113" s="73">
        <v>166479.03966880095</v>
      </c>
      <c r="W113" s="73">
        <v>174724.07480046526</v>
      </c>
      <c r="X113" s="73">
        <v>183806.02962540672</v>
      </c>
      <c r="Y113" s="73">
        <v>194956.02737742878</v>
      </c>
      <c r="Z113" s="73">
        <v>207453.9981409875</v>
      </c>
      <c r="AA113" s="73">
        <v>220601.98202426254</v>
      </c>
      <c r="AB113" s="73">
        <v>234330.99866153221</v>
      </c>
      <c r="AC113" s="73">
        <v>248453.03298267376</v>
      </c>
      <c r="AD113" s="73">
        <v>263217.0066130897</v>
      </c>
      <c r="AE113" s="73">
        <v>278685.95658110705</v>
      </c>
      <c r="AF113" s="73">
        <v>295006.00512138312</v>
      </c>
      <c r="AG113" s="73">
        <v>311978.9837517956</v>
      </c>
      <c r="AH113" s="73">
        <v>329337.9957853618</v>
      </c>
      <c r="AI113" s="73">
        <v>346835.97455393395</v>
      </c>
      <c r="AJ113" s="73">
        <v>364412.00411295559</v>
      </c>
      <c r="AK113" s="73">
        <v>381910.01328951836</v>
      </c>
      <c r="AL113" s="73">
        <v>399427.08912381</v>
      </c>
      <c r="AM113" s="73">
        <v>416835.93924201396</v>
      </c>
      <c r="AN113" s="73">
        <v>434447.98679043882</v>
      </c>
      <c r="AO113" s="73">
        <v>452420.89648765954</v>
      </c>
      <c r="AP113" s="73">
        <v>471156.1247159068</v>
      </c>
      <c r="AQ113" s="73">
        <v>490778.08503844129</v>
      </c>
      <c r="AR113" s="73">
        <v>511959.13538766059</v>
      </c>
      <c r="AS113" s="73">
        <v>534310.03458622016</v>
      </c>
      <c r="AT113" s="73">
        <v>558611.75974980101</v>
      </c>
      <c r="AU113" s="73">
        <v>584525.08455642243</v>
      </c>
      <c r="AV113" s="73">
        <v>612322.01301688561</v>
      </c>
      <c r="AW113" s="73">
        <v>641679.08799160412</v>
      </c>
      <c r="AX113" s="73">
        <v>673113.94671432814</v>
      </c>
      <c r="AY113" s="73">
        <v>705974.8715572285</v>
      </c>
      <c r="AZ113" s="73">
        <v>740672.83660012437</v>
      </c>
    </row>
    <row r="114" spans="1:52" x14ac:dyDescent="0.45">
      <c r="A114" s="72" t="s">
        <v>968</v>
      </c>
      <c r="B114" s="73">
        <v>0</v>
      </c>
      <c r="C114" s="73">
        <v>0</v>
      </c>
      <c r="D114" s="73">
        <v>0</v>
      </c>
      <c r="E114" s="73">
        <v>0</v>
      </c>
      <c r="F114" s="73">
        <v>0</v>
      </c>
      <c r="G114" s="73">
        <v>0</v>
      </c>
      <c r="H114" s="73">
        <v>0</v>
      </c>
      <c r="I114" s="73">
        <v>0</v>
      </c>
      <c r="J114" s="73">
        <v>0</v>
      </c>
      <c r="K114" s="73">
        <v>0</v>
      </c>
      <c r="L114" s="73">
        <v>0</v>
      </c>
      <c r="M114" s="73">
        <v>0</v>
      </c>
      <c r="N114" s="73">
        <v>0</v>
      </c>
      <c r="O114" s="73">
        <v>0</v>
      </c>
      <c r="P114" s="73">
        <v>0</v>
      </c>
      <c r="Q114" s="73">
        <v>0</v>
      </c>
      <c r="R114" s="73">
        <v>275.99997062118678</v>
      </c>
      <c r="S114" s="73">
        <v>670.00014853242158</v>
      </c>
      <c r="T114" s="73">
        <v>1185.0001671202513</v>
      </c>
      <c r="U114" s="73">
        <v>1809.0006730643659</v>
      </c>
      <c r="V114" s="73">
        <v>3207.0005016974937</v>
      </c>
      <c r="W114" s="73">
        <v>4597.0004034869162</v>
      </c>
      <c r="X114" s="73">
        <v>5978.9999958317185</v>
      </c>
      <c r="Y114" s="73">
        <v>7344.0010757090449</v>
      </c>
      <c r="Z114" s="73">
        <v>8800.9982252155933</v>
      </c>
      <c r="AA114" s="73">
        <v>10474.996735762898</v>
      </c>
      <c r="AB114" s="73">
        <v>12362.998165953399</v>
      </c>
      <c r="AC114" s="73">
        <v>14471.999387755453</v>
      </c>
      <c r="AD114" s="73">
        <v>16822.000023252458</v>
      </c>
      <c r="AE114" s="73">
        <v>19449.996571863492</v>
      </c>
      <c r="AF114" s="73">
        <v>22403.999060640155</v>
      </c>
      <c r="AG114" s="73">
        <v>25688.002840509507</v>
      </c>
      <c r="AH114" s="73">
        <v>29357.99886913412</v>
      </c>
      <c r="AI114" s="73">
        <v>33370.994628217697</v>
      </c>
      <c r="AJ114" s="73">
        <v>37835.996036874974</v>
      </c>
      <c r="AK114" s="73">
        <v>42758.997778031262</v>
      </c>
      <c r="AL114" s="73">
        <v>48201.008464546183</v>
      </c>
      <c r="AM114" s="73">
        <v>54171.002538460896</v>
      </c>
      <c r="AN114" s="73">
        <v>60745.989471955822</v>
      </c>
      <c r="AO114" s="73">
        <v>67961.99482776293</v>
      </c>
      <c r="AP114" s="73">
        <v>75910.014874057073</v>
      </c>
      <c r="AQ114" s="73">
        <v>84633.011490966892</v>
      </c>
      <c r="AR114" s="73">
        <v>94267.010962146378</v>
      </c>
      <c r="AS114" s="73">
        <v>104830.00717249501</v>
      </c>
      <c r="AT114" s="73">
        <v>116448.95768859856</v>
      </c>
      <c r="AU114" s="73">
        <v>129154.99953947682</v>
      </c>
      <c r="AV114" s="73">
        <v>143079.9961951171</v>
      </c>
      <c r="AW114" s="73">
        <v>158123.00128224841</v>
      </c>
      <c r="AX114" s="73">
        <v>174510.98600479588</v>
      </c>
      <c r="AY114" s="73">
        <v>192250.95340207854</v>
      </c>
      <c r="AZ114" s="73">
        <v>211543.995156249</v>
      </c>
    </row>
    <row r="115" spans="1:52" x14ac:dyDescent="0.45">
      <c r="A115" s="72" t="s">
        <v>957</v>
      </c>
      <c r="B115" s="73">
        <v>18473309</v>
      </c>
      <c r="C115" s="73">
        <v>19325329</v>
      </c>
      <c r="D115" s="73">
        <v>19923880</v>
      </c>
      <c r="E115" s="73">
        <v>20605800</v>
      </c>
      <c r="F115" s="73">
        <v>21498986</v>
      </c>
      <c r="G115" s="73">
        <v>22312167</v>
      </c>
      <c r="H115" s="73">
        <v>23065641</v>
      </c>
      <c r="I115" s="73">
        <v>24452804</v>
      </c>
      <c r="J115" s="73">
        <v>24750723</v>
      </c>
      <c r="K115" s="73">
        <v>24571070</v>
      </c>
      <c r="L115" s="73">
        <v>24810533</v>
      </c>
      <c r="M115" s="73">
        <v>25030027</v>
      </c>
      <c r="N115" s="73">
        <v>24884593</v>
      </c>
      <c r="O115" s="73">
        <v>25105666</v>
      </c>
      <c r="P115" s="73">
        <v>25689788</v>
      </c>
      <c r="Q115" s="73">
        <v>26430217</v>
      </c>
      <c r="R115" s="73">
        <v>26950002.364054698</v>
      </c>
      <c r="S115" s="73">
        <v>27641810.968569729</v>
      </c>
      <c r="T115" s="73">
        <v>28301391.221104525</v>
      </c>
      <c r="U115" s="73">
        <v>28855083.365140159</v>
      </c>
      <c r="V115" s="73">
        <v>29174390.315159049</v>
      </c>
      <c r="W115" s="73">
        <v>29427125.89079557</v>
      </c>
      <c r="X115" s="73">
        <v>29613466.886793349</v>
      </c>
      <c r="Y115" s="73">
        <v>29776533.336057544</v>
      </c>
      <c r="Z115" s="73">
        <v>29886235.924177401</v>
      </c>
      <c r="AA115" s="73">
        <v>29926483.282923646</v>
      </c>
      <c r="AB115" s="73">
        <v>29881778.026851319</v>
      </c>
      <c r="AC115" s="73">
        <v>29768304.688851327</v>
      </c>
      <c r="AD115" s="73">
        <v>29607479.614618089</v>
      </c>
      <c r="AE115" s="73">
        <v>29414230.509649374</v>
      </c>
      <c r="AF115" s="73">
        <v>29203173.967249416</v>
      </c>
      <c r="AG115" s="73">
        <v>28956247.911608946</v>
      </c>
      <c r="AH115" s="73">
        <v>28652488.146024458</v>
      </c>
      <c r="AI115" s="73">
        <v>28272407.652274948</v>
      </c>
      <c r="AJ115" s="73">
        <v>27842419.586985674</v>
      </c>
      <c r="AK115" s="73">
        <v>27371875.362511639</v>
      </c>
      <c r="AL115" s="73">
        <v>26866063.595268093</v>
      </c>
      <c r="AM115" s="73">
        <v>26334200.1179392</v>
      </c>
      <c r="AN115" s="73">
        <v>25786575.810895212</v>
      </c>
      <c r="AO115" s="73">
        <v>25242035.130481154</v>
      </c>
      <c r="AP115" s="73">
        <v>24711846.806260884</v>
      </c>
      <c r="AQ115" s="73">
        <v>24213145.839435205</v>
      </c>
      <c r="AR115" s="73">
        <v>23751595.667846017</v>
      </c>
      <c r="AS115" s="73">
        <v>23333005.005351324</v>
      </c>
      <c r="AT115" s="73">
        <v>22956448.20473906</v>
      </c>
      <c r="AU115" s="73">
        <v>22625944.52068739</v>
      </c>
      <c r="AV115" s="73">
        <v>22336562.56806073</v>
      </c>
      <c r="AW115" s="73">
        <v>22082327.819360882</v>
      </c>
      <c r="AX115" s="73">
        <v>21860605.956610139</v>
      </c>
      <c r="AY115" s="73">
        <v>21674741.724559262</v>
      </c>
      <c r="AZ115" s="73">
        <v>21521227.666087575</v>
      </c>
    </row>
    <row r="116" spans="1:52" x14ac:dyDescent="0.45">
      <c r="A116" s="72" t="s">
        <v>958</v>
      </c>
      <c r="B116" s="73">
        <v>0</v>
      </c>
      <c r="C116" s="73">
        <v>0</v>
      </c>
      <c r="D116" s="73">
        <v>0</v>
      </c>
      <c r="E116" s="73">
        <v>0</v>
      </c>
      <c r="F116" s="73">
        <v>0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73">
        <v>0</v>
      </c>
      <c r="M116" s="73">
        <v>0</v>
      </c>
      <c r="N116" s="73">
        <v>0</v>
      </c>
      <c r="O116" s="73">
        <v>0</v>
      </c>
      <c r="P116" s="73">
        <v>0</v>
      </c>
      <c r="Q116" s="73">
        <v>0</v>
      </c>
      <c r="R116" s="73">
        <v>1.0000001558765526</v>
      </c>
      <c r="S116" s="73">
        <v>3.0000003350981408</v>
      </c>
      <c r="T116" s="73">
        <v>7.9999974534637444</v>
      </c>
      <c r="U116" s="73">
        <v>15.00000229252614</v>
      </c>
      <c r="V116" s="73">
        <v>23.000001126229648</v>
      </c>
      <c r="W116" s="73">
        <v>37.000004035561332</v>
      </c>
      <c r="X116" s="73">
        <v>57.999986493880556</v>
      </c>
      <c r="Y116" s="73">
        <v>85.000006999605631</v>
      </c>
      <c r="Z116" s="73">
        <v>123.99998401921016</v>
      </c>
      <c r="AA116" s="73">
        <v>174.99994953016892</v>
      </c>
      <c r="AB116" s="73">
        <v>240.99998653766411</v>
      </c>
      <c r="AC116" s="73">
        <v>327.00001734144473</v>
      </c>
      <c r="AD116" s="73">
        <v>440.99996001957072</v>
      </c>
      <c r="AE116" s="73">
        <v>591.9998794008917</v>
      </c>
      <c r="AF116" s="73">
        <v>791.99998127629897</v>
      </c>
      <c r="AG116" s="73">
        <v>1046.999993837959</v>
      </c>
      <c r="AH116" s="73">
        <v>1379.9999638212716</v>
      </c>
      <c r="AI116" s="73">
        <v>1785.9997699491596</v>
      </c>
      <c r="AJ116" s="73">
        <v>2314.9997284655992</v>
      </c>
      <c r="AK116" s="73">
        <v>3017.9998539385019</v>
      </c>
      <c r="AL116" s="73">
        <v>3944.0006100973169</v>
      </c>
      <c r="AM116" s="73">
        <v>5125.0002765433692</v>
      </c>
      <c r="AN116" s="73">
        <v>6647.9991496190441</v>
      </c>
      <c r="AO116" s="73">
        <v>8619.9991245779329</v>
      </c>
      <c r="AP116" s="73">
        <v>11190.002147306444</v>
      </c>
      <c r="AQ116" s="73">
        <v>14534.001783055199</v>
      </c>
      <c r="AR116" s="73">
        <v>18919.00156639659</v>
      </c>
      <c r="AS116" s="73">
        <v>24612.001599980256</v>
      </c>
      <c r="AT116" s="73">
        <v>31975.987351094387</v>
      </c>
      <c r="AU116" s="73">
        <v>41415.999437909195</v>
      </c>
      <c r="AV116" s="73">
        <v>53488.999053926062</v>
      </c>
      <c r="AW116" s="73">
        <v>68653.998255854211</v>
      </c>
      <c r="AX116" s="73">
        <v>87663.995876036453</v>
      </c>
      <c r="AY116" s="73">
        <v>111197.97273254438</v>
      </c>
      <c r="AZ116" s="73">
        <v>140079.99798928859</v>
      </c>
    </row>
    <row r="117" spans="1:52" x14ac:dyDescent="0.45">
      <c r="A117" s="72" t="s">
        <v>969</v>
      </c>
      <c r="B117" s="73">
        <v>0</v>
      </c>
      <c r="C117" s="73">
        <v>0</v>
      </c>
      <c r="D117" s="73">
        <v>0</v>
      </c>
      <c r="E117" s="73">
        <v>0</v>
      </c>
      <c r="F117" s="73">
        <v>0</v>
      </c>
      <c r="G117" s="73">
        <v>0</v>
      </c>
      <c r="H117" s="73">
        <v>0</v>
      </c>
      <c r="I117" s="73">
        <v>0</v>
      </c>
      <c r="J117" s="73">
        <v>0</v>
      </c>
      <c r="K117" s="73">
        <v>0</v>
      </c>
      <c r="L117" s="73">
        <v>0</v>
      </c>
      <c r="M117" s="73">
        <v>0</v>
      </c>
      <c r="N117" s="73">
        <v>0</v>
      </c>
      <c r="O117" s="73">
        <v>0</v>
      </c>
      <c r="P117" s="73">
        <v>0</v>
      </c>
      <c r="Q117" s="73">
        <v>0</v>
      </c>
      <c r="R117" s="73">
        <v>0</v>
      </c>
      <c r="S117" s="73">
        <v>0</v>
      </c>
      <c r="T117" s="73">
        <v>0</v>
      </c>
      <c r="U117" s="73">
        <v>0</v>
      </c>
      <c r="V117" s="73">
        <v>0</v>
      </c>
      <c r="W117" s="73">
        <v>0</v>
      </c>
      <c r="X117" s="73">
        <v>0</v>
      </c>
      <c r="Y117" s="73">
        <v>0</v>
      </c>
      <c r="Z117" s="73">
        <v>0</v>
      </c>
      <c r="AA117" s="73">
        <v>0</v>
      </c>
      <c r="AB117" s="73">
        <v>0</v>
      </c>
      <c r="AC117" s="73">
        <v>0</v>
      </c>
      <c r="AD117" s="73">
        <v>0</v>
      </c>
      <c r="AE117" s="73">
        <v>0</v>
      </c>
      <c r="AF117" s="73">
        <v>0</v>
      </c>
      <c r="AG117" s="73">
        <v>0</v>
      </c>
      <c r="AH117" s="73">
        <v>0</v>
      </c>
      <c r="AI117" s="73">
        <v>0</v>
      </c>
      <c r="AJ117" s="73">
        <v>0</v>
      </c>
      <c r="AK117" s="73">
        <v>0</v>
      </c>
      <c r="AL117" s="73">
        <v>0</v>
      </c>
      <c r="AM117" s="73">
        <v>0</v>
      </c>
      <c r="AN117" s="73">
        <v>0</v>
      </c>
      <c r="AO117" s="73">
        <v>0</v>
      </c>
      <c r="AP117" s="73">
        <v>0</v>
      </c>
      <c r="AQ117" s="73">
        <v>0</v>
      </c>
      <c r="AR117" s="73">
        <v>0</v>
      </c>
      <c r="AS117" s="73">
        <v>0</v>
      </c>
      <c r="AT117" s="73">
        <v>0</v>
      </c>
      <c r="AU117" s="73">
        <v>0</v>
      </c>
      <c r="AV117" s="73">
        <v>0</v>
      </c>
      <c r="AW117" s="73">
        <v>0</v>
      </c>
      <c r="AX117" s="73">
        <v>0</v>
      </c>
      <c r="AY117" s="73">
        <v>0</v>
      </c>
      <c r="AZ117" s="73">
        <v>0</v>
      </c>
    </row>
    <row r="118" spans="1:52" hidden="1" x14ac:dyDescent="0.45">
      <c r="A118" s="70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</row>
    <row r="119" spans="1:52" hidden="1" x14ac:dyDescent="0.45">
      <c r="A119" s="72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  <c r="AX119" s="73"/>
      <c r="AY119" s="73"/>
      <c r="AZ119" s="73"/>
    </row>
    <row r="120" spans="1:52" hidden="1" x14ac:dyDescent="0.45">
      <c r="A120" s="72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</row>
    <row r="121" spans="1:52" hidden="1" x14ac:dyDescent="0.45">
      <c r="A121" s="72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  <c r="AX121" s="73"/>
      <c r="AY121" s="73"/>
      <c r="AZ121" s="73"/>
    </row>
    <row r="122" spans="1:52" hidden="1" x14ac:dyDescent="0.45">
      <c r="A122" s="72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  <c r="AX122" s="73"/>
      <c r="AY122" s="73"/>
      <c r="AZ122" s="73"/>
    </row>
    <row r="123" spans="1:52" hidden="1" x14ac:dyDescent="0.45">
      <c r="A123" s="72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3"/>
      <c r="AX123" s="73"/>
      <c r="AY123" s="73"/>
      <c r="AZ123" s="73"/>
    </row>
    <row r="124" spans="1:52" hidden="1" x14ac:dyDescent="0.45">
      <c r="A124" s="72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  <c r="AX124" s="73"/>
      <c r="AY124" s="73"/>
      <c r="AZ124" s="73"/>
    </row>
    <row r="125" spans="1:52" hidden="1" x14ac:dyDescent="0.45">
      <c r="A125" s="72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  <c r="AX125" s="73"/>
      <c r="AY125" s="73"/>
      <c r="AZ125" s="73"/>
    </row>
    <row r="126" spans="1:52" x14ac:dyDescent="0.45">
      <c r="A126" s="70" t="s">
        <v>959</v>
      </c>
      <c r="B126" s="71">
        <v>0</v>
      </c>
      <c r="C126" s="71">
        <v>0</v>
      </c>
      <c r="D126" s="71">
        <v>0</v>
      </c>
      <c r="E126" s="71">
        <v>0</v>
      </c>
      <c r="F126" s="71">
        <v>0</v>
      </c>
      <c r="G126" s="71">
        <v>0</v>
      </c>
      <c r="H126" s="71">
        <v>0</v>
      </c>
      <c r="I126" s="71">
        <v>0</v>
      </c>
      <c r="J126" s="71">
        <v>0</v>
      </c>
      <c r="K126" s="71">
        <v>0</v>
      </c>
      <c r="L126" s="71">
        <v>0</v>
      </c>
      <c r="M126" s="71">
        <v>0</v>
      </c>
      <c r="N126" s="71">
        <v>0</v>
      </c>
      <c r="O126" s="71">
        <v>0</v>
      </c>
      <c r="P126" s="71">
        <v>0</v>
      </c>
      <c r="Q126" s="71">
        <v>0</v>
      </c>
      <c r="R126" s="71">
        <v>8883.0000396344258</v>
      </c>
      <c r="S126" s="71">
        <v>23009.00770570213</v>
      </c>
      <c r="T126" s="71">
        <v>41910.003117675558</v>
      </c>
      <c r="U126" s="71">
        <v>65102.023114072363</v>
      </c>
      <c r="V126" s="71">
        <v>132316.01515026484</v>
      </c>
      <c r="W126" s="71">
        <v>220122.02454286264</v>
      </c>
      <c r="X126" s="71">
        <v>320573.98210089281</v>
      </c>
      <c r="Y126" s="71">
        <v>429566.07356777572</v>
      </c>
      <c r="Z126" s="71">
        <v>555389.91294351267</v>
      </c>
      <c r="AA126" s="71">
        <v>708321.76520287944</v>
      </c>
      <c r="AB126" s="71">
        <v>885531.92646790203</v>
      </c>
      <c r="AC126" s="71">
        <v>1083788.0539172459</v>
      </c>
      <c r="AD126" s="71">
        <v>1302083.0697197288</v>
      </c>
      <c r="AE126" s="71">
        <v>1538674.7289769782</v>
      </c>
      <c r="AF126" s="71">
        <v>1794895.9373642644</v>
      </c>
      <c r="AG126" s="71">
        <v>2070220.0135793174</v>
      </c>
      <c r="AH126" s="71">
        <v>2366949.0587299136</v>
      </c>
      <c r="AI126" s="71">
        <v>2679319.7135117305</v>
      </c>
      <c r="AJ126" s="71">
        <v>3010363.6667466583</v>
      </c>
      <c r="AK126" s="71">
        <v>3355299.9079718753</v>
      </c>
      <c r="AL126" s="71">
        <v>3711445.4011548171</v>
      </c>
      <c r="AM126" s="71">
        <v>4070865.1762517719</v>
      </c>
      <c r="AN126" s="71">
        <v>4428408.6034571892</v>
      </c>
      <c r="AO126" s="71">
        <v>4774735.5606340747</v>
      </c>
      <c r="AP126" s="71">
        <v>5103962.1425128719</v>
      </c>
      <c r="AQ126" s="71">
        <v>5405940.8215649128</v>
      </c>
      <c r="AR126" s="71">
        <v>5676754.5524546662</v>
      </c>
      <c r="AS126" s="71">
        <v>5909768.3650197927</v>
      </c>
      <c r="AT126" s="71">
        <v>6105954.8506113775</v>
      </c>
      <c r="AU126" s="71">
        <v>6263042.997528906</v>
      </c>
      <c r="AV126" s="71">
        <v>6384351.9005466271</v>
      </c>
      <c r="AW126" s="71">
        <v>6467881.9810713651</v>
      </c>
      <c r="AX126" s="71">
        <v>6520220.586014946</v>
      </c>
      <c r="AY126" s="71">
        <v>6545967.5496223308</v>
      </c>
      <c r="AZ126" s="71">
        <v>6555701.7251945706</v>
      </c>
    </row>
    <row r="127" spans="1:52" x14ac:dyDescent="0.45">
      <c r="A127" s="72" t="s">
        <v>966</v>
      </c>
      <c r="B127" s="73">
        <v>0</v>
      </c>
      <c r="C127" s="73">
        <v>0</v>
      </c>
      <c r="D127" s="73">
        <v>0</v>
      </c>
      <c r="E127" s="73">
        <v>0</v>
      </c>
      <c r="F127" s="73">
        <v>0</v>
      </c>
      <c r="G127" s="73">
        <v>0</v>
      </c>
      <c r="H127" s="73">
        <v>0</v>
      </c>
      <c r="I127" s="73">
        <v>0</v>
      </c>
      <c r="J127" s="73">
        <v>0</v>
      </c>
      <c r="K127" s="73">
        <v>0</v>
      </c>
      <c r="L127" s="73">
        <v>0</v>
      </c>
      <c r="M127" s="73">
        <v>0</v>
      </c>
      <c r="N127" s="73">
        <v>0</v>
      </c>
      <c r="O127" s="73">
        <v>0</v>
      </c>
      <c r="P127" s="73">
        <v>0</v>
      </c>
      <c r="Q127" s="73">
        <v>0</v>
      </c>
      <c r="R127" s="73">
        <v>0</v>
      </c>
      <c r="S127" s="73">
        <v>0</v>
      </c>
      <c r="T127" s="73">
        <v>0</v>
      </c>
      <c r="U127" s="73">
        <v>0</v>
      </c>
      <c r="V127" s="73">
        <v>0</v>
      </c>
      <c r="W127" s="73">
        <v>0</v>
      </c>
      <c r="X127" s="73">
        <v>0</v>
      </c>
      <c r="Y127" s="73">
        <v>0</v>
      </c>
      <c r="Z127" s="73">
        <v>0</v>
      </c>
      <c r="AA127" s="73">
        <v>0</v>
      </c>
      <c r="AB127" s="73">
        <v>0</v>
      </c>
      <c r="AC127" s="73">
        <v>0</v>
      </c>
      <c r="AD127" s="73">
        <v>0</v>
      </c>
      <c r="AE127" s="73">
        <v>0</v>
      </c>
      <c r="AF127" s="73">
        <v>0</v>
      </c>
      <c r="AG127" s="73">
        <v>0</v>
      </c>
      <c r="AH127" s="73">
        <v>0</v>
      </c>
      <c r="AI127" s="73">
        <v>0</v>
      </c>
      <c r="AJ127" s="73">
        <v>0</v>
      </c>
      <c r="AK127" s="73">
        <v>0</v>
      </c>
      <c r="AL127" s="73">
        <v>0</v>
      </c>
      <c r="AM127" s="73">
        <v>0</v>
      </c>
      <c r="AN127" s="73">
        <v>0</v>
      </c>
      <c r="AO127" s="73">
        <v>0</v>
      </c>
      <c r="AP127" s="73">
        <v>0</v>
      </c>
      <c r="AQ127" s="73">
        <v>0</v>
      </c>
      <c r="AR127" s="73">
        <v>0</v>
      </c>
      <c r="AS127" s="73">
        <v>0</v>
      </c>
      <c r="AT127" s="73">
        <v>0</v>
      </c>
      <c r="AU127" s="73">
        <v>0</v>
      </c>
      <c r="AV127" s="73">
        <v>0</v>
      </c>
      <c r="AW127" s="73">
        <v>0</v>
      </c>
      <c r="AX127" s="73">
        <v>0</v>
      </c>
      <c r="AY127" s="73">
        <v>0</v>
      </c>
      <c r="AZ127" s="73">
        <v>0</v>
      </c>
    </row>
    <row r="128" spans="1:52" x14ac:dyDescent="0.45">
      <c r="A128" s="72" t="s">
        <v>956</v>
      </c>
      <c r="B128" s="73">
        <v>0</v>
      </c>
      <c r="C128" s="73">
        <v>0</v>
      </c>
      <c r="D128" s="73">
        <v>0</v>
      </c>
      <c r="E128" s="73">
        <v>0</v>
      </c>
      <c r="F128" s="73">
        <v>0</v>
      </c>
      <c r="G128" s="73">
        <v>0</v>
      </c>
      <c r="H128" s="73">
        <v>0</v>
      </c>
      <c r="I128" s="73">
        <v>0</v>
      </c>
      <c r="J128" s="73">
        <v>0</v>
      </c>
      <c r="K128" s="73">
        <v>0</v>
      </c>
      <c r="L128" s="73">
        <v>0</v>
      </c>
      <c r="M128" s="73">
        <v>0</v>
      </c>
      <c r="N128" s="73">
        <v>0</v>
      </c>
      <c r="O128" s="73">
        <v>0</v>
      </c>
      <c r="P128" s="73">
        <v>0</v>
      </c>
      <c r="Q128" s="73">
        <v>0</v>
      </c>
      <c r="R128" s="73">
        <v>839.99997982149171</v>
      </c>
      <c r="S128" s="73">
        <v>2084.0006542970991</v>
      </c>
      <c r="T128" s="73">
        <v>3751.0002789674645</v>
      </c>
      <c r="U128" s="73">
        <v>5801.0020771257659</v>
      </c>
      <c r="V128" s="73">
        <v>11919.001349088892</v>
      </c>
      <c r="W128" s="73">
        <v>19867.002191235923</v>
      </c>
      <c r="X128" s="73">
        <v>28903.998391337198</v>
      </c>
      <c r="Y128" s="73">
        <v>38653.006600150366</v>
      </c>
      <c r="Z128" s="73">
        <v>49880.992231578493</v>
      </c>
      <c r="AA128" s="73">
        <v>63560.979007543829</v>
      </c>
      <c r="AB128" s="73">
        <v>79457.993343451235</v>
      </c>
      <c r="AC128" s="73">
        <v>97287.004674130032</v>
      </c>
      <c r="AD128" s="73">
        <v>116977.00643486679</v>
      </c>
      <c r="AE128" s="73">
        <v>138406.97556390523</v>
      </c>
      <c r="AF128" s="73">
        <v>161695.99403068033</v>
      </c>
      <c r="AG128" s="73">
        <v>186834.00114988402</v>
      </c>
      <c r="AH128" s="73">
        <v>214058.00523777772</v>
      </c>
      <c r="AI128" s="73">
        <v>242888.97382057511</v>
      </c>
      <c r="AJ128" s="73">
        <v>273567.9696932268</v>
      </c>
      <c r="AK128" s="73">
        <v>305799.99107793852</v>
      </c>
      <c r="AL128" s="73">
        <v>339229.03719254397</v>
      </c>
      <c r="AM128" s="73">
        <v>373275.01620386919</v>
      </c>
      <c r="AN128" s="73">
        <v>407357.96364146459</v>
      </c>
      <c r="AO128" s="73">
        <v>440764.95944470866</v>
      </c>
      <c r="AP128" s="73">
        <v>472842.1057132408</v>
      </c>
      <c r="AQ128" s="73">
        <v>502730.07620300353</v>
      </c>
      <c r="AR128" s="73">
        <v>529965.05126922694</v>
      </c>
      <c r="AS128" s="73">
        <v>554026.03441374516</v>
      </c>
      <c r="AT128" s="73">
        <v>574874.797423966</v>
      </c>
      <c r="AU128" s="73">
        <v>592362.99983144645</v>
      </c>
      <c r="AV128" s="73">
        <v>606677.99068364361</v>
      </c>
      <c r="AW128" s="73">
        <v>617704.9980029026</v>
      </c>
      <c r="AX128" s="73">
        <v>625970.9607708035</v>
      </c>
      <c r="AY128" s="73">
        <v>631967.85935860907</v>
      </c>
      <c r="AZ128" s="73">
        <v>636629.97344494041</v>
      </c>
    </row>
    <row r="129" spans="1:52" x14ac:dyDescent="0.45">
      <c r="A129" s="72" t="s">
        <v>967</v>
      </c>
      <c r="B129" s="73">
        <v>0</v>
      </c>
      <c r="C129" s="73">
        <v>0</v>
      </c>
      <c r="D129" s="73">
        <v>0</v>
      </c>
      <c r="E129" s="73">
        <v>0</v>
      </c>
      <c r="F129" s="73">
        <v>0</v>
      </c>
      <c r="G129" s="73">
        <v>0</v>
      </c>
      <c r="H129" s="73">
        <v>0</v>
      </c>
      <c r="I129" s="73">
        <v>0</v>
      </c>
      <c r="J129" s="73">
        <v>0</v>
      </c>
      <c r="K129" s="73">
        <v>0</v>
      </c>
      <c r="L129" s="73">
        <v>0</v>
      </c>
      <c r="M129" s="73">
        <v>0</v>
      </c>
      <c r="N129" s="73">
        <v>0</v>
      </c>
      <c r="O129" s="73">
        <v>0</v>
      </c>
      <c r="P129" s="73">
        <v>0</v>
      </c>
      <c r="Q129" s="73">
        <v>0</v>
      </c>
      <c r="R129" s="73">
        <v>0</v>
      </c>
      <c r="S129" s="73">
        <v>0</v>
      </c>
      <c r="T129" s="73">
        <v>0</v>
      </c>
      <c r="U129" s="73">
        <v>0</v>
      </c>
      <c r="V129" s="73">
        <v>0</v>
      </c>
      <c r="W129" s="73">
        <v>0</v>
      </c>
      <c r="X129" s="73">
        <v>0</v>
      </c>
      <c r="Y129" s="73">
        <v>0</v>
      </c>
      <c r="Z129" s="73">
        <v>0</v>
      </c>
      <c r="AA129" s="73">
        <v>0</v>
      </c>
      <c r="AB129" s="73">
        <v>0</v>
      </c>
      <c r="AC129" s="73">
        <v>0</v>
      </c>
      <c r="AD129" s="73">
        <v>0</v>
      </c>
      <c r="AE129" s="73">
        <v>0</v>
      </c>
      <c r="AF129" s="73">
        <v>0</v>
      </c>
      <c r="AG129" s="73">
        <v>0</v>
      </c>
      <c r="AH129" s="73">
        <v>0</v>
      </c>
      <c r="AI129" s="73">
        <v>0</v>
      </c>
      <c r="AJ129" s="73">
        <v>0</v>
      </c>
      <c r="AK129" s="73">
        <v>0</v>
      </c>
      <c r="AL129" s="73">
        <v>0</v>
      </c>
      <c r="AM129" s="73">
        <v>0</v>
      </c>
      <c r="AN129" s="73">
        <v>0</v>
      </c>
      <c r="AO129" s="73">
        <v>0</v>
      </c>
      <c r="AP129" s="73">
        <v>0</v>
      </c>
      <c r="AQ129" s="73">
        <v>0</v>
      </c>
      <c r="AR129" s="73">
        <v>0</v>
      </c>
      <c r="AS129" s="73">
        <v>0</v>
      </c>
      <c r="AT129" s="73">
        <v>0</v>
      </c>
      <c r="AU129" s="73">
        <v>0</v>
      </c>
      <c r="AV129" s="73">
        <v>0</v>
      </c>
      <c r="AW129" s="73">
        <v>0</v>
      </c>
      <c r="AX129" s="73">
        <v>0</v>
      </c>
      <c r="AY129" s="73">
        <v>0</v>
      </c>
      <c r="AZ129" s="73">
        <v>0</v>
      </c>
    </row>
    <row r="130" spans="1:52" x14ac:dyDescent="0.45">
      <c r="A130" s="72" t="s">
        <v>968</v>
      </c>
      <c r="B130" s="73">
        <v>0</v>
      </c>
      <c r="C130" s="73">
        <v>0</v>
      </c>
      <c r="D130" s="73">
        <v>0</v>
      </c>
      <c r="E130" s="73">
        <v>0</v>
      </c>
      <c r="F130" s="73">
        <v>0</v>
      </c>
      <c r="G130" s="73">
        <v>0</v>
      </c>
      <c r="H130" s="73">
        <v>0</v>
      </c>
      <c r="I130" s="73">
        <v>0</v>
      </c>
      <c r="J130" s="73">
        <v>0</v>
      </c>
      <c r="K130" s="73">
        <v>0</v>
      </c>
      <c r="L130" s="73">
        <v>0</v>
      </c>
      <c r="M130" s="73">
        <v>0</v>
      </c>
      <c r="N130" s="73">
        <v>0</v>
      </c>
      <c r="O130" s="73">
        <v>0</v>
      </c>
      <c r="P130" s="73">
        <v>0</v>
      </c>
      <c r="Q130" s="73">
        <v>0</v>
      </c>
      <c r="R130" s="73">
        <v>0</v>
      </c>
      <c r="S130" s="73">
        <v>0</v>
      </c>
      <c r="T130" s="73">
        <v>0</v>
      </c>
      <c r="U130" s="73">
        <v>0</v>
      </c>
      <c r="V130" s="73">
        <v>0</v>
      </c>
      <c r="W130" s="73">
        <v>0</v>
      </c>
      <c r="X130" s="73">
        <v>0</v>
      </c>
      <c r="Y130" s="73">
        <v>0</v>
      </c>
      <c r="Z130" s="73">
        <v>0</v>
      </c>
      <c r="AA130" s="73">
        <v>0</v>
      </c>
      <c r="AB130" s="73">
        <v>0</v>
      </c>
      <c r="AC130" s="73">
        <v>0</v>
      </c>
      <c r="AD130" s="73">
        <v>0</v>
      </c>
      <c r="AE130" s="73">
        <v>0</v>
      </c>
      <c r="AF130" s="73">
        <v>0</v>
      </c>
      <c r="AG130" s="73">
        <v>0</v>
      </c>
      <c r="AH130" s="73">
        <v>0</v>
      </c>
      <c r="AI130" s="73">
        <v>0</v>
      </c>
      <c r="AJ130" s="73">
        <v>0</v>
      </c>
      <c r="AK130" s="73">
        <v>0</v>
      </c>
      <c r="AL130" s="73">
        <v>0</v>
      </c>
      <c r="AM130" s="73">
        <v>0</v>
      </c>
      <c r="AN130" s="73">
        <v>0</v>
      </c>
      <c r="AO130" s="73">
        <v>0</v>
      </c>
      <c r="AP130" s="73">
        <v>0</v>
      </c>
      <c r="AQ130" s="73">
        <v>0</v>
      </c>
      <c r="AR130" s="73">
        <v>0</v>
      </c>
      <c r="AS130" s="73">
        <v>0</v>
      </c>
      <c r="AT130" s="73">
        <v>0</v>
      </c>
      <c r="AU130" s="73">
        <v>0</v>
      </c>
      <c r="AV130" s="73">
        <v>0</v>
      </c>
      <c r="AW130" s="73">
        <v>0</v>
      </c>
      <c r="AX130" s="73">
        <v>0</v>
      </c>
      <c r="AY130" s="73">
        <v>0</v>
      </c>
      <c r="AZ130" s="73">
        <v>0</v>
      </c>
    </row>
    <row r="131" spans="1:52" x14ac:dyDescent="0.45">
      <c r="A131" s="72" t="s">
        <v>957</v>
      </c>
      <c r="B131" s="73">
        <v>0</v>
      </c>
      <c r="C131" s="73">
        <v>0</v>
      </c>
      <c r="D131" s="73">
        <v>0</v>
      </c>
      <c r="E131" s="73">
        <v>0</v>
      </c>
      <c r="F131" s="73">
        <v>0</v>
      </c>
      <c r="G131" s="73">
        <v>0</v>
      </c>
      <c r="H131" s="73">
        <v>0</v>
      </c>
      <c r="I131" s="73">
        <v>0</v>
      </c>
      <c r="J131" s="73">
        <v>0</v>
      </c>
      <c r="K131" s="73">
        <v>0</v>
      </c>
      <c r="L131" s="73">
        <v>0</v>
      </c>
      <c r="M131" s="73">
        <v>0</v>
      </c>
      <c r="N131" s="73">
        <v>0</v>
      </c>
      <c r="O131" s="73">
        <v>0</v>
      </c>
      <c r="P131" s="73">
        <v>0</v>
      </c>
      <c r="Q131" s="73">
        <v>0</v>
      </c>
      <c r="R131" s="73">
        <v>8043.0000598129345</v>
      </c>
      <c r="S131" s="73">
        <v>20925.007051405031</v>
      </c>
      <c r="T131" s="73">
        <v>38159.002838708097</v>
      </c>
      <c r="U131" s="73">
        <v>59301.021036946593</v>
      </c>
      <c r="V131" s="73">
        <v>120397.01380117596</v>
      </c>
      <c r="W131" s="73">
        <v>200255.02235162671</v>
      </c>
      <c r="X131" s="73">
        <v>291669.98370955564</v>
      </c>
      <c r="Y131" s="73">
        <v>390913.06696762535</v>
      </c>
      <c r="Z131" s="73">
        <v>505508.92071193416</v>
      </c>
      <c r="AA131" s="73">
        <v>644760.78619533556</v>
      </c>
      <c r="AB131" s="73">
        <v>806073.93312445073</v>
      </c>
      <c r="AC131" s="73">
        <v>986501.04924311594</v>
      </c>
      <c r="AD131" s="73">
        <v>1185106.0632848621</v>
      </c>
      <c r="AE131" s="73">
        <v>1400267.753413073</v>
      </c>
      <c r="AF131" s="73">
        <v>1633199.9433335841</v>
      </c>
      <c r="AG131" s="73">
        <v>1883386.0124294334</v>
      </c>
      <c r="AH131" s="73">
        <v>2152891.0534921358</v>
      </c>
      <c r="AI131" s="73">
        <v>2436430.7396911555</v>
      </c>
      <c r="AJ131" s="73">
        <v>2736795.6970534315</v>
      </c>
      <c r="AK131" s="73">
        <v>3049499.9168939367</v>
      </c>
      <c r="AL131" s="73">
        <v>3372216.3639622731</v>
      </c>
      <c r="AM131" s="73">
        <v>3697590.1600479027</v>
      </c>
      <c r="AN131" s="73">
        <v>4021050.6398157245</v>
      </c>
      <c r="AO131" s="73">
        <v>4333970.6011893665</v>
      </c>
      <c r="AP131" s="73">
        <v>4631120.0367996311</v>
      </c>
      <c r="AQ131" s="73">
        <v>4903210.7453619093</v>
      </c>
      <c r="AR131" s="73">
        <v>5146789.5011854395</v>
      </c>
      <c r="AS131" s="73">
        <v>5355742.3306060471</v>
      </c>
      <c r="AT131" s="73">
        <v>5531080.0531874113</v>
      </c>
      <c r="AU131" s="73">
        <v>5670679.9976974595</v>
      </c>
      <c r="AV131" s="73">
        <v>5777673.909862984</v>
      </c>
      <c r="AW131" s="73">
        <v>5850176.9830684625</v>
      </c>
      <c r="AX131" s="73">
        <v>5894249.6252441425</v>
      </c>
      <c r="AY131" s="73">
        <v>5913999.6902637221</v>
      </c>
      <c r="AZ131" s="73">
        <v>5919071.7517496301</v>
      </c>
    </row>
    <row r="132" spans="1:52" x14ac:dyDescent="0.45">
      <c r="A132" s="72" t="s">
        <v>958</v>
      </c>
      <c r="B132" s="73">
        <v>0</v>
      </c>
      <c r="C132" s="73">
        <v>0</v>
      </c>
      <c r="D132" s="73">
        <v>0</v>
      </c>
      <c r="E132" s="73">
        <v>0</v>
      </c>
      <c r="F132" s="73">
        <v>0</v>
      </c>
      <c r="G132" s="73">
        <v>0</v>
      </c>
      <c r="H132" s="73">
        <v>0</v>
      </c>
      <c r="I132" s="73">
        <v>0</v>
      </c>
      <c r="J132" s="73">
        <v>0</v>
      </c>
      <c r="K132" s="73">
        <v>0</v>
      </c>
      <c r="L132" s="73">
        <v>0</v>
      </c>
      <c r="M132" s="73">
        <v>0</v>
      </c>
      <c r="N132" s="73">
        <v>0</v>
      </c>
      <c r="O132" s="73">
        <v>0</v>
      </c>
      <c r="P132" s="73">
        <v>0</v>
      </c>
      <c r="Q132" s="73">
        <v>0</v>
      </c>
      <c r="R132" s="73">
        <v>0</v>
      </c>
      <c r="S132" s="73">
        <v>0</v>
      </c>
      <c r="T132" s="73">
        <v>0</v>
      </c>
      <c r="U132" s="73">
        <v>0</v>
      </c>
      <c r="V132" s="73">
        <v>0</v>
      </c>
      <c r="W132" s="73">
        <v>0</v>
      </c>
      <c r="X132" s="73">
        <v>0</v>
      </c>
      <c r="Y132" s="73">
        <v>0</v>
      </c>
      <c r="Z132" s="73">
        <v>0</v>
      </c>
      <c r="AA132" s="73">
        <v>0</v>
      </c>
      <c r="AB132" s="73">
        <v>0</v>
      </c>
      <c r="AC132" s="73">
        <v>0</v>
      </c>
      <c r="AD132" s="73">
        <v>0</v>
      </c>
      <c r="AE132" s="73">
        <v>0</v>
      </c>
      <c r="AF132" s="73">
        <v>0</v>
      </c>
      <c r="AG132" s="73">
        <v>0</v>
      </c>
      <c r="AH132" s="73">
        <v>0</v>
      </c>
      <c r="AI132" s="73">
        <v>0</v>
      </c>
      <c r="AJ132" s="73">
        <v>0</v>
      </c>
      <c r="AK132" s="73">
        <v>0</v>
      </c>
      <c r="AL132" s="73">
        <v>0</v>
      </c>
      <c r="AM132" s="73">
        <v>0</v>
      </c>
      <c r="AN132" s="73">
        <v>0</v>
      </c>
      <c r="AO132" s="73">
        <v>0</v>
      </c>
      <c r="AP132" s="73">
        <v>0</v>
      </c>
      <c r="AQ132" s="73">
        <v>0</v>
      </c>
      <c r="AR132" s="73">
        <v>0</v>
      </c>
      <c r="AS132" s="73">
        <v>0</v>
      </c>
      <c r="AT132" s="73">
        <v>0</v>
      </c>
      <c r="AU132" s="73">
        <v>0</v>
      </c>
      <c r="AV132" s="73">
        <v>0</v>
      </c>
      <c r="AW132" s="73">
        <v>0</v>
      </c>
      <c r="AX132" s="73">
        <v>0</v>
      </c>
      <c r="AY132" s="73">
        <v>0</v>
      </c>
      <c r="AZ132" s="73">
        <v>0</v>
      </c>
    </row>
    <row r="133" spans="1:52" x14ac:dyDescent="0.45">
      <c r="A133" s="72" t="s">
        <v>969</v>
      </c>
      <c r="B133" s="73">
        <v>0</v>
      </c>
      <c r="C133" s="73">
        <v>0</v>
      </c>
      <c r="D133" s="73">
        <v>0</v>
      </c>
      <c r="E133" s="73">
        <v>0</v>
      </c>
      <c r="F133" s="73">
        <v>0</v>
      </c>
      <c r="G133" s="73">
        <v>0</v>
      </c>
      <c r="H133" s="73">
        <v>0</v>
      </c>
      <c r="I133" s="73">
        <v>0</v>
      </c>
      <c r="J133" s="73">
        <v>0</v>
      </c>
      <c r="K133" s="73">
        <v>0</v>
      </c>
      <c r="L133" s="73">
        <v>0</v>
      </c>
      <c r="M133" s="73">
        <v>0</v>
      </c>
      <c r="N133" s="73">
        <v>0</v>
      </c>
      <c r="O133" s="73">
        <v>0</v>
      </c>
      <c r="P133" s="73">
        <v>0</v>
      </c>
      <c r="Q133" s="73">
        <v>0</v>
      </c>
      <c r="R133" s="73">
        <v>0</v>
      </c>
      <c r="S133" s="73">
        <v>0</v>
      </c>
      <c r="T133" s="73">
        <v>0</v>
      </c>
      <c r="U133" s="73">
        <v>0</v>
      </c>
      <c r="V133" s="73">
        <v>0</v>
      </c>
      <c r="W133" s="73">
        <v>0</v>
      </c>
      <c r="X133" s="73">
        <v>0</v>
      </c>
      <c r="Y133" s="73">
        <v>0</v>
      </c>
      <c r="Z133" s="73">
        <v>0</v>
      </c>
      <c r="AA133" s="73">
        <v>0</v>
      </c>
      <c r="AB133" s="73">
        <v>0</v>
      </c>
      <c r="AC133" s="73">
        <v>0</v>
      </c>
      <c r="AD133" s="73">
        <v>0</v>
      </c>
      <c r="AE133" s="73">
        <v>0</v>
      </c>
      <c r="AF133" s="73">
        <v>0</v>
      </c>
      <c r="AG133" s="73">
        <v>0</v>
      </c>
      <c r="AH133" s="73">
        <v>0</v>
      </c>
      <c r="AI133" s="73">
        <v>0</v>
      </c>
      <c r="AJ133" s="73">
        <v>0</v>
      </c>
      <c r="AK133" s="73">
        <v>0</v>
      </c>
      <c r="AL133" s="73">
        <v>0</v>
      </c>
      <c r="AM133" s="73">
        <v>0</v>
      </c>
      <c r="AN133" s="73">
        <v>0</v>
      </c>
      <c r="AO133" s="73">
        <v>0</v>
      </c>
      <c r="AP133" s="73">
        <v>0</v>
      </c>
      <c r="AQ133" s="73">
        <v>0</v>
      </c>
      <c r="AR133" s="73">
        <v>0</v>
      </c>
      <c r="AS133" s="73">
        <v>0</v>
      </c>
      <c r="AT133" s="73">
        <v>0</v>
      </c>
      <c r="AU133" s="73">
        <v>0</v>
      </c>
      <c r="AV133" s="73">
        <v>0</v>
      </c>
      <c r="AW133" s="73">
        <v>0</v>
      </c>
      <c r="AX133" s="73">
        <v>0</v>
      </c>
      <c r="AY133" s="73">
        <v>0</v>
      </c>
      <c r="AZ133" s="73">
        <v>0</v>
      </c>
    </row>
    <row r="134" spans="1:52" x14ac:dyDescent="0.45">
      <c r="A134" s="70" t="s">
        <v>960</v>
      </c>
      <c r="B134" s="71">
        <v>5196</v>
      </c>
      <c r="C134" s="71">
        <v>5904</v>
      </c>
      <c r="D134" s="71">
        <v>6175</v>
      </c>
      <c r="E134" s="71">
        <v>6297</v>
      </c>
      <c r="F134" s="71">
        <v>7483</v>
      </c>
      <c r="G134" s="71">
        <v>7367</v>
      </c>
      <c r="H134" s="71">
        <v>7482</v>
      </c>
      <c r="I134" s="71">
        <v>7665</v>
      </c>
      <c r="J134" s="71">
        <v>7175</v>
      </c>
      <c r="K134" s="71">
        <v>7528</v>
      </c>
      <c r="L134" s="71">
        <v>7333</v>
      </c>
      <c r="M134" s="71">
        <v>8441</v>
      </c>
      <c r="N134" s="71">
        <v>15038</v>
      </c>
      <c r="O134" s="71">
        <v>22502</v>
      </c>
      <c r="P134" s="71">
        <v>31027</v>
      </c>
      <c r="Q134" s="71">
        <v>40504</v>
      </c>
      <c r="R134" s="71">
        <v>49929.009962195341</v>
      </c>
      <c r="S134" s="71">
        <v>62582.010885950876</v>
      </c>
      <c r="T134" s="71">
        <v>77770.011128950238</v>
      </c>
      <c r="U134" s="71">
        <v>94943.028836329322</v>
      </c>
      <c r="V134" s="71">
        <v>249591.02159567302</v>
      </c>
      <c r="W134" s="71">
        <v>384830.02244586899</v>
      </c>
      <c r="X134" s="71">
        <v>493205.93843343167</v>
      </c>
      <c r="Y134" s="71">
        <v>579090.08194479242</v>
      </c>
      <c r="Z134" s="71">
        <v>665701.91185864899</v>
      </c>
      <c r="AA134" s="71">
        <v>773124.77707824833</v>
      </c>
      <c r="AB134" s="71">
        <v>901024.97248494148</v>
      </c>
      <c r="AC134" s="71">
        <v>1049072.0506684384</v>
      </c>
      <c r="AD134" s="71">
        <v>1219562.0422601232</v>
      </c>
      <c r="AE134" s="71">
        <v>1414954.7646145483</v>
      </c>
      <c r="AF134" s="71">
        <v>1641534.9854755756</v>
      </c>
      <c r="AG134" s="71">
        <v>1903195.0478366332</v>
      </c>
      <c r="AH134" s="71">
        <v>2204906.1571877846</v>
      </c>
      <c r="AI134" s="71">
        <v>2542322.717750269</v>
      </c>
      <c r="AJ134" s="71">
        <v>2920199.7124199728</v>
      </c>
      <c r="AK134" s="71">
        <v>3337392.8995574499</v>
      </c>
      <c r="AL134" s="71">
        <v>3792805.4188288264</v>
      </c>
      <c r="AM134" s="71">
        <v>4281495.2389150979</v>
      </c>
      <c r="AN134" s="71">
        <v>4797136.6343119582</v>
      </c>
      <c r="AO134" s="71">
        <v>5332200.53187575</v>
      </c>
      <c r="AP134" s="71">
        <v>5879801.4281612141</v>
      </c>
      <c r="AQ134" s="71">
        <v>6435371.097058434</v>
      </c>
      <c r="AR134" s="71">
        <v>6997499.6532883756</v>
      </c>
      <c r="AS134" s="71">
        <v>7557474.5777446236</v>
      </c>
      <c r="AT134" s="71">
        <v>8118564.2647355152</v>
      </c>
      <c r="AU134" s="71">
        <v>8680020.1225110572</v>
      </c>
      <c r="AV134" s="71">
        <v>9241591.7760054152</v>
      </c>
      <c r="AW134" s="71">
        <v>9799278.9275503047</v>
      </c>
      <c r="AX134" s="71">
        <v>10358492.119601658</v>
      </c>
      <c r="AY134" s="71">
        <v>10923622.477141723</v>
      </c>
      <c r="AZ134" s="71">
        <v>11496649.338094592</v>
      </c>
    </row>
    <row r="135" spans="1:52" x14ac:dyDescent="0.45">
      <c r="A135" s="72" t="s">
        <v>961</v>
      </c>
      <c r="B135" s="73">
        <v>5196</v>
      </c>
      <c r="C135" s="73">
        <v>5904</v>
      </c>
      <c r="D135" s="73">
        <v>6175</v>
      </c>
      <c r="E135" s="73">
        <v>6297</v>
      </c>
      <c r="F135" s="73">
        <v>7483</v>
      </c>
      <c r="G135" s="73">
        <v>7367</v>
      </c>
      <c r="H135" s="73">
        <v>7482</v>
      </c>
      <c r="I135" s="73">
        <v>7665</v>
      </c>
      <c r="J135" s="73">
        <v>7175</v>
      </c>
      <c r="K135" s="73">
        <v>7528</v>
      </c>
      <c r="L135" s="73">
        <v>7333</v>
      </c>
      <c r="M135" s="73">
        <v>8441</v>
      </c>
      <c r="N135" s="73">
        <v>15038</v>
      </c>
      <c r="O135" s="73">
        <v>22502</v>
      </c>
      <c r="P135" s="73">
        <v>31027</v>
      </c>
      <c r="Q135" s="73">
        <v>40504</v>
      </c>
      <c r="R135" s="73">
        <v>49928.009962039461</v>
      </c>
      <c r="S135" s="73">
        <v>62578.010886036551</v>
      </c>
      <c r="T135" s="73">
        <v>77759.011129825434</v>
      </c>
      <c r="U135" s="73">
        <v>94913.028830090116</v>
      </c>
      <c r="V135" s="73">
        <v>249347.02158935941</v>
      </c>
      <c r="W135" s="73">
        <v>384201.02239710157</v>
      </c>
      <c r="X135" s="73">
        <v>491952.93859528529</v>
      </c>
      <c r="Y135" s="73">
        <v>576847.08169230854</v>
      </c>
      <c r="Z135" s="73">
        <v>661631.91249363485</v>
      </c>
      <c r="AA135" s="73">
        <v>765378.77983401483</v>
      </c>
      <c r="AB135" s="73">
        <v>886532.97326107952</v>
      </c>
      <c r="AC135" s="73">
        <v>1023195.0495068512</v>
      </c>
      <c r="AD135" s="73">
        <v>1175657.0412539523</v>
      </c>
      <c r="AE135" s="73">
        <v>1344252.7789293649</v>
      </c>
      <c r="AF135" s="73">
        <v>1532703.9865453886</v>
      </c>
      <c r="AG135" s="73">
        <v>1742787.0420148696</v>
      </c>
      <c r="AH135" s="73">
        <v>1977672.1416739195</v>
      </c>
      <c r="AI135" s="73">
        <v>2233263.7541724341</v>
      </c>
      <c r="AJ135" s="73">
        <v>2513629.7529012025</v>
      </c>
      <c r="AK135" s="73">
        <v>2818645.9174493272</v>
      </c>
      <c r="AL135" s="73">
        <v>3148270.3471744931</v>
      </c>
      <c r="AM135" s="73">
        <v>3499833.1954846578</v>
      </c>
      <c r="AN135" s="73">
        <v>3869109.7086184719</v>
      </c>
      <c r="AO135" s="73">
        <v>4251408.6254642894</v>
      </c>
      <c r="AP135" s="73">
        <v>4642112.1229682714</v>
      </c>
      <c r="AQ135" s="73">
        <v>5039152.8597333347</v>
      </c>
      <c r="AR135" s="73">
        <v>5442175.5227122633</v>
      </c>
      <c r="AS135" s="73">
        <v>5844520.451896023</v>
      </c>
      <c r="AT135" s="73">
        <v>6249459.9081696039</v>
      </c>
      <c r="AU135" s="73">
        <v>6657145.105296474</v>
      </c>
      <c r="AV135" s="73">
        <v>7066938.8281758716</v>
      </c>
      <c r="AW135" s="73">
        <v>7476096.9398260117</v>
      </c>
      <c r="AX135" s="73">
        <v>7888445.3185587274</v>
      </c>
      <c r="AY135" s="73">
        <v>8307467.0837571938</v>
      </c>
      <c r="AZ135" s="73">
        <v>8733267.4981623814</v>
      </c>
    </row>
    <row r="136" spans="1:52" x14ac:dyDescent="0.45">
      <c r="A136" s="72" t="s">
        <v>962</v>
      </c>
      <c r="B136" s="73">
        <v>0</v>
      </c>
      <c r="C136" s="73">
        <v>0</v>
      </c>
      <c r="D136" s="73">
        <v>0</v>
      </c>
      <c r="E136" s="73">
        <v>0</v>
      </c>
      <c r="F136" s="73">
        <v>0</v>
      </c>
      <c r="G136" s="73">
        <v>0</v>
      </c>
      <c r="H136" s="73">
        <v>0</v>
      </c>
      <c r="I136" s="73">
        <v>0</v>
      </c>
      <c r="J136" s="73">
        <v>0</v>
      </c>
      <c r="K136" s="73">
        <v>0</v>
      </c>
      <c r="L136" s="73">
        <v>0</v>
      </c>
      <c r="M136" s="73">
        <v>0</v>
      </c>
      <c r="N136" s="73">
        <v>0</v>
      </c>
      <c r="O136" s="73">
        <v>0</v>
      </c>
      <c r="P136" s="73">
        <v>0</v>
      </c>
      <c r="Q136" s="73">
        <v>0</v>
      </c>
      <c r="R136" s="73">
        <v>1.0000001558765526</v>
      </c>
      <c r="S136" s="73">
        <v>3.9999999143267058</v>
      </c>
      <c r="T136" s="73">
        <v>10.999999124800729</v>
      </c>
      <c r="U136" s="73">
        <v>30.000006239211828</v>
      </c>
      <c r="V136" s="73">
        <v>244.00000631361522</v>
      </c>
      <c r="W136" s="73">
        <v>629.0000487674248</v>
      </c>
      <c r="X136" s="73">
        <v>1252.9998381463802</v>
      </c>
      <c r="Y136" s="73">
        <v>2243.0002524839274</v>
      </c>
      <c r="Z136" s="73">
        <v>4069.9993650141541</v>
      </c>
      <c r="AA136" s="73">
        <v>7745.997244233552</v>
      </c>
      <c r="AB136" s="73">
        <v>14491.999223861983</v>
      </c>
      <c r="AC136" s="73">
        <v>25877.001161587101</v>
      </c>
      <c r="AD136" s="73">
        <v>43905.001006170765</v>
      </c>
      <c r="AE136" s="73">
        <v>70701.985685183463</v>
      </c>
      <c r="AF136" s="73">
        <v>108830.99893018692</v>
      </c>
      <c r="AG136" s="73">
        <v>160408.0058217636</v>
      </c>
      <c r="AH136" s="73">
        <v>227234.0155138649</v>
      </c>
      <c r="AI136" s="73">
        <v>309058.96357783489</v>
      </c>
      <c r="AJ136" s="73">
        <v>406569.9595187704</v>
      </c>
      <c r="AK136" s="73">
        <v>518746.98210812244</v>
      </c>
      <c r="AL136" s="73">
        <v>644535.07165433338</v>
      </c>
      <c r="AM136" s="73">
        <v>781662.04343044024</v>
      </c>
      <c r="AN136" s="73">
        <v>928026.925693486</v>
      </c>
      <c r="AO136" s="73">
        <v>1080791.9064114608</v>
      </c>
      <c r="AP136" s="73">
        <v>1237689.305192943</v>
      </c>
      <c r="AQ136" s="73">
        <v>1396218.2373250991</v>
      </c>
      <c r="AR136" s="73">
        <v>1555324.1305761118</v>
      </c>
      <c r="AS136" s="73">
        <v>1712954.1258486009</v>
      </c>
      <c r="AT136" s="73">
        <v>1869104.3565659113</v>
      </c>
      <c r="AU136" s="73">
        <v>2022875.0172145825</v>
      </c>
      <c r="AV136" s="73">
        <v>2174652.9478295436</v>
      </c>
      <c r="AW136" s="73">
        <v>2323181.9877242926</v>
      </c>
      <c r="AX136" s="73">
        <v>2470046.8010429302</v>
      </c>
      <c r="AY136" s="73">
        <v>2616155.3933845283</v>
      </c>
      <c r="AZ136" s="73">
        <v>2763381.8399322098</v>
      </c>
    </row>
    <row r="137" spans="1:52" x14ac:dyDescent="0.45">
      <c r="A137" s="72" t="s">
        <v>963</v>
      </c>
      <c r="B137" s="73">
        <v>0</v>
      </c>
      <c r="C137" s="73">
        <v>0</v>
      </c>
      <c r="D137" s="73">
        <v>0</v>
      </c>
      <c r="E137" s="73">
        <v>0</v>
      </c>
      <c r="F137" s="73">
        <v>0</v>
      </c>
      <c r="G137" s="73">
        <v>0</v>
      </c>
      <c r="H137" s="73">
        <v>0</v>
      </c>
      <c r="I137" s="73">
        <v>0</v>
      </c>
      <c r="J137" s="73">
        <v>0</v>
      </c>
      <c r="K137" s="73">
        <v>0</v>
      </c>
      <c r="L137" s="73">
        <v>0</v>
      </c>
      <c r="M137" s="73">
        <v>0</v>
      </c>
      <c r="N137" s="73">
        <v>0</v>
      </c>
      <c r="O137" s="73">
        <v>0</v>
      </c>
      <c r="P137" s="73">
        <v>0</v>
      </c>
      <c r="Q137" s="73">
        <v>0</v>
      </c>
      <c r="R137" s="73">
        <v>0</v>
      </c>
      <c r="S137" s="73">
        <v>0</v>
      </c>
      <c r="T137" s="73">
        <v>0</v>
      </c>
      <c r="U137" s="73">
        <v>0</v>
      </c>
      <c r="V137" s="73">
        <v>0</v>
      </c>
      <c r="W137" s="73">
        <v>0</v>
      </c>
      <c r="X137" s="73">
        <v>0</v>
      </c>
      <c r="Y137" s="73">
        <v>0</v>
      </c>
      <c r="Z137" s="73">
        <v>0</v>
      </c>
      <c r="AA137" s="73">
        <v>0</v>
      </c>
      <c r="AB137" s="73">
        <v>0</v>
      </c>
      <c r="AC137" s="73">
        <v>0</v>
      </c>
      <c r="AD137" s="73">
        <v>0</v>
      </c>
      <c r="AE137" s="73">
        <v>0</v>
      </c>
      <c r="AF137" s="73">
        <v>0</v>
      </c>
      <c r="AG137" s="73">
        <v>0</v>
      </c>
      <c r="AH137" s="73">
        <v>0</v>
      </c>
      <c r="AI137" s="73">
        <v>0</v>
      </c>
      <c r="AJ137" s="73">
        <v>0</v>
      </c>
      <c r="AK137" s="73">
        <v>0</v>
      </c>
      <c r="AL137" s="73">
        <v>0</v>
      </c>
      <c r="AM137" s="73">
        <v>0</v>
      </c>
      <c r="AN137" s="73">
        <v>0</v>
      </c>
      <c r="AO137" s="73">
        <v>0</v>
      </c>
      <c r="AP137" s="73">
        <v>0</v>
      </c>
      <c r="AQ137" s="73">
        <v>0</v>
      </c>
      <c r="AR137" s="73">
        <v>0</v>
      </c>
      <c r="AS137" s="73">
        <v>0</v>
      </c>
      <c r="AT137" s="73">
        <v>0</v>
      </c>
      <c r="AU137" s="73">
        <v>0</v>
      </c>
      <c r="AV137" s="73">
        <v>0</v>
      </c>
      <c r="AW137" s="73">
        <v>0</v>
      </c>
      <c r="AX137" s="73">
        <v>0</v>
      </c>
      <c r="AY137" s="73">
        <v>0</v>
      </c>
      <c r="AZ137" s="73">
        <v>0</v>
      </c>
    </row>
    <row r="138" spans="1:52" x14ac:dyDescent="0.45">
      <c r="A138" s="72" t="s">
        <v>970</v>
      </c>
      <c r="B138" s="73">
        <v>0</v>
      </c>
      <c r="C138" s="73">
        <v>0</v>
      </c>
      <c r="D138" s="73">
        <v>0</v>
      </c>
      <c r="E138" s="73">
        <v>0</v>
      </c>
      <c r="F138" s="73">
        <v>0</v>
      </c>
      <c r="G138" s="73">
        <v>0</v>
      </c>
      <c r="H138" s="73">
        <v>0</v>
      </c>
      <c r="I138" s="73">
        <v>0</v>
      </c>
      <c r="J138" s="73">
        <v>0</v>
      </c>
      <c r="K138" s="73">
        <v>0</v>
      </c>
      <c r="L138" s="73">
        <v>0</v>
      </c>
      <c r="M138" s="73">
        <v>0</v>
      </c>
      <c r="N138" s="73">
        <v>0</v>
      </c>
      <c r="O138" s="73">
        <v>0</v>
      </c>
      <c r="P138" s="73">
        <v>0</v>
      </c>
      <c r="Q138" s="73">
        <v>0</v>
      </c>
      <c r="R138" s="73">
        <v>0</v>
      </c>
      <c r="S138" s="73">
        <v>0</v>
      </c>
      <c r="T138" s="73">
        <v>0</v>
      </c>
      <c r="U138" s="73">
        <v>0</v>
      </c>
      <c r="V138" s="73">
        <v>0</v>
      </c>
      <c r="W138" s="73">
        <v>0</v>
      </c>
      <c r="X138" s="73">
        <v>0</v>
      </c>
      <c r="Y138" s="73">
        <v>0</v>
      </c>
      <c r="Z138" s="73">
        <v>0</v>
      </c>
      <c r="AA138" s="73">
        <v>0</v>
      </c>
      <c r="AB138" s="73">
        <v>0</v>
      </c>
      <c r="AC138" s="73">
        <v>0</v>
      </c>
      <c r="AD138" s="73">
        <v>0</v>
      </c>
      <c r="AE138" s="73">
        <v>0</v>
      </c>
      <c r="AF138" s="73">
        <v>0</v>
      </c>
      <c r="AG138" s="73">
        <v>0</v>
      </c>
      <c r="AH138" s="73">
        <v>0</v>
      </c>
      <c r="AI138" s="73">
        <v>0</v>
      </c>
      <c r="AJ138" s="73">
        <v>0</v>
      </c>
      <c r="AK138" s="73">
        <v>0</v>
      </c>
      <c r="AL138" s="73">
        <v>0</v>
      </c>
      <c r="AM138" s="73">
        <v>0</v>
      </c>
      <c r="AN138" s="73">
        <v>0</v>
      </c>
      <c r="AO138" s="73">
        <v>0</v>
      </c>
      <c r="AP138" s="73">
        <v>0</v>
      </c>
      <c r="AQ138" s="73">
        <v>0</v>
      </c>
      <c r="AR138" s="73">
        <v>0</v>
      </c>
      <c r="AS138" s="73">
        <v>0</v>
      </c>
      <c r="AT138" s="73">
        <v>0</v>
      </c>
      <c r="AU138" s="73">
        <v>0</v>
      </c>
      <c r="AV138" s="73">
        <v>0</v>
      </c>
      <c r="AW138" s="73">
        <v>0</v>
      </c>
      <c r="AX138" s="73">
        <v>0</v>
      </c>
      <c r="AY138" s="73">
        <v>0</v>
      </c>
      <c r="AZ138" s="73">
        <v>0</v>
      </c>
    </row>
    <row r="139" spans="1:52" x14ac:dyDescent="0.45">
      <c r="A139" s="70" t="s">
        <v>964</v>
      </c>
      <c r="B139" s="71">
        <v>0</v>
      </c>
      <c r="C139" s="71">
        <v>0</v>
      </c>
      <c r="D139" s="71">
        <v>0</v>
      </c>
      <c r="E139" s="71">
        <v>0</v>
      </c>
      <c r="F139" s="71">
        <v>0</v>
      </c>
      <c r="G139" s="71">
        <v>0</v>
      </c>
      <c r="H139" s="71">
        <v>0</v>
      </c>
      <c r="I139" s="71">
        <v>0</v>
      </c>
      <c r="J139" s="71">
        <v>0</v>
      </c>
      <c r="K139" s="71">
        <v>0</v>
      </c>
      <c r="L139" s="71">
        <v>0</v>
      </c>
      <c r="M139" s="71">
        <v>0</v>
      </c>
      <c r="N139" s="71">
        <v>0</v>
      </c>
      <c r="O139" s="71">
        <v>0</v>
      </c>
      <c r="P139" s="71">
        <v>0</v>
      </c>
      <c r="Q139" s="71">
        <v>0</v>
      </c>
      <c r="R139" s="71">
        <v>72.999996867823</v>
      </c>
      <c r="S139" s="71">
        <v>186.00007247537309</v>
      </c>
      <c r="T139" s="71">
        <v>335.00000682530128</v>
      </c>
      <c r="U139" s="71">
        <v>512.00009023013365</v>
      </c>
      <c r="V139" s="71">
        <v>1087.0000259779588</v>
      </c>
      <c r="W139" s="71">
        <v>1192.0001908840213</v>
      </c>
      <c r="X139" s="71">
        <v>1196.999946105271</v>
      </c>
      <c r="Y139" s="71">
        <v>1184.0002097636307</v>
      </c>
      <c r="Z139" s="71">
        <v>1159.9998094261198</v>
      </c>
      <c r="AA139" s="71">
        <v>1121.9995973457972</v>
      </c>
      <c r="AB139" s="71">
        <v>1074.9999027078184</v>
      </c>
      <c r="AC139" s="71">
        <v>1017.0000534914061</v>
      </c>
      <c r="AD139" s="71">
        <v>949.99994822604071</v>
      </c>
      <c r="AE139" s="71">
        <v>983.99972928528427</v>
      </c>
      <c r="AF139" s="71">
        <v>2360.9998674151925</v>
      </c>
      <c r="AG139" s="71">
        <v>5766.0001061652802</v>
      </c>
      <c r="AH139" s="71">
        <v>11472.00029427242</v>
      </c>
      <c r="AI139" s="71">
        <v>19579.997337463239</v>
      </c>
      <c r="AJ139" s="71">
        <v>30233.997266916758</v>
      </c>
      <c r="AK139" s="71">
        <v>43470.997747248293</v>
      </c>
      <c r="AL139" s="71">
        <v>59282.007253948686</v>
      </c>
      <c r="AM139" s="71">
        <v>77619.005002709368</v>
      </c>
      <c r="AN139" s="71">
        <v>98392.992419211325</v>
      </c>
      <c r="AO139" s="71">
        <v>121466.98930149633</v>
      </c>
      <c r="AP139" s="71">
        <v>146847.03987856736</v>
      </c>
      <c r="AQ139" s="71">
        <v>174559.03479314252</v>
      </c>
      <c r="AR139" s="71">
        <v>204707.0080015687</v>
      </c>
      <c r="AS139" s="71">
        <v>237189.02129910089</v>
      </c>
      <c r="AT139" s="71">
        <v>271961.91210527031</v>
      </c>
      <c r="AU139" s="71">
        <v>308997.00993104541</v>
      </c>
      <c r="AV139" s="71">
        <v>348150.97825776023</v>
      </c>
      <c r="AW139" s="71">
        <v>389128.99770001223</v>
      </c>
      <c r="AX139" s="71">
        <v>432006.95054177893</v>
      </c>
      <c r="AY139" s="71">
        <v>476883.88231646095</v>
      </c>
      <c r="AZ139" s="71">
        <v>523557.94006199716</v>
      </c>
    </row>
    <row r="140" spans="1:52" x14ac:dyDescent="0.45">
      <c r="A140" s="72" t="s">
        <v>965</v>
      </c>
      <c r="B140" s="73">
        <v>0</v>
      </c>
      <c r="C140" s="73">
        <v>0</v>
      </c>
      <c r="D140" s="73">
        <v>0</v>
      </c>
      <c r="E140" s="73">
        <v>0</v>
      </c>
      <c r="F140" s="73">
        <v>0</v>
      </c>
      <c r="G140" s="73">
        <v>0</v>
      </c>
      <c r="H140" s="73">
        <v>0</v>
      </c>
      <c r="I140" s="73">
        <v>0</v>
      </c>
      <c r="J140" s="73">
        <v>0</v>
      </c>
      <c r="K140" s="73">
        <v>0</v>
      </c>
      <c r="L140" s="73">
        <v>0</v>
      </c>
      <c r="M140" s="73">
        <v>0</v>
      </c>
      <c r="N140" s="73">
        <v>0</v>
      </c>
      <c r="O140" s="73">
        <v>0</v>
      </c>
      <c r="P140" s="73">
        <v>0</v>
      </c>
      <c r="Q140" s="73">
        <v>0</v>
      </c>
      <c r="R140" s="73">
        <v>3.9999999838648197</v>
      </c>
      <c r="S140" s="73">
        <v>12.000002432040477</v>
      </c>
      <c r="T140" s="73">
        <v>25.999994055830527</v>
      </c>
      <c r="U140" s="73">
        <v>46.000009006488291</v>
      </c>
      <c r="V140" s="73">
        <v>179.99999138989688</v>
      </c>
      <c r="W140" s="73">
        <v>205.0000384911414</v>
      </c>
      <c r="X140" s="73">
        <v>209.99998727250039</v>
      </c>
      <c r="Y140" s="73">
        <v>211.00004174348624</v>
      </c>
      <c r="Z140" s="73">
        <v>209.99997319976961</v>
      </c>
      <c r="AA140" s="73">
        <v>207.99992895757765</v>
      </c>
      <c r="AB140" s="73">
        <v>205.99998692862613</v>
      </c>
      <c r="AC140" s="73">
        <v>202.00001910911118</v>
      </c>
      <c r="AD140" s="73">
        <v>198.99997477024198</v>
      </c>
      <c r="AE140" s="73">
        <v>241.99993228172468</v>
      </c>
      <c r="AF140" s="73">
        <v>931.9999358622174</v>
      </c>
      <c r="AG140" s="73">
        <v>2732.0000980148488</v>
      </c>
      <c r="AH140" s="73">
        <v>5951.0001971119473</v>
      </c>
      <c r="AI140" s="73">
        <v>10803.998554887414</v>
      </c>
      <c r="AJ140" s="73">
        <v>17530.99839578757</v>
      </c>
      <c r="AK140" s="73">
        <v>26323.998723022716</v>
      </c>
      <c r="AL140" s="73">
        <v>37326.004616253733</v>
      </c>
      <c r="AM140" s="73">
        <v>50652.003224860127</v>
      </c>
      <c r="AN140" s="73">
        <v>66356.995053693332</v>
      </c>
      <c r="AO140" s="73">
        <v>84442.992535212485</v>
      </c>
      <c r="AP140" s="73">
        <v>105002.02878246171</v>
      </c>
      <c r="AQ140" s="73">
        <v>128158.02576386675</v>
      </c>
      <c r="AR140" s="73">
        <v>154031.00584582749</v>
      </c>
      <c r="AS140" s="73">
        <v>182584.01654790528</v>
      </c>
      <c r="AT140" s="73">
        <v>213797.9309126501</v>
      </c>
      <c r="AU140" s="73">
        <v>247645.00828252241</v>
      </c>
      <c r="AV140" s="73">
        <v>283952.98200226843</v>
      </c>
      <c r="AW140" s="73">
        <v>322447.99839910032</v>
      </c>
      <c r="AX140" s="73">
        <v>363107.95854781923</v>
      </c>
      <c r="AY140" s="73">
        <v>405952.90017208038</v>
      </c>
      <c r="AZ140" s="73">
        <v>450758.94832540443</v>
      </c>
    </row>
    <row r="141" spans="1:52" x14ac:dyDescent="0.45">
      <c r="A141" s="72" t="s">
        <v>971</v>
      </c>
      <c r="B141" s="73">
        <v>0</v>
      </c>
      <c r="C141" s="73">
        <v>0</v>
      </c>
      <c r="D141" s="73">
        <v>0</v>
      </c>
      <c r="E141" s="73">
        <v>0</v>
      </c>
      <c r="F141" s="73">
        <v>0</v>
      </c>
      <c r="G141" s="73">
        <v>0</v>
      </c>
      <c r="H141" s="73">
        <v>0</v>
      </c>
      <c r="I141" s="73">
        <v>0</v>
      </c>
      <c r="J141" s="73">
        <v>0</v>
      </c>
      <c r="K141" s="73">
        <v>0</v>
      </c>
      <c r="L141" s="73">
        <v>0</v>
      </c>
      <c r="M141" s="73">
        <v>0</v>
      </c>
      <c r="N141" s="73">
        <v>0</v>
      </c>
      <c r="O141" s="73">
        <v>0</v>
      </c>
      <c r="P141" s="73">
        <v>0</v>
      </c>
      <c r="Q141" s="73">
        <v>0</v>
      </c>
      <c r="R141" s="73">
        <v>68.999996883958175</v>
      </c>
      <c r="S141" s="73">
        <v>174.00007004333261</v>
      </c>
      <c r="T141" s="73">
        <v>309.00001276947074</v>
      </c>
      <c r="U141" s="73">
        <v>466.00008122364534</v>
      </c>
      <c r="V141" s="73">
        <v>907.00003458806191</v>
      </c>
      <c r="W141" s="73">
        <v>987.00015239287995</v>
      </c>
      <c r="X141" s="73">
        <v>986.99995883277052</v>
      </c>
      <c r="Y141" s="73">
        <v>973.00016802014443</v>
      </c>
      <c r="Z141" s="73">
        <v>949.99983622635023</v>
      </c>
      <c r="AA141" s="73">
        <v>913.99966838821945</v>
      </c>
      <c r="AB141" s="73">
        <v>868.99991577919229</v>
      </c>
      <c r="AC141" s="73">
        <v>815.00003438229498</v>
      </c>
      <c r="AD141" s="73">
        <v>750.99997345579868</v>
      </c>
      <c r="AE141" s="73">
        <v>741.99979700355959</v>
      </c>
      <c r="AF141" s="73">
        <v>1428.9999315529751</v>
      </c>
      <c r="AG141" s="73">
        <v>3034.0000081504313</v>
      </c>
      <c r="AH141" s="73">
        <v>5521.0000971604732</v>
      </c>
      <c r="AI141" s="73">
        <v>8775.9987825758253</v>
      </c>
      <c r="AJ141" s="73">
        <v>12702.998871129188</v>
      </c>
      <c r="AK141" s="73">
        <v>17146.999024225577</v>
      </c>
      <c r="AL141" s="73">
        <v>21956.00263769495</v>
      </c>
      <c r="AM141" s="73">
        <v>26967.001777849247</v>
      </c>
      <c r="AN141" s="73">
        <v>32035.997365517989</v>
      </c>
      <c r="AO141" s="73">
        <v>37023.996766283839</v>
      </c>
      <c r="AP141" s="73">
        <v>41845.011096105649</v>
      </c>
      <c r="AQ141" s="73">
        <v>46401.009029275781</v>
      </c>
      <c r="AR141" s="73">
        <v>50676.002155741211</v>
      </c>
      <c r="AS141" s="73">
        <v>54605.004751195622</v>
      </c>
      <c r="AT141" s="73">
        <v>58163.981192620195</v>
      </c>
      <c r="AU141" s="73">
        <v>61352.001648522986</v>
      </c>
      <c r="AV141" s="73">
        <v>64197.996255491802</v>
      </c>
      <c r="AW141" s="73">
        <v>66680.999300911906</v>
      </c>
      <c r="AX141" s="73">
        <v>68898.991993959673</v>
      </c>
      <c r="AY141" s="73">
        <v>70930.982144380599</v>
      </c>
      <c r="AZ141" s="73">
        <v>72798.99173659271</v>
      </c>
    </row>
    <row r="142" spans="1:52" x14ac:dyDescent="0.45">
      <c r="A142" s="68" t="s">
        <v>974</v>
      </c>
      <c r="B142" s="69">
        <v>4977186</v>
      </c>
      <c r="C142" s="69">
        <v>5048061</v>
      </c>
      <c r="D142" s="69">
        <v>5128284</v>
      </c>
      <c r="E142" s="69">
        <v>5160718</v>
      </c>
      <c r="F142" s="69">
        <v>5133236</v>
      </c>
      <c r="G142" s="69">
        <v>5155639</v>
      </c>
      <c r="H142" s="69">
        <v>5258476</v>
      </c>
      <c r="I142" s="69">
        <v>5256191</v>
      </c>
      <c r="J142" s="69">
        <v>5335821</v>
      </c>
      <c r="K142" s="69">
        <v>5331542</v>
      </c>
      <c r="L142" s="69">
        <v>5287311</v>
      </c>
      <c r="M142" s="69">
        <v>5325523</v>
      </c>
      <c r="N142" s="69">
        <v>5253452</v>
      </c>
      <c r="O142" s="69">
        <v>5244760</v>
      </c>
      <c r="P142" s="69">
        <v>5321019</v>
      </c>
      <c r="Q142" s="69">
        <v>5446891</v>
      </c>
      <c r="R142" s="69">
        <v>5698286.1507800035</v>
      </c>
      <c r="S142" s="69">
        <v>5924248.1139312983</v>
      </c>
      <c r="T142" s="69">
        <v>6094759.8659902997</v>
      </c>
      <c r="U142" s="69">
        <v>6221547.5737163816</v>
      </c>
      <c r="V142" s="69">
        <v>6325789.4377417378</v>
      </c>
      <c r="W142" s="69">
        <v>6410205.0745112579</v>
      </c>
      <c r="X142" s="69">
        <v>6476720.3374845004</v>
      </c>
      <c r="Y142" s="69">
        <v>6539612.2050323952</v>
      </c>
      <c r="Z142" s="69">
        <v>6599180.0865714783</v>
      </c>
      <c r="AA142" s="69">
        <v>6657217.5924353199</v>
      </c>
      <c r="AB142" s="69">
        <v>6709073.3048234312</v>
      </c>
      <c r="AC142" s="69">
        <v>6758310.0961000193</v>
      </c>
      <c r="AD142" s="69">
        <v>6804547.2195353061</v>
      </c>
      <c r="AE142" s="69">
        <v>6847865.0065521188</v>
      </c>
      <c r="AF142" s="69">
        <v>6888418.227833881</v>
      </c>
      <c r="AG142" s="69">
        <v>6927041.8174179988</v>
      </c>
      <c r="AH142" s="69">
        <v>6968554.7395282481</v>
      </c>
      <c r="AI142" s="69">
        <v>7005434.2354168994</v>
      </c>
      <c r="AJ142" s="69">
        <v>7043688.7564909821</v>
      </c>
      <c r="AK142" s="69">
        <v>7083484.0424884213</v>
      </c>
      <c r="AL142" s="69">
        <v>7124949.9080483839</v>
      </c>
      <c r="AM142" s="69">
        <v>7167617.7944523329</v>
      </c>
      <c r="AN142" s="69">
        <v>7211663.581161934</v>
      </c>
      <c r="AO142" s="69">
        <v>7256284.1566365026</v>
      </c>
      <c r="AP142" s="69">
        <v>7300295.8296689661</v>
      </c>
      <c r="AQ142" s="69">
        <v>7346139.2860995047</v>
      </c>
      <c r="AR142" s="69">
        <v>7393321.3884761147</v>
      </c>
      <c r="AS142" s="69">
        <v>7441506.4873428708</v>
      </c>
      <c r="AT142" s="69">
        <v>7492035.3714428497</v>
      </c>
      <c r="AU142" s="69">
        <v>7544510.2396510784</v>
      </c>
      <c r="AV142" s="69">
        <v>7596651.8176733498</v>
      </c>
      <c r="AW142" s="69">
        <v>7649453.4768307926</v>
      </c>
      <c r="AX142" s="69">
        <v>7702963.7802863028</v>
      </c>
      <c r="AY142" s="69">
        <v>7757602.1016924782</v>
      </c>
      <c r="AZ142" s="69">
        <v>7813583.1666837353</v>
      </c>
    </row>
    <row r="143" spans="1:52" x14ac:dyDescent="0.45">
      <c r="A143" s="70" t="s">
        <v>955</v>
      </c>
      <c r="B143" s="71">
        <v>4977186</v>
      </c>
      <c r="C143" s="71">
        <v>5048061</v>
      </c>
      <c r="D143" s="71">
        <v>5128284</v>
      </c>
      <c r="E143" s="71">
        <v>5160718</v>
      </c>
      <c r="F143" s="71">
        <v>5133236</v>
      </c>
      <c r="G143" s="71">
        <v>5155639</v>
      </c>
      <c r="H143" s="71">
        <v>5258476</v>
      </c>
      <c r="I143" s="71">
        <v>5256191</v>
      </c>
      <c r="J143" s="71">
        <v>5335821</v>
      </c>
      <c r="K143" s="71">
        <v>5331542</v>
      </c>
      <c r="L143" s="71">
        <v>5287311</v>
      </c>
      <c r="M143" s="71">
        <v>5325523</v>
      </c>
      <c r="N143" s="71">
        <v>5253452</v>
      </c>
      <c r="O143" s="71">
        <v>5244760</v>
      </c>
      <c r="P143" s="71">
        <v>5321019</v>
      </c>
      <c r="Q143" s="71">
        <v>5446891</v>
      </c>
      <c r="R143" s="71">
        <v>5698271.1507667517</v>
      </c>
      <c r="S143" s="71">
        <v>5924214.1138581373</v>
      </c>
      <c r="T143" s="71">
        <v>6094699.8658251399</v>
      </c>
      <c r="U143" s="71">
        <v>6221454.5736469151</v>
      </c>
      <c r="V143" s="71">
        <v>6325653.4373682067</v>
      </c>
      <c r="W143" s="71">
        <v>6410067.0743419025</v>
      </c>
      <c r="X143" s="71">
        <v>6476582.3375052996</v>
      </c>
      <c r="Y143" s="71">
        <v>6539474.2049966883</v>
      </c>
      <c r="Z143" s="71">
        <v>6599042.0863192966</v>
      </c>
      <c r="AA143" s="71">
        <v>6657078.6079742415</v>
      </c>
      <c r="AB143" s="71">
        <v>6708933.4059221828</v>
      </c>
      <c r="AC143" s="71">
        <v>6758171.2396507915</v>
      </c>
      <c r="AD143" s="71">
        <v>6804404.3696286995</v>
      </c>
      <c r="AE143" s="71">
        <v>6847641.2445940534</v>
      </c>
      <c r="AF143" s="71">
        <v>6887378.1914274497</v>
      </c>
      <c r="AG143" s="71">
        <v>6923826.522681105</v>
      </c>
      <c r="AH143" s="71">
        <v>6961561.6725594178</v>
      </c>
      <c r="AI143" s="71">
        <v>6992906.197299581</v>
      </c>
      <c r="AJ143" s="71">
        <v>7023651.0430051517</v>
      </c>
      <c r="AK143" s="71">
        <v>7053915.0283362046</v>
      </c>
      <c r="AL143" s="71">
        <v>7083624.2473563142</v>
      </c>
      <c r="AM143" s="71">
        <v>7112287.2452949388</v>
      </c>
      <c r="AN143" s="71">
        <v>7140067.7387081254</v>
      </c>
      <c r="AO143" s="71">
        <v>7166279.6651567901</v>
      </c>
      <c r="AP143" s="71">
        <v>7189821.5308634685</v>
      </c>
      <c r="AQ143" s="71">
        <v>7213152.4157033218</v>
      </c>
      <c r="AR143" s="71">
        <v>7235672.3452038374</v>
      </c>
      <c r="AS143" s="71">
        <v>7257140.4656518288</v>
      </c>
      <c r="AT143" s="71">
        <v>7278949.4871993475</v>
      </c>
      <c r="AU143" s="71">
        <v>7300725.2687229626</v>
      </c>
      <c r="AV143" s="71">
        <v>7320469.7829952845</v>
      </c>
      <c r="AW143" s="71">
        <v>7339050.3875943022</v>
      </c>
      <c r="AX143" s="71">
        <v>7356844.6512524746</v>
      </c>
      <c r="AY143" s="71">
        <v>7374293.0786869833</v>
      </c>
      <c r="AZ143" s="71">
        <v>7391956.0234773885</v>
      </c>
    </row>
    <row r="144" spans="1:52" x14ac:dyDescent="0.45">
      <c r="A144" s="72" t="s">
        <v>957</v>
      </c>
      <c r="B144" s="73">
        <v>4977186</v>
      </c>
      <c r="C144" s="73">
        <v>5048061</v>
      </c>
      <c r="D144" s="73">
        <v>5128284</v>
      </c>
      <c r="E144" s="73">
        <v>5160718</v>
      </c>
      <c r="F144" s="73">
        <v>5133236</v>
      </c>
      <c r="G144" s="73">
        <v>5155639</v>
      </c>
      <c r="H144" s="73">
        <v>5258476</v>
      </c>
      <c r="I144" s="73">
        <v>5256191</v>
      </c>
      <c r="J144" s="73">
        <v>5335821</v>
      </c>
      <c r="K144" s="73">
        <v>5331542</v>
      </c>
      <c r="L144" s="73">
        <v>5287311</v>
      </c>
      <c r="M144" s="73">
        <v>5325523</v>
      </c>
      <c r="N144" s="73">
        <v>5253452</v>
      </c>
      <c r="O144" s="73">
        <v>5244760</v>
      </c>
      <c r="P144" s="73">
        <v>5321019</v>
      </c>
      <c r="Q144" s="73">
        <v>5446891</v>
      </c>
      <c r="R144" s="73">
        <v>5698189.15072909</v>
      </c>
      <c r="S144" s="73">
        <v>5924033.1136518139</v>
      </c>
      <c r="T144" s="73">
        <v>6094399.8654072136</v>
      </c>
      <c r="U144" s="73">
        <v>6221008.573269628</v>
      </c>
      <c r="V144" s="73">
        <v>6325028.4364225101</v>
      </c>
      <c r="W144" s="73">
        <v>6409212.0735954922</v>
      </c>
      <c r="X144" s="73">
        <v>6475438.337413176</v>
      </c>
      <c r="Y144" s="73">
        <v>6537972.2048071893</v>
      </c>
      <c r="Z144" s="73">
        <v>6597098.0847449563</v>
      </c>
      <c r="AA144" s="73">
        <v>6654579.0726564592</v>
      </c>
      <c r="AB144" s="73">
        <v>6705738.1944692573</v>
      </c>
      <c r="AC144" s="73">
        <v>6754114.8475817163</v>
      </c>
      <c r="AD144" s="73">
        <v>6799276.7984748688</v>
      </c>
      <c r="AE144" s="73">
        <v>6841211.313821842</v>
      </c>
      <c r="AF144" s="73">
        <v>6879372.7252498399</v>
      </c>
      <c r="AG144" s="73">
        <v>6913878.0276875542</v>
      </c>
      <c r="AH144" s="73">
        <v>6949167.5288459035</v>
      </c>
      <c r="AI144" s="73">
        <v>6977459.9742091578</v>
      </c>
      <c r="AJ144" s="73">
        <v>7004369.8110473081</v>
      </c>
      <c r="AK144" s="73">
        <v>7029869.9835493015</v>
      </c>
      <c r="AL144" s="73">
        <v>7053634.3622577665</v>
      </c>
      <c r="AM144" s="73">
        <v>7074854.1793609355</v>
      </c>
      <c r="AN144" s="73">
        <v>7093258.1983429082</v>
      </c>
      <c r="AO144" s="73">
        <v>7107814.4139743522</v>
      </c>
      <c r="AP144" s="73">
        <v>7116752.3241328588</v>
      </c>
      <c r="AQ144" s="73">
        <v>7122003.2249404546</v>
      </c>
      <c r="AR144" s="73">
        <v>7122049.3015900468</v>
      </c>
      <c r="AS144" s="73">
        <v>7115994.426719253</v>
      </c>
      <c r="AT144" s="73">
        <v>7103908.5722881025</v>
      </c>
      <c r="AU144" s="73">
        <v>7084653.2863201443</v>
      </c>
      <c r="AV144" s="73">
        <v>7054880.7773308093</v>
      </c>
      <c r="AW144" s="73">
        <v>7014665.3442384498</v>
      </c>
      <c r="AX144" s="73">
        <v>6962824.5732623851</v>
      </c>
      <c r="AY144" s="73">
        <v>6899218.0850620251</v>
      </c>
      <c r="AZ144" s="73">
        <v>6822846.7783831712</v>
      </c>
    </row>
    <row r="145" spans="1:52" x14ac:dyDescent="0.45">
      <c r="A145" s="72" t="s">
        <v>958</v>
      </c>
      <c r="B145" s="73">
        <v>0</v>
      </c>
      <c r="C145" s="73">
        <v>0</v>
      </c>
      <c r="D145" s="73">
        <v>0</v>
      </c>
      <c r="E145" s="73">
        <v>0</v>
      </c>
      <c r="F145" s="73">
        <v>0</v>
      </c>
      <c r="G145" s="73">
        <v>0</v>
      </c>
      <c r="H145" s="73">
        <v>0</v>
      </c>
      <c r="I145" s="73">
        <v>0</v>
      </c>
      <c r="J145" s="73">
        <v>0</v>
      </c>
      <c r="K145" s="73">
        <v>0</v>
      </c>
      <c r="L145" s="73">
        <v>0</v>
      </c>
      <c r="M145" s="73">
        <v>0</v>
      </c>
      <c r="N145" s="73">
        <v>0</v>
      </c>
      <c r="O145" s="73">
        <v>0</v>
      </c>
      <c r="P145" s="73">
        <v>0</v>
      </c>
      <c r="Q145" s="73">
        <v>0</v>
      </c>
      <c r="R145" s="73">
        <v>5.0000004811339345</v>
      </c>
      <c r="S145" s="73">
        <v>12.000006950896967</v>
      </c>
      <c r="T145" s="73">
        <v>19.000007263012378</v>
      </c>
      <c r="U145" s="73">
        <v>30.999982042330799</v>
      </c>
      <c r="V145" s="73">
        <v>47.999995308834585</v>
      </c>
      <c r="W145" s="73">
        <v>73.999986543312559</v>
      </c>
      <c r="X145" s="73">
        <v>108.99997244169253</v>
      </c>
      <c r="Y145" s="73">
        <v>154.99994569429012</v>
      </c>
      <c r="Z145" s="73">
        <v>214.00004782966602</v>
      </c>
      <c r="AA145" s="73">
        <v>296.93622433182799</v>
      </c>
      <c r="AB145" s="73">
        <v>402.45439547184435</v>
      </c>
      <c r="AC145" s="73">
        <v>541.00887969145174</v>
      </c>
      <c r="AD145" s="73">
        <v>720.68015374074946</v>
      </c>
      <c r="AE145" s="73">
        <v>954.50601380934711</v>
      </c>
      <c r="AF145" s="73">
        <v>1237.412880225141</v>
      </c>
      <c r="AG145" s="73">
        <v>1595.2173726566734</v>
      </c>
      <c r="AH145" s="73">
        <v>2065.7492162681233</v>
      </c>
      <c r="AI145" s="73">
        <v>2683.7766130517034</v>
      </c>
      <c r="AJ145" s="73">
        <v>3485.1328008926589</v>
      </c>
      <c r="AK145" s="73">
        <v>4502.982900253779</v>
      </c>
      <c r="AL145" s="73">
        <v>5782.5138081519844</v>
      </c>
      <c r="AM145" s="73">
        <v>7418.1932236041221</v>
      </c>
      <c r="AN145" s="73">
        <v>9525.6831145308533</v>
      </c>
      <c r="AO145" s="73">
        <v>12204.37545742632</v>
      </c>
      <c r="AP145" s="73">
        <v>15620.914706705349</v>
      </c>
      <c r="AQ145" s="73">
        <v>19930.912520561251</v>
      </c>
      <c r="AR145" s="73">
        <v>25379.008649665735</v>
      </c>
      <c r="AS145" s="73">
        <v>32143.004086846915</v>
      </c>
      <c r="AT145" s="73">
        <v>40556.979914681957</v>
      </c>
      <c r="AU145" s="73">
        <v>50840.994078537449</v>
      </c>
      <c r="AV145" s="73">
        <v>63338.996242880581</v>
      </c>
      <c r="AW145" s="73">
        <v>78236.018118127249</v>
      </c>
      <c r="AX145" s="73">
        <v>95878.019007104318</v>
      </c>
      <c r="AY145" s="73">
        <v>116339.00143382448</v>
      </c>
      <c r="AZ145" s="73">
        <v>139892.05626528303</v>
      </c>
    </row>
    <row r="146" spans="1:52" x14ac:dyDescent="0.45">
      <c r="A146" s="72" t="s">
        <v>975</v>
      </c>
      <c r="B146" s="73">
        <v>0</v>
      </c>
      <c r="C146" s="73">
        <v>0</v>
      </c>
      <c r="D146" s="73">
        <v>0</v>
      </c>
      <c r="E146" s="73">
        <v>0</v>
      </c>
      <c r="F146" s="73">
        <v>0</v>
      </c>
      <c r="G146" s="73">
        <v>0</v>
      </c>
      <c r="H146" s="73">
        <v>0</v>
      </c>
      <c r="I146" s="73">
        <v>0</v>
      </c>
      <c r="J146" s="73">
        <v>0</v>
      </c>
      <c r="K146" s="73">
        <v>0</v>
      </c>
      <c r="L146" s="73">
        <v>0</v>
      </c>
      <c r="M146" s="73">
        <v>0</v>
      </c>
      <c r="N146" s="73">
        <v>0</v>
      </c>
      <c r="O146" s="73">
        <v>0</v>
      </c>
      <c r="P146" s="73">
        <v>0</v>
      </c>
      <c r="Q146" s="73">
        <v>0</v>
      </c>
      <c r="R146" s="73">
        <v>75.000037125533012</v>
      </c>
      <c r="S146" s="73">
        <v>165.00020078255915</v>
      </c>
      <c r="T146" s="73">
        <v>270.00040737690784</v>
      </c>
      <c r="U146" s="73">
        <v>397.00040284915468</v>
      </c>
      <c r="V146" s="73">
        <v>550.00095041039208</v>
      </c>
      <c r="W146" s="73">
        <v>740.0007771160665</v>
      </c>
      <c r="X146" s="73">
        <v>967.00015083742755</v>
      </c>
      <c r="Y146" s="73">
        <v>1243.0002907507983</v>
      </c>
      <c r="Z146" s="73">
        <v>1574.00147249419</v>
      </c>
      <c r="AA146" s="73">
        <v>1974.6426544209196</v>
      </c>
      <c r="AB146" s="73">
        <v>2466.1410190380807</v>
      </c>
      <c r="AC146" s="73">
        <v>3054.1158356445649</v>
      </c>
      <c r="AD146" s="73">
        <v>3761.9109475505484</v>
      </c>
      <c r="AE146" s="73">
        <v>4586.6279218533982</v>
      </c>
      <c r="AF146" s="73">
        <v>5552.4478544548101</v>
      </c>
      <c r="AG146" s="73">
        <v>6713.9180904341019</v>
      </c>
      <c r="AH146" s="73">
        <v>8123.5354470080065</v>
      </c>
      <c r="AI146" s="73">
        <v>9797.6028138816455</v>
      </c>
      <c r="AJ146" s="73">
        <v>11808.030988915642</v>
      </c>
      <c r="AK146" s="73">
        <v>14221.436131071798</v>
      </c>
      <c r="AL146" s="73">
        <v>17139.667979558933</v>
      </c>
      <c r="AM146" s="73">
        <v>20637.079904367565</v>
      </c>
      <c r="AN146" s="73">
        <v>24846.183387520545</v>
      </c>
      <c r="AO146" s="73">
        <v>29849.168820344566</v>
      </c>
      <c r="AP146" s="73">
        <v>35842.963332312574</v>
      </c>
      <c r="AQ146" s="73">
        <v>42932.098619109966</v>
      </c>
      <c r="AR146" s="73">
        <v>51367.018546538988</v>
      </c>
      <c r="AS146" s="73">
        <v>61251.023823025491</v>
      </c>
      <c r="AT146" s="73">
        <v>72950.964712965564</v>
      </c>
      <c r="AU146" s="73">
        <v>86553.00361278301</v>
      </c>
      <c r="AV146" s="73">
        <v>102368.01787861563</v>
      </c>
      <c r="AW146" s="73">
        <v>120506.00210011989</v>
      </c>
      <c r="AX146" s="73">
        <v>141358.02318568056</v>
      </c>
      <c r="AY146" s="73">
        <v>164977.99023096671</v>
      </c>
      <c r="AZ146" s="73">
        <v>191797.105611615</v>
      </c>
    </row>
    <row r="147" spans="1:52" x14ac:dyDescent="0.45">
      <c r="A147" s="72" t="s">
        <v>969</v>
      </c>
      <c r="B147" s="73">
        <v>0</v>
      </c>
      <c r="C147" s="73">
        <v>0</v>
      </c>
      <c r="D147" s="73">
        <v>0</v>
      </c>
      <c r="E147" s="73">
        <v>0</v>
      </c>
      <c r="F147" s="73">
        <v>0</v>
      </c>
      <c r="G147" s="73">
        <v>0</v>
      </c>
      <c r="H147" s="73">
        <v>0</v>
      </c>
      <c r="I147" s="73">
        <v>0</v>
      </c>
      <c r="J147" s="73">
        <v>0</v>
      </c>
      <c r="K147" s="73">
        <v>0</v>
      </c>
      <c r="L147" s="73">
        <v>0</v>
      </c>
      <c r="M147" s="73">
        <v>0</v>
      </c>
      <c r="N147" s="73">
        <v>0</v>
      </c>
      <c r="O147" s="73">
        <v>0</v>
      </c>
      <c r="P147" s="73">
        <v>0</v>
      </c>
      <c r="Q147" s="73">
        <v>0</v>
      </c>
      <c r="R147" s="73">
        <v>2.0000000549625687</v>
      </c>
      <c r="S147" s="73">
        <v>3.9999985897468431</v>
      </c>
      <c r="T147" s="73">
        <v>11.000003285904569</v>
      </c>
      <c r="U147" s="73">
        <v>17.999992395782083</v>
      </c>
      <c r="V147" s="73">
        <v>26.999999977470381</v>
      </c>
      <c r="W147" s="73">
        <v>40.999982751030359</v>
      </c>
      <c r="X147" s="73">
        <v>67.999968845075813</v>
      </c>
      <c r="Y147" s="73">
        <v>103.99995305432495</v>
      </c>
      <c r="Z147" s="73">
        <v>156.00005401549299</v>
      </c>
      <c r="AA147" s="73">
        <v>227.95643902956749</v>
      </c>
      <c r="AB147" s="73">
        <v>326.6160384151359</v>
      </c>
      <c r="AC147" s="73">
        <v>461.26735373983229</v>
      </c>
      <c r="AD147" s="73">
        <v>644.98005253987799</v>
      </c>
      <c r="AE147" s="73">
        <v>888.79683654877203</v>
      </c>
      <c r="AF147" s="73">
        <v>1215.6054429304672</v>
      </c>
      <c r="AG147" s="73">
        <v>1639.3595304598336</v>
      </c>
      <c r="AH147" s="73">
        <v>2204.8590502384568</v>
      </c>
      <c r="AI147" s="73">
        <v>2964.8436634897148</v>
      </c>
      <c r="AJ147" s="73">
        <v>3988.0681680345861</v>
      </c>
      <c r="AK147" s="73">
        <v>5320.6257555771517</v>
      </c>
      <c r="AL147" s="73">
        <v>7067.7033108367168</v>
      </c>
      <c r="AM147" s="73">
        <v>9377.7928060319791</v>
      </c>
      <c r="AN147" s="73">
        <v>12437.673863166317</v>
      </c>
      <c r="AO147" s="73">
        <v>16411.706904666178</v>
      </c>
      <c r="AP147" s="73">
        <v>21605.328691592265</v>
      </c>
      <c r="AQ147" s="73">
        <v>28286.179623195454</v>
      </c>
      <c r="AR147" s="73">
        <v>36877.016417585291</v>
      </c>
      <c r="AS147" s="73">
        <v>47752.011022703387</v>
      </c>
      <c r="AT147" s="73">
        <v>61532.970283597839</v>
      </c>
      <c r="AU147" s="73">
        <v>78677.984711497818</v>
      </c>
      <c r="AV147" s="73">
        <v>99881.991542979187</v>
      </c>
      <c r="AW147" s="73">
        <v>125643.02313760515</v>
      </c>
      <c r="AX147" s="73">
        <v>156784.03579730474</v>
      </c>
      <c r="AY147" s="73">
        <v>193758.00196016795</v>
      </c>
      <c r="AZ147" s="73">
        <v>237420.08321731887</v>
      </c>
    </row>
    <row r="148" spans="1:52" hidden="1" x14ac:dyDescent="0.45">
      <c r="A148" s="70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</row>
    <row r="149" spans="1:52" hidden="1" x14ac:dyDescent="0.45">
      <c r="A149" s="72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</row>
    <row r="150" spans="1:52" hidden="1" x14ac:dyDescent="0.45">
      <c r="A150" s="72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</row>
    <row r="151" spans="1:52" hidden="1" x14ac:dyDescent="0.45">
      <c r="A151" s="72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</row>
    <row r="152" spans="1:52" hidden="1" x14ac:dyDescent="0.45">
      <c r="A152" s="72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</row>
    <row r="153" spans="1:52" x14ac:dyDescent="0.45">
      <c r="A153" s="70" t="s">
        <v>960</v>
      </c>
      <c r="B153" s="71">
        <v>0</v>
      </c>
      <c r="C153" s="71">
        <v>0</v>
      </c>
      <c r="D153" s="71">
        <v>0</v>
      </c>
      <c r="E153" s="71">
        <v>0</v>
      </c>
      <c r="F153" s="71">
        <v>0</v>
      </c>
      <c r="G153" s="71">
        <v>0</v>
      </c>
      <c r="H153" s="71">
        <v>0</v>
      </c>
      <c r="I153" s="71">
        <v>0</v>
      </c>
      <c r="J153" s="71">
        <v>0</v>
      </c>
      <c r="K153" s="71">
        <v>0</v>
      </c>
      <c r="L153" s="71">
        <v>0</v>
      </c>
      <c r="M153" s="71">
        <v>0</v>
      </c>
      <c r="N153" s="71">
        <v>0</v>
      </c>
      <c r="O153" s="71">
        <v>0</v>
      </c>
      <c r="P153" s="71">
        <v>0</v>
      </c>
      <c r="Q153" s="71">
        <v>0</v>
      </c>
      <c r="R153" s="71">
        <v>0</v>
      </c>
      <c r="S153" s="71">
        <v>0</v>
      </c>
      <c r="T153" s="71">
        <v>1.0000010862770581</v>
      </c>
      <c r="U153" s="71">
        <v>3.9999997225474497</v>
      </c>
      <c r="V153" s="71">
        <v>8.9999991915127193</v>
      </c>
      <c r="W153" s="71">
        <v>9.9999996295487996</v>
      </c>
      <c r="X153" s="71">
        <v>9.9999990741067055</v>
      </c>
      <c r="Y153" s="71">
        <v>9.9999977293409081</v>
      </c>
      <c r="Z153" s="71">
        <v>10.000003444459905</v>
      </c>
      <c r="AA153" s="71">
        <v>10.998422390472699</v>
      </c>
      <c r="AB153" s="71">
        <v>11.989883156818578</v>
      </c>
      <c r="AC153" s="71">
        <v>13.985707496231127</v>
      </c>
      <c r="AD153" s="71">
        <v>24.985046721801723</v>
      </c>
      <c r="AE153" s="71">
        <v>115.88097662470045</v>
      </c>
      <c r="AF153" s="71">
        <v>443.603201810543</v>
      </c>
      <c r="AG153" s="71">
        <v>1105.108472953068</v>
      </c>
      <c r="AH153" s="71">
        <v>2173.2393638877238</v>
      </c>
      <c r="AI153" s="71">
        <v>3692.6441692119733</v>
      </c>
      <c r="AJ153" s="71">
        <v>5736.9592482778771</v>
      </c>
      <c r="AK153" s="71">
        <v>8335.1531582101852</v>
      </c>
      <c r="AL153" s="71">
        <v>11536.664653782045</v>
      </c>
      <c r="AM153" s="71">
        <v>15356.535405700299</v>
      </c>
      <c r="AN153" s="71">
        <v>19821.057837486987</v>
      </c>
      <c r="AO153" s="71">
        <v>24902.442292425923</v>
      </c>
      <c r="AP153" s="71">
        <v>30574.094304500479</v>
      </c>
      <c r="AQ153" s="71">
        <v>36813.076490971362</v>
      </c>
      <c r="AR153" s="71">
        <v>43676.0108162584</v>
      </c>
      <c r="AS153" s="71">
        <v>51167.001882422017</v>
      </c>
      <c r="AT153" s="71">
        <v>59238.96422248891</v>
      </c>
      <c r="AU153" s="71">
        <v>67922.989748230364</v>
      </c>
      <c r="AV153" s="71">
        <v>77117.014438775179</v>
      </c>
      <c r="AW153" s="71">
        <v>86847.032684926962</v>
      </c>
      <c r="AX153" s="71">
        <v>97034.041538646794</v>
      </c>
      <c r="AY153" s="71">
        <v>107672.01108922881</v>
      </c>
      <c r="AZ153" s="71">
        <v>118644.03495950706</v>
      </c>
    </row>
    <row r="154" spans="1:52" x14ac:dyDescent="0.45">
      <c r="A154" s="72" t="s">
        <v>961</v>
      </c>
      <c r="B154" s="73">
        <v>0</v>
      </c>
      <c r="C154" s="73">
        <v>0</v>
      </c>
      <c r="D154" s="73">
        <v>0</v>
      </c>
      <c r="E154" s="73">
        <v>0</v>
      </c>
      <c r="F154" s="73">
        <v>0</v>
      </c>
      <c r="G154" s="73">
        <v>0</v>
      </c>
      <c r="H154" s="73">
        <v>0</v>
      </c>
      <c r="I154" s="73">
        <v>0</v>
      </c>
      <c r="J154" s="73">
        <v>0</v>
      </c>
      <c r="K154" s="73">
        <v>0</v>
      </c>
      <c r="L154" s="73">
        <v>0</v>
      </c>
      <c r="M154" s="73">
        <v>0</v>
      </c>
      <c r="N154" s="73">
        <v>0</v>
      </c>
      <c r="O154" s="73">
        <v>0</v>
      </c>
      <c r="P154" s="73">
        <v>0</v>
      </c>
      <c r="Q154" s="73">
        <v>0</v>
      </c>
      <c r="R154" s="73">
        <v>0</v>
      </c>
      <c r="S154" s="73">
        <v>0</v>
      </c>
      <c r="T154" s="73">
        <v>0</v>
      </c>
      <c r="U154" s="73">
        <v>0</v>
      </c>
      <c r="V154" s="73">
        <v>0</v>
      </c>
      <c r="W154" s="73">
        <v>0</v>
      </c>
      <c r="X154" s="73">
        <v>0</v>
      </c>
      <c r="Y154" s="73">
        <v>0</v>
      </c>
      <c r="Z154" s="73">
        <v>0</v>
      </c>
      <c r="AA154" s="73">
        <v>0</v>
      </c>
      <c r="AB154" s="73">
        <v>0</v>
      </c>
      <c r="AC154" s="73">
        <v>0</v>
      </c>
      <c r="AD154" s="73">
        <v>0</v>
      </c>
      <c r="AE154" s="73">
        <v>0</v>
      </c>
      <c r="AF154" s="73">
        <v>0</v>
      </c>
      <c r="AG154" s="73">
        <v>0</v>
      </c>
      <c r="AH154" s="73">
        <v>0</v>
      </c>
      <c r="AI154" s="73">
        <v>0</v>
      </c>
      <c r="AJ154" s="73">
        <v>0</v>
      </c>
      <c r="AK154" s="73">
        <v>0</v>
      </c>
      <c r="AL154" s="73">
        <v>0</v>
      </c>
      <c r="AM154" s="73">
        <v>0</v>
      </c>
      <c r="AN154" s="73">
        <v>0</v>
      </c>
      <c r="AO154" s="73">
        <v>0</v>
      </c>
      <c r="AP154" s="73">
        <v>0</v>
      </c>
      <c r="AQ154" s="73">
        <v>0</v>
      </c>
      <c r="AR154" s="73">
        <v>0</v>
      </c>
      <c r="AS154" s="73">
        <v>0</v>
      </c>
      <c r="AT154" s="73">
        <v>0</v>
      </c>
      <c r="AU154" s="73">
        <v>0</v>
      </c>
      <c r="AV154" s="73">
        <v>0</v>
      </c>
      <c r="AW154" s="73">
        <v>0</v>
      </c>
      <c r="AX154" s="73">
        <v>0</v>
      </c>
      <c r="AY154" s="73">
        <v>0</v>
      </c>
      <c r="AZ154" s="73">
        <v>0</v>
      </c>
    </row>
    <row r="155" spans="1:52" x14ac:dyDescent="0.45">
      <c r="A155" s="72" t="s">
        <v>962</v>
      </c>
      <c r="B155" s="73">
        <v>0</v>
      </c>
      <c r="C155" s="73">
        <v>0</v>
      </c>
      <c r="D155" s="73">
        <v>0</v>
      </c>
      <c r="E155" s="73">
        <v>0</v>
      </c>
      <c r="F155" s="73">
        <v>0</v>
      </c>
      <c r="G155" s="73">
        <v>0</v>
      </c>
      <c r="H155" s="73">
        <v>0</v>
      </c>
      <c r="I155" s="73">
        <v>0</v>
      </c>
      <c r="J155" s="73">
        <v>0</v>
      </c>
      <c r="K155" s="73">
        <v>0</v>
      </c>
      <c r="L155" s="73">
        <v>0</v>
      </c>
      <c r="M155" s="73">
        <v>0</v>
      </c>
      <c r="N155" s="73">
        <v>0</v>
      </c>
      <c r="O155" s="73">
        <v>0</v>
      </c>
      <c r="P155" s="73">
        <v>0</v>
      </c>
      <c r="Q155" s="73">
        <v>0</v>
      </c>
      <c r="R155" s="73">
        <v>0</v>
      </c>
      <c r="S155" s="73">
        <v>0</v>
      </c>
      <c r="T155" s="73">
        <v>0</v>
      </c>
      <c r="U155" s="73">
        <v>0</v>
      </c>
      <c r="V155" s="73">
        <v>0</v>
      </c>
      <c r="W155" s="73">
        <v>0</v>
      </c>
      <c r="X155" s="73">
        <v>0</v>
      </c>
      <c r="Y155" s="73">
        <v>0</v>
      </c>
      <c r="Z155" s="73">
        <v>0</v>
      </c>
      <c r="AA155" s="73">
        <v>0</v>
      </c>
      <c r="AB155" s="73">
        <v>0</v>
      </c>
      <c r="AC155" s="73">
        <v>0</v>
      </c>
      <c r="AD155" s="73">
        <v>0</v>
      </c>
      <c r="AE155" s="73">
        <v>0</v>
      </c>
      <c r="AF155" s="73">
        <v>0</v>
      </c>
      <c r="AG155" s="73">
        <v>0</v>
      </c>
      <c r="AH155" s="73">
        <v>0</v>
      </c>
      <c r="AI155" s="73">
        <v>0</v>
      </c>
      <c r="AJ155" s="73">
        <v>0</v>
      </c>
      <c r="AK155" s="73">
        <v>0</v>
      </c>
      <c r="AL155" s="73">
        <v>0</v>
      </c>
      <c r="AM155" s="73">
        <v>0</v>
      </c>
      <c r="AN155" s="73">
        <v>0</v>
      </c>
      <c r="AO155" s="73">
        <v>0</v>
      </c>
      <c r="AP155" s="73">
        <v>0</v>
      </c>
      <c r="AQ155" s="73">
        <v>0</v>
      </c>
      <c r="AR155" s="73">
        <v>0</v>
      </c>
      <c r="AS155" s="73">
        <v>0</v>
      </c>
      <c r="AT155" s="73">
        <v>0</v>
      </c>
      <c r="AU155" s="73">
        <v>0</v>
      </c>
      <c r="AV155" s="73">
        <v>0</v>
      </c>
      <c r="AW155" s="73">
        <v>0</v>
      </c>
      <c r="AX155" s="73">
        <v>0</v>
      </c>
      <c r="AY155" s="73">
        <v>0</v>
      </c>
      <c r="AZ155" s="73">
        <v>0</v>
      </c>
    </row>
    <row r="156" spans="1:52" x14ac:dyDescent="0.45">
      <c r="A156" s="72" t="s">
        <v>963</v>
      </c>
      <c r="B156" s="73">
        <v>0</v>
      </c>
      <c r="C156" s="73">
        <v>0</v>
      </c>
      <c r="D156" s="73">
        <v>0</v>
      </c>
      <c r="E156" s="73">
        <v>0</v>
      </c>
      <c r="F156" s="73">
        <v>0</v>
      </c>
      <c r="G156" s="73">
        <v>0</v>
      </c>
      <c r="H156" s="73">
        <v>0</v>
      </c>
      <c r="I156" s="73">
        <v>0</v>
      </c>
      <c r="J156" s="73">
        <v>0</v>
      </c>
      <c r="K156" s="73">
        <v>0</v>
      </c>
      <c r="L156" s="73">
        <v>0</v>
      </c>
      <c r="M156" s="73">
        <v>0</v>
      </c>
      <c r="N156" s="73">
        <v>0</v>
      </c>
      <c r="O156" s="73">
        <v>0</v>
      </c>
      <c r="P156" s="73">
        <v>0</v>
      </c>
      <c r="Q156" s="73">
        <v>0</v>
      </c>
      <c r="R156" s="73">
        <v>0</v>
      </c>
      <c r="S156" s="73">
        <v>0</v>
      </c>
      <c r="T156" s="73">
        <v>1.0000010862770581</v>
      </c>
      <c r="U156" s="73">
        <v>3.9999997225474497</v>
      </c>
      <c r="V156" s="73">
        <v>8.9999991915127193</v>
      </c>
      <c r="W156" s="73">
        <v>9.9999996295487996</v>
      </c>
      <c r="X156" s="73">
        <v>9.9999990741067055</v>
      </c>
      <c r="Y156" s="73">
        <v>9.9999977293409081</v>
      </c>
      <c r="Z156" s="73">
        <v>10.000003444459905</v>
      </c>
      <c r="AA156" s="73">
        <v>10.998422390472699</v>
      </c>
      <c r="AB156" s="73">
        <v>11.989883156818578</v>
      </c>
      <c r="AC156" s="73">
        <v>13.985707496231127</v>
      </c>
      <c r="AD156" s="73">
        <v>24.985046721801723</v>
      </c>
      <c r="AE156" s="73">
        <v>115.88097662470045</v>
      </c>
      <c r="AF156" s="73">
        <v>443.603201810543</v>
      </c>
      <c r="AG156" s="73">
        <v>1105.108472953068</v>
      </c>
      <c r="AH156" s="73">
        <v>2173.2393638877238</v>
      </c>
      <c r="AI156" s="73">
        <v>3692.6441692119733</v>
      </c>
      <c r="AJ156" s="73">
        <v>5736.9592482778771</v>
      </c>
      <c r="AK156" s="73">
        <v>8335.1531582101852</v>
      </c>
      <c r="AL156" s="73">
        <v>11536.664653782045</v>
      </c>
      <c r="AM156" s="73">
        <v>15356.535405700299</v>
      </c>
      <c r="AN156" s="73">
        <v>19821.057837486987</v>
      </c>
      <c r="AO156" s="73">
        <v>24902.442292425923</v>
      </c>
      <c r="AP156" s="73">
        <v>30574.094304500479</v>
      </c>
      <c r="AQ156" s="73">
        <v>36813.076490971362</v>
      </c>
      <c r="AR156" s="73">
        <v>43676.0108162584</v>
      </c>
      <c r="AS156" s="73">
        <v>51167.001882422017</v>
      </c>
      <c r="AT156" s="73">
        <v>59238.96422248891</v>
      </c>
      <c r="AU156" s="73">
        <v>67922.989748230364</v>
      </c>
      <c r="AV156" s="73">
        <v>77117.014438775179</v>
      </c>
      <c r="AW156" s="73">
        <v>86847.032684926962</v>
      </c>
      <c r="AX156" s="73">
        <v>97034.041538646794</v>
      </c>
      <c r="AY156" s="73">
        <v>107672.01108922881</v>
      </c>
      <c r="AZ156" s="73">
        <v>118644.03495950706</v>
      </c>
    </row>
    <row r="157" spans="1:52" x14ac:dyDescent="0.45">
      <c r="A157" s="72" t="s">
        <v>970</v>
      </c>
      <c r="B157" s="73">
        <v>0</v>
      </c>
      <c r="C157" s="73">
        <v>0</v>
      </c>
      <c r="D157" s="73">
        <v>0</v>
      </c>
      <c r="E157" s="73">
        <v>0</v>
      </c>
      <c r="F157" s="73">
        <v>0</v>
      </c>
      <c r="G157" s="73">
        <v>0</v>
      </c>
      <c r="H157" s="73">
        <v>0</v>
      </c>
      <c r="I157" s="73">
        <v>0</v>
      </c>
      <c r="J157" s="73">
        <v>0</v>
      </c>
      <c r="K157" s="73">
        <v>0</v>
      </c>
      <c r="L157" s="73">
        <v>0</v>
      </c>
      <c r="M157" s="73">
        <v>0</v>
      </c>
      <c r="N157" s="73">
        <v>0</v>
      </c>
      <c r="O157" s="73">
        <v>0</v>
      </c>
      <c r="P157" s="73">
        <v>0</v>
      </c>
      <c r="Q157" s="73">
        <v>0</v>
      </c>
      <c r="R157" s="73">
        <v>0</v>
      </c>
      <c r="S157" s="73">
        <v>0</v>
      </c>
      <c r="T157" s="73">
        <v>0</v>
      </c>
      <c r="U157" s="73">
        <v>0</v>
      </c>
      <c r="V157" s="73">
        <v>0</v>
      </c>
      <c r="W157" s="73">
        <v>0</v>
      </c>
      <c r="X157" s="73">
        <v>0</v>
      </c>
      <c r="Y157" s="73">
        <v>0</v>
      </c>
      <c r="Z157" s="73">
        <v>0</v>
      </c>
      <c r="AA157" s="73">
        <v>0</v>
      </c>
      <c r="AB157" s="73">
        <v>0</v>
      </c>
      <c r="AC157" s="73">
        <v>0</v>
      </c>
      <c r="AD157" s="73">
        <v>0</v>
      </c>
      <c r="AE157" s="73">
        <v>0</v>
      </c>
      <c r="AF157" s="73">
        <v>0</v>
      </c>
      <c r="AG157" s="73">
        <v>0</v>
      </c>
      <c r="AH157" s="73">
        <v>0</v>
      </c>
      <c r="AI157" s="73">
        <v>0</v>
      </c>
      <c r="AJ157" s="73">
        <v>0</v>
      </c>
      <c r="AK157" s="73">
        <v>0</v>
      </c>
      <c r="AL157" s="73">
        <v>0</v>
      </c>
      <c r="AM157" s="73">
        <v>0</v>
      </c>
      <c r="AN157" s="73">
        <v>0</v>
      </c>
      <c r="AO157" s="73">
        <v>0</v>
      </c>
      <c r="AP157" s="73">
        <v>0</v>
      </c>
      <c r="AQ157" s="73">
        <v>0</v>
      </c>
      <c r="AR157" s="73">
        <v>0</v>
      </c>
      <c r="AS157" s="73">
        <v>0</v>
      </c>
      <c r="AT157" s="73">
        <v>0</v>
      </c>
      <c r="AU157" s="73">
        <v>0</v>
      </c>
      <c r="AV157" s="73">
        <v>0</v>
      </c>
      <c r="AW157" s="73">
        <v>0</v>
      </c>
      <c r="AX157" s="73">
        <v>0</v>
      </c>
      <c r="AY157" s="73">
        <v>0</v>
      </c>
      <c r="AZ157" s="73">
        <v>0</v>
      </c>
    </row>
    <row r="158" spans="1:52" x14ac:dyDescent="0.45">
      <c r="A158" s="70" t="s">
        <v>964</v>
      </c>
      <c r="B158" s="71">
        <v>0</v>
      </c>
      <c r="C158" s="71">
        <v>0</v>
      </c>
      <c r="D158" s="71">
        <v>0</v>
      </c>
      <c r="E158" s="71">
        <v>0</v>
      </c>
      <c r="F158" s="71">
        <v>0</v>
      </c>
      <c r="G158" s="71">
        <v>0</v>
      </c>
      <c r="H158" s="71">
        <v>0</v>
      </c>
      <c r="I158" s="71">
        <v>0</v>
      </c>
      <c r="J158" s="71">
        <v>0</v>
      </c>
      <c r="K158" s="71">
        <v>0</v>
      </c>
      <c r="L158" s="71">
        <v>0</v>
      </c>
      <c r="M158" s="71">
        <v>0</v>
      </c>
      <c r="N158" s="71">
        <v>0</v>
      </c>
      <c r="O158" s="71">
        <v>0</v>
      </c>
      <c r="P158" s="71">
        <v>0</v>
      </c>
      <c r="Q158" s="71">
        <v>0</v>
      </c>
      <c r="R158" s="71">
        <v>15.000013251490756</v>
      </c>
      <c r="S158" s="71">
        <v>34.000073160580236</v>
      </c>
      <c r="T158" s="71">
        <v>59.000164073968406</v>
      </c>
      <c r="U158" s="71">
        <v>89.00006974406449</v>
      </c>
      <c r="V158" s="71">
        <v>127.00037433922716</v>
      </c>
      <c r="W158" s="71">
        <v>128.00016972584282</v>
      </c>
      <c r="X158" s="71">
        <v>127.99998012650489</v>
      </c>
      <c r="Y158" s="71">
        <v>128.00003797724958</v>
      </c>
      <c r="Z158" s="71">
        <v>128.00024873796073</v>
      </c>
      <c r="AA158" s="71">
        <v>127.98603868761224</v>
      </c>
      <c r="AB158" s="71">
        <v>127.90901809205808</v>
      </c>
      <c r="AC158" s="71">
        <v>124.87074173156628</v>
      </c>
      <c r="AD158" s="71">
        <v>117.86485988458629</v>
      </c>
      <c r="AE158" s="71">
        <v>107.8809814403233</v>
      </c>
      <c r="AF158" s="71">
        <v>596.43320462078748</v>
      </c>
      <c r="AG158" s="71">
        <v>2110.1862639408655</v>
      </c>
      <c r="AH158" s="71">
        <v>4819.8276049432006</v>
      </c>
      <c r="AI158" s="71">
        <v>8835.3939481056768</v>
      </c>
      <c r="AJ158" s="71">
        <v>14300.754237552115</v>
      </c>
      <c r="AK158" s="71">
        <v>21233.860994006871</v>
      </c>
      <c r="AL158" s="71">
        <v>29788.996038287725</v>
      </c>
      <c r="AM158" s="71">
        <v>39974.013751693557</v>
      </c>
      <c r="AN158" s="71">
        <v>51774.78461632166</v>
      </c>
      <c r="AO158" s="71">
        <v>65102.049187286335</v>
      </c>
      <c r="AP158" s="71">
        <v>79900.204500997526</v>
      </c>
      <c r="AQ158" s="71">
        <v>96173.793905211904</v>
      </c>
      <c r="AR158" s="71">
        <v>113973.03245601925</v>
      </c>
      <c r="AS158" s="71">
        <v>133199.01980862039</v>
      </c>
      <c r="AT158" s="71">
        <v>153846.92002101295</v>
      </c>
      <c r="AU158" s="71">
        <v>175861.98117988516</v>
      </c>
      <c r="AV158" s="71">
        <v>199065.02023928994</v>
      </c>
      <c r="AW158" s="71">
        <v>223556.05655156329</v>
      </c>
      <c r="AX158" s="71">
        <v>249085.08749518127</v>
      </c>
      <c r="AY158" s="71">
        <v>275637.01191626594</v>
      </c>
      <c r="AZ158" s="71">
        <v>302983.1082468392</v>
      </c>
    </row>
    <row r="159" spans="1:52" x14ac:dyDescent="0.45">
      <c r="A159" s="72" t="s">
        <v>965</v>
      </c>
      <c r="B159" s="73">
        <v>0</v>
      </c>
      <c r="C159" s="73">
        <v>0</v>
      </c>
      <c r="D159" s="73">
        <v>0</v>
      </c>
      <c r="E159" s="73">
        <v>0</v>
      </c>
      <c r="F159" s="73">
        <v>0</v>
      </c>
      <c r="G159" s="73">
        <v>0</v>
      </c>
      <c r="H159" s="73">
        <v>0</v>
      </c>
      <c r="I159" s="73">
        <v>0</v>
      </c>
      <c r="J159" s="73">
        <v>0</v>
      </c>
      <c r="K159" s="73">
        <v>0</v>
      </c>
      <c r="L159" s="73">
        <v>0</v>
      </c>
      <c r="M159" s="73">
        <v>0</v>
      </c>
      <c r="N159" s="73">
        <v>0</v>
      </c>
      <c r="O159" s="73">
        <v>0</v>
      </c>
      <c r="P159" s="73">
        <v>0</v>
      </c>
      <c r="Q159" s="73">
        <v>0</v>
      </c>
      <c r="R159" s="73">
        <v>0</v>
      </c>
      <c r="S159" s="73">
        <v>0</v>
      </c>
      <c r="T159" s="73">
        <v>0</v>
      </c>
      <c r="U159" s="73">
        <v>0.9999994745519919</v>
      </c>
      <c r="V159" s="73">
        <v>4.0000000354238265</v>
      </c>
      <c r="W159" s="73">
        <v>4.0000003634646477</v>
      </c>
      <c r="X159" s="73">
        <v>3.9999988796750165</v>
      </c>
      <c r="Y159" s="73">
        <v>3.999998814954878</v>
      </c>
      <c r="Z159" s="73">
        <v>4.0000013130667931</v>
      </c>
      <c r="AA159" s="73">
        <v>4.00000007042531</v>
      </c>
      <c r="AB159" s="73">
        <v>4.0000020361118853</v>
      </c>
      <c r="AC159" s="73">
        <v>3.9999992297113733</v>
      </c>
      <c r="AD159" s="73">
        <v>3.9999999970356042</v>
      </c>
      <c r="AE159" s="73">
        <v>4.0000029578618204</v>
      </c>
      <c r="AF159" s="73">
        <v>236.78461951106399</v>
      </c>
      <c r="AG159" s="73">
        <v>1010.1386587239854</v>
      </c>
      <c r="AH159" s="73">
        <v>2497.8287946548176</v>
      </c>
      <c r="AI159" s="73">
        <v>4846.2484589757505</v>
      </c>
      <c r="AJ159" s="73">
        <v>8236.5874419964584</v>
      </c>
      <c r="AK159" s="73">
        <v>12778.593590432751</v>
      </c>
      <c r="AL159" s="73">
        <v>18661.856577592262</v>
      </c>
      <c r="AM159" s="73">
        <v>26000.115361073837</v>
      </c>
      <c r="AN159" s="73">
        <v>34828.089865824426</v>
      </c>
      <c r="AO159" s="73">
        <v>45191.548619466485</v>
      </c>
      <c r="AP159" s="73">
        <v>57077.684720493184</v>
      </c>
      <c r="AQ159" s="73">
        <v>70604.268903426797</v>
      </c>
      <c r="AR159" s="73">
        <v>85817.024928848099</v>
      </c>
      <c r="AS159" s="73">
        <v>102672.01514688336</v>
      </c>
      <c r="AT159" s="73">
        <v>121143.93824004082</v>
      </c>
      <c r="AU159" s="73">
        <v>141244.98600410769</v>
      </c>
      <c r="AV159" s="73">
        <v>162724.01683833965</v>
      </c>
      <c r="AW159" s="73">
        <v>185672.0480109574</v>
      </c>
      <c r="AX159" s="73">
        <v>209820.07483795061</v>
      </c>
      <c r="AY159" s="73">
        <v>235156.01000505715</v>
      </c>
      <c r="AZ159" s="73">
        <v>261375.09272370709</v>
      </c>
    </row>
    <row r="160" spans="1:52" x14ac:dyDescent="0.45">
      <c r="A160" s="74" t="s">
        <v>971</v>
      </c>
      <c r="B160" s="58">
        <v>0</v>
      </c>
      <c r="C160" s="58">
        <v>0</v>
      </c>
      <c r="D160" s="58">
        <v>0</v>
      </c>
      <c r="E160" s="58">
        <v>0</v>
      </c>
      <c r="F160" s="58">
        <v>0</v>
      </c>
      <c r="G160" s="58">
        <v>0</v>
      </c>
      <c r="H160" s="58">
        <v>0</v>
      </c>
      <c r="I160" s="58">
        <v>0</v>
      </c>
      <c r="J160" s="58">
        <v>0</v>
      </c>
      <c r="K160" s="58">
        <v>0</v>
      </c>
      <c r="L160" s="58">
        <v>0</v>
      </c>
      <c r="M160" s="58">
        <v>0</v>
      </c>
      <c r="N160" s="58">
        <v>0</v>
      </c>
      <c r="O160" s="58">
        <v>0</v>
      </c>
      <c r="P160" s="58">
        <v>0</v>
      </c>
      <c r="Q160" s="58">
        <v>0</v>
      </c>
      <c r="R160" s="58">
        <v>15.000013251490756</v>
      </c>
      <c r="S160" s="58">
        <v>34.000073160580236</v>
      </c>
      <c r="T160" s="58">
        <v>59.000164073968406</v>
      </c>
      <c r="U160" s="58">
        <v>88.000070269512491</v>
      </c>
      <c r="V160" s="58">
        <v>123.00037430380334</v>
      </c>
      <c r="W160" s="58">
        <v>124.00016936237817</v>
      </c>
      <c r="X160" s="58">
        <v>123.99998124682988</v>
      </c>
      <c r="Y160" s="58">
        <v>124.0000391622947</v>
      </c>
      <c r="Z160" s="58">
        <v>124.00024742489393</v>
      </c>
      <c r="AA160" s="58">
        <v>123.98603861718692</v>
      </c>
      <c r="AB160" s="58">
        <v>123.9090160559462</v>
      </c>
      <c r="AC160" s="58">
        <v>120.87074250185491</v>
      </c>
      <c r="AD160" s="58">
        <v>113.86485988755069</v>
      </c>
      <c r="AE160" s="58">
        <v>103.88097848246147</v>
      </c>
      <c r="AF160" s="58">
        <v>359.64858510972351</v>
      </c>
      <c r="AG160" s="58">
        <v>1100.0476052168804</v>
      </c>
      <c r="AH160" s="58">
        <v>2321.9988102883831</v>
      </c>
      <c r="AI160" s="58">
        <v>3989.1454891299272</v>
      </c>
      <c r="AJ160" s="58">
        <v>6064.1667955556568</v>
      </c>
      <c r="AK160" s="58">
        <v>8455.267403574122</v>
      </c>
      <c r="AL160" s="58">
        <v>11127.139460695462</v>
      </c>
      <c r="AM160" s="58">
        <v>13973.898390619723</v>
      </c>
      <c r="AN160" s="58">
        <v>16946.69475049723</v>
      </c>
      <c r="AO160" s="58">
        <v>19910.500567819847</v>
      </c>
      <c r="AP160" s="58">
        <v>22822.519780504335</v>
      </c>
      <c r="AQ160" s="58">
        <v>25569.525001785114</v>
      </c>
      <c r="AR160" s="58">
        <v>28156.007527171154</v>
      </c>
      <c r="AS160" s="58">
        <v>30527.004661737017</v>
      </c>
      <c r="AT160" s="58">
        <v>32702.981780972113</v>
      </c>
      <c r="AU160" s="58">
        <v>34616.995175777462</v>
      </c>
      <c r="AV160" s="58">
        <v>36341.003400950278</v>
      </c>
      <c r="AW160" s="58">
        <v>37884.008540605901</v>
      </c>
      <c r="AX160" s="58">
        <v>39265.012657230654</v>
      </c>
      <c r="AY160" s="58">
        <v>40481.001911208768</v>
      </c>
      <c r="AZ160" s="58">
        <v>41608.015523132126</v>
      </c>
    </row>
    <row r="161" spans="1:52" x14ac:dyDescent="0.45">
      <c r="A161" s="68" t="s">
        <v>976</v>
      </c>
      <c r="B161" s="69">
        <v>330063.1790475634</v>
      </c>
      <c r="C161" s="69">
        <v>351009.88082532288</v>
      </c>
      <c r="D161" s="69">
        <v>367916.21092722681</v>
      </c>
      <c r="E161" s="69">
        <v>375039.24138334551</v>
      </c>
      <c r="F161" s="69">
        <v>437118.85675420141</v>
      </c>
      <c r="G161" s="69">
        <v>450916.33850810007</v>
      </c>
      <c r="H161" s="69">
        <v>471389.73345569643</v>
      </c>
      <c r="I161" s="69">
        <v>487164.69491664215</v>
      </c>
      <c r="J161" s="69">
        <v>485137.90327165643</v>
      </c>
      <c r="K161" s="69">
        <v>433480.55668062117</v>
      </c>
      <c r="L161" s="69">
        <v>449102.96609892522</v>
      </c>
      <c r="M161" s="69">
        <v>448425.45298816875</v>
      </c>
      <c r="N161" s="69">
        <v>450237.31172665808</v>
      </c>
      <c r="O161" s="69">
        <v>475561.47037679993</v>
      </c>
      <c r="P161" s="69">
        <v>478848.58149429015</v>
      </c>
      <c r="Q161" s="69">
        <v>490039.99146842147</v>
      </c>
      <c r="R161" s="69">
        <v>514877.01375472825</v>
      </c>
      <c r="S161" s="69">
        <v>537532.75370237802</v>
      </c>
      <c r="T161" s="69">
        <v>557532.24624262028</v>
      </c>
      <c r="U161" s="69">
        <v>573278.21556901152</v>
      </c>
      <c r="V161" s="69">
        <v>585905.99011333357</v>
      </c>
      <c r="W161" s="69">
        <v>597253.27855852852</v>
      </c>
      <c r="X161" s="69">
        <v>607371.94045980053</v>
      </c>
      <c r="Y161" s="69">
        <v>617128.91083973099</v>
      </c>
      <c r="Z161" s="69">
        <v>626604.54888129607</v>
      </c>
      <c r="AA161" s="69">
        <v>635911.12900035328</v>
      </c>
      <c r="AB161" s="69">
        <v>644340.70088915725</v>
      </c>
      <c r="AC161" s="69">
        <v>652264.66162431205</v>
      </c>
      <c r="AD161" s="69">
        <v>659941.6393079824</v>
      </c>
      <c r="AE161" s="69">
        <v>667517.62769577105</v>
      </c>
      <c r="AF161" s="69">
        <v>675046.19009881292</v>
      </c>
      <c r="AG161" s="69">
        <v>682557.09074982826</v>
      </c>
      <c r="AH161" s="69">
        <v>690302.16610869183</v>
      </c>
      <c r="AI161" s="69">
        <v>697455.89977420878</v>
      </c>
      <c r="AJ161" s="69">
        <v>704744.84600251028</v>
      </c>
      <c r="AK161" s="69">
        <v>712188.22926706716</v>
      </c>
      <c r="AL161" s="69">
        <v>719864.85477278498</v>
      </c>
      <c r="AM161" s="69">
        <v>727789.55246028758</v>
      </c>
      <c r="AN161" s="69">
        <v>735938.33417490707</v>
      </c>
      <c r="AO161" s="69">
        <v>744307.58377251029</v>
      </c>
      <c r="AP161" s="69">
        <v>752972.38515477977</v>
      </c>
      <c r="AQ161" s="69">
        <v>761973.05685551499</v>
      </c>
      <c r="AR161" s="69">
        <v>771275.74169562582</v>
      </c>
      <c r="AS161" s="69">
        <v>780837.77669836488</v>
      </c>
      <c r="AT161" s="69">
        <v>790590.73408637953</v>
      </c>
      <c r="AU161" s="69">
        <v>800571.63529458968</v>
      </c>
      <c r="AV161" s="69">
        <v>810714.13426100207</v>
      </c>
      <c r="AW161" s="69">
        <v>820982.62176307081</v>
      </c>
      <c r="AX161" s="69">
        <v>831394.35951430525</v>
      </c>
      <c r="AY161" s="69">
        <v>841974.23127821297</v>
      </c>
      <c r="AZ161" s="69">
        <v>852769.73771926097</v>
      </c>
    </row>
    <row r="162" spans="1:52" x14ac:dyDescent="0.45">
      <c r="A162" s="70" t="s">
        <v>955</v>
      </c>
      <c r="B162" s="71">
        <v>330063.1790475634</v>
      </c>
      <c r="C162" s="71">
        <v>351009.88082532288</v>
      </c>
      <c r="D162" s="71">
        <v>367916.21092722681</v>
      </c>
      <c r="E162" s="71">
        <v>375039.24138334551</v>
      </c>
      <c r="F162" s="71">
        <v>437118.85675420141</v>
      </c>
      <c r="G162" s="71">
        <v>450916.33850810007</v>
      </c>
      <c r="H162" s="71">
        <v>471389.73345569643</v>
      </c>
      <c r="I162" s="71">
        <v>487164.69491664215</v>
      </c>
      <c r="J162" s="71">
        <v>485137.90327165643</v>
      </c>
      <c r="K162" s="71">
        <v>433480.55668062117</v>
      </c>
      <c r="L162" s="71">
        <v>449102.96609892522</v>
      </c>
      <c r="M162" s="71">
        <v>448425.45298816875</v>
      </c>
      <c r="N162" s="71">
        <v>450237.31172665808</v>
      </c>
      <c r="O162" s="71">
        <v>475561.47037679993</v>
      </c>
      <c r="P162" s="71">
        <v>478848.58149429015</v>
      </c>
      <c r="Q162" s="71">
        <v>490039.99146842147</v>
      </c>
      <c r="R162" s="71">
        <v>514875.01374774461</v>
      </c>
      <c r="S162" s="71">
        <v>537528.75367504545</v>
      </c>
      <c r="T162" s="71">
        <v>557524.24624304951</v>
      </c>
      <c r="U162" s="71">
        <v>573265.21550174686</v>
      </c>
      <c r="V162" s="71">
        <v>585885.99009668513</v>
      </c>
      <c r="W162" s="71">
        <v>597233.27853999252</v>
      </c>
      <c r="X162" s="71">
        <v>607351.94045996584</v>
      </c>
      <c r="Y162" s="71">
        <v>617109.91083857091</v>
      </c>
      <c r="Z162" s="71">
        <v>626589.54896995658</v>
      </c>
      <c r="AA162" s="71">
        <v>635900.12905446696</v>
      </c>
      <c r="AB162" s="71">
        <v>644332.70085984631</v>
      </c>
      <c r="AC162" s="71">
        <v>652260.66166026262</v>
      </c>
      <c r="AD162" s="71">
        <v>659939.63931148127</v>
      </c>
      <c r="AE162" s="71">
        <v>667499.62782790512</v>
      </c>
      <c r="AF162" s="71">
        <v>674832.1920723092</v>
      </c>
      <c r="AG162" s="71">
        <v>681810.09615719924</v>
      </c>
      <c r="AH162" s="71">
        <v>688654.15680494288</v>
      </c>
      <c r="AI162" s="71">
        <v>694514.89133160678</v>
      </c>
      <c r="AJ162" s="71">
        <v>700142.83311735466</v>
      </c>
      <c r="AK162" s="71">
        <v>705561.24809015868</v>
      </c>
      <c r="AL162" s="71">
        <v>710868.90121505572</v>
      </c>
      <c r="AM162" s="71">
        <v>716119.54817856778</v>
      </c>
      <c r="AN162" s="71">
        <v>721362.32691326668</v>
      </c>
      <c r="AO162" s="71">
        <v>726588.59390743473</v>
      </c>
      <c r="AP162" s="71">
        <v>731871.2587683379</v>
      </c>
      <c r="AQ162" s="71">
        <v>737199.88998889097</v>
      </c>
      <c r="AR162" s="71">
        <v>742545.64181643561</v>
      </c>
      <c r="AS162" s="71">
        <v>747864.95381759107</v>
      </c>
      <c r="AT162" s="71">
        <v>753097.37130485207</v>
      </c>
      <c r="AU162" s="71">
        <v>758254.55052922328</v>
      </c>
      <c r="AV162" s="71">
        <v>763317.95056217897</v>
      </c>
      <c r="AW162" s="71">
        <v>768223.64772719145</v>
      </c>
      <c r="AX162" s="71">
        <v>773069.61729774054</v>
      </c>
      <c r="AY162" s="71">
        <v>777840.91099973989</v>
      </c>
      <c r="AZ162" s="71">
        <v>782548.34880292462</v>
      </c>
    </row>
    <row r="163" spans="1:52" x14ac:dyDescent="0.45">
      <c r="A163" s="72" t="s">
        <v>957</v>
      </c>
      <c r="B163" s="73">
        <v>330063.1790475634</v>
      </c>
      <c r="C163" s="73">
        <v>351009.88082532288</v>
      </c>
      <c r="D163" s="73">
        <v>367916.21092722681</v>
      </c>
      <c r="E163" s="73">
        <v>375039.24138334551</v>
      </c>
      <c r="F163" s="73">
        <v>437118.85675420141</v>
      </c>
      <c r="G163" s="73">
        <v>450916.33850810007</v>
      </c>
      <c r="H163" s="73">
        <v>471389.73345569643</v>
      </c>
      <c r="I163" s="73">
        <v>487164.69491664215</v>
      </c>
      <c r="J163" s="73">
        <v>485137.90327165643</v>
      </c>
      <c r="K163" s="73">
        <v>433480.55668062117</v>
      </c>
      <c r="L163" s="73">
        <v>449102.96609892522</v>
      </c>
      <c r="M163" s="73">
        <v>448425.45298816875</v>
      </c>
      <c r="N163" s="73">
        <v>450237.31172665808</v>
      </c>
      <c r="O163" s="73">
        <v>475561.47037679993</v>
      </c>
      <c r="P163" s="73">
        <v>478848.58149429015</v>
      </c>
      <c r="Q163" s="73">
        <v>490039.99146842147</v>
      </c>
      <c r="R163" s="73">
        <v>514864.01374876534</v>
      </c>
      <c r="S163" s="73">
        <v>537501.75356194214</v>
      </c>
      <c r="T163" s="73">
        <v>557477.24616288603</v>
      </c>
      <c r="U163" s="73">
        <v>573194.21522899682</v>
      </c>
      <c r="V163" s="73">
        <v>585784.99004063348</v>
      </c>
      <c r="W163" s="73">
        <v>597096.27849831933</v>
      </c>
      <c r="X163" s="73">
        <v>607171.93970387941</v>
      </c>
      <c r="Y163" s="73">
        <v>616874.90943812823</v>
      </c>
      <c r="Z163" s="73">
        <v>626293.54819491331</v>
      </c>
      <c r="AA163" s="73">
        <v>635528.12780866178</v>
      </c>
      <c r="AB163" s="73">
        <v>643861.70219857094</v>
      </c>
      <c r="AC163" s="73">
        <v>651673.66210161021</v>
      </c>
      <c r="AD163" s="73">
        <v>659211.63888988842</v>
      </c>
      <c r="AE163" s="73">
        <v>666592.62809225626</v>
      </c>
      <c r="AF163" s="73">
        <v>673707.19847641943</v>
      </c>
      <c r="AG163" s="73">
        <v>680411.10239678295</v>
      </c>
      <c r="AH163" s="73">
        <v>686915.14863113139</v>
      </c>
      <c r="AI163" s="73">
        <v>692355.88878299308</v>
      </c>
      <c r="AJ163" s="73">
        <v>697466.82881646906</v>
      </c>
      <c r="AK163" s="73">
        <v>702257.25985493569</v>
      </c>
      <c r="AL163" s="73">
        <v>706784.92142710392</v>
      </c>
      <c r="AM163" s="73">
        <v>711068.54754916125</v>
      </c>
      <c r="AN163" s="73">
        <v>715111.32209566003</v>
      </c>
      <c r="AO163" s="73">
        <v>718831.59887963498</v>
      </c>
      <c r="AP163" s="73">
        <v>722244.19399043638</v>
      </c>
      <c r="AQ163" s="73">
        <v>725267.80527468876</v>
      </c>
      <c r="AR163" s="73">
        <v>727787.59081562655</v>
      </c>
      <c r="AS163" s="73">
        <v>729644.0492105973</v>
      </c>
      <c r="AT163" s="73">
        <v>730677.15389365458</v>
      </c>
      <c r="AU163" s="73">
        <v>730761.49748341483</v>
      </c>
      <c r="AV163" s="73">
        <v>729759.81864337798</v>
      </c>
      <c r="AW163" s="73">
        <v>727488.66527259769</v>
      </c>
      <c r="AX163" s="73">
        <v>723907.83423927275</v>
      </c>
      <c r="AY163" s="73">
        <v>718920.61814248189</v>
      </c>
      <c r="AZ163" s="73">
        <v>712469.96039929776</v>
      </c>
    </row>
    <row r="164" spans="1:52" x14ac:dyDescent="0.45">
      <c r="A164" s="72" t="s">
        <v>958</v>
      </c>
      <c r="B164" s="73">
        <v>0</v>
      </c>
      <c r="C164" s="73">
        <v>0</v>
      </c>
      <c r="D164" s="73">
        <v>0</v>
      </c>
      <c r="E164" s="73">
        <v>0</v>
      </c>
      <c r="F164" s="73">
        <v>0</v>
      </c>
      <c r="G164" s="73">
        <v>0</v>
      </c>
      <c r="H164" s="73">
        <v>0</v>
      </c>
      <c r="I164" s="73">
        <v>0</v>
      </c>
      <c r="J164" s="73">
        <v>0</v>
      </c>
      <c r="K164" s="73">
        <v>0</v>
      </c>
      <c r="L164" s="73">
        <v>0</v>
      </c>
      <c r="M164" s="73">
        <v>0</v>
      </c>
      <c r="N164" s="73">
        <v>0</v>
      </c>
      <c r="O164" s="73">
        <v>0</v>
      </c>
      <c r="P164" s="73">
        <v>0</v>
      </c>
      <c r="Q164" s="73">
        <v>0</v>
      </c>
      <c r="R164" s="73">
        <v>0</v>
      </c>
      <c r="S164" s="73">
        <v>0</v>
      </c>
      <c r="T164" s="73">
        <v>0.99999563848502548</v>
      </c>
      <c r="U164" s="73">
        <v>2.00000415014593</v>
      </c>
      <c r="V164" s="73">
        <v>3.9999879901472144</v>
      </c>
      <c r="W164" s="73">
        <v>5.9999842267676851</v>
      </c>
      <c r="X164" s="73">
        <v>8.9999439504946324</v>
      </c>
      <c r="Y164" s="73">
        <v>14.000009361001251</v>
      </c>
      <c r="Z164" s="73">
        <v>20.999901094632214</v>
      </c>
      <c r="AA164" s="73">
        <v>31.999946653480897</v>
      </c>
      <c r="AB164" s="73">
        <v>45.999688526149384</v>
      </c>
      <c r="AC164" s="73">
        <v>63.999447817033037</v>
      </c>
      <c r="AD164" s="73">
        <v>85.999808678358065</v>
      </c>
      <c r="AE164" s="73">
        <v>115.99900997330424</v>
      </c>
      <c r="AF164" s="73">
        <v>153.99918752347241</v>
      </c>
      <c r="AG164" s="73">
        <v>201.99891574512793</v>
      </c>
      <c r="AH164" s="73">
        <v>267.00001322321822</v>
      </c>
      <c r="AI164" s="73">
        <v>344.99911918696006</v>
      </c>
      <c r="AJ164" s="73">
        <v>443.99915481702516</v>
      </c>
      <c r="AK164" s="73">
        <v>567.99909665637733</v>
      </c>
      <c r="AL164" s="73">
        <v>727.99821321736874</v>
      </c>
      <c r="AM164" s="73">
        <v>933.00059016253067</v>
      </c>
      <c r="AN164" s="73">
        <v>1191.0013655936912</v>
      </c>
      <c r="AO164" s="73">
        <v>1516.9989542825026</v>
      </c>
      <c r="AP164" s="73">
        <v>1934.0142504124015</v>
      </c>
      <c r="AQ164" s="73">
        <v>2456.0187218596952</v>
      </c>
      <c r="AR164" s="73">
        <v>3103.0094138952954</v>
      </c>
      <c r="AS164" s="73">
        <v>3906.9808440851898</v>
      </c>
      <c r="AT164" s="73">
        <v>4890.0472895116018</v>
      </c>
      <c r="AU164" s="73">
        <v>6088.0108252215432</v>
      </c>
      <c r="AV164" s="73">
        <v>7526.0300028825504</v>
      </c>
      <c r="AW164" s="73">
        <v>9241.9963329378279</v>
      </c>
      <c r="AX164" s="73">
        <v>11249.949761431784</v>
      </c>
      <c r="AY164" s="73">
        <v>13565.067101518835</v>
      </c>
      <c r="AZ164" s="73">
        <v>16182.089737746395</v>
      </c>
    </row>
    <row r="165" spans="1:52" x14ac:dyDescent="0.45">
      <c r="A165" s="72" t="s">
        <v>975</v>
      </c>
      <c r="B165" s="73">
        <v>0</v>
      </c>
      <c r="C165" s="73">
        <v>0</v>
      </c>
      <c r="D165" s="73">
        <v>0</v>
      </c>
      <c r="E165" s="73">
        <v>0</v>
      </c>
      <c r="F165" s="73">
        <v>0</v>
      </c>
      <c r="G165" s="73">
        <v>0</v>
      </c>
      <c r="H165" s="73">
        <v>0</v>
      </c>
      <c r="I165" s="73">
        <v>0</v>
      </c>
      <c r="J165" s="73">
        <v>0</v>
      </c>
      <c r="K165" s="73">
        <v>0</v>
      </c>
      <c r="L165" s="73">
        <v>0</v>
      </c>
      <c r="M165" s="73">
        <v>0</v>
      </c>
      <c r="N165" s="73">
        <v>0</v>
      </c>
      <c r="O165" s="73">
        <v>0</v>
      </c>
      <c r="P165" s="73">
        <v>0</v>
      </c>
      <c r="Q165" s="73">
        <v>0</v>
      </c>
      <c r="R165" s="73">
        <v>10.999998979297967</v>
      </c>
      <c r="S165" s="73">
        <v>27.000113103285873</v>
      </c>
      <c r="T165" s="73">
        <v>46.000084524966134</v>
      </c>
      <c r="U165" s="73">
        <v>69.000268599988004</v>
      </c>
      <c r="V165" s="73">
        <v>96.0000701777969</v>
      </c>
      <c r="W165" s="73">
        <v>128.00006533309465</v>
      </c>
      <c r="X165" s="73">
        <v>166.00084445224002</v>
      </c>
      <c r="Y165" s="73">
        <v>214.00138316783605</v>
      </c>
      <c r="Z165" s="73">
        <v>263.00092360557869</v>
      </c>
      <c r="AA165" s="73">
        <v>321.00131235412033</v>
      </c>
      <c r="AB165" s="73">
        <v>391.99916612054415</v>
      </c>
      <c r="AC165" s="73">
        <v>472.00052964915278</v>
      </c>
      <c r="AD165" s="73">
        <v>568.00077619833883</v>
      </c>
      <c r="AE165" s="73">
        <v>686.00159576485441</v>
      </c>
      <c r="AF165" s="73">
        <v>826.99515768474362</v>
      </c>
      <c r="AG165" s="73">
        <v>998.9958388413371</v>
      </c>
      <c r="AH165" s="73">
        <v>1200.0081085961433</v>
      </c>
      <c r="AI165" s="73">
        <v>1444.0043215791466</v>
      </c>
      <c r="AJ165" s="73">
        <v>1737.0062532148768</v>
      </c>
      <c r="AK165" s="73">
        <v>2082.9909279164867</v>
      </c>
      <c r="AL165" s="73">
        <v>2492.98500274546</v>
      </c>
      <c r="AM165" s="73">
        <v>2979.0001067023472</v>
      </c>
      <c r="AN165" s="73">
        <v>3561.0019595239578</v>
      </c>
      <c r="AO165" s="73">
        <v>4259.9965997577283</v>
      </c>
      <c r="AP165" s="73">
        <v>5095.031389705634</v>
      </c>
      <c r="AQ165" s="73">
        <v>6082.0410323547321</v>
      </c>
      <c r="AR165" s="73">
        <v>7256.0267421302888</v>
      </c>
      <c r="AS165" s="73">
        <v>8639.953077703165</v>
      </c>
      <c r="AT165" s="73">
        <v>10254.099021404627</v>
      </c>
      <c r="AU165" s="73">
        <v>12128.024376833206</v>
      </c>
      <c r="AV165" s="73">
        <v>14286.055600692991</v>
      </c>
      <c r="AW165" s="73">
        <v>16755.992426365654</v>
      </c>
      <c r="AX165" s="73">
        <v>19580.914028405703</v>
      </c>
      <c r="AY165" s="73">
        <v>22781.113365810827</v>
      </c>
      <c r="AZ165" s="73">
        <v>26402.146313905741</v>
      </c>
    </row>
    <row r="166" spans="1:52" x14ac:dyDescent="0.45">
      <c r="A166" s="72" t="s">
        <v>969</v>
      </c>
      <c r="B166" s="73">
        <v>0</v>
      </c>
      <c r="C166" s="73">
        <v>0</v>
      </c>
      <c r="D166" s="73">
        <v>0</v>
      </c>
      <c r="E166" s="73">
        <v>0</v>
      </c>
      <c r="F166" s="73">
        <v>0</v>
      </c>
      <c r="G166" s="73">
        <v>0</v>
      </c>
      <c r="H166" s="73">
        <v>0</v>
      </c>
      <c r="I166" s="73">
        <v>0</v>
      </c>
      <c r="J166" s="73">
        <v>0</v>
      </c>
      <c r="K166" s="73">
        <v>0</v>
      </c>
      <c r="L166" s="73">
        <v>0</v>
      </c>
      <c r="M166" s="73">
        <v>0</v>
      </c>
      <c r="N166" s="73">
        <v>0</v>
      </c>
      <c r="O166" s="73">
        <v>0</v>
      </c>
      <c r="P166" s="73">
        <v>0</v>
      </c>
      <c r="Q166" s="73">
        <v>0</v>
      </c>
      <c r="R166" s="73">
        <v>0</v>
      </c>
      <c r="S166" s="73">
        <v>0</v>
      </c>
      <c r="T166" s="73">
        <v>0</v>
      </c>
      <c r="U166" s="73">
        <v>0</v>
      </c>
      <c r="V166" s="73">
        <v>0.99999788366590225</v>
      </c>
      <c r="W166" s="73">
        <v>2.9999921133838425</v>
      </c>
      <c r="X166" s="73">
        <v>4.9999676836403708</v>
      </c>
      <c r="Y166" s="73">
        <v>7.0000079138772158</v>
      </c>
      <c r="Z166" s="73">
        <v>11.999950343054442</v>
      </c>
      <c r="AA166" s="73">
        <v>18.999986797557881</v>
      </c>
      <c r="AB166" s="73">
        <v>32.999806628621506</v>
      </c>
      <c r="AC166" s="73">
        <v>50.999581186161734</v>
      </c>
      <c r="AD166" s="73">
        <v>73.999836716102834</v>
      </c>
      <c r="AE166" s="73">
        <v>104.99912991068359</v>
      </c>
      <c r="AF166" s="73">
        <v>143.99925068151103</v>
      </c>
      <c r="AG166" s="73">
        <v>197.99900582977688</v>
      </c>
      <c r="AH166" s="73">
        <v>272.00005199201848</v>
      </c>
      <c r="AI166" s="73">
        <v>369.99910784752046</v>
      </c>
      <c r="AJ166" s="73">
        <v>494.99889285358978</v>
      </c>
      <c r="AK166" s="73">
        <v>652.99821065014783</v>
      </c>
      <c r="AL166" s="73">
        <v>862.99657198901582</v>
      </c>
      <c r="AM166" s="73">
        <v>1138.9999325416027</v>
      </c>
      <c r="AN166" s="73">
        <v>1499.0014924890515</v>
      </c>
      <c r="AO166" s="73">
        <v>1979.9994737595828</v>
      </c>
      <c r="AP166" s="73">
        <v>2598.0191377835267</v>
      </c>
      <c r="AQ166" s="73">
        <v>3394.0249599877943</v>
      </c>
      <c r="AR166" s="73">
        <v>4399.0148447835145</v>
      </c>
      <c r="AS166" s="73">
        <v>5673.9706852054105</v>
      </c>
      <c r="AT166" s="73">
        <v>7276.0711002812295</v>
      </c>
      <c r="AU166" s="73">
        <v>9277.0178437536706</v>
      </c>
      <c r="AV166" s="73">
        <v>11746.046315225423</v>
      </c>
      <c r="AW166" s="73">
        <v>14736.993695290241</v>
      </c>
      <c r="AX166" s="73">
        <v>18330.91926863035</v>
      </c>
      <c r="AY166" s="73">
        <v>22574.112389928367</v>
      </c>
      <c r="AZ166" s="73">
        <v>27494.152351974728</v>
      </c>
    </row>
    <row r="167" spans="1:52" hidden="1" x14ac:dyDescent="0.45">
      <c r="A167" s="70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</row>
    <row r="168" spans="1:52" hidden="1" x14ac:dyDescent="0.45">
      <c r="A168" s="72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</row>
    <row r="169" spans="1:52" hidden="1" x14ac:dyDescent="0.45">
      <c r="A169" s="72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</row>
    <row r="170" spans="1:52" hidden="1" x14ac:dyDescent="0.45">
      <c r="A170" s="72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</row>
    <row r="171" spans="1:52" hidden="1" x14ac:dyDescent="0.45">
      <c r="A171" s="72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</row>
    <row r="172" spans="1:52" x14ac:dyDescent="0.45">
      <c r="A172" s="70" t="s">
        <v>960</v>
      </c>
      <c r="B172" s="71">
        <v>0</v>
      </c>
      <c r="C172" s="71">
        <v>0</v>
      </c>
      <c r="D172" s="71">
        <v>0</v>
      </c>
      <c r="E172" s="71">
        <v>0</v>
      </c>
      <c r="F172" s="71">
        <v>0</v>
      </c>
      <c r="G172" s="71">
        <v>0</v>
      </c>
      <c r="H172" s="71">
        <v>0</v>
      </c>
      <c r="I172" s="71">
        <v>0</v>
      </c>
      <c r="J172" s="71">
        <v>0</v>
      </c>
      <c r="K172" s="71">
        <v>0</v>
      </c>
      <c r="L172" s="71">
        <v>0</v>
      </c>
      <c r="M172" s="71">
        <v>0</v>
      </c>
      <c r="N172" s="71">
        <v>0</v>
      </c>
      <c r="O172" s="71">
        <v>0</v>
      </c>
      <c r="P172" s="71">
        <v>0</v>
      </c>
      <c r="Q172" s="71">
        <v>0</v>
      </c>
      <c r="R172" s="71">
        <v>0</v>
      </c>
      <c r="S172" s="71">
        <v>0</v>
      </c>
      <c r="T172" s="71">
        <v>0</v>
      </c>
      <c r="U172" s="71">
        <v>0</v>
      </c>
      <c r="V172" s="71">
        <v>0</v>
      </c>
      <c r="W172" s="71">
        <v>0</v>
      </c>
      <c r="X172" s="71">
        <v>0</v>
      </c>
      <c r="Y172" s="71">
        <v>0</v>
      </c>
      <c r="Z172" s="71">
        <v>0</v>
      </c>
      <c r="AA172" s="71">
        <v>0</v>
      </c>
      <c r="AB172" s="71">
        <v>0</v>
      </c>
      <c r="AC172" s="71">
        <v>0</v>
      </c>
      <c r="AD172" s="71">
        <v>1.999996501157532</v>
      </c>
      <c r="AE172" s="71">
        <v>17.999867865927691</v>
      </c>
      <c r="AF172" s="71">
        <v>84.999272590958668</v>
      </c>
      <c r="AG172" s="71">
        <v>225.99938170228688</v>
      </c>
      <c r="AH172" s="71">
        <v>447.00290527684746</v>
      </c>
      <c r="AI172" s="71">
        <v>758.00237202883807</v>
      </c>
      <c r="AJ172" s="71">
        <v>1151.0025545493818</v>
      </c>
      <c r="AK172" s="71">
        <v>1628.9954713492457</v>
      </c>
      <c r="AL172" s="71">
        <v>2199.988772464204</v>
      </c>
      <c r="AM172" s="71">
        <v>2838.0018874647635</v>
      </c>
      <c r="AN172" s="71">
        <v>3551.0016915136598</v>
      </c>
      <c r="AO172" s="71">
        <v>4331.9976124863797</v>
      </c>
      <c r="AP172" s="71">
        <v>5172.0317002427237</v>
      </c>
      <c r="AQ172" s="71">
        <v>6083.0417134259096</v>
      </c>
      <c r="AR172" s="71">
        <v>7075.0245903326586</v>
      </c>
      <c r="AS172" s="71">
        <v>8147.9562516901187</v>
      </c>
      <c r="AT172" s="71">
        <v>9295.0904168281413</v>
      </c>
      <c r="AU172" s="71">
        <v>10525.020884603065</v>
      </c>
      <c r="AV172" s="71">
        <v>11821.046341026416</v>
      </c>
      <c r="AW172" s="71">
        <v>13178.994198194559</v>
      </c>
      <c r="AX172" s="71">
        <v>14590.935001679871</v>
      </c>
      <c r="AY172" s="71">
        <v>16064.081752728584</v>
      </c>
      <c r="AZ172" s="71">
        <v>17612.097112796295</v>
      </c>
    </row>
    <row r="173" spans="1:52" x14ac:dyDescent="0.45">
      <c r="A173" s="72" t="s">
        <v>961</v>
      </c>
      <c r="B173" s="73">
        <v>0</v>
      </c>
      <c r="C173" s="73">
        <v>0</v>
      </c>
      <c r="D173" s="73">
        <v>0</v>
      </c>
      <c r="E173" s="73">
        <v>0</v>
      </c>
      <c r="F173" s="73">
        <v>0</v>
      </c>
      <c r="G173" s="73">
        <v>0</v>
      </c>
      <c r="H173" s="73">
        <v>0</v>
      </c>
      <c r="I173" s="73">
        <v>0</v>
      </c>
      <c r="J173" s="73">
        <v>0</v>
      </c>
      <c r="K173" s="73">
        <v>0</v>
      </c>
      <c r="L173" s="73">
        <v>0</v>
      </c>
      <c r="M173" s="73">
        <v>0</v>
      </c>
      <c r="N173" s="73">
        <v>0</v>
      </c>
      <c r="O173" s="73">
        <v>0</v>
      </c>
      <c r="P173" s="73">
        <v>0</v>
      </c>
      <c r="Q173" s="73">
        <v>0</v>
      </c>
      <c r="R173" s="73">
        <v>0</v>
      </c>
      <c r="S173" s="73">
        <v>0</v>
      </c>
      <c r="T173" s="73">
        <v>0</v>
      </c>
      <c r="U173" s="73">
        <v>0</v>
      </c>
      <c r="V173" s="73">
        <v>0</v>
      </c>
      <c r="W173" s="73">
        <v>0</v>
      </c>
      <c r="X173" s="73">
        <v>0</v>
      </c>
      <c r="Y173" s="73">
        <v>0</v>
      </c>
      <c r="Z173" s="73">
        <v>0</v>
      </c>
      <c r="AA173" s="73">
        <v>0</v>
      </c>
      <c r="AB173" s="73">
        <v>0</v>
      </c>
      <c r="AC173" s="73">
        <v>0</v>
      </c>
      <c r="AD173" s="73">
        <v>0</v>
      </c>
      <c r="AE173" s="73">
        <v>0</v>
      </c>
      <c r="AF173" s="73">
        <v>0</v>
      </c>
      <c r="AG173" s="73">
        <v>0</v>
      </c>
      <c r="AH173" s="73">
        <v>0</v>
      </c>
      <c r="AI173" s="73">
        <v>0</v>
      </c>
      <c r="AJ173" s="73">
        <v>0</v>
      </c>
      <c r="AK173" s="73">
        <v>0</v>
      </c>
      <c r="AL173" s="73">
        <v>0</v>
      </c>
      <c r="AM173" s="73">
        <v>0</v>
      </c>
      <c r="AN173" s="73">
        <v>0</v>
      </c>
      <c r="AO173" s="73">
        <v>0</v>
      </c>
      <c r="AP173" s="73">
        <v>0</v>
      </c>
      <c r="AQ173" s="73">
        <v>0</v>
      </c>
      <c r="AR173" s="73">
        <v>0</v>
      </c>
      <c r="AS173" s="73">
        <v>0</v>
      </c>
      <c r="AT173" s="73">
        <v>0</v>
      </c>
      <c r="AU173" s="73">
        <v>0</v>
      </c>
      <c r="AV173" s="73">
        <v>0</v>
      </c>
      <c r="AW173" s="73">
        <v>0</v>
      </c>
      <c r="AX173" s="73">
        <v>0</v>
      </c>
      <c r="AY173" s="73">
        <v>0</v>
      </c>
      <c r="AZ173" s="73">
        <v>0</v>
      </c>
    </row>
    <row r="174" spans="1:52" x14ac:dyDescent="0.45">
      <c r="A174" s="72" t="s">
        <v>962</v>
      </c>
      <c r="B174" s="73">
        <v>0</v>
      </c>
      <c r="C174" s="73">
        <v>0</v>
      </c>
      <c r="D174" s="73">
        <v>0</v>
      </c>
      <c r="E174" s="73">
        <v>0</v>
      </c>
      <c r="F174" s="73">
        <v>0</v>
      </c>
      <c r="G174" s="73">
        <v>0</v>
      </c>
      <c r="H174" s="73">
        <v>0</v>
      </c>
      <c r="I174" s="73">
        <v>0</v>
      </c>
      <c r="J174" s="73">
        <v>0</v>
      </c>
      <c r="K174" s="73">
        <v>0</v>
      </c>
      <c r="L174" s="73">
        <v>0</v>
      </c>
      <c r="M174" s="73">
        <v>0</v>
      </c>
      <c r="N174" s="73">
        <v>0</v>
      </c>
      <c r="O174" s="73">
        <v>0</v>
      </c>
      <c r="P174" s="73">
        <v>0</v>
      </c>
      <c r="Q174" s="73">
        <v>0</v>
      </c>
      <c r="R174" s="73">
        <v>0</v>
      </c>
      <c r="S174" s="73">
        <v>0</v>
      </c>
      <c r="T174" s="73">
        <v>0</v>
      </c>
      <c r="U174" s="73">
        <v>0</v>
      </c>
      <c r="V174" s="73">
        <v>0</v>
      </c>
      <c r="W174" s="73">
        <v>0</v>
      </c>
      <c r="X174" s="73">
        <v>0</v>
      </c>
      <c r="Y174" s="73">
        <v>0</v>
      </c>
      <c r="Z174" s="73">
        <v>0</v>
      </c>
      <c r="AA174" s="73">
        <v>0</v>
      </c>
      <c r="AB174" s="73">
        <v>0</v>
      </c>
      <c r="AC174" s="73">
        <v>0</v>
      </c>
      <c r="AD174" s="73">
        <v>0</v>
      </c>
      <c r="AE174" s="73">
        <v>0</v>
      </c>
      <c r="AF174" s="73">
        <v>0</v>
      </c>
      <c r="AG174" s="73">
        <v>0</v>
      </c>
      <c r="AH174" s="73">
        <v>0</v>
      </c>
      <c r="AI174" s="73">
        <v>0</v>
      </c>
      <c r="AJ174" s="73">
        <v>0</v>
      </c>
      <c r="AK174" s="73">
        <v>0</v>
      </c>
      <c r="AL174" s="73">
        <v>0</v>
      </c>
      <c r="AM174" s="73">
        <v>0</v>
      </c>
      <c r="AN174" s="73">
        <v>0</v>
      </c>
      <c r="AO174" s="73">
        <v>0</v>
      </c>
      <c r="AP174" s="73">
        <v>0</v>
      </c>
      <c r="AQ174" s="73">
        <v>0</v>
      </c>
      <c r="AR174" s="73">
        <v>0</v>
      </c>
      <c r="AS174" s="73">
        <v>0</v>
      </c>
      <c r="AT174" s="73">
        <v>0</v>
      </c>
      <c r="AU174" s="73">
        <v>0</v>
      </c>
      <c r="AV174" s="73">
        <v>0</v>
      </c>
      <c r="AW174" s="73">
        <v>0</v>
      </c>
      <c r="AX174" s="73">
        <v>0</v>
      </c>
      <c r="AY174" s="73">
        <v>0</v>
      </c>
      <c r="AZ174" s="73">
        <v>0</v>
      </c>
    </row>
    <row r="175" spans="1:52" x14ac:dyDescent="0.45">
      <c r="A175" s="72" t="s">
        <v>963</v>
      </c>
      <c r="B175" s="73">
        <v>0</v>
      </c>
      <c r="C175" s="73">
        <v>0</v>
      </c>
      <c r="D175" s="73">
        <v>0</v>
      </c>
      <c r="E175" s="73">
        <v>0</v>
      </c>
      <c r="F175" s="73">
        <v>0</v>
      </c>
      <c r="G175" s="73">
        <v>0</v>
      </c>
      <c r="H175" s="73">
        <v>0</v>
      </c>
      <c r="I175" s="73">
        <v>0</v>
      </c>
      <c r="J175" s="73">
        <v>0</v>
      </c>
      <c r="K175" s="73">
        <v>0</v>
      </c>
      <c r="L175" s="73">
        <v>0</v>
      </c>
      <c r="M175" s="73">
        <v>0</v>
      </c>
      <c r="N175" s="73">
        <v>0</v>
      </c>
      <c r="O175" s="73">
        <v>0</v>
      </c>
      <c r="P175" s="73">
        <v>0</v>
      </c>
      <c r="Q175" s="73">
        <v>0</v>
      </c>
      <c r="R175" s="73">
        <v>0</v>
      </c>
      <c r="S175" s="73">
        <v>0</v>
      </c>
      <c r="T175" s="73">
        <v>0</v>
      </c>
      <c r="U175" s="73">
        <v>0</v>
      </c>
      <c r="V175" s="73">
        <v>0</v>
      </c>
      <c r="W175" s="73">
        <v>0</v>
      </c>
      <c r="X175" s="73">
        <v>0</v>
      </c>
      <c r="Y175" s="73">
        <v>0</v>
      </c>
      <c r="Z175" s="73">
        <v>0</v>
      </c>
      <c r="AA175" s="73">
        <v>0</v>
      </c>
      <c r="AB175" s="73">
        <v>0</v>
      </c>
      <c r="AC175" s="73">
        <v>0</v>
      </c>
      <c r="AD175" s="73">
        <v>1.999996501157532</v>
      </c>
      <c r="AE175" s="73">
        <v>17.999867865927691</v>
      </c>
      <c r="AF175" s="73">
        <v>84.999272590958668</v>
      </c>
      <c r="AG175" s="73">
        <v>225.99938170228688</v>
      </c>
      <c r="AH175" s="73">
        <v>447.00290527684746</v>
      </c>
      <c r="AI175" s="73">
        <v>758.00237202883807</v>
      </c>
      <c r="AJ175" s="73">
        <v>1151.0025545493818</v>
      </c>
      <c r="AK175" s="73">
        <v>1628.9954713492457</v>
      </c>
      <c r="AL175" s="73">
        <v>2199.988772464204</v>
      </c>
      <c r="AM175" s="73">
        <v>2838.0018874647635</v>
      </c>
      <c r="AN175" s="73">
        <v>3551.0016915136598</v>
      </c>
      <c r="AO175" s="73">
        <v>4331.9976124863797</v>
      </c>
      <c r="AP175" s="73">
        <v>5172.0317002427237</v>
      </c>
      <c r="AQ175" s="73">
        <v>6083.0417134259096</v>
      </c>
      <c r="AR175" s="73">
        <v>7075.0245903326586</v>
      </c>
      <c r="AS175" s="73">
        <v>8147.9562516901187</v>
      </c>
      <c r="AT175" s="73">
        <v>9295.0904168281413</v>
      </c>
      <c r="AU175" s="73">
        <v>10525.020884603065</v>
      </c>
      <c r="AV175" s="73">
        <v>11821.046341026416</v>
      </c>
      <c r="AW175" s="73">
        <v>13178.994198194559</v>
      </c>
      <c r="AX175" s="73">
        <v>14590.935001679871</v>
      </c>
      <c r="AY175" s="73">
        <v>16064.081752728584</v>
      </c>
      <c r="AZ175" s="73">
        <v>17612.097112796295</v>
      </c>
    </row>
    <row r="176" spans="1:52" x14ac:dyDescent="0.45">
      <c r="A176" s="72" t="s">
        <v>970</v>
      </c>
      <c r="B176" s="73">
        <v>0</v>
      </c>
      <c r="C176" s="73">
        <v>0</v>
      </c>
      <c r="D176" s="73">
        <v>0</v>
      </c>
      <c r="E176" s="73">
        <v>0</v>
      </c>
      <c r="F176" s="73">
        <v>0</v>
      </c>
      <c r="G176" s="73">
        <v>0</v>
      </c>
      <c r="H176" s="73">
        <v>0</v>
      </c>
      <c r="I176" s="73">
        <v>0</v>
      </c>
      <c r="J176" s="73">
        <v>0</v>
      </c>
      <c r="K176" s="73">
        <v>0</v>
      </c>
      <c r="L176" s="73">
        <v>0</v>
      </c>
      <c r="M176" s="73">
        <v>0</v>
      </c>
      <c r="N176" s="73">
        <v>0</v>
      </c>
      <c r="O176" s="73">
        <v>0</v>
      </c>
      <c r="P176" s="73">
        <v>0</v>
      </c>
      <c r="Q176" s="73">
        <v>0</v>
      </c>
      <c r="R176" s="73">
        <v>0</v>
      </c>
      <c r="S176" s="73">
        <v>0</v>
      </c>
      <c r="T176" s="73">
        <v>0</v>
      </c>
      <c r="U176" s="73">
        <v>0</v>
      </c>
      <c r="V176" s="73">
        <v>0</v>
      </c>
      <c r="W176" s="73">
        <v>0</v>
      </c>
      <c r="X176" s="73">
        <v>0</v>
      </c>
      <c r="Y176" s="73">
        <v>0</v>
      </c>
      <c r="Z176" s="73">
        <v>0</v>
      </c>
      <c r="AA176" s="73">
        <v>0</v>
      </c>
      <c r="AB176" s="73">
        <v>0</v>
      </c>
      <c r="AC176" s="73">
        <v>0</v>
      </c>
      <c r="AD176" s="73">
        <v>0</v>
      </c>
      <c r="AE176" s="73">
        <v>0</v>
      </c>
      <c r="AF176" s="73">
        <v>0</v>
      </c>
      <c r="AG176" s="73">
        <v>0</v>
      </c>
      <c r="AH176" s="73">
        <v>0</v>
      </c>
      <c r="AI176" s="73">
        <v>0</v>
      </c>
      <c r="AJ176" s="73">
        <v>0</v>
      </c>
      <c r="AK176" s="73">
        <v>0</v>
      </c>
      <c r="AL176" s="73">
        <v>0</v>
      </c>
      <c r="AM176" s="73">
        <v>0</v>
      </c>
      <c r="AN176" s="73">
        <v>0</v>
      </c>
      <c r="AO176" s="73">
        <v>0</v>
      </c>
      <c r="AP176" s="73">
        <v>0</v>
      </c>
      <c r="AQ176" s="73">
        <v>0</v>
      </c>
      <c r="AR176" s="73">
        <v>0</v>
      </c>
      <c r="AS176" s="73">
        <v>0</v>
      </c>
      <c r="AT176" s="73">
        <v>0</v>
      </c>
      <c r="AU176" s="73">
        <v>0</v>
      </c>
      <c r="AV176" s="73">
        <v>0</v>
      </c>
      <c r="AW176" s="73">
        <v>0</v>
      </c>
      <c r="AX176" s="73">
        <v>0</v>
      </c>
      <c r="AY176" s="73">
        <v>0</v>
      </c>
      <c r="AZ176" s="73">
        <v>0</v>
      </c>
    </row>
    <row r="177" spans="1:52" x14ac:dyDescent="0.45">
      <c r="A177" s="70" t="s">
        <v>964</v>
      </c>
      <c r="B177" s="71">
        <v>0</v>
      </c>
      <c r="C177" s="71">
        <v>0</v>
      </c>
      <c r="D177" s="71">
        <v>0</v>
      </c>
      <c r="E177" s="71">
        <v>0</v>
      </c>
      <c r="F177" s="71">
        <v>0</v>
      </c>
      <c r="G177" s="71">
        <v>0</v>
      </c>
      <c r="H177" s="71">
        <v>0</v>
      </c>
      <c r="I177" s="71">
        <v>0</v>
      </c>
      <c r="J177" s="71">
        <v>0</v>
      </c>
      <c r="K177" s="71">
        <v>0</v>
      </c>
      <c r="L177" s="71">
        <v>0</v>
      </c>
      <c r="M177" s="71">
        <v>0</v>
      </c>
      <c r="N177" s="71">
        <v>0</v>
      </c>
      <c r="O177" s="71">
        <v>0</v>
      </c>
      <c r="P177" s="71">
        <v>0</v>
      </c>
      <c r="Q177" s="71">
        <v>0</v>
      </c>
      <c r="R177" s="71">
        <v>2.0000069836195413</v>
      </c>
      <c r="S177" s="71">
        <v>4.0000273326114213</v>
      </c>
      <c r="T177" s="71">
        <v>7.9999995707962643</v>
      </c>
      <c r="U177" s="71">
        <v>13.000067264702507</v>
      </c>
      <c r="V177" s="71">
        <v>20.00001664844886</v>
      </c>
      <c r="W177" s="71">
        <v>20.000018536004795</v>
      </c>
      <c r="X177" s="71">
        <v>19.999999834681137</v>
      </c>
      <c r="Y177" s="71">
        <v>19.000001160106272</v>
      </c>
      <c r="Z177" s="71">
        <v>14.999911339536061</v>
      </c>
      <c r="AA177" s="71">
        <v>10.999945886332068</v>
      </c>
      <c r="AB177" s="71">
        <v>8.0000293108907954</v>
      </c>
      <c r="AC177" s="71">
        <v>3.9999640494622684</v>
      </c>
      <c r="AD177" s="71">
        <v>0</v>
      </c>
      <c r="AE177" s="71">
        <v>0</v>
      </c>
      <c r="AF177" s="71">
        <v>128.99875391276254</v>
      </c>
      <c r="AG177" s="71">
        <v>520.99521092677082</v>
      </c>
      <c r="AH177" s="71">
        <v>1201.0063984720719</v>
      </c>
      <c r="AI177" s="71">
        <v>2183.0060705731285</v>
      </c>
      <c r="AJ177" s="71">
        <v>3451.0103306062779</v>
      </c>
      <c r="AK177" s="71">
        <v>4997.9857055592511</v>
      </c>
      <c r="AL177" s="71">
        <v>6795.9647852650651</v>
      </c>
      <c r="AM177" s="71">
        <v>8832.0023942549669</v>
      </c>
      <c r="AN177" s="71">
        <v>11025.005570126734</v>
      </c>
      <c r="AO177" s="71">
        <v>13386.992252589183</v>
      </c>
      <c r="AP177" s="71">
        <v>15929.094686199085</v>
      </c>
      <c r="AQ177" s="71">
        <v>18690.125153198183</v>
      </c>
      <c r="AR177" s="71">
        <v>21655.075288857588</v>
      </c>
      <c r="AS177" s="71">
        <v>24824.866629083659</v>
      </c>
      <c r="AT177" s="71">
        <v>28198.272364699249</v>
      </c>
      <c r="AU177" s="71">
        <v>31792.063880763311</v>
      </c>
      <c r="AV177" s="71">
        <v>35575.137357796651</v>
      </c>
      <c r="AW177" s="71">
        <v>39579.979837684783</v>
      </c>
      <c r="AX177" s="71">
        <v>43733.807214884866</v>
      </c>
      <c r="AY177" s="71">
        <v>48069.238525744469</v>
      </c>
      <c r="AZ177" s="71">
        <v>52609.291803540109</v>
      </c>
    </row>
    <row r="178" spans="1:52" x14ac:dyDescent="0.45">
      <c r="A178" s="72" t="s">
        <v>965</v>
      </c>
      <c r="B178" s="73">
        <v>0</v>
      </c>
      <c r="C178" s="73">
        <v>0</v>
      </c>
      <c r="D178" s="73">
        <v>0</v>
      </c>
      <c r="E178" s="73">
        <v>0</v>
      </c>
      <c r="F178" s="73">
        <v>0</v>
      </c>
      <c r="G178" s="73">
        <v>0</v>
      </c>
      <c r="H178" s="73">
        <v>0</v>
      </c>
      <c r="I178" s="73">
        <v>0</v>
      </c>
      <c r="J178" s="73">
        <v>0</v>
      </c>
      <c r="K178" s="73">
        <v>0</v>
      </c>
      <c r="L178" s="73">
        <v>0</v>
      </c>
      <c r="M178" s="73">
        <v>0</v>
      </c>
      <c r="N178" s="73">
        <v>0</v>
      </c>
      <c r="O178" s="73">
        <v>0</v>
      </c>
      <c r="P178" s="73">
        <v>0</v>
      </c>
      <c r="Q178" s="73">
        <v>0</v>
      </c>
      <c r="R178" s="73">
        <v>0</v>
      </c>
      <c r="S178" s="73">
        <v>0</v>
      </c>
      <c r="T178" s="73">
        <v>0</v>
      </c>
      <c r="U178" s="73">
        <v>0</v>
      </c>
      <c r="V178" s="73">
        <v>0</v>
      </c>
      <c r="W178" s="73">
        <v>0</v>
      </c>
      <c r="X178" s="73">
        <v>0</v>
      </c>
      <c r="Y178" s="73">
        <v>0</v>
      </c>
      <c r="Z178" s="73">
        <v>0</v>
      </c>
      <c r="AA178" s="73">
        <v>0</v>
      </c>
      <c r="AB178" s="73">
        <v>0</v>
      </c>
      <c r="AC178" s="73">
        <v>0</v>
      </c>
      <c r="AD178" s="73">
        <v>0</v>
      </c>
      <c r="AE178" s="73">
        <v>0</v>
      </c>
      <c r="AF178" s="73">
        <v>58.999450781922221</v>
      </c>
      <c r="AG178" s="73">
        <v>254.99735272206652</v>
      </c>
      <c r="AH178" s="73">
        <v>625.00325200149109</v>
      </c>
      <c r="AI178" s="73">
        <v>1196.0030172790391</v>
      </c>
      <c r="AJ178" s="73">
        <v>1981.00669810775</v>
      </c>
      <c r="AK178" s="73">
        <v>2995.9914475578553</v>
      </c>
      <c r="AL178" s="73">
        <v>4245.9784938751991</v>
      </c>
      <c r="AM178" s="73">
        <v>5743.001565970415</v>
      </c>
      <c r="AN178" s="73">
        <v>7443.0038156133533</v>
      </c>
      <c r="AO178" s="73">
        <v>9357.9944264279584</v>
      </c>
      <c r="AP178" s="73">
        <v>11496.067860640731</v>
      </c>
      <c r="AQ178" s="73">
        <v>13887.091926766338</v>
      </c>
      <c r="AR178" s="73">
        <v>16520.058555062285</v>
      </c>
      <c r="AS178" s="73">
        <v>19386.895506298508</v>
      </c>
      <c r="AT178" s="73">
        <v>22496.218176728769</v>
      </c>
      <c r="AU178" s="73">
        <v>25844.052302660959</v>
      </c>
      <c r="AV178" s="73">
        <v>29400.112565208303</v>
      </c>
      <c r="AW178" s="73">
        <v>33189.983725707694</v>
      </c>
      <c r="AX178" s="73">
        <v>37142.836393290803</v>
      </c>
      <c r="AY178" s="73">
        <v>41295.205379558654</v>
      </c>
      <c r="AZ178" s="73">
        <v>45643.254376567871</v>
      </c>
    </row>
    <row r="179" spans="1:52" x14ac:dyDescent="0.45">
      <c r="A179" s="74" t="s">
        <v>971</v>
      </c>
      <c r="B179" s="58">
        <v>0</v>
      </c>
      <c r="C179" s="58">
        <v>0</v>
      </c>
      <c r="D179" s="58">
        <v>0</v>
      </c>
      <c r="E179" s="58">
        <v>0</v>
      </c>
      <c r="F179" s="58">
        <v>0</v>
      </c>
      <c r="G179" s="58">
        <v>0</v>
      </c>
      <c r="H179" s="58">
        <v>0</v>
      </c>
      <c r="I179" s="58">
        <v>0</v>
      </c>
      <c r="J179" s="58">
        <v>0</v>
      </c>
      <c r="K179" s="58">
        <v>0</v>
      </c>
      <c r="L179" s="58">
        <v>0</v>
      </c>
      <c r="M179" s="58">
        <v>0</v>
      </c>
      <c r="N179" s="58">
        <v>0</v>
      </c>
      <c r="O179" s="58">
        <v>0</v>
      </c>
      <c r="P179" s="58">
        <v>0</v>
      </c>
      <c r="Q179" s="58">
        <v>0</v>
      </c>
      <c r="R179" s="58">
        <v>2.0000069836195413</v>
      </c>
      <c r="S179" s="58">
        <v>4.0000273326114213</v>
      </c>
      <c r="T179" s="58">
        <v>7.9999995707962643</v>
      </c>
      <c r="U179" s="58">
        <v>13.000067264702507</v>
      </c>
      <c r="V179" s="58">
        <v>20.00001664844886</v>
      </c>
      <c r="W179" s="58">
        <v>20.000018536004795</v>
      </c>
      <c r="X179" s="58">
        <v>19.999999834681137</v>
      </c>
      <c r="Y179" s="58">
        <v>19.000001160106272</v>
      </c>
      <c r="Z179" s="58">
        <v>14.999911339536061</v>
      </c>
      <c r="AA179" s="58">
        <v>10.999945886332068</v>
      </c>
      <c r="AB179" s="58">
        <v>8.0000293108907954</v>
      </c>
      <c r="AC179" s="58">
        <v>3.9999640494622684</v>
      </c>
      <c r="AD179" s="58">
        <v>0</v>
      </c>
      <c r="AE179" s="58">
        <v>0</v>
      </c>
      <c r="AF179" s="58">
        <v>69.999303130840318</v>
      </c>
      <c r="AG179" s="58">
        <v>265.99785820470436</v>
      </c>
      <c r="AH179" s="58">
        <v>576.00314647058065</v>
      </c>
      <c r="AI179" s="58">
        <v>987.00305329408923</v>
      </c>
      <c r="AJ179" s="58">
        <v>1470.0036324985278</v>
      </c>
      <c r="AK179" s="58">
        <v>2001.994258001396</v>
      </c>
      <c r="AL179" s="58">
        <v>2549.9862913898655</v>
      </c>
      <c r="AM179" s="58">
        <v>3089.0008282845529</v>
      </c>
      <c r="AN179" s="58">
        <v>3582.001754513381</v>
      </c>
      <c r="AO179" s="58">
        <v>4028.9978261612246</v>
      </c>
      <c r="AP179" s="58">
        <v>4433.0268255583542</v>
      </c>
      <c r="AQ179" s="58">
        <v>4803.0332264318458</v>
      </c>
      <c r="AR179" s="58">
        <v>5135.0167337953026</v>
      </c>
      <c r="AS179" s="58">
        <v>5437.9711227851512</v>
      </c>
      <c r="AT179" s="58">
        <v>5702.0541879704788</v>
      </c>
      <c r="AU179" s="58">
        <v>5948.0115781023515</v>
      </c>
      <c r="AV179" s="58">
        <v>6175.0247925883505</v>
      </c>
      <c r="AW179" s="58">
        <v>6389.996111977086</v>
      </c>
      <c r="AX179" s="58">
        <v>6590.97082159406</v>
      </c>
      <c r="AY179" s="58">
        <v>6774.0331461858168</v>
      </c>
      <c r="AZ179" s="58">
        <v>6966.0374269722352</v>
      </c>
    </row>
    <row r="180" spans="1:52" x14ac:dyDescent="0.45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</row>
    <row r="181" spans="1:52" x14ac:dyDescent="0.45">
      <c r="A181" s="47" t="s">
        <v>939</v>
      </c>
      <c r="B181" s="65">
        <v>24799.5</v>
      </c>
      <c r="C181" s="65">
        <v>25140</v>
      </c>
      <c r="D181" s="65">
        <v>25818.5</v>
      </c>
      <c r="E181" s="65">
        <v>26870</v>
      </c>
      <c r="F181" s="65">
        <v>27239</v>
      </c>
      <c r="G181" s="65">
        <v>27797.5</v>
      </c>
      <c r="H181" s="65">
        <v>28308</v>
      </c>
      <c r="I181" s="65">
        <v>28898.5</v>
      </c>
      <c r="J181" s="65">
        <v>29574</v>
      </c>
      <c r="K181" s="65">
        <v>29668.5</v>
      </c>
      <c r="L181" s="65">
        <v>30067.5</v>
      </c>
      <c r="M181" s="65">
        <v>30500.5</v>
      </c>
      <c r="N181" s="65">
        <v>30792</v>
      </c>
      <c r="O181" s="65">
        <v>30755.5</v>
      </c>
      <c r="P181" s="65">
        <v>30829.5</v>
      </c>
      <c r="Q181" s="65">
        <v>30819</v>
      </c>
      <c r="R181" s="65">
        <v>31448.082354942009</v>
      </c>
      <c r="S181" s="65">
        <v>32410.656179037338</v>
      </c>
      <c r="T181" s="65">
        <v>33268.339337784026</v>
      </c>
      <c r="U181" s="65">
        <v>33991.499238546778</v>
      </c>
      <c r="V181" s="65">
        <v>34569.343660142127</v>
      </c>
      <c r="W181" s="65">
        <v>35085.666917719769</v>
      </c>
      <c r="X181" s="65">
        <v>35520.016097105719</v>
      </c>
      <c r="Y181" s="65">
        <v>35947.996721171607</v>
      </c>
      <c r="Z181" s="65">
        <v>36352.394542027519</v>
      </c>
      <c r="AA181" s="65">
        <v>36747.916444688664</v>
      </c>
      <c r="AB181" s="65">
        <v>37154.069591220104</v>
      </c>
      <c r="AC181" s="65">
        <v>37566.545802657485</v>
      </c>
      <c r="AD181" s="65">
        <v>37937.951818484711</v>
      </c>
      <c r="AE181" s="65">
        <v>38309.10416612788</v>
      </c>
      <c r="AF181" s="65">
        <v>38659.193572141667</v>
      </c>
      <c r="AG181" s="65">
        <v>38996.980074185805</v>
      </c>
      <c r="AH181" s="65">
        <v>39308.387689186173</v>
      </c>
      <c r="AI181" s="65">
        <v>39610.199358011821</v>
      </c>
      <c r="AJ181" s="65">
        <v>39907.207166556342</v>
      </c>
      <c r="AK181" s="65">
        <v>40198.273229901431</v>
      </c>
      <c r="AL181" s="65">
        <v>40485.339273823804</v>
      </c>
      <c r="AM181" s="65">
        <v>40771.349773143564</v>
      </c>
      <c r="AN181" s="65">
        <v>41053.855030869367</v>
      </c>
      <c r="AO181" s="65">
        <v>41347.494645765189</v>
      </c>
      <c r="AP181" s="65">
        <v>41646.419054105238</v>
      </c>
      <c r="AQ181" s="65">
        <v>41951.81983213967</v>
      </c>
      <c r="AR181" s="65">
        <v>42260.783103325382</v>
      </c>
      <c r="AS181" s="65">
        <v>42572.805096470031</v>
      </c>
      <c r="AT181" s="65">
        <v>42887.227278926941</v>
      </c>
      <c r="AU181" s="65">
        <v>43205.934449416003</v>
      </c>
      <c r="AV181" s="65">
        <v>43519.174921313235</v>
      </c>
      <c r="AW181" s="65">
        <v>43836.424625494321</v>
      </c>
      <c r="AX181" s="65">
        <v>44165.921795445538</v>
      </c>
      <c r="AY181" s="65">
        <v>44516.703507547267</v>
      </c>
      <c r="AZ181" s="65">
        <v>44897.03714994355</v>
      </c>
    </row>
    <row r="182" spans="1:52" x14ac:dyDescent="0.45">
      <c r="A182" s="66" t="s">
        <v>934</v>
      </c>
      <c r="B182" s="67">
        <v>19438</v>
      </c>
      <c r="C182" s="67">
        <v>19716.5</v>
      </c>
      <c r="D182" s="67">
        <v>20278.5</v>
      </c>
      <c r="E182" s="67">
        <v>21215</v>
      </c>
      <c r="F182" s="67">
        <v>21252</v>
      </c>
      <c r="G182" s="67">
        <v>21670</v>
      </c>
      <c r="H182" s="67">
        <v>22023</v>
      </c>
      <c r="I182" s="67">
        <v>22477.5</v>
      </c>
      <c r="J182" s="67">
        <v>23097.5</v>
      </c>
      <c r="K182" s="67">
        <v>23436.5</v>
      </c>
      <c r="L182" s="67">
        <v>23866.5</v>
      </c>
      <c r="M182" s="67">
        <v>24270.5</v>
      </c>
      <c r="N182" s="67">
        <v>24707</v>
      </c>
      <c r="O182" s="67">
        <v>24839</v>
      </c>
      <c r="P182" s="67">
        <v>25003</v>
      </c>
      <c r="Q182" s="67">
        <v>25061</v>
      </c>
      <c r="R182" s="67">
        <v>25736.767386708547</v>
      </c>
      <c r="S182" s="67">
        <v>26504.764012950229</v>
      </c>
      <c r="T182" s="67">
        <v>27198.771022819274</v>
      </c>
      <c r="U182" s="67">
        <v>27775.903906128595</v>
      </c>
      <c r="V182" s="67">
        <v>28222.673820040429</v>
      </c>
      <c r="W182" s="67">
        <v>28614.182498178328</v>
      </c>
      <c r="X182" s="67">
        <v>28935.674161974413</v>
      </c>
      <c r="Y182" s="67">
        <v>29265.14138204222</v>
      </c>
      <c r="Z182" s="67">
        <v>29574.708792523459</v>
      </c>
      <c r="AA182" s="67">
        <v>29877.888248820531</v>
      </c>
      <c r="AB182" s="67">
        <v>30192.584463144045</v>
      </c>
      <c r="AC182" s="67">
        <v>30513.839827942291</v>
      </c>
      <c r="AD182" s="67">
        <v>30794.003097839966</v>
      </c>
      <c r="AE182" s="67">
        <v>31074.029001442046</v>
      </c>
      <c r="AF182" s="67">
        <v>31333.258855772547</v>
      </c>
      <c r="AG182" s="67">
        <v>31594.681892663993</v>
      </c>
      <c r="AH182" s="67">
        <v>31831.220979513375</v>
      </c>
      <c r="AI182" s="67">
        <v>32058.539064482808</v>
      </c>
      <c r="AJ182" s="67">
        <v>32280.684756366372</v>
      </c>
      <c r="AK182" s="67">
        <v>32495.444922824885</v>
      </c>
      <c r="AL182" s="67">
        <v>32708.058213382013</v>
      </c>
      <c r="AM182" s="67">
        <v>32917.950856167176</v>
      </c>
      <c r="AN182" s="67">
        <v>33123.006021519701</v>
      </c>
      <c r="AO182" s="67">
        <v>33338.13525697076</v>
      </c>
      <c r="AP182" s="67">
        <v>33555.927715329068</v>
      </c>
      <c r="AQ182" s="67">
        <v>33776.98793644835</v>
      </c>
      <c r="AR182" s="67">
        <v>34001.807038929837</v>
      </c>
      <c r="AS182" s="67">
        <v>34227.948466858768</v>
      </c>
      <c r="AT182" s="67">
        <v>34455.988809372175</v>
      </c>
      <c r="AU182" s="67">
        <v>34686.781633166342</v>
      </c>
      <c r="AV182" s="67">
        <v>34914.624140063708</v>
      </c>
      <c r="AW182" s="67">
        <v>35145.888458724694</v>
      </c>
      <c r="AX182" s="67">
        <v>35389.904848874037</v>
      </c>
      <c r="AY182" s="67">
        <v>35655.235699451441</v>
      </c>
      <c r="AZ182" s="67">
        <v>35949.695683271224</v>
      </c>
    </row>
    <row r="183" spans="1:52" x14ac:dyDescent="0.45">
      <c r="A183" s="76" t="s">
        <v>977</v>
      </c>
      <c r="B183" s="71">
        <v>9721</v>
      </c>
      <c r="C183" s="71">
        <v>9843.5</v>
      </c>
      <c r="D183" s="71">
        <v>10207</v>
      </c>
      <c r="E183" s="71">
        <v>10723</v>
      </c>
      <c r="F183" s="71">
        <v>10491</v>
      </c>
      <c r="G183" s="71">
        <v>10754.5</v>
      </c>
      <c r="H183" s="71">
        <v>10863</v>
      </c>
      <c r="I183" s="71">
        <v>11060.5</v>
      </c>
      <c r="J183" s="71">
        <v>11318</v>
      </c>
      <c r="K183" s="71">
        <v>11459</v>
      </c>
      <c r="L183" s="71">
        <v>11666.5</v>
      </c>
      <c r="M183" s="71">
        <v>11900.5</v>
      </c>
      <c r="N183" s="71">
        <v>12126</v>
      </c>
      <c r="O183" s="71">
        <v>12221</v>
      </c>
      <c r="P183" s="71">
        <v>12282</v>
      </c>
      <c r="Q183" s="71">
        <v>12285</v>
      </c>
      <c r="R183" s="71">
        <v>12510.621866674883</v>
      </c>
      <c r="S183" s="71">
        <v>12813.790206715666</v>
      </c>
      <c r="T183" s="71">
        <v>13066.547371206456</v>
      </c>
      <c r="U183" s="71">
        <v>13269.062942846471</v>
      </c>
      <c r="V183" s="71">
        <v>13417.641628865766</v>
      </c>
      <c r="W183" s="71">
        <v>13542.071063088972</v>
      </c>
      <c r="X183" s="71">
        <v>13632.46250706721</v>
      </c>
      <c r="Y183" s="71">
        <v>13728.531130839214</v>
      </c>
      <c r="Z183" s="71">
        <v>13812.912527176744</v>
      </c>
      <c r="AA183" s="71">
        <v>13888.902499734817</v>
      </c>
      <c r="AB183" s="71">
        <v>13980.193273910296</v>
      </c>
      <c r="AC183" s="71">
        <v>14074.024590189161</v>
      </c>
      <c r="AD183" s="71">
        <v>14138.555204273431</v>
      </c>
      <c r="AE183" s="71">
        <v>14210.036026115726</v>
      </c>
      <c r="AF183" s="71">
        <v>14273.975887467481</v>
      </c>
      <c r="AG183" s="71">
        <v>14339.453787736114</v>
      </c>
      <c r="AH183" s="71">
        <v>14379.342854177787</v>
      </c>
      <c r="AI183" s="71">
        <v>14417.815901040773</v>
      </c>
      <c r="AJ183" s="71">
        <v>14453.718535003089</v>
      </c>
      <c r="AK183" s="71">
        <v>14480.645825763189</v>
      </c>
      <c r="AL183" s="71">
        <v>14507.188470042618</v>
      </c>
      <c r="AM183" s="71">
        <v>14530.242868523546</v>
      </c>
      <c r="AN183" s="71">
        <v>14547.357369263815</v>
      </c>
      <c r="AO183" s="71">
        <v>14571.59784661543</v>
      </c>
      <c r="AP183" s="71">
        <v>14594.607992714567</v>
      </c>
      <c r="AQ183" s="71">
        <v>14615.801978787416</v>
      </c>
      <c r="AR183" s="71">
        <v>14635.75279399244</v>
      </c>
      <c r="AS183" s="71">
        <v>14651.099867206683</v>
      </c>
      <c r="AT183" s="71">
        <v>14662.938239421026</v>
      </c>
      <c r="AU183" s="71">
        <v>14670.693397764226</v>
      </c>
      <c r="AV183" s="71">
        <v>14668.770460238444</v>
      </c>
      <c r="AW183" s="71">
        <v>14665.491126077726</v>
      </c>
      <c r="AX183" s="71">
        <v>14674.344476474151</v>
      </c>
      <c r="AY183" s="71">
        <v>14699.116498032694</v>
      </c>
      <c r="AZ183" s="71">
        <v>14746.632378180195</v>
      </c>
    </row>
    <row r="184" spans="1:52" x14ac:dyDescent="0.45">
      <c r="A184" s="77" t="s">
        <v>957</v>
      </c>
      <c r="B184" s="73">
        <v>3289.5</v>
      </c>
      <c r="C184" s="73">
        <v>3233</v>
      </c>
      <c r="D184" s="73">
        <v>3362</v>
      </c>
      <c r="E184" s="73">
        <v>3489.5</v>
      </c>
      <c r="F184" s="73">
        <v>3663.5</v>
      </c>
      <c r="G184" s="73">
        <v>3715</v>
      </c>
      <c r="H184" s="73">
        <v>3790.5</v>
      </c>
      <c r="I184" s="73">
        <v>3887</v>
      </c>
      <c r="J184" s="73">
        <v>3938</v>
      </c>
      <c r="K184" s="73">
        <v>3983.5</v>
      </c>
      <c r="L184" s="73">
        <v>4025.5</v>
      </c>
      <c r="M184" s="73">
        <v>4152</v>
      </c>
      <c r="N184" s="73">
        <v>4272</v>
      </c>
      <c r="O184" s="73">
        <v>4222</v>
      </c>
      <c r="P184" s="73">
        <v>4176</v>
      </c>
      <c r="Q184" s="73">
        <v>4092</v>
      </c>
      <c r="R184" s="73">
        <v>4172.1770783191814</v>
      </c>
      <c r="S184" s="73">
        <v>4284.5108119927227</v>
      </c>
      <c r="T184" s="73">
        <v>4373.2053675030074</v>
      </c>
      <c r="U184" s="73">
        <v>4442.5056763676866</v>
      </c>
      <c r="V184" s="73">
        <v>4495.7918085417386</v>
      </c>
      <c r="W184" s="73">
        <v>4538.241852346544</v>
      </c>
      <c r="X184" s="73">
        <v>4568.620057783648</v>
      </c>
      <c r="Y184" s="73">
        <v>4596.3820177232865</v>
      </c>
      <c r="Z184" s="73">
        <v>4619.1290680925576</v>
      </c>
      <c r="AA184" s="73">
        <v>4640.4233529600306</v>
      </c>
      <c r="AB184" s="73">
        <v>4665.3655279264049</v>
      </c>
      <c r="AC184" s="73">
        <v>4686.5231258562835</v>
      </c>
      <c r="AD184" s="73">
        <v>4696.5483231748312</v>
      </c>
      <c r="AE184" s="73">
        <v>4712.3120629699915</v>
      </c>
      <c r="AF184" s="73">
        <v>4721.1276905253271</v>
      </c>
      <c r="AG184" s="73">
        <v>4719.7206253696486</v>
      </c>
      <c r="AH184" s="73">
        <v>4717.7404166501228</v>
      </c>
      <c r="AI184" s="73">
        <v>4717.7510566329374</v>
      </c>
      <c r="AJ184" s="73">
        <v>4714.3675450469964</v>
      </c>
      <c r="AK184" s="73">
        <v>4703.0397156975705</v>
      </c>
      <c r="AL184" s="73">
        <v>4695.5022430308436</v>
      </c>
      <c r="AM184" s="73">
        <v>4675.8409746083098</v>
      </c>
      <c r="AN184" s="73">
        <v>4648.8853763202878</v>
      </c>
      <c r="AO184" s="73">
        <v>4618.0409420252845</v>
      </c>
      <c r="AP184" s="73">
        <v>4582.9524288725388</v>
      </c>
      <c r="AQ184" s="73">
        <v>4548.044936267137</v>
      </c>
      <c r="AR184" s="73">
        <v>4518.5097982330117</v>
      </c>
      <c r="AS184" s="73">
        <v>4482.9254006531773</v>
      </c>
      <c r="AT184" s="73">
        <v>4431.9764603866961</v>
      </c>
      <c r="AU184" s="73">
        <v>4396.656885251632</v>
      </c>
      <c r="AV184" s="73">
        <v>4347.5881180175411</v>
      </c>
      <c r="AW184" s="73">
        <v>4277.0802837481615</v>
      </c>
      <c r="AX184" s="73">
        <v>4211.0366245669302</v>
      </c>
      <c r="AY184" s="73">
        <v>4136.4463616719013</v>
      </c>
      <c r="AZ184" s="73">
        <v>4082.0752107763633</v>
      </c>
    </row>
    <row r="185" spans="1:52" x14ac:dyDescent="0.45">
      <c r="A185" s="77" t="s">
        <v>978</v>
      </c>
      <c r="B185" s="73">
        <v>6431.5</v>
      </c>
      <c r="C185" s="73">
        <v>6610.5</v>
      </c>
      <c r="D185" s="73">
        <v>6845</v>
      </c>
      <c r="E185" s="73">
        <v>7233.5</v>
      </c>
      <c r="F185" s="73">
        <v>6827.5</v>
      </c>
      <c r="G185" s="73">
        <v>7039.5</v>
      </c>
      <c r="H185" s="73">
        <v>7072.5</v>
      </c>
      <c r="I185" s="73">
        <v>7173.5</v>
      </c>
      <c r="J185" s="73">
        <v>7380</v>
      </c>
      <c r="K185" s="73">
        <v>7475.5</v>
      </c>
      <c r="L185" s="73">
        <v>7641</v>
      </c>
      <c r="M185" s="73">
        <v>7748.5</v>
      </c>
      <c r="N185" s="73">
        <v>7854</v>
      </c>
      <c r="O185" s="73">
        <v>7999</v>
      </c>
      <c r="P185" s="73">
        <v>8106</v>
      </c>
      <c r="Q185" s="73">
        <v>8193</v>
      </c>
      <c r="R185" s="73">
        <v>8338.4447883557023</v>
      </c>
      <c r="S185" s="73">
        <v>8529.2793947229438</v>
      </c>
      <c r="T185" s="73">
        <v>8693.3420037034484</v>
      </c>
      <c r="U185" s="73">
        <v>8826.5572664787833</v>
      </c>
      <c r="V185" s="73">
        <v>8921.849820324027</v>
      </c>
      <c r="W185" s="73">
        <v>9003.8292107424277</v>
      </c>
      <c r="X185" s="73">
        <v>9063.842449283562</v>
      </c>
      <c r="Y185" s="73">
        <v>9132.1491131159273</v>
      </c>
      <c r="Z185" s="73">
        <v>9193.7834590841867</v>
      </c>
      <c r="AA185" s="73">
        <v>9248.4791467747873</v>
      </c>
      <c r="AB185" s="73">
        <v>9314.8277459838901</v>
      </c>
      <c r="AC185" s="73">
        <v>9387.5014643328777</v>
      </c>
      <c r="AD185" s="73">
        <v>9442.0068810985995</v>
      </c>
      <c r="AE185" s="73">
        <v>9497.7239631457342</v>
      </c>
      <c r="AF185" s="73">
        <v>9552.8481969421537</v>
      </c>
      <c r="AG185" s="73">
        <v>9619.7331623664668</v>
      </c>
      <c r="AH185" s="73">
        <v>9661.6024375276629</v>
      </c>
      <c r="AI185" s="73">
        <v>9700.0648444078361</v>
      </c>
      <c r="AJ185" s="73">
        <v>9739.3509899560922</v>
      </c>
      <c r="AK185" s="73">
        <v>9777.6061100656189</v>
      </c>
      <c r="AL185" s="73">
        <v>9811.6862270117745</v>
      </c>
      <c r="AM185" s="73">
        <v>9854.4018939152375</v>
      </c>
      <c r="AN185" s="73">
        <v>9898.4719929435269</v>
      </c>
      <c r="AO185" s="73">
        <v>9953.5569045901466</v>
      </c>
      <c r="AP185" s="73">
        <v>10011.655563842029</v>
      </c>
      <c r="AQ185" s="73">
        <v>10067.757042520279</v>
      </c>
      <c r="AR185" s="73">
        <v>10117.242995759429</v>
      </c>
      <c r="AS185" s="73">
        <v>10168.174466553506</v>
      </c>
      <c r="AT185" s="73">
        <v>10230.961779034331</v>
      </c>
      <c r="AU185" s="73">
        <v>10274.036512512594</v>
      </c>
      <c r="AV185" s="73">
        <v>10321.182342220902</v>
      </c>
      <c r="AW185" s="73">
        <v>10388.410842329566</v>
      </c>
      <c r="AX185" s="73">
        <v>10463.307851907221</v>
      </c>
      <c r="AY185" s="73">
        <v>10562.670136360794</v>
      </c>
      <c r="AZ185" s="73">
        <v>10664.557167403831</v>
      </c>
    </row>
    <row r="186" spans="1:52" x14ac:dyDescent="0.45">
      <c r="A186" s="76" t="s">
        <v>941</v>
      </c>
      <c r="B186" s="71">
        <v>362</v>
      </c>
      <c r="C186" s="71">
        <v>400.5</v>
      </c>
      <c r="D186" s="71">
        <v>419.5</v>
      </c>
      <c r="E186" s="71">
        <v>444.5</v>
      </c>
      <c r="F186" s="71">
        <v>476.5</v>
      </c>
      <c r="G186" s="71">
        <v>502</v>
      </c>
      <c r="H186" s="71">
        <v>520</v>
      </c>
      <c r="I186" s="71">
        <v>545</v>
      </c>
      <c r="J186" s="71">
        <v>599.5</v>
      </c>
      <c r="K186" s="71">
        <v>649</v>
      </c>
      <c r="L186" s="71">
        <v>662</v>
      </c>
      <c r="M186" s="71">
        <v>680</v>
      </c>
      <c r="N186" s="71">
        <v>684</v>
      </c>
      <c r="O186" s="71">
        <v>696</v>
      </c>
      <c r="P186" s="71">
        <v>698</v>
      </c>
      <c r="Q186" s="71">
        <v>705</v>
      </c>
      <c r="R186" s="71">
        <v>705.33182210841517</v>
      </c>
      <c r="S186" s="71">
        <v>732.62965485039035</v>
      </c>
      <c r="T186" s="71">
        <v>758.77996232241946</v>
      </c>
      <c r="U186" s="71">
        <v>787.16329147419799</v>
      </c>
      <c r="V186" s="71">
        <v>815.49188086968979</v>
      </c>
      <c r="W186" s="71">
        <v>842.05105491239772</v>
      </c>
      <c r="X186" s="71">
        <v>875.14273523584291</v>
      </c>
      <c r="Y186" s="71">
        <v>904.10260127267713</v>
      </c>
      <c r="Z186" s="71">
        <v>925.30175486944222</v>
      </c>
      <c r="AA186" s="71">
        <v>956.05476212073836</v>
      </c>
      <c r="AB186" s="71">
        <v>990.94568581508258</v>
      </c>
      <c r="AC186" s="71">
        <v>1032.5013865574115</v>
      </c>
      <c r="AD186" s="71">
        <v>1068.999171777954</v>
      </c>
      <c r="AE186" s="71">
        <v>1102.4992811181817</v>
      </c>
      <c r="AF186" s="71">
        <v>1130.7685333269824</v>
      </c>
      <c r="AG186" s="71">
        <v>1160.2413136063333</v>
      </c>
      <c r="AH186" s="71">
        <v>1192.9988357372495</v>
      </c>
      <c r="AI186" s="71">
        <v>1217.6612736346165</v>
      </c>
      <c r="AJ186" s="71">
        <v>1238.4045349408234</v>
      </c>
      <c r="AK186" s="71">
        <v>1259.8911865657324</v>
      </c>
      <c r="AL186" s="71">
        <v>1277.4021957413079</v>
      </c>
      <c r="AM186" s="71">
        <v>1293.2342834900865</v>
      </c>
      <c r="AN186" s="71">
        <v>1307.8409022178591</v>
      </c>
      <c r="AO186" s="71">
        <v>1321.7043968258049</v>
      </c>
      <c r="AP186" s="71">
        <v>1334.3050076499615</v>
      </c>
      <c r="AQ186" s="71">
        <v>1346.54797979199</v>
      </c>
      <c r="AR186" s="71">
        <v>1358.1027028472699</v>
      </c>
      <c r="AS186" s="71">
        <v>1369.4691216801921</v>
      </c>
      <c r="AT186" s="71">
        <v>1380.3812010243955</v>
      </c>
      <c r="AU186" s="71">
        <v>1390.1781878147619</v>
      </c>
      <c r="AV186" s="71">
        <v>1399.654761616287</v>
      </c>
      <c r="AW186" s="71">
        <v>1409.2083372632205</v>
      </c>
      <c r="AX186" s="71">
        <v>1414.64724888096</v>
      </c>
      <c r="AY186" s="71">
        <v>1420.777257108246</v>
      </c>
      <c r="AZ186" s="71">
        <v>1429.683688583789</v>
      </c>
    </row>
    <row r="187" spans="1:52" x14ac:dyDescent="0.45">
      <c r="A187" s="76" t="s">
        <v>942</v>
      </c>
      <c r="B187" s="71">
        <v>9355</v>
      </c>
      <c r="C187" s="71">
        <v>9472.5</v>
      </c>
      <c r="D187" s="71">
        <v>9652</v>
      </c>
      <c r="E187" s="71">
        <v>10047.5</v>
      </c>
      <c r="F187" s="71">
        <v>10284.5</v>
      </c>
      <c r="G187" s="71">
        <v>10413.5</v>
      </c>
      <c r="H187" s="71">
        <v>10640</v>
      </c>
      <c r="I187" s="71">
        <v>10872</v>
      </c>
      <c r="J187" s="71">
        <v>11180</v>
      </c>
      <c r="K187" s="71">
        <v>11328.5</v>
      </c>
      <c r="L187" s="71">
        <v>11538</v>
      </c>
      <c r="M187" s="71">
        <v>11690</v>
      </c>
      <c r="N187" s="71">
        <v>11897</v>
      </c>
      <c r="O187" s="71">
        <v>11922</v>
      </c>
      <c r="P187" s="71">
        <v>12023</v>
      </c>
      <c r="Q187" s="71">
        <v>12071</v>
      </c>
      <c r="R187" s="71">
        <v>12520.813697925247</v>
      </c>
      <c r="S187" s="71">
        <v>12958.344151384172</v>
      </c>
      <c r="T187" s="71">
        <v>13373.443689290396</v>
      </c>
      <c r="U187" s="71">
        <v>13719.677671807925</v>
      </c>
      <c r="V187" s="71">
        <v>13989.540310304972</v>
      </c>
      <c r="W187" s="71">
        <v>14230.060380176959</v>
      </c>
      <c r="X187" s="71">
        <v>14428.068919671363</v>
      </c>
      <c r="Y187" s="71">
        <v>14632.507649930329</v>
      </c>
      <c r="Z187" s="71">
        <v>14836.494510477271</v>
      </c>
      <c r="AA187" s="71">
        <v>15032.930986964975</v>
      </c>
      <c r="AB187" s="71">
        <v>15221.445503418667</v>
      </c>
      <c r="AC187" s="71">
        <v>15407.313851195717</v>
      </c>
      <c r="AD187" s="71">
        <v>15586.44872178858</v>
      </c>
      <c r="AE187" s="71">
        <v>15761.493694208139</v>
      </c>
      <c r="AF187" s="71">
        <v>15928.514434978082</v>
      </c>
      <c r="AG187" s="71">
        <v>16094.986791321546</v>
      </c>
      <c r="AH187" s="71">
        <v>16258.879289598339</v>
      </c>
      <c r="AI187" s="71">
        <v>16423.061889807421</v>
      </c>
      <c r="AJ187" s="71">
        <v>16588.561686422461</v>
      </c>
      <c r="AK187" s="71">
        <v>16754.907910495964</v>
      </c>
      <c r="AL187" s="71">
        <v>16923.467547598088</v>
      </c>
      <c r="AM187" s="71">
        <v>17094.473704153545</v>
      </c>
      <c r="AN187" s="71">
        <v>17267.807750038024</v>
      </c>
      <c r="AO187" s="71">
        <v>17444.833013529525</v>
      </c>
      <c r="AP187" s="71">
        <v>17627.014714964538</v>
      </c>
      <c r="AQ187" s="71">
        <v>17814.637977868941</v>
      </c>
      <c r="AR187" s="71">
        <v>18007.951542090123</v>
      </c>
      <c r="AS187" s="71">
        <v>18207.379477971888</v>
      </c>
      <c r="AT187" s="71">
        <v>18412.669368926752</v>
      </c>
      <c r="AU187" s="71">
        <v>18625.910047587357</v>
      </c>
      <c r="AV187" s="71">
        <v>18846.198918208978</v>
      </c>
      <c r="AW187" s="71">
        <v>19071.188995383745</v>
      </c>
      <c r="AX187" s="71">
        <v>19300.913123518927</v>
      </c>
      <c r="AY187" s="71">
        <v>19535.341944310501</v>
      </c>
      <c r="AZ187" s="71">
        <v>19773.379616507242</v>
      </c>
    </row>
    <row r="188" spans="1:52" x14ac:dyDescent="0.45">
      <c r="A188" s="66" t="s">
        <v>947</v>
      </c>
      <c r="B188" s="67">
        <v>5361.5</v>
      </c>
      <c r="C188" s="67">
        <v>5423.5</v>
      </c>
      <c r="D188" s="67">
        <v>5540</v>
      </c>
      <c r="E188" s="67">
        <v>5655</v>
      </c>
      <c r="F188" s="67">
        <v>5987</v>
      </c>
      <c r="G188" s="67">
        <v>6127.5</v>
      </c>
      <c r="H188" s="67">
        <v>6285</v>
      </c>
      <c r="I188" s="67">
        <v>6421</v>
      </c>
      <c r="J188" s="67">
        <v>6476.5</v>
      </c>
      <c r="K188" s="67">
        <v>6232</v>
      </c>
      <c r="L188" s="67">
        <v>6201</v>
      </c>
      <c r="M188" s="67">
        <v>6230</v>
      </c>
      <c r="N188" s="67">
        <v>6085</v>
      </c>
      <c r="O188" s="67">
        <v>5916.5</v>
      </c>
      <c r="P188" s="67">
        <v>5826.5</v>
      </c>
      <c r="Q188" s="67">
        <v>5758</v>
      </c>
      <c r="R188" s="67">
        <v>5711.3149682334642</v>
      </c>
      <c r="S188" s="67">
        <v>5905.8921660871074</v>
      </c>
      <c r="T188" s="67">
        <v>6069.5683149647557</v>
      </c>
      <c r="U188" s="67">
        <v>6215.595332418181</v>
      </c>
      <c r="V188" s="67">
        <v>6346.6698401016965</v>
      </c>
      <c r="W188" s="67">
        <v>6471.4844195414416</v>
      </c>
      <c r="X188" s="67">
        <v>6584.3419351313078</v>
      </c>
      <c r="Y188" s="67">
        <v>6682.8553391293844</v>
      </c>
      <c r="Z188" s="67">
        <v>6777.6857495040631</v>
      </c>
      <c r="AA188" s="67">
        <v>6870.0281958681308</v>
      </c>
      <c r="AB188" s="67">
        <v>6961.4851280760613</v>
      </c>
      <c r="AC188" s="67">
        <v>7052.7059747151934</v>
      </c>
      <c r="AD188" s="67">
        <v>7143.9487206447484</v>
      </c>
      <c r="AE188" s="67">
        <v>7235.0751646858344</v>
      </c>
      <c r="AF188" s="67">
        <v>7325.9347163691209</v>
      </c>
      <c r="AG188" s="67">
        <v>7402.2981815218127</v>
      </c>
      <c r="AH188" s="67">
        <v>7477.1667096728015</v>
      </c>
      <c r="AI188" s="67">
        <v>7551.6602935290157</v>
      </c>
      <c r="AJ188" s="67">
        <v>7626.5224101899703</v>
      </c>
      <c r="AK188" s="67">
        <v>7702.8283070765474</v>
      </c>
      <c r="AL188" s="67">
        <v>7777.2810604417882</v>
      </c>
      <c r="AM188" s="67">
        <v>7853.3989169763872</v>
      </c>
      <c r="AN188" s="67">
        <v>7930.8490093496639</v>
      </c>
      <c r="AO188" s="67">
        <v>8009.3593887944271</v>
      </c>
      <c r="AP188" s="67">
        <v>8090.4913387761708</v>
      </c>
      <c r="AQ188" s="67">
        <v>8174.8318956913226</v>
      </c>
      <c r="AR188" s="67">
        <v>8258.9760643955451</v>
      </c>
      <c r="AS188" s="67">
        <v>8344.8566296112622</v>
      </c>
      <c r="AT188" s="67">
        <v>8431.238469554768</v>
      </c>
      <c r="AU188" s="67">
        <v>8519.1528162496616</v>
      </c>
      <c r="AV188" s="67">
        <v>8604.5507812495252</v>
      </c>
      <c r="AW188" s="67">
        <v>8690.536166769627</v>
      </c>
      <c r="AX188" s="67">
        <v>8776.0169465714989</v>
      </c>
      <c r="AY188" s="67">
        <v>8861.467808095822</v>
      </c>
      <c r="AZ188" s="67">
        <v>8947.3414666723256</v>
      </c>
    </row>
    <row r="189" spans="1:52" x14ac:dyDescent="0.45">
      <c r="A189" s="78" t="s">
        <v>957</v>
      </c>
      <c r="B189" s="73">
        <v>1701.5</v>
      </c>
      <c r="C189" s="73">
        <v>1710</v>
      </c>
      <c r="D189" s="73">
        <v>1745.5</v>
      </c>
      <c r="E189" s="73">
        <v>1804</v>
      </c>
      <c r="F189" s="73">
        <v>1970</v>
      </c>
      <c r="G189" s="73">
        <v>2052</v>
      </c>
      <c r="H189" s="73">
        <v>2101</v>
      </c>
      <c r="I189" s="73">
        <v>2122.5</v>
      </c>
      <c r="J189" s="73">
        <v>2143</v>
      </c>
      <c r="K189" s="73">
        <v>2101</v>
      </c>
      <c r="L189" s="73">
        <v>2080.5</v>
      </c>
      <c r="M189" s="73">
        <v>2064</v>
      </c>
      <c r="N189" s="73">
        <v>1993.5</v>
      </c>
      <c r="O189" s="73">
        <v>1795</v>
      </c>
      <c r="P189" s="73">
        <v>1724</v>
      </c>
      <c r="Q189" s="73">
        <v>1640.5</v>
      </c>
      <c r="R189" s="73">
        <v>1591.1785350170499</v>
      </c>
      <c r="S189" s="73">
        <v>1646.6680528059971</v>
      </c>
      <c r="T189" s="73">
        <v>1646.4215829806317</v>
      </c>
      <c r="U189" s="73">
        <v>1656.6796676454267</v>
      </c>
      <c r="V189" s="73">
        <v>1669.7476751718905</v>
      </c>
      <c r="W189" s="73">
        <v>1691.5219677253278</v>
      </c>
      <c r="X189" s="73">
        <v>1714.003769049187</v>
      </c>
      <c r="Y189" s="73">
        <v>1739.4968181600534</v>
      </c>
      <c r="Z189" s="73">
        <v>1764.4825500754187</v>
      </c>
      <c r="AA189" s="73">
        <v>1787.8805563852522</v>
      </c>
      <c r="AB189" s="73">
        <v>1813.3725898792859</v>
      </c>
      <c r="AC189" s="73">
        <v>1835.6937019691259</v>
      </c>
      <c r="AD189" s="73">
        <v>1862.3078500214458</v>
      </c>
      <c r="AE189" s="73">
        <v>1887.8952314051764</v>
      </c>
      <c r="AF189" s="73">
        <v>1915.7956948928158</v>
      </c>
      <c r="AG189" s="73">
        <v>1931.243432008011</v>
      </c>
      <c r="AH189" s="73">
        <v>1948.085128946198</v>
      </c>
      <c r="AI189" s="73">
        <v>1970.0537379016246</v>
      </c>
      <c r="AJ189" s="73">
        <v>1983.9267913684751</v>
      </c>
      <c r="AK189" s="73">
        <v>2002.4101359561753</v>
      </c>
      <c r="AL189" s="73">
        <v>2021.1246143963613</v>
      </c>
      <c r="AM189" s="73">
        <v>2033.5338303406677</v>
      </c>
      <c r="AN189" s="73">
        <v>2045.4603763483244</v>
      </c>
      <c r="AO189" s="73">
        <v>2058.0056970517744</v>
      </c>
      <c r="AP189" s="73">
        <v>2069.3985882927436</v>
      </c>
      <c r="AQ189" s="73">
        <v>2079.920279023735</v>
      </c>
      <c r="AR189" s="73">
        <v>2092.3235350087325</v>
      </c>
      <c r="AS189" s="73">
        <v>2099.4066524418408</v>
      </c>
      <c r="AT189" s="73">
        <v>2113.0037694207667</v>
      </c>
      <c r="AU189" s="73">
        <v>2116.4764231659283</v>
      </c>
      <c r="AV189" s="73">
        <v>2123.7292089448824</v>
      </c>
      <c r="AW189" s="73">
        <v>2109.4118981706733</v>
      </c>
      <c r="AX189" s="73">
        <v>2088.8980438072836</v>
      </c>
      <c r="AY189" s="73">
        <v>2070.1446614457959</v>
      </c>
      <c r="AZ189" s="73">
        <v>2050.2215856469934</v>
      </c>
    </row>
    <row r="190" spans="1:52" x14ac:dyDescent="0.45">
      <c r="A190" s="79" t="s">
        <v>978</v>
      </c>
      <c r="B190" s="58">
        <v>3660</v>
      </c>
      <c r="C190" s="58">
        <v>3713.5</v>
      </c>
      <c r="D190" s="58">
        <v>3794.5</v>
      </c>
      <c r="E190" s="58">
        <v>3851</v>
      </c>
      <c r="F190" s="58">
        <v>4017</v>
      </c>
      <c r="G190" s="58">
        <v>4075.5</v>
      </c>
      <c r="H190" s="58">
        <v>4184</v>
      </c>
      <c r="I190" s="58">
        <v>4298.5</v>
      </c>
      <c r="J190" s="58">
        <v>4333.5</v>
      </c>
      <c r="K190" s="58">
        <v>4131</v>
      </c>
      <c r="L190" s="58">
        <v>4120.5</v>
      </c>
      <c r="M190" s="58">
        <v>4166</v>
      </c>
      <c r="N190" s="58">
        <v>4091.5</v>
      </c>
      <c r="O190" s="58">
        <v>4121.5</v>
      </c>
      <c r="P190" s="58">
        <v>4102.5</v>
      </c>
      <c r="Q190" s="58">
        <v>4117.5</v>
      </c>
      <c r="R190" s="58">
        <v>4120.1364332164148</v>
      </c>
      <c r="S190" s="58">
        <v>4259.2241132811105</v>
      </c>
      <c r="T190" s="58">
        <v>4423.146731984124</v>
      </c>
      <c r="U190" s="58">
        <v>4558.9156647727541</v>
      </c>
      <c r="V190" s="58">
        <v>4676.9221649298061</v>
      </c>
      <c r="W190" s="58">
        <v>4779.9624518161136</v>
      </c>
      <c r="X190" s="58">
        <v>4870.3381660821206</v>
      </c>
      <c r="Y190" s="58">
        <v>4943.358520969331</v>
      </c>
      <c r="Z190" s="58">
        <v>5013.2031994286444</v>
      </c>
      <c r="AA190" s="58">
        <v>5082.1476394828787</v>
      </c>
      <c r="AB190" s="58">
        <v>5148.1125381967759</v>
      </c>
      <c r="AC190" s="58">
        <v>5217.0122727460675</v>
      </c>
      <c r="AD190" s="58">
        <v>5281.6408706233024</v>
      </c>
      <c r="AE190" s="58">
        <v>5347.1799332806577</v>
      </c>
      <c r="AF190" s="58">
        <v>5410.1390214763051</v>
      </c>
      <c r="AG190" s="58">
        <v>5471.0547495138017</v>
      </c>
      <c r="AH190" s="58">
        <v>5529.0815807266035</v>
      </c>
      <c r="AI190" s="58">
        <v>5581.6065556273916</v>
      </c>
      <c r="AJ190" s="58">
        <v>5642.595618821495</v>
      </c>
      <c r="AK190" s="58">
        <v>5700.4181711203719</v>
      </c>
      <c r="AL190" s="58">
        <v>5756.1564460454274</v>
      </c>
      <c r="AM190" s="58">
        <v>5819.8650866357193</v>
      </c>
      <c r="AN190" s="58">
        <v>5885.3886330013393</v>
      </c>
      <c r="AO190" s="58">
        <v>5951.3536917426527</v>
      </c>
      <c r="AP190" s="58">
        <v>6021.0927504834272</v>
      </c>
      <c r="AQ190" s="58">
        <v>6094.9116166675876</v>
      </c>
      <c r="AR190" s="58">
        <v>6166.6525293868126</v>
      </c>
      <c r="AS190" s="58">
        <v>6245.4499771694209</v>
      </c>
      <c r="AT190" s="58">
        <v>6318.2347001340013</v>
      </c>
      <c r="AU190" s="58">
        <v>6402.6763930837333</v>
      </c>
      <c r="AV190" s="58">
        <v>6480.8215723046424</v>
      </c>
      <c r="AW190" s="58">
        <v>6581.1242685989546</v>
      </c>
      <c r="AX190" s="58">
        <v>6687.1189027642158</v>
      </c>
      <c r="AY190" s="58">
        <v>6791.3231466500265</v>
      </c>
      <c r="AZ190" s="58">
        <v>6897.1198810253327</v>
      </c>
    </row>
    <row r="191" spans="1:52" x14ac:dyDescent="0.45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</row>
    <row r="192" spans="1:52" x14ac:dyDescent="0.45">
      <c r="A192" s="47" t="s">
        <v>943</v>
      </c>
      <c r="B192" s="65">
        <v>16161411</v>
      </c>
      <c r="C192" s="65">
        <v>15962904</v>
      </c>
      <c r="D192" s="65">
        <v>15728084</v>
      </c>
      <c r="E192" s="65">
        <v>16432046.000000002</v>
      </c>
      <c r="F192" s="65">
        <v>17714841</v>
      </c>
      <c r="G192" s="65">
        <v>18471432</v>
      </c>
      <c r="H192" s="65">
        <v>19300226</v>
      </c>
      <c r="I192" s="65">
        <v>20306735</v>
      </c>
      <c r="J192" s="65">
        <v>20413479</v>
      </c>
      <c r="K192" s="65">
        <v>18535350</v>
      </c>
      <c r="L192" s="65">
        <v>18748774</v>
      </c>
      <c r="M192" s="65">
        <v>19530765</v>
      </c>
      <c r="N192" s="65">
        <v>19031261</v>
      </c>
      <c r="O192" s="65">
        <v>18917398</v>
      </c>
      <c r="P192" s="65">
        <v>19346806</v>
      </c>
      <c r="Q192" s="65">
        <v>20027996</v>
      </c>
      <c r="R192" s="65">
        <v>21538853.783078093</v>
      </c>
      <c r="S192" s="65">
        <v>22437678.977970518</v>
      </c>
      <c r="T192" s="65">
        <v>23278696.317785345</v>
      </c>
      <c r="U192" s="65">
        <v>24021986.874145146</v>
      </c>
      <c r="V192" s="65">
        <v>24673813.263848554</v>
      </c>
      <c r="W192" s="65">
        <v>25326430.829660617</v>
      </c>
      <c r="X192" s="65">
        <v>25944899.945288874</v>
      </c>
      <c r="Y192" s="65">
        <v>26507205.280392371</v>
      </c>
      <c r="Z192" s="65">
        <v>27026391.957357999</v>
      </c>
      <c r="AA192" s="65">
        <v>27582336.855221886</v>
      </c>
      <c r="AB192" s="65">
        <v>28140765.707216259</v>
      </c>
      <c r="AC192" s="65">
        <v>28717433.489515372</v>
      </c>
      <c r="AD192" s="65">
        <v>29338274.514633182</v>
      </c>
      <c r="AE192" s="65">
        <v>29933382.250213172</v>
      </c>
      <c r="AF192" s="65">
        <v>30525837.319968611</v>
      </c>
      <c r="AG192" s="65">
        <v>31130727.398247566</v>
      </c>
      <c r="AH192" s="65">
        <v>31662859.058029294</v>
      </c>
      <c r="AI192" s="65">
        <v>32182936.179306459</v>
      </c>
      <c r="AJ192" s="65">
        <v>32653218.067541387</v>
      </c>
      <c r="AK192" s="65">
        <v>33112890.336493336</v>
      </c>
      <c r="AL192" s="65">
        <v>33603322.803783834</v>
      </c>
      <c r="AM192" s="65">
        <v>34075226.562869102</v>
      </c>
      <c r="AN192" s="65">
        <v>34709906.253118344</v>
      </c>
      <c r="AO192" s="65">
        <v>35196035.561805889</v>
      </c>
      <c r="AP192" s="65">
        <v>35694402.681861334</v>
      </c>
      <c r="AQ192" s="65">
        <v>36251389.473438278</v>
      </c>
      <c r="AR192" s="65">
        <v>36823355.039397299</v>
      </c>
      <c r="AS192" s="65">
        <v>37393680.88958668</v>
      </c>
      <c r="AT192" s="65">
        <v>37959284.592246853</v>
      </c>
      <c r="AU192" s="65">
        <v>38606206.043409601</v>
      </c>
      <c r="AV192" s="65">
        <v>39232815.858461648</v>
      </c>
      <c r="AW192" s="65">
        <v>39785354.703250781</v>
      </c>
      <c r="AX192" s="65">
        <v>40419541.490743339</v>
      </c>
      <c r="AY192" s="65">
        <v>41022047.822267503</v>
      </c>
      <c r="AZ192" s="65">
        <v>41605404.069417767</v>
      </c>
    </row>
    <row r="193" spans="1:52" x14ac:dyDescent="0.45">
      <c r="A193" s="66" t="s">
        <v>934</v>
      </c>
      <c r="B193" s="67">
        <v>15561203</v>
      </c>
      <c r="C193" s="67">
        <v>15380820</v>
      </c>
      <c r="D193" s="67">
        <v>15156378</v>
      </c>
      <c r="E193" s="67">
        <v>15836042.000000002</v>
      </c>
      <c r="F193" s="67">
        <v>17077017</v>
      </c>
      <c r="G193" s="67">
        <v>17815430</v>
      </c>
      <c r="H193" s="67">
        <v>18576154</v>
      </c>
      <c r="I193" s="67">
        <v>19542473</v>
      </c>
      <c r="J193" s="67">
        <v>19628823</v>
      </c>
      <c r="K193" s="67">
        <v>17839366</v>
      </c>
      <c r="L193" s="67">
        <v>17999670</v>
      </c>
      <c r="M193" s="67">
        <v>18767783</v>
      </c>
      <c r="N193" s="67">
        <v>18275321</v>
      </c>
      <c r="O193" s="67">
        <v>18152220</v>
      </c>
      <c r="P193" s="67">
        <v>18570152</v>
      </c>
      <c r="Q193" s="67">
        <v>19219514</v>
      </c>
      <c r="R193" s="67">
        <v>20688759.975937963</v>
      </c>
      <c r="S193" s="67">
        <v>21531946.307701372</v>
      </c>
      <c r="T193" s="67">
        <v>22315262.718272969</v>
      </c>
      <c r="U193" s="67">
        <v>23004081.715570316</v>
      </c>
      <c r="V193" s="67">
        <v>23604768.840222612</v>
      </c>
      <c r="W193" s="67">
        <v>24205985.76146318</v>
      </c>
      <c r="X193" s="67">
        <v>24775852.876021765</v>
      </c>
      <c r="Y193" s="67">
        <v>25290346.203332666</v>
      </c>
      <c r="Z193" s="67">
        <v>25768418.380327012</v>
      </c>
      <c r="AA193" s="67">
        <v>26280155.220368423</v>
      </c>
      <c r="AB193" s="67">
        <v>26790307.533028122</v>
      </c>
      <c r="AC193" s="67">
        <v>27314596.300936691</v>
      </c>
      <c r="AD193" s="67">
        <v>27880335.789699323</v>
      </c>
      <c r="AE193" s="67">
        <v>28420653.994380541</v>
      </c>
      <c r="AF193" s="67">
        <v>28957302.277637236</v>
      </c>
      <c r="AG193" s="67">
        <v>29504383.172391374</v>
      </c>
      <c r="AH193" s="67">
        <v>29983323.4601667</v>
      </c>
      <c r="AI193" s="67">
        <v>30450802.586461887</v>
      </c>
      <c r="AJ193" s="67">
        <v>30868480.784329541</v>
      </c>
      <c r="AK193" s="67">
        <v>31278798.110047646</v>
      </c>
      <c r="AL193" s="67">
        <v>31714976.861365747</v>
      </c>
      <c r="AM193" s="67">
        <v>32131735.663903646</v>
      </c>
      <c r="AN193" s="67">
        <v>32692729.75245294</v>
      </c>
      <c r="AO193" s="67">
        <v>33113101.445654545</v>
      </c>
      <c r="AP193" s="67">
        <v>33544777.400686339</v>
      </c>
      <c r="AQ193" s="67">
        <v>34031216.758976415</v>
      </c>
      <c r="AR193" s="67">
        <v>34531253.3583882</v>
      </c>
      <c r="AS193" s="67">
        <v>35032380.407899424</v>
      </c>
      <c r="AT193" s="67">
        <v>35529733.010815695</v>
      </c>
      <c r="AU193" s="67">
        <v>36099599.022203796</v>
      </c>
      <c r="AV193" s="67">
        <v>36649895.061309457</v>
      </c>
      <c r="AW193" s="67">
        <v>37135283.881815739</v>
      </c>
      <c r="AX193" s="67">
        <v>37694100.114128254</v>
      </c>
      <c r="AY193" s="67">
        <v>38229202.343665957</v>
      </c>
      <c r="AZ193" s="67">
        <v>38747746.68920745</v>
      </c>
    </row>
    <row r="194" spans="1:52" x14ac:dyDescent="0.45">
      <c r="A194" s="76" t="s">
        <v>944</v>
      </c>
      <c r="B194" s="71">
        <v>2143827</v>
      </c>
      <c r="C194" s="71">
        <v>2140888</v>
      </c>
      <c r="D194" s="71">
        <v>2156014</v>
      </c>
      <c r="E194" s="71">
        <v>2273004</v>
      </c>
      <c r="F194" s="71">
        <v>2366395</v>
      </c>
      <c r="G194" s="71">
        <v>2378862</v>
      </c>
      <c r="H194" s="71">
        <v>2396154</v>
      </c>
      <c r="I194" s="71">
        <v>2454881</v>
      </c>
      <c r="J194" s="71">
        <v>2385517</v>
      </c>
      <c r="K194" s="71">
        <v>2214168</v>
      </c>
      <c r="L194" s="71">
        <v>2213628</v>
      </c>
      <c r="M194" s="71">
        <v>2266539</v>
      </c>
      <c r="N194" s="71">
        <v>2108091</v>
      </c>
      <c r="O194" s="71">
        <v>1967042</v>
      </c>
      <c r="P194" s="71">
        <v>1863777.9999999998</v>
      </c>
      <c r="Q194" s="71">
        <v>1877055.9999999998</v>
      </c>
      <c r="R194" s="71">
        <v>1991039.8200281921</v>
      </c>
      <c r="S194" s="71">
        <v>2054850.0453037466</v>
      </c>
      <c r="T194" s="71">
        <v>2098558.3080666796</v>
      </c>
      <c r="U194" s="71">
        <v>2136153.2561859</v>
      </c>
      <c r="V194" s="71">
        <v>2167004.7287359908</v>
      </c>
      <c r="W194" s="71">
        <v>2196766.3499431172</v>
      </c>
      <c r="X194" s="71">
        <v>2223003.4060823731</v>
      </c>
      <c r="Y194" s="71">
        <v>2242482.6707516657</v>
      </c>
      <c r="Z194" s="71">
        <v>2268808.3696261751</v>
      </c>
      <c r="AA194" s="71">
        <v>2299450.2526532835</v>
      </c>
      <c r="AB194" s="71">
        <v>2324859.4958518418</v>
      </c>
      <c r="AC194" s="71">
        <v>2346559.0791954664</v>
      </c>
      <c r="AD194" s="71">
        <v>2376294.298821962</v>
      </c>
      <c r="AE194" s="71">
        <v>2407485.0674876799</v>
      </c>
      <c r="AF194" s="71">
        <v>2439992.1565882238</v>
      </c>
      <c r="AG194" s="71">
        <v>2471782.2939094044</v>
      </c>
      <c r="AH194" s="71">
        <v>2500944.3205586709</v>
      </c>
      <c r="AI194" s="71">
        <v>2534387.8743153834</v>
      </c>
      <c r="AJ194" s="71">
        <v>2564900.8354040603</v>
      </c>
      <c r="AK194" s="71">
        <v>2596130.4016626813</v>
      </c>
      <c r="AL194" s="71">
        <v>2630400.2650036798</v>
      </c>
      <c r="AM194" s="71">
        <v>2663448.9240076342</v>
      </c>
      <c r="AN194" s="71">
        <v>2712838.6004451672</v>
      </c>
      <c r="AO194" s="71">
        <v>2747620.164197444</v>
      </c>
      <c r="AP194" s="71">
        <v>2786589.8163138172</v>
      </c>
      <c r="AQ194" s="71">
        <v>2828500.3798063276</v>
      </c>
      <c r="AR194" s="71">
        <v>2869985.6115534799</v>
      </c>
      <c r="AS194" s="71">
        <v>2914712.3683418916</v>
      </c>
      <c r="AT194" s="71">
        <v>2959197.8580895374</v>
      </c>
      <c r="AU194" s="71">
        <v>3009597.7844210342</v>
      </c>
      <c r="AV194" s="71">
        <v>3059343.6381908339</v>
      </c>
      <c r="AW194" s="71">
        <v>3105933.3802806218</v>
      </c>
      <c r="AX194" s="71">
        <v>3159693.5559004894</v>
      </c>
      <c r="AY194" s="71">
        <v>3211013.2604485932</v>
      </c>
      <c r="AZ194" s="71">
        <v>3261850.1440130463</v>
      </c>
    </row>
    <row r="195" spans="1:52" x14ac:dyDescent="0.45">
      <c r="A195" s="77" t="s">
        <v>979</v>
      </c>
      <c r="B195" s="73">
        <v>2143827</v>
      </c>
      <c r="C195" s="73">
        <v>2140888</v>
      </c>
      <c r="D195" s="73">
        <v>2156014</v>
      </c>
      <c r="E195" s="73">
        <v>2273004</v>
      </c>
      <c r="F195" s="73">
        <v>2366395</v>
      </c>
      <c r="G195" s="73">
        <v>2378862</v>
      </c>
      <c r="H195" s="73">
        <v>2396154</v>
      </c>
      <c r="I195" s="73">
        <v>2454881</v>
      </c>
      <c r="J195" s="73">
        <v>2385517</v>
      </c>
      <c r="K195" s="73">
        <v>2214168</v>
      </c>
      <c r="L195" s="73">
        <v>2213628</v>
      </c>
      <c r="M195" s="73">
        <v>2266539</v>
      </c>
      <c r="N195" s="73">
        <v>2108091</v>
      </c>
      <c r="O195" s="73">
        <v>1967042</v>
      </c>
      <c r="P195" s="73">
        <v>1863777.9999999998</v>
      </c>
      <c r="Q195" s="73">
        <v>1877055.9999999998</v>
      </c>
      <c r="R195" s="73">
        <v>1991039.8049937529</v>
      </c>
      <c r="S195" s="73">
        <v>2054849.9999757917</v>
      </c>
      <c r="T195" s="73">
        <v>2098558.1664310712</v>
      </c>
      <c r="U195" s="73">
        <v>2136152.915386308</v>
      </c>
      <c r="V195" s="73">
        <v>2167004.0586514971</v>
      </c>
      <c r="W195" s="73">
        <v>2196765.1755818236</v>
      </c>
      <c r="X195" s="73">
        <v>2223001.3170930981</v>
      </c>
      <c r="Y195" s="73">
        <v>2242479.1567858625</v>
      </c>
      <c r="Z195" s="73">
        <v>2268802.5046827146</v>
      </c>
      <c r="AA195" s="73">
        <v>2299440.4843441476</v>
      </c>
      <c r="AB195" s="73">
        <v>2324844.0510821934</v>
      </c>
      <c r="AC195" s="73">
        <v>2346535.888984907</v>
      </c>
      <c r="AD195" s="73">
        <v>2376257.0395435779</v>
      </c>
      <c r="AE195" s="73">
        <v>2407425.0828556563</v>
      </c>
      <c r="AF195" s="73">
        <v>2439894.2879923447</v>
      </c>
      <c r="AG195" s="73">
        <v>2471626.7570047178</v>
      </c>
      <c r="AH195" s="73">
        <v>2500683.4100703695</v>
      </c>
      <c r="AI195" s="73">
        <v>2533930.5396236777</v>
      </c>
      <c r="AJ195" s="73">
        <v>2564136.800094692</v>
      </c>
      <c r="AK195" s="73">
        <v>2594842.2199298069</v>
      </c>
      <c r="AL195" s="73">
        <v>2628277.685148071</v>
      </c>
      <c r="AM195" s="73">
        <v>2659974.6242364724</v>
      </c>
      <c r="AN195" s="73">
        <v>2706578.9500244698</v>
      </c>
      <c r="AO195" s="73">
        <v>2738147.6426340286</v>
      </c>
      <c r="AP195" s="73">
        <v>2772108.1584617291</v>
      </c>
      <c r="AQ195" s="73">
        <v>2807323.3480662843</v>
      </c>
      <c r="AR195" s="73">
        <v>2839481.792494603</v>
      </c>
      <c r="AS195" s="73">
        <v>2870579.0339100086</v>
      </c>
      <c r="AT195" s="73">
        <v>2896737.8895957633</v>
      </c>
      <c r="AU195" s="73">
        <v>2921556.5984438676</v>
      </c>
      <c r="AV195" s="73">
        <v>2939625.2763133408</v>
      </c>
      <c r="AW195" s="73">
        <v>2946405.7746187267</v>
      </c>
      <c r="AX195" s="73">
        <v>2949783.325993136</v>
      </c>
      <c r="AY195" s="73">
        <v>2942661.2431120924</v>
      </c>
      <c r="AZ195" s="73">
        <v>2928574.8382179881</v>
      </c>
    </row>
    <row r="196" spans="1:52" x14ac:dyDescent="0.45">
      <c r="A196" s="77" t="s">
        <v>980</v>
      </c>
      <c r="B196" s="73">
        <v>0</v>
      </c>
      <c r="C196" s="73">
        <v>0</v>
      </c>
      <c r="D196" s="73">
        <v>0</v>
      </c>
      <c r="E196" s="73">
        <v>0</v>
      </c>
      <c r="F196" s="73">
        <v>0</v>
      </c>
      <c r="G196" s="73">
        <v>0</v>
      </c>
      <c r="H196" s="73">
        <v>0</v>
      </c>
      <c r="I196" s="73">
        <v>0</v>
      </c>
      <c r="J196" s="73">
        <v>0</v>
      </c>
      <c r="K196" s="73">
        <v>0</v>
      </c>
      <c r="L196" s="73">
        <v>0</v>
      </c>
      <c r="M196" s="73">
        <v>0</v>
      </c>
      <c r="N196" s="73">
        <v>0</v>
      </c>
      <c r="O196" s="73">
        <v>0</v>
      </c>
      <c r="P196" s="73">
        <v>0</v>
      </c>
      <c r="Q196" s="73">
        <v>0</v>
      </c>
      <c r="R196" s="73">
        <v>1.5034439361264168E-2</v>
      </c>
      <c r="S196" s="73">
        <v>4.5327955016281174E-2</v>
      </c>
      <c r="T196" s="73">
        <v>0.14163560834354891</v>
      </c>
      <c r="U196" s="73">
        <v>0.3407995918752747</v>
      </c>
      <c r="V196" s="73">
        <v>0.67008449386099811</v>
      </c>
      <c r="W196" s="73">
        <v>1.1743612935172176</v>
      </c>
      <c r="X196" s="73">
        <v>2.0889892752504249</v>
      </c>
      <c r="Y196" s="73">
        <v>3.5139658031052075</v>
      </c>
      <c r="Z196" s="73">
        <v>5.8649434603575008</v>
      </c>
      <c r="AA196" s="73">
        <v>9.7683091360152723</v>
      </c>
      <c r="AB196" s="73">
        <v>15.444769648410336</v>
      </c>
      <c r="AC196" s="73">
        <v>23.190210559184159</v>
      </c>
      <c r="AD196" s="73">
        <v>37.259278384265492</v>
      </c>
      <c r="AE196" s="73">
        <v>59.984632023522572</v>
      </c>
      <c r="AF196" s="73">
        <v>97.868595879159344</v>
      </c>
      <c r="AG196" s="73">
        <v>155.53690468646263</v>
      </c>
      <c r="AH196" s="73">
        <v>260.91048830159946</v>
      </c>
      <c r="AI196" s="73">
        <v>457.33469170579036</v>
      </c>
      <c r="AJ196" s="73">
        <v>764.03530936840571</v>
      </c>
      <c r="AK196" s="73">
        <v>1288.1817328744971</v>
      </c>
      <c r="AL196" s="73">
        <v>2122.5798556085483</v>
      </c>
      <c r="AM196" s="73">
        <v>3474.2997711619323</v>
      </c>
      <c r="AN196" s="73">
        <v>6259.6504206975096</v>
      </c>
      <c r="AO196" s="73">
        <v>9472.5215634153992</v>
      </c>
      <c r="AP196" s="73">
        <v>14481.657852088034</v>
      </c>
      <c r="AQ196" s="73">
        <v>21177.031740043542</v>
      </c>
      <c r="AR196" s="73">
        <v>30503.819058876761</v>
      </c>
      <c r="AS196" s="73">
        <v>44133.334431882875</v>
      </c>
      <c r="AT196" s="73">
        <v>62459.968493773958</v>
      </c>
      <c r="AU196" s="73">
        <v>88041.185977166664</v>
      </c>
      <c r="AV196" s="73">
        <v>119718.36187749324</v>
      </c>
      <c r="AW196" s="73">
        <v>159527.60566189495</v>
      </c>
      <c r="AX196" s="73">
        <v>209910.2299073532</v>
      </c>
      <c r="AY196" s="73">
        <v>268352.01733650081</v>
      </c>
      <c r="AZ196" s="73">
        <v>333275.30579505808</v>
      </c>
    </row>
    <row r="197" spans="1:52" x14ac:dyDescent="0.45">
      <c r="A197" s="77" t="s">
        <v>981</v>
      </c>
      <c r="B197" s="73">
        <v>0</v>
      </c>
      <c r="C197" s="73">
        <v>0</v>
      </c>
      <c r="D197" s="73">
        <v>0</v>
      </c>
      <c r="E197" s="73">
        <v>0</v>
      </c>
      <c r="F197" s="73">
        <v>0</v>
      </c>
      <c r="G197" s="73">
        <v>0</v>
      </c>
      <c r="H197" s="73">
        <v>0</v>
      </c>
      <c r="I197" s="73">
        <v>0</v>
      </c>
      <c r="J197" s="73">
        <v>0</v>
      </c>
      <c r="K197" s="73">
        <v>0</v>
      </c>
      <c r="L197" s="73">
        <v>0</v>
      </c>
      <c r="M197" s="73">
        <v>0</v>
      </c>
      <c r="N197" s="73">
        <v>0</v>
      </c>
      <c r="O197" s="73">
        <v>0</v>
      </c>
      <c r="P197" s="73">
        <v>0</v>
      </c>
      <c r="Q197" s="73">
        <v>0</v>
      </c>
      <c r="R197" s="73">
        <v>0</v>
      </c>
      <c r="S197" s="73">
        <v>0</v>
      </c>
      <c r="T197" s="73">
        <v>0</v>
      </c>
      <c r="U197" s="73">
        <v>0</v>
      </c>
      <c r="V197" s="73">
        <v>0</v>
      </c>
      <c r="W197" s="73">
        <v>0</v>
      </c>
      <c r="X197" s="73">
        <v>0</v>
      </c>
      <c r="Y197" s="73">
        <v>0</v>
      </c>
      <c r="Z197" s="73">
        <v>0</v>
      </c>
      <c r="AA197" s="73">
        <v>0</v>
      </c>
      <c r="AB197" s="73">
        <v>0</v>
      </c>
      <c r="AC197" s="73">
        <v>0</v>
      </c>
      <c r="AD197" s="73">
        <v>0</v>
      </c>
      <c r="AE197" s="73">
        <v>0</v>
      </c>
      <c r="AF197" s="73">
        <v>0</v>
      </c>
      <c r="AG197" s="73">
        <v>0</v>
      </c>
      <c r="AH197" s="73">
        <v>0</v>
      </c>
      <c r="AI197" s="73">
        <v>0</v>
      </c>
      <c r="AJ197" s="73">
        <v>0</v>
      </c>
      <c r="AK197" s="73">
        <v>0</v>
      </c>
      <c r="AL197" s="73">
        <v>0</v>
      </c>
      <c r="AM197" s="73">
        <v>0</v>
      </c>
      <c r="AN197" s="73">
        <v>0</v>
      </c>
      <c r="AO197" s="73">
        <v>0</v>
      </c>
      <c r="AP197" s="73">
        <v>0</v>
      </c>
      <c r="AQ197" s="73">
        <v>0</v>
      </c>
      <c r="AR197" s="73">
        <v>0</v>
      </c>
      <c r="AS197" s="73">
        <v>0</v>
      </c>
      <c r="AT197" s="73">
        <v>0</v>
      </c>
      <c r="AU197" s="73">
        <v>0</v>
      </c>
      <c r="AV197" s="73">
        <v>0</v>
      </c>
      <c r="AW197" s="73">
        <v>0</v>
      </c>
      <c r="AX197" s="73">
        <v>0</v>
      </c>
      <c r="AY197" s="73">
        <v>0</v>
      </c>
      <c r="AZ197" s="73">
        <v>0</v>
      </c>
    </row>
    <row r="198" spans="1:52" x14ac:dyDescent="0.45">
      <c r="A198" s="77" t="s">
        <v>982</v>
      </c>
      <c r="B198" s="73">
        <v>0</v>
      </c>
      <c r="C198" s="73">
        <v>0</v>
      </c>
      <c r="D198" s="73">
        <v>0</v>
      </c>
      <c r="E198" s="73">
        <v>0</v>
      </c>
      <c r="F198" s="73">
        <v>0</v>
      </c>
      <c r="G198" s="73">
        <v>0</v>
      </c>
      <c r="H198" s="73">
        <v>0</v>
      </c>
      <c r="I198" s="73">
        <v>0</v>
      </c>
      <c r="J198" s="73">
        <v>0</v>
      </c>
      <c r="K198" s="73">
        <v>0</v>
      </c>
      <c r="L198" s="73">
        <v>0</v>
      </c>
      <c r="M198" s="73">
        <v>0</v>
      </c>
      <c r="N198" s="73">
        <v>0</v>
      </c>
      <c r="O198" s="73">
        <v>0</v>
      </c>
      <c r="P198" s="73">
        <v>0</v>
      </c>
      <c r="Q198" s="73">
        <v>0</v>
      </c>
      <c r="R198" s="73">
        <v>0</v>
      </c>
      <c r="S198" s="73">
        <v>0</v>
      </c>
      <c r="T198" s="73">
        <v>0</v>
      </c>
      <c r="U198" s="73">
        <v>0</v>
      </c>
      <c r="V198" s="73">
        <v>0</v>
      </c>
      <c r="W198" s="73">
        <v>0</v>
      </c>
      <c r="X198" s="73">
        <v>0</v>
      </c>
      <c r="Y198" s="73">
        <v>0</v>
      </c>
      <c r="Z198" s="73">
        <v>0</v>
      </c>
      <c r="AA198" s="73">
        <v>0</v>
      </c>
      <c r="AB198" s="73">
        <v>0</v>
      </c>
      <c r="AC198" s="73">
        <v>0</v>
      </c>
      <c r="AD198" s="73">
        <v>0</v>
      </c>
      <c r="AE198" s="73">
        <v>0</v>
      </c>
      <c r="AF198" s="73">
        <v>0</v>
      </c>
      <c r="AG198" s="73">
        <v>0</v>
      </c>
      <c r="AH198" s="73">
        <v>0</v>
      </c>
      <c r="AI198" s="73">
        <v>0</v>
      </c>
      <c r="AJ198" s="73">
        <v>0</v>
      </c>
      <c r="AK198" s="73">
        <v>0</v>
      </c>
      <c r="AL198" s="73">
        <v>0</v>
      </c>
      <c r="AM198" s="73">
        <v>0</v>
      </c>
      <c r="AN198" s="73">
        <v>0</v>
      </c>
      <c r="AO198" s="73">
        <v>0</v>
      </c>
      <c r="AP198" s="73">
        <v>0</v>
      </c>
      <c r="AQ198" s="73">
        <v>0</v>
      </c>
      <c r="AR198" s="73">
        <v>0</v>
      </c>
      <c r="AS198" s="73">
        <v>0</v>
      </c>
      <c r="AT198" s="73">
        <v>0</v>
      </c>
      <c r="AU198" s="73">
        <v>0</v>
      </c>
      <c r="AV198" s="73">
        <v>0</v>
      </c>
      <c r="AW198" s="73">
        <v>0</v>
      </c>
      <c r="AX198" s="73">
        <v>0</v>
      </c>
      <c r="AY198" s="73">
        <v>0</v>
      </c>
      <c r="AZ198" s="73">
        <v>0</v>
      </c>
    </row>
    <row r="199" spans="1:52" x14ac:dyDescent="0.45">
      <c r="A199" s="76" t="s">
        <v>945</v>
      </c>
      <c r="B199" s="71">
        <v>10286902</v>
      </c>
      <c r="C199" s="71">
        <v>10119756</v>
      </c>
      <c r="D199" s="71">
        <v>9873476</v>
      </c>
      <c r="E199" s="71">
        <v>10339584.000000002</v>
      </c>
      <c r="F199" s="71">
        <v>11187250</v>
      </c>
      <c r="G199" s="71">
        <v>11697460</v>
      </c>
      <c r="H199" s="71">
        <v>12255870</v>
      </c>
      <c r="I199" s="71">
        <v>12933616</v>
      </c>
      <c r="J199" s="71">
        <v>12941634.000000002</v>
      </c>
      <c r="K199" s="71">
        <v>11722377.999999998</v>
      </c>
      <c r="L199" s="71">
        <v>11686786</v>
      </c>
      <c r="M199" s="71">
        <v>12306614</v>
      </c>
      <c r="N199" s="71">
        <v>12059138</v>
      </c>
      <c r="O199" s="71">
        <v>12013606</v>
      </c>
      <c r="P199" s="71">
        <v>12391944</v>
      </c>
      <c r="Q199" s="71">
        <v>12972444</v>
      </c>
      <c r="R199" s="71">
        <v>14205523.836820263</v>
      </c>
      <c r="S199" s="71">
        <v>14736833.916600823</v>
      </c>
      <c r="T199" s="71">
        <v>15246440.846967954</v>
      </c>
      <c r="U199" s="71">
        <v>15691582.185128324</v>
      </c>
      <c r="V199" s="71">
        <v>16077369.802879823</v>
      </c>
      <c r="W199" s="71">
        <v>16472234.586032931</v>
      </c>
      <c r="X199" s="71">
        <v>16845415.581387185</v>
      </c>
      <c r="Y199" s="71">
        <v>17179584.26977969</v>
      </c>
      <c r="Z199" s="71">
        <v>17518227.797507472</v>
      </c>
      <c r="AA199" s="71">
        <v>17885282.939515904</v>
      </c>
      <c r="AB199" s="71">
        <v>18247962.824709129</v>
      </c>
      <c r="AC199" s="71">
        <v>18620613.570617896</v>
      </c>
      <c r="AD199" s="71">
        <v>19020067.690712649</v>
      </c>
      <c r="AE199" s="71">
        <v>19398479.920359164</v>
      </c>
      <c r="AF199" s="71">
        <v>19772319.698375363</v>
      </c>
      <c r="AG199" s="71">
        <v>20152782.982736848</v>
      </c>
      <c r="AH199" s="71">
        <v>20483663.804077171</v>
      </c>
      <c r="AI199" s="71">
        <v>20801972.994953852</v>
      </c>
      <c r="AJ199" s="71">
        <v>21081912.608714305</v>
      </c>
      <c r="AK199" s="71">
        <v>21354108.27179965</v>
      </c>
      <c r="AL199" s="71">
        <v>21644882.856762581</v>
      </c>
      <c r="AM199" s="71">
        <v>21921598.967415381</v>
      </c>
      <c r="AN199" s="71">
        <v>22294144.027329471</v>
      </c>
      <c r="AO199" s="71">
        <v>22573442.121356942</v>
      </c>
      <c r="AP199" s="71">
        <v>22854468.538668454</v>
      </c>
      <c r="AQ199" s="71">
        <v>23177026.42053476</v>
      </c>
      <c r="AR199" s="71">
        <v>23506153.364447113</v>
      </c>
      <c r="AS199" s="71">
        <v>23841168.450503126</v>
      </c>
      <c r="AT199" s="71">
        <v>24177685.781413242</v>
      </c>
      <c r="AU199" s="71">
        <v>24556391.71472178</v>
      </c>
      <c r="AV199" s="71">
        <v>24918012.650755163</v>
      </c>
      <c r="AW199" s="71">
        <v>25241249.937108628</v>
      </c>
      <c r="AX199" s="71">
        <v>25606163.855527416</v>
      </c>
      <c r="AY199" s="71">
        <v>25953882.13195261</v>
      </c>
      <c r="AZ199" s="71">
        <v>26285442.534992188</v>
      </c>
    </row>
    <row r="200" spans="1:52" x14ac:dyDescent="0.45">
      <c r="A200" s="77" t="s">
        <v>979</v>
      </c>
      <c r="B200" s="73">
        <v>10286902</v>
      </c>
      <c r="C200" s="73">
        <v>10119756</v>
      </c>
      <c r="D200" s="73">
        <v>9873476</v>
      </c>
      <c r="E200" s="73">
        <v>10339584.000000002</v>
      </c>
      <c r="F200" s="73">
        <v>11187250</v>
      </c>
      <c r="G200" s="73">
        <v>11697460</v>
      </c>
      <c r="H200" s="73">
        <v>12255870</v>
      </c>
      <c r="I200" s="73">
        <v>12933616</v>
      </c>
      <c r="J200" s="73">
        <v>12941634.000000002</v>
      </c>
      <c r="K200" s="73">
        <v>11722377.999999998</v>
      </c>
      <c r="L200" s="73">
        <v>11686786</v>
      </c>
      <c r="M200" s="73">
        <v>12306614</v>
      </c>
      <c r="N200" s="73">
        <v>12059138</v>
      </c>
      <c r="O200" s="73">
        <v>12013606</v>
      </c>
      <c r="P200" s="73">
        <v>12391944</v>
      </c>
      <c r="Q200" s="73">
        <v>12972444</v>
      </c>
      <c r="R200" s="73">
        <v>14205523.836820263</v>
      </c>
      <c r="S200" s="73">
        <v>14736833.916600823</v>
      </c>
      <c r="T200" s="73">
        <v>15246440.846967954</v>
      </c>
      <c r="U200" s="73">
        <v>15691582.185128324</v>
      </c>
      <c r="V200" s="73">
        <v>16077369.802879823</v>
      </c>
      <c r="W200" s="73">
        <v>16472234.586032931</v>
      </c>
      <c r="X200" s="73">
        <v>16845415.581387185</v>
      </c>
      <c r="Y200" s="73">
        <v>17179584.26977969</v>
      </c>
      <c r="Z200" s="73">
        <v>17518227.797507472</v>
      </c>
      <c r="AA200" s="73">
        <v>17885282.939515904</v>
      </c>
      <c r="AB200" s="73">
        <v>18247962.824709129</v>
      </c>
      <c r="AC200" s="73">
        <v>18620613.570617888</v>
      </c>
      <c r="AD200" s="73">
        <v>19020067.690712608</v>
      </c>
      <c r="AE200" s="73">
        <v>19398479.920358893</v>
      </c>
      <c r="AF200" s="73">
        <v>19772319.698373552</v>
      </c>
      <c r="AG200" s="73">
        <v>20152782.982724916</v>
      </c>
      <c r="AH200" s="73">
        <v>20483663.804000929</v>
      </c>
      <c r="AI200" s="73">
        <v>20801972.994495284</v>
      </c>
      <c r="AJ200" s="73">
        <v>21081912.605991032</v>
      </c>
      <c r="AK200" s="73">
        <v>21354108.256540433</v>
      </c>
      <c r="AL200" s="73">
        <v>21644882.776339974</v>
      </c>
      <c r="AM200" s="73">
        <v>21921598.537233133</v>
      </c>
      <c r="AN200" s="73">
        <v>22294141.625042055</v>
      </c>
      <c r="AO200" s="73">
        <v>22573432.668003131</v>
      </c>
      <c r="AP200" s="73">
        <v>22854431.973039839</v>
      </c>
      <c r="AQ200" s="73">
        <v>23176888.225649312</v>
      </c>
      <c r="AR200" s="73">
        <v>23505676.042403303</v>
      </c>
      <c r="AS200" s="73">
        <v>23839674.404762238</v>
      </c>
      <c r="AT200" s="73">
        <v>24173436.721541148</v>
      </c>
      <c r="AU200" s="73">
        <v>24545220.700577151</v>
      </c>
      <c r="AV200" s="73">
        <v>24891837.039222497</v>
      </c>
      <c r="AW200" s="73">
        <v>25184239.966533411</v>
      </c>
      <c r="AX200" s="73">
        <v>25493153.255953465</v>
      </c>
      <c r="AY200" s="73">
        <v>25742776.711591605</v>
      </c>
      <c r="AZ200" s="73">
        <v>25924765.964458477</v>
      </c>
    </row>
    <row r="201" spans="1:52" x14ac:dyDescent="0.45">
      <c r="A201" s="77" t="s">
        <v>980</v>
      </c>
      <c r="B201" s="73">
        <v>0</v>
      </c>
      <c r="C201" s="73">
        <v>0</v>
      </c>
      <c r="D201" s="73">
        <v>0</v>
      </c>
      <c r="E201" s="73">
        <v>0</v>
      </c>
      <c r="F201" s="73">
        <v>0</v>
      </c>
      <c r="G201" s="73">
        <v>0</v>
      </c>
      <c r="H201" s="73">
        <v>0</v>
      </c>
      <c r="I201" s="73">
        <v>0</v>
      </c>
      <c r="J201" s="73">
        <v>0</v>
      </c>
      <c r="K201" s="73">
        <v>0</v>
      </c>
      <c r="L201" s="73">
        <v>0</v>
      </c>
      <c r="M201" s="73">
        <v>0</v>
      </c>
      <c r="N201" s="73">
        <v>0</v>
      </c>
      <c r="O201" s="73">
        <v>0</v>
      </c>
      <c r="P201" s="73">
        <v>0</v>
      </c>
      <c r="Q201" s="73">
        <v>0</v>
      </c>
      <c r="R201" s="73">
        <v>2.6012572193142378E-18</v>
      </c>
      <c r="S201" s="73">
        <v>1.4703922950493065E-17</v>
      </c>
      <c r="T201" s="73">
        <v>1.1508989166918509E-16</v>
      </c>
      <c r="U201" s="73">
        <v>8.651121092154999E-16</v>
      </c>
      <c r="V201" s="73">
        <v>6.1676324429882563E-15</v>
      </c>
      <c r="W201" s="73">
        <v>4.3809269437976134E-14</v>
      </c>
      <c r="X201" s="73">
        <v>3.3290428801216432E-13</v>
      </c>
      <c r="Y201" s="73">
        <v>2.3578119665492684E-12</v>
      </c>
      <c r="Z201" s="73">
        <v>1.6731132802440449E-11</v>
      </c>
      <c r="AA201" s="73">
        <v>1.2042055737961825E-10</v>
      </c>
      <c r="AB201" s="73">
        <v>8.3502723978765309E-10</v>
      </c>
      <c r="AC201" s="73">
        <v>5.6401738948504992E-9</v>
      </c>
      <c r="AD201" s="73">
        <v>4.0825783693465812E-8</v>
      </c>
      <c r="AE201" s="73">
        <v>2.7025266796221769E-7</v>
      </c>
      <c r="AF201" s="73">
        <v>1.8106819912928857E-6</v>
      </c>
      <c r="AG201" s="73">
        <v>1.1931204556019821E-5</v>
      </c>
      <c r="AH201" s="73">
        <v>7.6242707402752959E-5</v>
      </c>
      <c r="AI201" s="73">
        <v>4.5856962666767888E-4</v>
      </c>
      <c r="AJ201" s="73">
        <v>2.7232720595940199E-3</v>
      </c>
      <c r="AK201" s="73">
        <v>1.5259218209807385E-2</v>
      </c>
      <c r="AL201" s="73">
        <v>8.042260535615578E-2</v>
      </c>
      <c r="AM201" s="73">
        <v>0.43018224674694444</v>
      </c>
      <c r="AN201" s="73">
        <v>2.4022874157125034</v>
      </c>
      <c r="AO201" s="73">
        <v>9.4533538120542353</v>
      </c>
      <c r="AP201" s="73">
        <v>36.565628615528126</v>
      </c>
      <c r="AQ201" s="73">
        <v>138.19488544749152</v>
      </c>
      <c r="AR201" s="73">
        <v>477.32204381133874</v>
      </c>
      <c r="AS201" s="73">
        <v>1494.0457408885354</v>
      </c>
      <c r="AT201" s="73">
        <v>4249.0598720944645</v>
      </c>
      <c r="AU201" s="73">
        <v>11171.014144629507</v>
      </c>
      <c r="AV201" s="73">
        <v>26175.611532666717</v>
      </c>
      <c r="AW201" s="73">
        <v>57009.970575215979</v>
      </c>
      <c r="AX201" s="73">
        <v>113010.59957395101</v>
      </c>
      <c r="AY201" s="73">
        <v>211105.42036100439</v>
      </c>
      <c r="AZ201" s="73">
        <v>360676.57053371111</v>
      </c>
    </row>
    <row r="202" spans="1:52" x14ac:dyDescent="0.45">
      <c r="A202" s="77" t="s">
        <v>981</v>
      </c>
      <c r="B202" s="73">
        <v>0</v>
      </c>
      <c r="C202" s="73">
        <v>0</v>
      </c>
      <c r="D202" s="73">
        <v>0</v>
      </c>
      <c r="E202" s="73">
        <v>0</v>
      </c>
      <c r="F202" s="73">
        <v>0</v>
      </c>
      <c r="G202" s="73">
        <v>0</v>
      </c>
      <c r="H202" s="73">
        <v>0</v>
      </c>
      <c r="I202" s="73">
        <v>0</v>
      </c>
      <c r="J202" s="73">
        <v>0</v>
      </c>
      <c r="K202" s="73">
        <v>0</v>
      </c>
      <c r="L202" s="73">
        <v>0</v>
      </c>
      <c r="M202" s="73">
        <v>0</v>
      </c>
      <c r="N202" s="73">
        <v>0</v>
      </c>
      <c r="O202" s="73">
        <v>0</v>
      </c>
      <c r="P202" s="73">
        <v>0</v>
      </c>
      <c r="Q202" s="73">
        <v>0</v>
      </c>
      <c r="R202" s="73">
        <v>0</v>
      </c>
      <c r="S202" s="73">
        <v>0</v>
      </c>
      <c r="T202" s="73">
        <v>0</v>
      </c>
      <c r="U202" s="73">
        <v>0</v>
      </c>
      <c r="V202" s="73">
        <v>0</v>
      </c>
      <c r="W202" s="73">
        <v>0</v>
      </c>
      <c r="X202" s="73">
        <v>0</v>
      </c>
      <c r="Y202" s="73">
        <v>0</v>
      </c>
      <c r="Z202" s="73">
        <v>0</v>
      </c>
      <c r="AA202" s="73">
        <v>0</v>
      </c>
      <c r="AB202" s="73">
        <v>0</v>
      </c>
      <c r="AC202" s="73">
        <v>0</v>
      </c>
      <c r="AD202" s="73">
        <v>0</v>
      </c>
      <c r="AE202" s="73">
        <v>0</v>
      </c>
      <c r="AF202" s="73">
        <v>0</v>
      </c>
      <c r="AG202" s="73">
        <v>0</v>
      </c>
      <c r="AH202" s="73">
        <v>0</v>
      </c>
      <c r="AI202" s="73">
        <v>0</v>
      </c>
      <c r="AJ202" s="73">
        <v>0</v>
      </c>
      <c r="AK202" s="73">
        <v>0</v>
      </c>
      <c r="AL202" s="73">
        <v>0</v>
      </c>
      <c r="AM202" s="73">
        <v>0</v>
      </c>
      <c r="AN202" s="73">
        <v>0</v>
      </c>
      <c r="AO202" s="73">
        <v>0</v>
      </c>
      <c r="AP202" s="73">
        <v>0</v>
      </c>
      <c r="AQ202" s="73">
        <v>0</v>
      </c>
      <c r="AR202" s="73">
        <v>0</v>
      </c>
      <c r="AS202" s="73">
        <v>0</v>
      </c>
      <c r="AT202" s="73">
        <v>0</v>
      </c>
      <c r="AU202" s="73">
        <v>0</v>
      </c>
      <c r="AV202" s="73">
        <v>0</v>
      </c>
      <c r="AW202" s="73">
        <v>0</v>
      </c>
      <c r="AX202" s="73">
        <v>0</v>
      </c>
      <c r="AY202" s="73">
        <v>0</v>
      </c>
      <c r="AZ202" s="73">
        <v>0</v>
      </c>
    </row>
    <row r="203" spans="1:52" x14ac:dyDescent="0.45">
      <c r="A203" s="77" t="s">
        <v>982</v>
      </c>
      <c r="B203" s="73">
        <v>0</v>
      </c>
      <c r="C203" s="73">
        <v>0</v>
      </c>
      <c r="D203" s="73">
        <v>0</v>
      </c>
      <c r="E203" s="73">
        <v>0</v>
      </c>
      <c r="F203" s="73">
        <v>0</v>
      </c>
      <c r="G203" s="73">
        <v>0</v>
      </c>
      <c r="H203" s="73">
        <v>0</v>
      </c>
      <c r="I203" s="73">
        <v>0</v>
      </c>
      <c r="J203" s="73">
        <v>0</v>
      </c>
      <c r="K203" s="73">
        <v>0</v>
      </c>
      <c r="L203" s="73">
        <v>0</v>
      </c>
      <c r="M203" s="73">
        <v>0</v>
      </c>
      <c r="N203" s="73">
        <v>0</v>
      </c>
      <c r="O203" s="73">
        <v>0</v>
      </c>
      <c r="P203" s="73">
        <v>0</v>
      </c>
      <c r="Q203" s="73">
        <v>0</v>
      </c>
      <c r="R203" s="73">
        <v>0</v>
      </c>
      <c r="S203" s="73">
        <v>0</v>
      </c>
      <c r="T203" s="73">
        <v>0</v>
      </c>
      <c r="U203" s="73">
        <v>0</v>
      </c>
      <c r="V203" s="73">
        <v>0</v>
      </c>
      <c r="W203" s="73">
        <v>0</v>
      </c>
      <c r="X203" s="73">
        <v>0</v>
      </c>
      <c r="Y203" s="73">
        <v>0</v>
      </c>
      <c r="Z203" s="73">
        <v>0</v>
      </c>
      <c r="AA203" s="73">
        <v>0</v>
      </c>
      <c r="AB203" s="73">
        <v>0</v>
      </c>
      <c r="AC203" s="73">
        <v>0</v>
      </c>
      <c r="AD203" s="73">
        <v>0</v>
      </c>
      <c r="AE203" s="73">
        <v>0</v>
      </c>
      <c r="AF203" s="73">
        <v>0</v>
      </c>
      <c r="AG203" s="73">
        <v>0</v>
      </c>
      <c r="AH203" s="73">
        <v>0</v>
      </c>
      <c r="AI203" s="73">
        <v>0</v>
      </c>
      <c r="AJ203" s="73">
        <v>0</v>
      </c>
      <c r="AK203" s="73">
        <v>0</v>
      </c>
      <c r="AL203" s="73">
        <v>0</v>
      </c>
      <c r="AM203" s="73">
        <v>0</v>
      </c>
      <c r="AN203" s="73">
        <v>0</v>
      </c>
      <c r="AO203" s="73">
        <v>0</v>
      </c>
      <c r="AP203" s="73">
        <v>0</v>
      </c>
      <c r="AQ203" s="73">
        <v>0</v>
      </c>
      <c r="AR203" s="73">
        <v>0</v>
      </c>
      <c r="AS203" s="73">
        <v>0</v>
      </c>
      <c r="AT203" s="73">
        <v>0</v>
      </c>
      <c r="AU203" s="73">
        <v>0</v>
      </c>
      <c r="AV203" s="73">
        <v>0</v>
      </c>
      <c r="AW203" s="73">
        <v>0</v>
      </c>
      <c r="AX203" s="73">
        <v>0</v>
      </c>
      <c r="AY203" s="73">
        <v>0</v>
      </c>
      <c r="AZ203" s="73">
        <v>0</v>
      </c>
    </row>
    <row r="204" spans="1:52" x14ac:dyDescent="0.45">
      <c r="A204" s="76" t="s">
        <v>946</v>
      </c>
      <c r="B204" s="71">
        <v>3130474</v>
      </c>
      <c r="C204" s="71">
        <v>3120176</v>
      </c>
      <c r="D204" s="71">
        <v>3126888</v>
      </c>
      <c r="E204" s="71">
        <v>3223454</v>
      </c>
      <c r="F204" s="71">
        <v>3523372</v>
      </c>
      <c r="G204" s="71">
        <v>3739108.0000000005</v>
      </c>
      <c r="H204" s="71">
        <v>3924130</v>
      </c>
      <c r="I204" s="71">
        <v>4153975.9999999995</v>
      </c>
      <c r="J204" s="71">
        <v>4301672</v>
      </c>
      <c r="K204" s="71">
        <v>3902820.0000000005</v>
      </c>
      <c r="L204" s="71">
        <v>4099256.0000000005</v>
      </c>
      <c r="M204" s="71">
        <v>4194630</v>
      </c>
      <c r="N204" s="71">
        <v>4108091.9999999986</v>
      </c>
      <c r="O204" s="71">
        <v>4171572.0000000005</v>
      </c>
      <c r="P204" s="71">
        <v>4314430</v>
      </c>
      <c r="Q204" s="71">
        <v>4370014</v>
      </c>
      <c r="R204" s="71">
        <v>4492196.3190895068</v>
      </c>
      <c r="S204" s="71">
        <v>4740262.3457968011</v>
      </c>
      <c r="T204" s="71">
        <v>4970263.5632383339</v>
      </c>
      <c r="U204" s="71">
        <v>5176346.2742560934</v>
      </c>
      <c r="V204" s="71">
        <v>5360394.3086067978</v>
      </c>
      <c r="W204" s="71">
        <v>5536984.8254871331</v>
      </c>
      <c r="X204" s="71">
        <v>5707433.8885522066</v>
      </c>
      <c r="Y204" s="71">
        <v>5868279.262801311</v>
      </c>
      <c r="Z204" s="71">
        <v>5981382.2131933654</v>
      </c>
      <c r="AA204" s="71">
        <v>6095422.0281992359</v>
      </c>
      <c r="AB204" s="71">
        <v>6217485.2124671526</v>
      </c>
      <c r="AC204" s="71">
        <v>6347423.6511233291</v>
      </c>
      <c r="AD204" s="71">
        <v>6483973.8001647117</v>
      </c>
      <c r="AE204" s="71">
        <v>6614689.0065336954</v>
      </c>
      <c r="AF204" s="71">
        <v>6744990.4226736519</v>
      </c>
      <c r="AG204" s="71">
        <v>6879817.8957451209</v>
      </c>
      <c r="AH204" s="71">
        <v>6998715.3355308566</v>
      </c>
      <c r="AI204" s="71">
        <v>7114441.7171926517</v>
      </c>
      <c r="AJ204" s="71">
        <v>7221667.3402111754</v>
      </c>
      <c r="AK204" s="71">
        <v>7328559.4365853146</v>
      </c>
      <c r="AL204" s="71">
        <v>7439693.7395994859</v>
      </c>
      <c r="AM204" s="71">
        <v>7546687.7724806275</v>
      </c>
      <c r="AN204" s="71">
        <v>7685747.1246783026</v>
      </c>
      <c r="AO204" s="71">
        <v>7792039.1601001592</v>
      </c>
      <c r="AP204" s="71">
        <v>7903719.0457040649</v>
      </c>
      <c r="AQ204" s="71">
        <v>8025689.9586353227</v>
      </c>
      <c r="AR204" s="71">
        <v>8155114.3823876083</v>
      </c>
      <c r="AS204" s="71">
        <v>8276499.5890544076</v>
      </c>
      <c r="AT204" s="71">
        <v>8392849.3713129126</v>
      </c>
      <c r="AU204" s="71">
        <v>8533609.523060983</v>
      </c>
      <c r="AV204" s="71">
        <v>8672538.7723634578</v>
      </c>
      <c r="AW204" s="71">
        <v>8788100.564426491</v>
      </c>
      <c r="AX204" s="71">
        <v>8928242.7027003523</v>
      </c>
      <c r="AY204" s="71">
        <v>9064306.9512647577</v>
      </c>
      <c r="AZ204" s="71">
        <v>9200454.0102022123</v>
      </c>
    </row>
    <row r="205" spans="1:52" x14ac:dyDescent="0.45">
      <c r="A205" s="77" t="s">
        <v>979</v>
      </c>
      <c r="B205" s="73">
        <v>3130474</v>
      </c>
      <c r="C205" s="73">
        <v>3120176</v>
      </c>
      <c r="D205" s="73">
        <v>3126888</v>
      </c>
      <c r="E205" s="73">
        <v>3223454</v>
      </c>
      <c r="F205" s="73">
        <v>3523372</v>
      </c>
      <c r="G205" s="73">
        <v>3739108.0000000005</v>
      </c>
      <c r="H205" s="73">
        <v>3924130</v>
      </c>
      <c r="I205" s="73">
        <v>4153975.9999999995</v>
      </c>
      <c r="J205" s="73">
        <v>4301672</v>
      </c>
      <c r="K205" s="73">
        <v>3902820.0000000005</v>
      </c>
      <c r="L205" s="73">
        <v>4099256.0000000005</v>
      </c>
      <c r="M205" s="73">
        <v>4194630</v>
      </c>
      <c r="N205" s="73">
        <v>4108091.9999999986</v>
      </c>
      <c r="O205" s="73">
        <v>4171572.0000000005</v>
      </c>
      <c r="P205" s="73">
        <v>4314430</v>
      </c>
      <c r="Q205" s="73">
        <v>4370014</v>
      </c>
      <c r="R205" s="73">
        <v>4492196.3190895068</v>
      </c>
      <c r="S205" s="73">
        <v>4740262.3457968011</v>
      </c>
      <c r="T205" s="73">
        <v>4970263.5632383339</v>
      </c>
      <c r="U205" s="73">
        <v>5176346.2742560934</v>
      </c>
      <c r="V205" s="73">
        <v>5360394.3086067978</v>
      </c>
      <c r="W205" s="73">
        <v>5536984.8254871331</v>
      </c>
      <c r="X205" s="73">
        <v>5707433.8885522066</v>
      </c>
      <c r="Y205" s="73">
        <v>5868279.262801311</v>
      </c>
      <c r="Z205" s="73">
        <v>5981382.2131933654</v>
      </c>
      <c r="AA205" s="73">
        <v>6095422.0281992359</v>
      </c>
      <c r="AB205" s="73">
        <v>6217485.2124671526</v>
      </c>
      <c r="AC205" s="73">
        <v>6347423.6511233291</v>
      </c>
      <c r="AD205" s="73">
        <v>6483973.8001647117</v>
      </c>
      <c r="AE205" s="73">
        <v>6614689.0065336954</v>
      </c>
      <c r="AF205" s="73">
        <v>6744990.4226736519</v>
      </c>
      <c r="AG205" s="73">
        <v>6879817.8957451209</v>
      </c>
      <c r="AH205" s="73">
        <v>6998715.3355308566</v>
      </c>
      <c r="AI205" s="73">
        <v>7114441.7171926517</v>
      </c>
      <c r="AJ205" s="73">
        <v>7221667.3402111754</v>
      </c>
      <c r="AK205" s="73">
        <v>7328559.4365853146</v>
      </c>
      <c r="AL205" s="73">
        <v>7439693.7395994859</v>
      </c>
      <c r="AM205" s="73">
        <v>7546687.7724806275</v>
      </c>
      <c r="AN205" s="73">
        <v>7685747.124678297</v>
      </c>
      <c r="AO205" s="73">
        <v>7792039.160099715</v>
      </c>
      <c r="AP205" s="73">
        <v>7903719.0456794407</v>
      </c>
      <c r="AQ205" s="73">
        <v>8025689.9577612961</v>
      </c>
      <c r="AR205" s="73">
        <v>8155114.3621680224</v>
      </c>
      <c r="AS205" s="73">
        <v>8276499.2902511004</v>
      </c>
      <c r="AT205" s="73">
        <v>8392846.2296191975</v>
      </c>
      <c r="AU205" s="73">
        <v>8533585.0803789645</v>
      </c>
      <c r="AV205" s="73">
        <v>8672398.6106691379</v>
      </c>
      <c r="AW205" s="73">
        <v>8787478.7346343901</v>
      </c>
      <c r="AX205" s="73">
        <v>8925988.08439398</v>
      </c>
      <c r="AY205" s="73">
        <v>9057404.0898328107</v>
      </c>
      <c r="AZ205" s="73">
        <v>9182980.3580804858</v>
      </c>
    </row>
    <row r="206" spans="1:52" x14ac:dyDescent="0.45">
      <c r="A206" s="77" t="s">
        <v>980</v>
      </c>
      <c r="B206" s="73">
        <v>0</v>
      </c>
      <c r="C206" s="73">
        <v>0</v>
      </c>
      <c r="D206" s="73">
        <v>0</v>
      </c>
      <c r="E206" s="73">
        <v>0</v>
      </c>
      <c r="F206" s="73">
        <v>0</v>
      </c>
      <c r="G206" s="73">
        <v>0</v>
      </c>
      <c r="H206" s="73">
        <v>0</v>
      </c>
      <c r="I206" s="73">
        <v>0</v>
      </c>
      <c r="J206" s="73">
        <v>0</v>
      </c>
      <c r="K206" s="73">
        <v>0</v>
      </c>
      <c r="L206" s="73">
        <v>0</v>
      </c>
      <c r="M206" s="73">
        <v>0</v>
      </c>
      <c r="N206" s="73">
        <v>0</v>
      </c>
      <c r="O206" s="73">
        <v>0</v>
      </c>
      <c r="P206" s="73">
        <v>0</v>
      </c>
      <c r="Q206" s="73">
        <v>0</v>
      </c>
      <c r="R206" s="73">
        <v>6.1651101482077367E-89</v>
      </c>
      <c r="S206" s="73">
        <v>2.0351168295575198E-84</v>
      </c>
      <c r="T206" s="73">
        <v>3.6071988841874721E-80</v>
      </c>
      <c r="U206" s="73">
        <v>6.4196454299539359E-76</v>
      </c>
      <c r="V206" s="73">
        <v>1.0440283775846408E-71</v>
      </c>
      <c r="W206" s="73">
        <v>1.5926249095680749E-67</v>
      </c>
      <c r="X206" s="73">
        <v>2.3925554970100242E-63</v>
      </c>
      <c r="Y206" s="73">
        <v>3.2694527311908476E-59</v>
      </c>
      <c r="Z206" s="73">
        <v>4.4225947090961501E-55</v>
      </c>
      <c r="AA206" s="73">
        <v>4.5393948823153355E-51</v>
      </c>
      <c r="AB206" s="73">
        <v>4.3296487797712022E-47</v>
      </c>
      <c r="AC206" s="73">
        <v>3.5899710446458539E-43</v>
      </c>
      <c r="AD206" s="73">
        <v>2.3042294758929193E-39</v>
      </c>
      <c r="AE206" s="73">
        <v>1.2770117054412511E-35</v>
      </c>
      <c r="AF206" s="73">
        <v>5.2452906752633756E-32</v>
      </c>
      <c r="AG206" s="73">
        <v>1.6139749272348761E-28</v>
      </c>
      <c r="AH206" s="73">
        <v>3.5213984321720571E-25</v>
      </c>
      <c r="AI206" s="73">
        <v>5.2607938134952702E-22</v>
      </c>
      <c r="AJ206" s="73">
        <v>5.4205186372732633E-19</v>
      </c>
      <c r="AK206" s="73">
        <v>3.420334213147912E-16</v>
      </c>
      <c r="AL206" s="73">
        <v>1.3023781021300159E-13</v>
      </c>
      <c r="AM206" s="73">
        <v>3.2876009248101558E-11</v>
      </c>
      <c r="AN206" s="73">
        <v>5.9822320439293063E-9</v>
      </c>
      <c r="AO206" s="73">
        <v>4.4436699207760161E-7</v>
      </c>
      <c r="AP206" s="73">
        <v>2.4624158532322649E-5</v>
      </c>
      <c r="AQ206" s="73">
        <v>8.7402665826674653E-4</v>
      </c>
      <c r="AR206" s="73">
        <v>2.0219585618459459E-2</v>
      </c>
      <c r="AS206" s="73">
        <v>0.29880330694307711</v>
      </c>
      <c r="AT206" s="73">
        <v>3.141693715734434</v>
      </c>
      <c r="AU206" s="73">
        <v>24.442682018673121</v>
      </c>
      <c r="AV206" s="73">
        <v>140.16169431948072</v>
      </c>
      <c r="AW206" s="73">
        <v>621.82979210096573</v>
      </c>
      <c r="AX206" s="73">
        <v>2254.6183063720619</v>
      </c>
      <c r="AY206" s="73">
        <v>6902.8614319463386</v>
      </c>
      <c r="AZ206" s="73">
        <v>17473.652121727016</v>
      </c>
    </row>
    <row r="207" spans="1:52" x14ac:dyDescent="0.45">
      <c r="A207" s="77" t="s">
        <v>981</v>
      </c>
      <c r="B207" s="73">
        <v>0</v>
      </c>
      <c r="C207" s="73">
        <v>0</v>
      </c>
      <c r="D207" s="73">
        <v>0</v>
      </c>
      <c r="E207" s="73">
        <v>0</v>
      </c>
      <c r="F207" s="73">
        <v>0</v>
      </c>
      <c r="G207" s="73">
        <v>0</v>
      </c>
      <c r="H207" s="73">
        <v>0</v>
      </c>
      <c r="I207" s="73">
        <v>0</v>
      </c>
      <c r="J207" s="73">
        <v>0</v>
      </c>
      <c r="K207" s="73">
        <v>0</v>
      </c>
      <c r="L207" s="73">
        <v>0</v>
      </c>
      <c r="M207" s="73">
        <v>0</v>
      </c>
      <c r="N207" s="73">
        <v>0</v>
      </c>
      <c r="O207" s="73">
        <v>0</v>
      </c>
      <c r="P207" s="73">
        <v>0</v>
      </c>
      <c r="Q207" s="73">
        <v>0</v>
      </c>
      <c r="R207" s="73">
        <v>0</v>
      </c>
      <c r="S207" s="73">
        <v>0</v>
      </c>
      <c r="T207" s="73">
        <v>0</v>
      </c>
      <c r="U207" s="73">
        <v>0</v>
      </c>
      <c r="V207" s="73">
        <v>0</v>
      </c>
      <c r="W207" s="73">
        <v>0</v>
      </c>
      <c r="X207" s="73">
        <v>0</v>
      </c>
      <c r="Y207" s="73">
        <v>0</v>
      </c>
      <c r="Z207" s="73">
        <v>0</v>
      </c>
      <c r="AA207" s="73">
        <v>0</v>
      </c>
      <c r="AB207" s="73">
        <v>0</v>
      </c>
      <c r="AC207" s="73">
        <v>0</v>
      </c>
      <c r="AD207" s="73">
        <v>0</v>
      </c>
      <c r="AE207" s="73">
        <v>0</v>
      </c>
      <c r="AF207" s="73">
        <v>0</v>
      </c>
      <c r="AG207" s="73">
        <v>0</v>
      </c>
      <c r="AH207" s="73">
        <v>0</v>
      </c>
      <c r="AI207" s="73">
        <v>0</v>
      </c>
      <c r="AJ207" s="73">
        <v>0</v>
      </c>
      <c r="AK207" s="73">
        <v>0</v>
      </c>
      <c r="AL207" s="73">
        <v>0</v>
      </c>
      <c r="AM207" s="73">
        <v>0</v>
      </c>
      <c r="AN207" s="73">
        <v>0</v>
      </c>
      <c r="AO207" s="73">
        <v>0</v>
      </c>
      <c r="AP207" s="73">
        <v>0</v>
      </c>
      <c r="AQ207" s="73">
        <v>0</v>
      </c>
      <c r="AR207" s="73">
        <v>0</v>
      </c>
      <c r="AS207" s="73">
        <v>0</v>
      </c>
      <c r="AT207" s="73">
        <v>0</v>
      </c>
      <c r="AU207" s="73">
        <v>0</v>
      </c>
      <c r="AV207" s="73">
        <v>0</v>
      </c>
      <c r="AW207" s="73">
        <v>0</v>
      </c>
      <c r="AX207" s="73">
        <v>0</v>
      </c>
      <c r="AY207" s="73">
        <v>0</v>
      </c>
      <c r="AZ207" s="73">
        <v>0</v>
      </c>
    </row>
    <row r="208" spans="1:52" x14ac:dyDescent="0.45">
      <c r="A208" s="77" t="s">
        <v>982</v>
      </c>
      <c r="B208" s="73">
        <v>0</v>
      </c>
      <c r="C208" s="73">
        <v>0</v>
      </c>
      <c r="D208" s="73">
        <v>0</v>
      </c>
      <c r="E208" s="73">
        <v>0</v>
      </c>
      <c r="F208" s="73">
        <v>0</v>
      </c>
      <c r="G208" s="73">
        <v>0</v>
      </c>
      <c r="H208" s="73">
        <v>0</v>
      </c>
      <c r="I208" s="73">
        <v>0</v>
      </c>
      <c r="J208" s="73">
        <v>0</v>
      </c>
      <c r="K208" s="73">
        <v>0</v>
      </c>
      <c r="L208" s="73">
        <v>0</v>
      </c>
      <c r="M208" s="73">
        <v>0</v>
      </c>
      <c r="N208" s="73">
        <v>0</v>
      </c>
      <c r="O208" s="73">
        <v>0</v>
      </c>
      <c r="P208" s="73">
        <v>0</v>
      </c>
      <c r="Q208" s="73">
        <v>0</v>
      </c>
      <c r="R208" s="73">
        <v>0</v>
      </c>
      <c r="S208" s="73">
        <v>0</v>
      </c>
      <c r="T208" s="73">
        <v>0</v>
      </c>
      <c r="U208" s="73">
        <v>0</v>
      </c>
      <c r="V208" s="73">
        <v>0</v>
      </c>
      <c r="W208" s="73">
        <v>0</v>
      </c>
      <c r="X208" s="73">
        <v>0</v>
      </c>
      <c r="Y208" s="73">
        <v>0</v>
      </c>
      <c r="Z208" s="73">
        <v>0</v>
      </c>
      <c r="AA208" s="73">
        <v>0</v>
      </c>
      <c r="AB208" s="73">
        <v>0</v>
      </c>
      <c r="AC208" s="73">
        <v>0</v>
      </c>
      <c r="AD208" s="73">
        <v>0</v>
      </c>
      <c r="AE208" s="73">
        <v>0</v>
      </c>
      <c r="AF208" s="73">
        <v>0</v>
      </c>
      <c r="AG208" s="73">
        <v>0</v>
      </c>
      <c r="AH208" s="73">
        <v>0</v>
      </c>
      <c r="AI208" s="73">
        <v>0</v>
      </c>
      <c r="AJ208" s="73">
        <v>0</v>
      </c>
      <c r="AK208" s="73">
        <v>0</v>
      </c>
      <c r="AL208" s="73">
        <v>0</v>
      </c>
      <c r="AM208" s="73">
        <v>0</v>
      </c>
      <c r="AN208" s="73">
        <v>0</v>
      </c>
      <c r="AO208" s="73">
        <v>0</v>
      </c>
      <c r="AP208" s="73">
        <v>0</v>
      </c>
      <c r="AQ208" s="73">
        <v>0</v>
      </c>
      <c r="AR208" s="73">
        <v>0</v>
      </c>
      <c r="AS208" s="73">
        <v>0</v>
      </c>
      <c r="AT208" s="73">
        <v>0</v>
      </c>
      <c r="AU208" s="73">
        <v>0</v>
      </c>
      <c r="AV208" s="73">
        <v>0</v>
      </c>
      <c r="AW208" s="73">
        <v>0</v>
      </c>
      <c r="AX208" s="73">
        <v>0</v>
      </c>
      <c r="AY208" s="73">
        <v>0</v>
      </c>
      <c r="AZ208" s="73">
        <v>0</v>
      </c>
    </row>
    <row r="209" spans="1:52" x14ac:dyDescent="0.45">
      <c r="A209" s="66" t="s">
        <v>947</v>
      </c>
      <c r="B209" s="67">
        <v>600208</v>
      </c>
      <c r="C209" s="67">
        <v>582084</v>
      </c>
      <c r="D209" s="67">
        <v>571706</v>
      </c>
      <c r="E209" s="67">
        <v>596004</v>
      </c>
      <c r="F209" s="67">
        <v>637824</v>
      </c>
      <c r="G209" s="67">
        <v>656002</v>
      </c>
      <c r="H209" s="67">
        <v>724072</v>
      </c>
      <c r="I209" s="67">
        <v>764262</v>
      </c>
      <c r="J209" s="67">
        <v>784656</v>
      </c>
      <c r="K209" s="67">
        <v>695984</v>
      </c>
      <c r="L209" s="67">
        <v>749104</v>
      </c>
      <c r="M209" s="67">
        <v>762982</v>
      </c>
      <c r="N209" s="67">
        <v>755940</v>
      </c>
      <c r="O209" s="67">
        <v>765178</v>
      </c>
      <c r="P209" s="67">
        <v>776653.99999999988</v>
      </c>
      <c r="Q209" s="67">
        <v>808482</v>
      </c>
      <c r="R209" s="67">
        <v>850093.80714012985</v>
      </c>
      <c r="S209" s="67">
        <v>905732.67026914831</v>
      </c>
      <c r="T209" s="67">
        <v>963433.59951237449</v>
      </c>
      <c r="U209" s="67">
        <v>1017905.1585748307</v>
      </c>
      <c r="V209" s="67">
        <v>1069044.4236259428</v>
      </c>
      <c r="W209" s="67">
        <v>1120445.068197438</v>
      </c>
      <c r="X209" s="67">
        <v>1169047.0692671081</v>
      </c>
      <c r="Y209" s="67">
        <v>1216859.0770597039</v>
      </c>
      <c r="Z209" s="67">
        <v>1257973.5770309875</v>
      </c>
      <c r="AA209" s="67">
        <v>1302181.6348534632</v>
      </c>
      <c r="AB209" s="67">
        <v>1350458.1741881373</v>
      </c>
      <c r="AC209" s="67">
        <v>1402837.1885786818</v>
      </c>
      <c r="AD209" s="67">
        <v>1457938.724933859</v>
      </c>
      <c r="AE209" s="67">
        <v>1512728.2558326311</v>
      </c>
      <c r="AF209" s="67">
        <v>1568535.0423313756</v>
      </c>
      <c r="AG209" s="67">
        <v>1626344.225856191</v>
      </c>
      <c r="AH209" s="67">
        <v>1679535.5978625957</v>
      </c>
      <c r="AI209" s="67">
        <v>1732133.5928445724</v>
      </c>
      <c r="AJ209" s="67">
        <v>1784737.2832118468</v>
      </c>
      <c r="AK209" s="67">
        <v>1834092.2264456912</v>
      </c>
      <c r="AL209" s="67">
        <v>1888345.9424180905</v>
      </c>
      <c r="AM209" s="67">
        <v>1943490.8989654547</v>
      </c>
      <c r="AN209" s="67">
        <v>2017176.5006654032</v>
      </c>
      <c r="AO209" s="67">
        <v>2082934.1161513417</v>
      </c>
      <c r="AP209" s="67">
        <v>2149625.2811749917</v>
      </c>
      <c r="AQ209" s="67">
        <v>2220172.7144618598</v>
      </c>
      <c r="AR209" s="67">
        <v>2292101.6810090975</v>
      </c>
      <c r="AS209" s="67">
        <v>2361300.4816872547</v>
      </c>
      <c r="AT209" s="67">
        <v>2429551.5814311597</v>
      </c>
      <c r="AU209" s="67">
        <v>2506607.0212058043</v>
      </c>
      <c r="AV209" s="67">
        <v>2582920.7971521895</v>
      </c>
      <c r="AW209" s="67">
        <v>2650070.821435038</v>
      </c>
      <c r="AX209" s="67">
        <v>2725441.3766150819</v>
      </c>
      <c r="AY209" s="67">
        <v>2792845.4786015465</v>
      </c>
      <c r="AZ209" s="67">
        <v>2857657.3802103144</v>
      </c>
    </row>
    <row r="210" spans="1:52" x14ac:dyDescent="0.45">
      <c r="A210" s="76" t="s">
        <v>951</v>
      </c>
      <c r="B210" s="71">
        <v>339994</v>
      </c>
      <c r="C210" s="71">
        <v>324324</v>
      </c>
      <c r="D210" s="71">
        <v>311092</v>
      </c>
      <c r="E210" s="71">
        <v>319067.99999999994</v>
      </c>
      <c r="F210" s="71">
        <v>334827.99999999994</v>
      </c>
      <c r="G210" s="71">
        <v>342158</v>
      </c>
      <c r="H210" s="71">
        <v>379724</v>
      </c>
      <c r="I210" s="71">
        <v>398103.99999999994</v>
      </c>
      <c r="J210" s="71">
        <v>402808</v>
      </c>
      <c r="K210" s="71">
        <v>361990</v>
      </c>
      <c r="L210" s="71">
        <v>360234</v>
      </c>
      <c r="M210" s="71">
        <v>353864</v>
      </c>
      <c r="N210" s="71">
        <v>351830</v>
      </c>
      <c r="O210" s="71">
        <v>344266</v>
      </c>
      <c r="P210" s="71">
        <v>348139.99999999994</v>
      </c>
      <c r="Q210" s="71">
        <v>358013.99999999994</v>
      </c>
      <c r="R210" s="71">
        <v>379951.80241447728</v>
      </c>
      <c r="S210" s="71">
        <v>410589.91277869308</v>
      </c>
      <c r="T210" s="71">
        <v>441977.40615555947</v>
      </c>
      <c r="U210" s="71">
        <v>471364.10217744583</v>
      </c>
      <c r="V210" s="71">
        <v>499056.16254774295</v>
      </c>
      <c r="W210" s="71">
        <v>527393.9857880529</v>
      </c>
      <c r="X210" s="71">
        <v>553866.4999402673</v>
      </c>
      <c r="Y210" s="71">
        <v>579984.77039877593</v>
      </c>
      <c r="Z210" s="71">
        <v>606521.48768702638</v>
      </c>
      <c r="AA210" s="71">
        <v>633913.69348213379</v>
      </c>
      <c r="AB210" s="71">
        <v>663912.00278383144</v>
      </c>
      <c r="AC210" s="71">
        <v>696642.08425369323</v>
      </c>
      <c r="AD210" s="71">
        <v>730571.60921358818</v>
      </c>
      <c r="AE210" s="71">
        <v>765164.39859443286</v>
      </c>
      <c r="AF210" s="71">
        <v>800480.83894234989</v>
      </c>
      <c r="AG210" s="71">
        <v>837810.66625657387</v>
      </c>
      <c r="AH210" s="71">
        <v>871931.76622046623</v>
      </c>
      <c r="AI210" s="71">
        <v>906568.38769230945</v>
      </c>
      <c r="AJ210" s="71">
        <v>941975.87600152963</v>
      </c>
      <c r="AK210" s="71">
        <v>976684.70181517536</v>
      </c>
      <c r="AL210" s="71">
        <v>1014160.6268614928</v>
      </c>
      <c r="AM210" s="71">
        <v>1052712.7560761045</v>
      </c>
      <c r="AN210" s="71">
        <v>1101635.6987019875</v>
      </c>
      <c r="AO210" s="71">
        <v>1145905.6656936021</v>
      </c>
      <c r="AP210" s="71">
        <v>1189420.0904398044</v>
      </c>
      <c r="AQ210" s="71">
        <v>1233970.0484638591</v>
      </c>
      <c r="AR210" s="71">
        <v>1278431.6160837957</v>
      </c>
      <c r="AS210" s="71">
        <v>1322689.8700434854</v>
      </c>
      <c r="AT210" s="71">
        <v>1365977.8726340276</v>
      </c>
      <c r="AU210" s="71">
        <v>1415003.2801075864</v>
      </c>
      <c r="AV210" s="71">
        <v>1463478.0319615148</v>
      </c>
      <c r="AW210" s="71">
        <v>1506385.8960809689</v>
      </c>
      <c r="AX210" s="71">
        <v>1553189.4773685925</v>
      </c>
      <c r="AY210" s="71">
        <v>1594548.7347577554</v>
      </c>
      <c r="AZ210" s="71">
        <v>1634019.7614318891</v>
      </c>
    </row>
    <row r="211" spans="1:52" x14ac:dyDescent="0.45">
      <c r="A211" s="77" t="s">
        <v>979</v>
      </c>
      <c r="B211" s="73">
        <v>339994</v>
      </c>
      <c r="C211" s="73">
        <v>324324</v>
      </c>
      <c r="D211" s="73">
        <v>311092</v>
      </c>
      <c r="E211" s="73">
        <v>319067.99999999994</v>
      </c>
      <c r="F211" s="73">
        <v>334827.99999999994</v>
      </c>
      <c r="G211" s="73">
        <v>342158</v>
      </c>
      <c r="H211" s="73">
        <v>379724</v>
      </c>
      <c r="I211" s="73">
        <v>398103.99999999994</v>
      </c>
      <c r="J211" s="73">
        <v>402808</v>
      </c>
      <c r="K211" s="73">
        <v>361990</v>
      </c>
      <c r="L211" s="73">
        <v>360234</v>
      </c>
      <c r="M211" s="73">
        <v>353864</v>
      </c>
      <c r="N211" s="73">
        <v>351830</v>
      </c>
      <c r="O211" s="73">
        <v>344266</v>
      </c>
      <c r="P211" s="73">
        <v>348139.99999999994</v>
      </c>
      <c r="Q211" s="73">
        <v>358013.99999999994</v>
      </c>
      <c r="R211" s="73">
        <v>379951.80241398362</v>
      </c>
      <c r="S211" s="73">
        <v>410589.91277621605</v>
      </c>
      <c r="T211" s="73">
        <v>441977.40614674229</v>
      </c>
      <c r="U211" s="73">
        <v>471364.10215446475</v>
      </c>
      <c r="V211" s="73">
        <v>499056.16249665723</v>
      </c>
      <c r="W211" s="73">
        <v>527393.98566689854</v>
      </c>
      <c r="X211" s="73">
        <v>553866.49968425417</v>
      </c>
      <c r="Y211" s="73">
        <v>579984.76977173984</v>
      </c>
      <c r="Z211" s="73">
        <v>606521.48636424926</v>
      </c>
      <c r="AA211" s="73">
        <v>633913.69061151403</v>
      </c>
      <c r="AB211" s="73">
        <v>663911.99608729698</v>
      </c>
      <c r="AC211" s="73">
        <v>696642.06915944756</v>
      </c>
      <c r="AD211" s="73">
        <v>730571.57677760173</v>
      </c>
      <c r="AE211" s="73">
        <v>765164.32516756258</v>
      </c>
      <c r="AF211" s="73">
        <v>800480.66685398947</v>
      </c>
      <c r="AG211" s="73">
        <v>837810.27782777965</v>
      </c>
      <c r="AH211" s="73">
        <v>871930.93161076971</v>
      </c>
      <c r="AI211" s="73">
        <v>906566.55168869253</v>
      </c>
      <c r="AJ211" s="73">
        <v>941971.58860823081</v>
      </c>
      <c r="AK211" s="73">
        <v>976674.98909517762</v>
      </c>
      <c r="AL211" s="73">
        <v>1014139.8289719498</v>
      </c>
      <c r="AM211" s="73">
        <v>1052666.2441738348</v>
      </c>
      <c r="AN211" s="73">
        <v>1101510.7785432893</v>
      </c>
      <c r="AO211" s="73">
        <v>1145673.622932923</v>
      </c>
      <c r="AP211" s="73">
        <v>1189010.315168344</v>
      </c>
      <c r="AQ211" s="73">
        <v>1233227.7101873495</v>
      </c>
      <c r="AR211" s="73">
        <v>1277068.2190195827</v>
      </c>
      <c r="AS211" s="73">
        <v>1320244.4217149056</v>
      </c>
      <c r="AT211" s="73">
        <v>1361710.7349022916</v>
      </c>
      <c r="AU211" s="73">
        <v>1407685.821693127</v>
      </c>
      <c r="AV211" s="73">
        <v>1451780.7941126628</v>
      </c>
      <c r="AW211" s="73">
        <v>1488518.8388173354</v>
      </c>
      <c r="AX211" s="73">
        <v>1526474.5676911897</v>
      </c>
      <c r="AY211" s="73">
        <v>1556358.7107318868</v>
      </c>
      <c r="AZ211" s="73">
        <v>1581926.2955740856</v>
      </c>
    </row>
    <row r="212" spans="1:52" x14ac:dyDescent="0.45">
      <c r="A212" s="77" t="s">
        <v>980</v>
      </c>
      <c r="B212" s="73">
        <v>0</v>
      </c>
      <c r="C212" s="73">
        <v>0</v>
      </c>
      <c r="D212" s="73">
        <v>0</v>
      </c>
      <c r="E212" s="73">
        <v>0</v>
      </c>
      <c r="F212" s="73">
        <v>0</v>
      </c>
      <c r="G212" s="73">
        <v>0</v>
      </c>
      <c r="H212" s="73">
        <v>0</v>
      </c>
      <c r="I212" s="73">
        <v>0</v>
      </c>
      <c r="J212" s="73">
        <v>0</v>
      </c>
      <c r="K212" s="73">
        <v>0</v>
      </c>
      <c r="L212" s="73">
        <v>0</v>
      </c>
      <c r="M212" s="73">
        <v>0</v>
      </c>
      <c r="N212" s="73">
        <v>0</v>
      </c>
      <c r="O212" s="73">
        <v>0</v>
      </c>
      <c r="P212" s="73">
        <v>0</v>
      </c>
      <c r="Q212" s="73">
        <v>0</v>
      </c>
      <c r="R212" s="73">
        <v>4.9366374518022206E-7</v>
      </c>
      <c r="S212" s="73">
        <v>2.4770290348674314E-6</v>
      </c>
      <c r="T212" s="73">
        <v>8.8171632361095392E-6</v>
      </c>
      <c r="U212" s="73">
        <v>2.2981110679805923E-5</v>
      </c>
      <c r="V212" s="73">
        <v>5.1085734027663741E-5</v>
      </c>
      <c r="W212" s="73">
        <v>1.2115430256400617E-4</v>
      </c>
      <c r="X212" s="73">
        <v>2.5601317068264866E-4</v>
      </c>
      <c r="Y212" s="73">
        <v>6.2703613986319945E-4</v>
      </c>
      <c r="Z212" s="73">
        <v>1.3227771411824059E-3</v>
      </c>
      <c r="AA212" s="73">
        <v>2.870619742090966E-3</v>
      </c>
      <c r="AB212" s="73">
        <v>6.6965344687248719E-3</v>
      </c>
      <c r="AC212" s="73">
        <v>1.5094245689712758E-2</v>
      </c>
      <c r="AD212" s="73">
        <v>3.2435986460562102E-2</v>
      </c>
      <c r="AE212" s="73">
        <v>7.342687023597641E-2</v>
      </c>
      <c r="AF212" s="73">
        <v>0.17208836042294048</v>
      </c>
      <c r="AG212" s="73">
        <v>0.38842879418194104</v>
      </c>
      <c r="AH212" s="73">
        <v>0.83460969652427019</v>
      </c>
      <c r="AI212" s="73">
        <v>1.8360036169709635</v>
      </c>
      <c r="AJ212" s="73">
        <v>4.2873932988510148</v>
      </c>
      <c r="AK212" s="73">
        <v>9.7127199977391037</v>
      </c>
      <c r="AL212" s="73">
        <v>20.797889542957737</v>
      </c>
      <c r="AM212" s="73">
        <v>46.511902269604576</v>
      </c>
      <c r="AN212" s="73">
        <v>124.92015869812543</v>
      </c>
      <c r="AO212" s="73">
        <v>232.04276067913517</v>
      </c>
      <c r="AP212" s="73">
        <v>409.77527146038636</v>
      </c>
      <c r="AQ212" s="73">
        <v>742.33827650964338</v>
      </c>
      <c r="AR212" s="73">
        <v>1363.3970642128913</v>
      </c>
      <c r="AS212" s="73">
        <v>2445.4483285798378</v>
      </c>
      <c r="AT212" s="73">
        <v>4267.1377317360902</v>
      </c>
      <c r="AU212" s="73">
        <v>7317.4584144593955</v>
      </c>
      <c r="AV212" s="73">
        <v>11697.237848852088</v>
      </c>
      <c r="AW212" s="73">
        <v>17867.057263633473</v>
      </c>
      <c r="AX212" s="73">
        <v>26714.90967740288</v>
      </c>
      <c r="AY212" s="73">
        <v>38190.024025868741</v>
      </c>
      <c r="AZ212" s="73">
        <v>52093.465857803625</v>
      </c>
    </row>
    <row r="213" spans="1:52" x14ac:dyDescent="0.45">
      <c r="A213" s="77" t="s">
        <v>981</v>
      </c>
      <c r="B213" s="73">
        <v>0</v>
      </c>
      <c r="C213" s="73">
        <v>0</v>
      </c>
      <c r="D213" s="73">
        <v>0</v>
      </c>
      <c r="E213" s="73">
        <v>0</v>
      </c>
      <c r="F213" s="73">
        <v>0</v>
      </c>
      <c r="G213" s="73">
        <v>0</v>
      </c>
      <c r="H213" s="73">
        <v>0</v>
      </c>
      <c r="I213" s="73">
        <v>0</v>
      </c>
      <c r="J213" s="73">
        <v>0</v>
      </c>
      <c r="K213" s="73">
        <v>0</v>
      </c>
      <c r="L213" s="73">
        <v>0</v>
      </c>
      <c r="M213" s="73">
        <v>0</v>
      </c>
      <c r="N213" s="73">
        <v>0</v>
      </c>
      <c r="O213" s="73">
        <v>0</v>
      </c>
      <c r="P213" s="73">
        <v>0</v>
      </c>
      <c r="Q213" s="73">
        <v>0</v>
      </c>
      <c r="R213" s="73">
        <v>0</v>
      </c>
      <c r="S213" s="73">
        <v>0</v>
      </c>
      <c r="T213" s="73">
        <v>0</v>
      </c>
      <c r="U213" s="73">
        <v>0</v>
      </c>
      <c r="V213" s="73">
        <v>0</v>
      </c>
      <c r="W213" s="73">
        <v>0</v>
      </c>
      <c r="X213" s="73">
        <v>0</v>
      </c>
      <c r="Y213" s="73">
        <v>0</v>
      </c>
      <c r="Z213" s="73">
        <v>0</v>
      </c>
      <c r="AA213" s="73">
        <v>0</v>
      </c>
      <c r="AB213" s="73">
        <v>0</v>
      </c>
      <c r="AC213" s="73">
        <v>0</v>
      </c>
      <c r="AD213" s="73">
        <v>0</v>
      </c>
      <c r="AE213" s="73">
        <v>0</v>
      </c>
      <c r="AF213" s="73">
        <v>0</v>
      </c>
      <c r="AG213" s="73">
        <v>0</v>
      </c>
      <c r="AH213" s="73">
        <v>0</v>
      </c>
      <c r="AI213" s="73">
        <v>0</v>
      </c>
      <c r="AJ213" s="73">
        <v>0</v>
      </c>
      <c r="AK213" s="73">
        <v>0</v>
      </c>
      <c r="AL213" s="73">
        <v>0</v>
      </c>
      <c r="AM213" s="73">
        <v>0</v>
      </c>
      <c r="AN213" s="73">
        <v>0</v>
      </c>
      <c r="AO213" s="73">
        <v>0</v>
      </c>
      <c r="AP213" s="73">
        <v>0</v>
      </c>
      <c r="AQ213" s="73">
        <v>0</v>
      </c>
      <c r="AR213" s="73">
        <v>0</v>
      </c>
      <c r="AS213" s="73">
        <v>0</v>
      </c>
      <c r="AT213" s="73">
        <v>0</v>
      </c>
      <c r="AU213" s="73">
        <v>0</v>
      </c>
      <c r="AV213" s="73">
        <v>0</v>
      </c>
      <c r="AW213" s="73">
        <v>0</v>
      </c>
      <c r="AX213" s="73">
        <v>0</v>
      </c>
      <c r="AY213" s="73">
        <v>0</v>
      </c>
      <c r="AZ213" s="73">
        <v>0</v>
      </c>
    </row>
    <row r="214" spans="1:52" x14ac:dyDescent="0.45">
      <c r="A214" s="77" t="s">
        <v>982</v>
      </c>
      <c r="B214" s="73">
        <v>0</v>
      </c>
      <c r="C214" s="73">
        <v>0</v>
      </c>
      <c r="D214" s="73">
        <v>0</v>
      </c>
      <c r="E214" s="73">
        <v>0</v>
      </c>
      <c r="F214" s="73">
        <v>0</v>
      </c>
      <c r="G214" s="73">
        <v>0</v>
      </c>
      <c r="H214" s="73">
        <v>0</v>
      </c>
      <c r="I214" s="73">
        <v>0</v>
      </c>
      <c r="J214" s="73">
        <v>0</v>
      </c>
      <c r="K214" s="73">
        <v>0</v>
      </c>
      <c r="L214" s="73">
        <v>0</v>
      </c>
      <c r="M214" s="73">
        <v>0</v>
      </c>
      <c r="N214" s="73">
        <v>0</v>
      </c>
      <c r="O214" s="73">
        <v>0</v>
      </c>
      <c r="P214" s="73">
        <v>0</v>
      </c>
      <c r="Q214" s="73">
        <v>0</v>
      </c>
      <c r="R214" s="73">
        <v>0</v>
      </c>
      <c r="S214" s="73">
        <v>0</v>
      </c>
      <c r="T214" s="73">
        <v>0</v>
      </c>
      <c r="U214" s="73">
        <v>0</v>
      </c>
      <c r="V214" s="73">
        <v>0</v>
      </c>
      <c r="W214" s="73">
        <v>0</v>
      </c>
      <c r="X214" s="73">
        <v>0</v>
      </c>
      <c r="Y214" s="73">
        <v>0</v>
      </c>
      <c r="Z214" s="73">
        <v>0</v>
      </c>
      <c r="AA214" s="73">
        <v>0</v>
      </c>
      <c r="AB214" s="73">
        <v>0</v>
      </c>
      <c r="AC214" s="73">
        <v>0</v>
      </c>
      <c r="AD214" s="73">
        <v>0</v>
      </c>
      <c r="AE214" s="73">
        <v>0</v>
      </c>
      <c r="AF214" s="73">
        <v>0</v>
      </c>
      <c r="AG214" s="73">
        <v>0</v>
      </c>
      <c r="AH214" s="73">
        <v>0</v>
      </c>
      <c r="AI214" s="73">
        <v>0</v>
      </c>
      <c r="AJ214" s="73">
        <v>0</v>
      </c>
      <c r="AK214" s="73">
        <v>0</v>
      </c>
      <c r="AL214" s="73">
        <v>0</v>
      </c>
      <c r="AM214" s="73">
        <v>0</v>
      </c>
      <c r="AN214" s="73">
        <v>0</v>
      </c>
      <c r="AO214" s="73">
        <v>0</v>
      </c>
      <c r="AP214" s="73">
        <v>0</v>
      </c>
      <c r="AQ214" s="73">
        <v>0</v>
      </c>
      <c r="AR214" s="73">
        <v>0</v>
      </c>
      <c r="AS214" s="73">
        <v>0</v>
      </c>
      <c r="AT214" s="73">
        <v>0</v>
      </c>
      <c r="AU214" s="73">
        <v>0</v>
      </c>
      <c r="AV214" s="73">
        <v>0</v>
      </c>
      <c r="AW214" s="73">
        <v>0</v>
      </c>
      <c r="AX214" s="73">
        <v>0</v>
      </c>
      <c r="AY214" s="73">
        <v>0</v>
      </c>
      <c r="AZ214" s="73">
        <v>0</v>
      </c>
    </row>
    <row r="215" spans="1:52" x14ac:dyDescent="0.45">
      <c r="A215" s="76" t="s">
        <v>946</v>
      </c>
      <c r="B215" s="71">
        <v>260214</v>
      </c>
      <c r="C215" s="71">
        <v>257760</v>
      </c>
      <c r="D215" s="71">
        <v>260614</v>
      </c>
      <c r="E215" s="71">
        <v>276936</v>
      </c>
      <c r="F215" s="71">
        <v>302996</v>
      </c>
      <c r="G215" s="71">
        <v>313844</v>
      </c>
      <c r="H215" s="71">
        <v>344348</v>
      </c>
      <c r="I215" s="71">
        <v>366158</v>
      </c>
      <c r="J215" s="71">
        <v>381848</v>
      </c>
      <c r="K215" s="71">
        <v>333994</v>
      </c>
      <c r="L215" s="71">
        <v>388870</v>
      </c>
      <c r="M215" s="71">
        <v>409118</v>
      </c>
      <c r="N215" s="71">
        <v>404110.00000000006</v>
      </c>
      <c r="O215" s="71">
        <v>420911.99999999994</v>
      </c>
      <c r="P215" s="71">
        <v>428513.99999999994</v>
      </c>
      <c r="Q215" s="71">
        <v>450468</v>
      </c>
      <c r="R215" s="71">
        <v>470142.00472565263</v>
      </c>
      <c r="S215" s="71">
        <v>495142.75749045523</v>
      </c>
      <c r="T215" s="71">
        <v>521456.19335681497</v>
      </c>
      <c r="U215" s="71">
        <v>546541.05639738496</v>
      </c>
      <c r="V215" s="71">
        <v>569988.26107819995</v>
      </c>
      <c r="W215" s="71">
        <v>593051.08240938501</v>
      </c>
      <c r="X215" s="71">
        <v>615180.56932684081</v>
      </c>
      <c r="Y215" s="71">
        <v>636874.30666092806</v>
      </c>
      <c r="Z215" s="71">
        <v>651452.0893439611</v>
      </c>
      <c r="AA215" s="71">
        <v>668267.94137132925</v>
      </c>
      <c r="AB215" s="71">
        <v>686546.17140430585</v>
      </c>
      <c r="AC215" s="71">
        <v>706195.10432498856</v>
      </c>
      <c r="AD215" s="71">
        <v>727367.11572027078</v>
      </c>
      <c r="AE215" s="71">
        <v>747563.8572381984</v>
      </c>
      <c r="AF215" s="71">
        <v>768054.20338902588</v>
      </c>
      <c r="AG215" s="71">
        <v>788533.55959961703</v>
      </c>
      <c r="AH215" s="71">
        <v>807603.83164212934</v>
      </c>
      <c r="AI215" s="71">
        <v>825565.20515226282</v>
      </c>
      <c r="AJ215" s="71">
        <v>842761.40721031709</v>
      </c>
      <c r="AK215" s="71">
        <v>857407.52463051572</v>
      </c>
      <c r="AL215" s="71">
        <v>874185.31555659778</v>
      </c>
      <c r="AM215" s="71">
        <v>890778.14288935007</v>
      </c>
      <c r="AN215" s="71">
        <v>915540.8019634157</v>
      </c>
      <c r="AO215" s="71">
        <v>937028.45045773953</v>
      </c>
      <c r="AP215" s="71">
        <v>960205.19073518738</v>
      </c>
      <c r="AQ215" s="71">
        <v>986202.66599800065</v>
      </c>
      <c r="AR215" s="71">
        <v>1013670.0649253019</v>
      </c>
      <c r="AS215" s="71">
        <v>1038610.6116437694</v>
      </c>
      <c r="AT215" s="71">
        <v>1063573.7087971324</v>
      </c>
      <c r="AU215" s="71">
        <v>1091603.7410982181</v>
      </c>
      <c r="AV215" s="71">
        <v>1119442.7651906749</v>
      </c>
      <c r="AW215" s="71">
        <v>1143684.9253540691</v>
      </c>
      <c r="AX215" s="71">
        <v>1172251.8992464894</v>
      </c>
      <c r="AY215" s="71">
        <v>1198296.7438437911</v>
      </c>
      <c r="AZ215" s="71">
        <v>1223637.6187784253</v>
      </c>
    </row>
    <row r="216" spans="1:52" x14ac:dyDescent="0.45">
      <c r="A216" s="77" t="s">
        <v>979</v>
      </c>
      <c r="B216" s="73">
        <v>260214</v>
      </c>
      <c r="C216" s="73">
        <v>257760</v>
      </c>
      <c r="D216" s="73">
        <v>260614</v>
      </c>
      <c r="E216" s="73">
        <v>276936</v>
      </c>
      <c r="F216" s="73">
        <v>302996</v>
      </c>
      <c r="G216" s="73">
        <v>313844</v>
      </c>
      <c r="H216" s="73">
        <v>344348</v>
      </c>
      <c r="I216" s="73">
        <v>366158</v>
      </c>
      <c r="J216" s="73">
        <v>381848</v>
      </c>
      <c r="K216" s="73">
        <v>333994</v>
      </c>
      <c r="L216" s="73">
        <v>388870</v>
      </c>
      <c r="M216" s="73">
        <v>409118</v>
      </c>
      <c r="N216" s="73">
        <v>404110.00000000006</v>
      </c>
      <c r="O216" s="73">
        <v>420911.99999999994</v>
      </c>
      <c r="P216" s="73">
        <v>428513.99999999994</v>
      </c>
      <c r="Q216" s="73">
        <v>450468</v>
      </c>
      <c r="R216" s="73">
        <v>470142.00472565263</v>
      </c>
      <c r="S216" s="73">
        <v>495142.75749045523</v>
      </c>
      <c r="T216" s="73">
        <v>521456.19335681497</v>
      </c>
      <c r="U216" s="73">
        <v>546541.05639738496</v>
      </c>
      <c r="V216" s="73">
        <v>569988.26107819995</v>
      </c>
      <c r="W216" s="73">
        <v>593051.08240938501</v>
      </c>
      <c r="X216" s="73">
        <v>615180.56932684081</v>
      </c>
      <c r="Y216" s="73">
        <v>636874.30666092806</v>
      </c>
      <c r="Z216" s="73">
        <v>651452.0893439611</v>
      </c>
      <c r="AA216" s="73">
        <v>668267.94137132925</v>
      </c>
      <c r="AB216" s="73">
        <v>686546.17140430585</v>
      </c>
      <c r="AC216" s="73">
        <v>706195.10432498856</v>
      </c>
      <c r="AD216" s="73">
        <v>727367.11572027078</v>
      </c>
      <c r="AE216" s="73">
        <v>747563.8572381984</v>
      </c>
      <c r="AF216" s="73">
        <v>768054.20338902588</v>
      </c>
      <c r="AG216" s="73">
        <v>788533.55959961703</v>
      </c>
      <c r="AH216" s="73">
        <v>807603.83164212934</v>
      </c>
      <c r="AI216" s="73">
        <v>825565.20515226282</v>
      </c>
      <c r="AJ216" s="73">
        <v>842761.40721031709</v>
      </c>
      <c r="AK216" s="73">
        <v>857407.52463051572</v>
      </c>
      <c r="AL216" s="73">
        <v>874185.31555659778</v>
      </c>
      <c r="AM216" s="73">
        <v>890778.14288935007</v>
      </c>
      <c r="AN216" s="73">
        <v>915540.801963415</v>
      </c>
      <c r="AO216" s="73">
        <v>937028.45045769273</v>
      </c>
      <c r="AP216" s="73">
        <v>960205.19073245523</v>
      </c>
      <c r="AQ216" s="73">
        <v>986202.66589804343</v>
      </c>
      <c r="AR216" s="73">
        <v>1013670.0626406267</v>
      </c>
      <c r="AS216" s="73">
        <v>1038610.5803091725</v>
      </c>
      <c r="AT216" s="73">
        <v>1063573.3663401778</v>
      </c>
      <c r="AU216" s="73">
        <v>1091601.0692674683</v>
      </c>
      <c r="AV216" s="73">
        <v>1119427.2784463225</v>
      </c>
      <c r="AW216" s="73">
        <v>1143618.2738232622</v>
      </c>
      <c r="AX216" s="73">
        <v>1172006.3797540462</v>
      </c>
      <c r="AY216" s="73">
        <v>1197564.0984323865</v>
      </c>
      <c r="AZ216" s="73">
        <v>1221806.146243894</v>
      </c>
    </row>
    <row r="217" spans="1:52" x14ac:dyDescent="0.45">
      <c r="A217" s="77" t="s">
        <v>980</v>
      </c>
      <c r="B217" s="73">
        <v>0</v>
      </c>
      <c r="C217" s="73">
        <v>0</v>
      </c>
      <c r="D217" s="73">
        <v>0</v>
      </c>
      <c r="E217" s="73">
        <v>0</v>
      </c>
      <c r="F217" s="73">
        <v>0</v>
      </c>
      <c r="G217" s="73">
        <v>0</v>
      </c>
      <c r="H217" s="73">
        <v>0</v>
      </c>
      <c r="I217" s="73">
        <v>0</v>
      </c>
      <c r="J217" s="73">
        <v>0</v>
      </c>
      <c r="K217" s="73">
        <v>0</v>
      </c>
      <c r="L217" s="73">
        <v>0</v>
      </c>
      <c r="M217" s="73">
        <v>0</v>
      </c>
      <c r="N217" s="73">
        <v>0</v>
      </c>
      <c r="O217" s="73">
        <v>0</v>
      </c>
      <c r="P217" s="73">
        <v>0</v>
      </c>
      <c r="Q217" s="73">
        <v>0</v>
      </c>
      <c r="R217" s="73">
        <v>4.6115240465043095E-90</v>
      </c>
      <c r="S217" s="73">
        <v>1.2632280241788655E-85</v>
      </c>
      <c r="T217" s="73">
        <v>2.4581201002391124E-81</v>
      </c>
      <c r="U217" s="73">
        <v>4.1849223186586034E-77</v>
      </c>
      <c r="V217" s="73">
        <v>6.6350832228692413E-73</v>
      </c>
      <c r="W217" s="73">
        <v>1.042815714037213E-68</v>
      </c>
      <c r="X217" s="73">
        <v>1.4328714208811775E-64</v>
      </c>
      <c r="Y217" s="73">
        <v>2.3713151510070101E-60</v>
      </c>
      <c r="Z217" s="73">
        <v>2.9805291877147386E-56</v>
      </c>
      <c r="AA217" s="73">
        <v>3.5664160730539414E-52</v>
      </c>
      <c r="AB217" s="73">
        <v>2.877898590707087E-48</v>
      </c>
      <c r="AC217" s="73">
        <v>2.476500218785955E-44</v>
      </c>
      <c r="AD217" s="73">
        <v>1.9026918802096675E-40</v>
      </c>
      <c r="AE217" s="73">
        <v>8.8233201497273951E-37</v>
      </c>
      <c r="AF217" s="73">
        <v>4.2920974739750185E-33</v>
      </c>
      <c r="AG217" s="73">
        <v>1.0053807445357853E-29</v>
      </c>
      <c r="AH217" s="73">
        <v>2.7468061871839149E-26</v>
      </c>
      <c r="AI217" s="73">
        <v>3.5748836048615572E-23</v>
      </c>
      <c r="AJ217" s="73">
        <v>4.6173024219748309E-20</v>
      </c>
      <c r="AK217" s="73">
        <v>2.2555968038746209E-17</v>
      </c>
      <c r="AL217" s="73">
        <v>1.011835845407758E-14</v>
      </c>
      <c r="AM217" s="73">
        <v>2.6023913852619487E-12</v>
      </c>
      <c r="AN217" s="73">
        <v>6.6967191166829276E-10</v>
      </c>
      <c r="AO217" s="73">
        <v>4.6747264797052127E-8</v>
      </c>
      <c r="AP217" s="73">
        <v>2.7322046876330267E-6</v>
      </c>
      <c r="AQ217" s="73">
        <v>9.99572705402687E-5</v>
      </c>
      <c r="AR217" s="73">
        <v>2.2846752518012881E-3</v>
      </c>
      <c r="AS217" s="73">
        <v>3.1334596887165202E-2</v>
      </c>
      <c r="AT217" s="73">
        <v>0.34245695449736574</v>
      </c>
      <c r="AU217" s="73">
        <v>2.6718307498749119</v>
      </c>
      <c r="AV217" s="73">
        <v>15.486744352481521</v>
      </c>
      <c r="AW217" s="73">
        <v>66.651530806879052</v>
      </c>
      <c r="AX217" s="73">
        <v>245.51949244323632</v>
      </c>
      <c r="AY217" s="73">
        <v>732.64541140461972</v>
      </c>
      <c r="AZ217" s="73">
        <v>1831.4725345311676</v>
      </c>
    </row>
    <row r="218" spans="1:52" x14ac:dyDescent="0.45">
      <c r="A218" s="77" t="s">
        <v>981</v>
      </c>
      <c r="B218" s="73">
        <v>0</v>
      </c>
      <c r="C218" s="73">
        <v>0</v>
      </c>
      <c r="D218" s="73">
        <v>0</v>
      </c>
      <c r="E218" s="73">
        <v>0</v>
      </c>
      <c r="F218" s="73">
        <v>0</v>
      </c>
      <c r="G218" s="73">
        <v>0</v>
      </c>
      <c r="H218" s="73">
        <v>0</v>
      </c>
      <c r="I218" s="73">
        <v>0</v>
      </c>
      <c r="J218" s="73">
        <v>0</v>
      </c>
      <c r="K218" s="73">
        <v>0</v>
      </c>
      <c r="L218" s="73">
        <v>0</v>
      </c>
      <c r="M218" s="73">
        <v>0</v>
      </c>
      <c r="N218" s="73">
        <v>0</v>
      </c>
      <c r="O218" s="73">
        <v>0</v>
      </c>
      <c r="P218" s="73">
        <v>0</v>
      </c>
      <c r="Q218" s="73">
        <v>0</v>
      </c>
      <c r="R218" s="73">
        <v>0</v>
      </c>
      <c r="S218" s="73">
        <v>0</v>
      </c>
      <c r="T218" s="73">
        <v>0</v>
      </c>
      <c r="U218" s="73">
        <v>0</v>
      </c>
      <c r="V218" s="73">
        <v>0</v>
      </c>
      <c r="W218" s="73">
        <v>0</v>
      </c>
      <c r="X218" s="73">
        <v>0</v>
      </c>
      <c r="Y218" s="73">
        <v>0</v>
      </c>
      <c r="Z218" s="73">
        <v>0</v>
      </c>
      <c r="AA218" s="73">
        <v>0</v>
      </c>
      <c r="AB218" s="73">
        <v>0</v>
      </c>
      <c r="AC218" s="73">
        <v>0</v>
      </c>
      <c r="AD218" s="73">
        <v>0</v>
      </c>
      <c r="AE218" s="73">
        <v>0</v>
      </c>
      <c r="AF218" s="73">
        <v>0</v>
      </c>
      <c r="AG218" s="73">
        <v>0</v>
      </c>
      <c r="AH218" s="73">
        <v>0</v>
      </c>
      <c r="AI218" s="73">
        <v>0</v>
      </c>
      <c r="AJ218" s="73">
        <v>0</v>
      </c>
      <c r="AK218" s="73">
        <v>0</v>
      </c>
      <c r="AL218" s="73">
        <v>0</v>
      </c>
      <c r="AM218" s="73">
        <v>0</v>
      </c>
      <c r="AN218" s="73">
        <v>0</v>
      </c>
      <c r="AO218" s="73">
        <v>0</v>
      </c>
      <c r="AP218" s="73">
        <v>0</v>
      </c>
      <c r="AQ218" s="73">
        <v>0</v>
      </c>
      <c r="AR218" s="73">
        <v>0</v>
      </c>
      <c r="AS218" s="73">
        <v>0</v>
      </c>
      <c r="AT218" s="73">
        <v>0</v>
      </c>
      <c r="AU218" s="73">
        <v>0</v>
      </c>
      <c r="AV218" s="73">
        <v>0</v>
      </c>
      <c r="AW218" s="73">
        <v>0</v>
      </c>
      <c r="AX218" s="73">
        <v>0</v>
      </c>
      <c r="AY218" s="73">
        <v>0</v>
      </c>
      <c r="AZ218" s="73">
        <v>0</v>
      </c>
    </row>
    <row r="219" spans="1:52" x14ac:dyDescent="0.45">
      <c r="A219" s="57" t="s">
        <v>982</v>
      </c>
      <c r="B219" s="58">
        <v>0</v>
      </c>
      <c r="C219" s="58">
        <v>0</v>
      </c>
      <c r="D219" s="58">
        <v>0</v>
      </c>
      <c r="E219" s="58">
        <v>0</v>
      </c>
      <c r="F219" s="58">
        <v>0</v>
      </c>
      <c r="G219" s="58">
        <v>0</v>
      </c>
      <c r="H219" s="58">
        <v>0</v>
      </c>
      <c r="I219" s="58">
        <v>0</v>
      </c>
      <c r="J219" s="58">
        <v>0</v>
      </c>
      <c r="K219" s="58">
        <v>0</v>
      </c>
      <c r="L219" s="58">
        <v>0</v>
      </c>
      <c r="M219" s="58">
        <v>0</v>
      </c>
      <c r="N219" s="58">
        <v>0</v>
      </c>
      <c r="O219" s="58">
        <v>0</v>
      </c>
      <c r="P219" s="58">
        <v>0</v>
      </c>
      <c r="Q219" s="58">
        <v>0</v>
      </c>
      <c r="R219" s="58">
        <v>0</v>
      </c>
      <c r="S219" s="58">
        <v>0</v>
      </c>
      <c r="T219" s="58">
        <v>0</v>
      </c>
      <c r="U219" s="58">
        <v>0</v>
      </c>
      <c r="V219" s="58">
        <v>0</v>
      </c>
      <c r="W219" s="58">
        <v>0</v>
      </c>
      <c r="X219" s="58">
        <v>0</v>
      </c>
      <c r="Y219" s="58">
        <v>0</v>
      </c>
      <c r="Z219" s="58">
        <v>0</v>
      </c>
      <c r="AA219" s="58">
        <v>0</v>
      </c>
      <c r="AB219" s="58">
        <v>0</v>
      </c>
      <c r="AC219" s="58">
        <v>0</v>
      </c>
      <c r="AD219" s="58">
        <v>0</v>
      </c>
      <c r="AE219" s="58">
        <v>0</v>
      </c>
      <c r="AF219" s="58">
        <v>0</v>
      </c>
      <c r="AG219" s="58">
        <v>0</v>
      </c>
      <c r="AH219" s="58">
        <v>0</v>
      </c>
      <c r="AI219" s="58">
        <v>0</v>
      </c>
      <c r="AJ219" s="58">
        <v>0</v>
      </c>
      <c r="AK219" s="58">
        <v>0</v>
      </c>
      <c r="AL219" s="58">
        <v>0</v>
      </c>
      <c r="AM219" s="58">
        <v>0</v>
      </c>
      <c r="AN219" s="58">
        <v>0</v>
      </c>
      <c r="AO219" s="58">
        <v>0</v>
      </c>
      <c r="AP219" s="58">
        <v>0</v>
      </c>
      <c r="AQ219" s="58">
        <v>0</v>
      </c>
      <c r="AR219" s="58">
        <v>0</v>
      </c>
      <c r="AS219" s="58">
        <v>0</v>
      </c>
      <c r="AT219" s="58">
        <v>0</v>
      </c>
      <c r="AU219" s="58">
        <v>0</v>
      </c>
      <c r="AV219" s="58">
        <v>0</v>
      </c>
      <c r="AW219" s="58">
        <v>0</v>
      </c>
      <c r="AX219" s="58">
        <v>0</v>
      </c>
      <c r="AY219" s="58">
        <v>0</v>
      </c>
      <c r="AZ219" s="58">
        <v>0</v>
      </c>
    </row>
    <row r="220" spans="1:52" x14ac:dyDescent="0.45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</row>
    <row r="221" spans="1:52" x14ac:dyDescent="0.45">
      <c r="A221" s="47" t="s">
        <v>952</v>
      </c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</row>
    <row r="222" spans="1:52" x14ac:dyDescent="0.45">
      <c r="A222" s="81" t="s">
        <v>953</v>
      </c>
      <c r="B222" s="71">
        <v>936.93658815081994</v>
      </c>
      <c r="C222" s="71">
        <v>975.15464794521154</v>
      </c>
      <c r="D222" s="71">
        <v>983.99292557647186</v>
      </c>
      <c r="E222" s="71">
        <v>1057.8274808262165</v>
      </c>
      <c r="F222" s="71">
        <v>1081.9735121499584</v>
      </c>
      <c r="G222" s="71">
        <v>1125.7827746816024</v>
      </c>
      <c r="H222" s="71">
        <v>1286.0020552796964</v>
      </c>
      <c r="I222" s="71">
        <v>1237.1102493266558</v>
      </c>
      <c r="J222" s="71">
        <v>1084.3710217799203</v>
      </c>
      <c r="K222" s="71">
        <v>1076.1599915319657</v>
      </c>
      <c r="L222" s="71">
        <v>1067.2638269663303</v>
      </c>
      <c r="M222" s="71">
        <v>1024.114510210142</v>
      </c>
      <c r="N222" s="71">
        <v>996.05496627261141</v>
      </c>
      <c r="O222" s="71">
        <v>919.89620494785231</v>
      </c>
      <c r="P222" s="71">
        <v>886.72069638061407</v>
      </c>
      <c r="Q222" s="71">
        <v>889.17291572099248</v>
      </c>
      <c r="R222" s="71">
        <v>899.14419090153729</v>
      </c>
      <c r="S222" s="71">
        <v>912.20524500107626</v>
      </c>
      <c r="T222" s="71">
        <v>924.92270649018462</v>
      </c>
      <c r="U222" s="71">
        <v>935.65744807919782</v>
      </c>
      <c r="V222" s="71">
        <v>944.5737616762234</v>
      </c>
      <c r="W222" s="71">
        <v>952.19101420917275</v>
      </c>
      <c r="X222" s="71">
        <v>958.92238549889555</v>
      </c>
      <c r="Y222" s="71">
        <v>966.81020268145505</v>
      </c>
      <c r="Z222" s="71">
        <v>974.18334672446792</v>
      </c>
      <c r="AA222" s="71">
        <v>981.82634293518811</v>
      </c>
      <c r="AB222" s="71">
        <v>989.42500672676306</v>
      </c>
      <c r="AC222" s="71">
        <v>996.89408179069073</v>
      </c>
      <c r="AD222" s="71">
        <v>1004.2862745508951</v>
      </c>
      <c r="AE222" s="71">
        <v>1011.5875106321083</v>
      </c>
      <c r="AF222" s="71">
        <v>1018.9632068762459</v>
      </c>
      <c r="AG222" s="71">
        <v>1026.2879273293206</v>
      </c>
      <c r="AH222" s="71">
        <v>1033.6959356779587</v>
      </c>
      <c r="AI222" s="71">
        <v>1040.1681714863082</v>
      </c>
      <c r="AJ222" s="71">
        <v>1046.6706477607265</v>
      </c>
      <c r="AK222" s="71">
        <v>1053.1817276350816</v>
      </c>
      <c r="AL222" s="71">
        <v>1059.8180296832761</v>
      </c>
      <c r="AM222" s="71">
        <v>1066.5574955009242</v>
      </c>
      <c r="AN222" s="71">
        <v>1073.4330408384947</v>
      </c>
      <c r="AO222" s="71">
        <v>1080.4835765444998</v>
      </c>
      <c r="AP222" s="71">
        <v>1087.9414213518714</v>
      </c>
      <c r="AQ222" s="71">
        <v>1095.8822388702722</v>
      </c>
      <c r="AR222" s="71">
        <v>1103.7857245812904</v>
      </c>
      <c r="AS222" s="71">
        <v>1112.2740109408035</v>
      </c>
      <c r="AT222" s="71">
        <v>1121.2782575105709</v>
      </c>
      <c r="AU222" s="71">
        <v>1131.2462987335305</v>
      </c>
      <c r="AV222" s="71">
        <v>1141.7394806905154</v>
      </c>
      <c r="AW222" s="71">
        <v>1152.554565159536</v>
      </c>
      <c r="AX222" s="71">
        <v>1163.7236031049049</v>
      </c>
      <c r="AY222" s="71">
        <v>1175.2883957843369</v>
      </c>
      <c r="AZ222" s="71">
        <v>1187.2946343256433</v>
      </c>
    </row>
    <row r="223" spans="1:52" x14ac:dyDescent="0.45">
      <c r="A223" s="78" t="s">
        <v>983</v>
      </c>
      <c r="B223" s="73">
        <v>936.93658815081994</v>
      </c>
      <c r="C223" s="73">
        <v>975.15464794521154</v>
      </c>
      <c r="D223" s="73">
        <v>983.99292557647186</v>
      </c>
      <c r="E223" s="73">
        <v>1057.8274808262165</v>
      </c>
      <c r="F223" s="73">
        <v>1081.9735121499584</v>
      </c>
      <c r="G223" s="73">
        <v>1125.7827746816024</v>
      </c>
      <c r="H223" s="73">
        <v>1286.0020552796964</v>
      </c>
      <c r="I223" s="73">
        <v>1237.1102493266558</v>
      </c>
      <c r="J223" s="73">
        <v>1084.3710217799203</v>
      </c>
      <c r="K223" s="73">
        <v>1076.1599915319657</v>
      </c>
      <c r="L223" s="73">
        <v>1067.2638269663303</v>
      </c>
      <c r="M223" s="73">
        <v>1024.114510210142</v>
      </c>
      <c r="N223" s="73">
        <v>996.05496627261141</v>
      </c>
      <c r="O223" s="73">
        <v>919.89620494785231</v>
      </c>
      <c r="P223" s="73">
        <v>886.72069638061407</v>
      </c>
      <c r="Q223" s="73">
        <v>889.17291572099248</v>
      </c>
      <c r="R223" s="73">
        <v>899.1345134549764</v>
      </c>
      <c r="S223" s="73">
        <v>912.18238308183652</v>
      </c>
      <c r="T223" s="73">
        <v>924.88466967383999</v>
      </c>
      <c r="U223" s="73">
        <v>935.60378653470002</v>
      </c>
      <c r="V223" s="73">
        <v>944.5041463768838</v>
      </c>
      <c r="W223" s="73">
        <v>952.1052225960841</v>
      </c>
      <c r="X223" s="73">
        <v>958.82169008706353</v>
      </c>
      <c r="Y223" s="73">
        <v>966.6944092271774</v>
      </c>
      <c r="Z223" s="73">
        <v>974.05295138105191</v>
      </c>
      <c r="AA223" s="73">
        <v>981.68041535262898</v>
      </c>
      <c r="AB223" s="73">
        <v>989.2642092403338</v>
      </c>
      <c r="AC223" s="73">
        <v>996.71867269690563</v>
      </c>
      <c r="AD223" s="73">
        <v>1004.096143717003</v>
      </c>
      <c r="AE223" s="73">
        <v>1011.3830756377939</v>
      </c>
      <c r="AF223" s="73">
        <v>1018.741519778948</v>
      </c>
      <c r="AG223" s="73">
        <v>1026.0519127150299</v>
      </c>
      <c r="AH223" s="73">
        <v>1033.4452377864454</v>
      </c>
      <c r="AI223" s="73">
        <v>1039.9024873347312</v>
      </c>
      <c r="AJ223" s="73">
        <v>1046.3909389563105</v>
      </c>
      <c r="AK223" s="73">
        <v>1052.887133100269</v>
      </c>
      <c r="AL223" s="73">
        <v>1059.5072167843164</v>
      </c>
      <c r="AM223" s="73">
        <v>1066.2302998394402</v>
      </c>
      <c r="AN223" s="73">
        <v>1073.0755438309582</v>
      </c>
      <c r="AO223" s="73">
        <v>1080.10953214095</v>
      </c>
      <c r="AP223" s="73">
        <v>1087.5460452825171</v>
      </c>
      <c r="AQ223" s="73">
        <v>1095.464671247918</v>
      </c>
      <c r="AR223" s="73">
        <v>1103.3466182668599</v>
      </c>
      <c r="AS223" s="73">
        <v>1111.8087011311393</v>
      </c>
      <c r="AT223" s="73">
        <v>1120.7744921475373</v>
      </c>
      <c r="AU223" s="73">
        <v>1130.7133590855381</v>
      </c>
      <c r="AV223" s="73">
        <v>1141.1795573040088</v>
      </c>
      <c r="AW223" s="73">
        <v>1151.9619927378867</v>
      </c>
      <c r="AX223" s="73">
        <v>1163.0904542725787</v>
      </c>
      <c r="AY223" s="73">
        <v>1174.5838863526094</v>
      </c>
      <c r="AZ223" s="73">
        <v>1186.5462742853281</v>
      </c>
    </row>
    <row r="224" spans="1:52" x14ac:dyDescent="0.45">
      <c r="A224" s="78" t="s">
        <v>984</v>
      </c>
      <c r="B224" s="73">
        <v>0</v>
      </c>
      <c r="C224" s="73">
        <v>0</v>
      </c>
      <c r="D224" s="73">
        <v>0</v>
      </c>
      <c r="E224" s="73">
        <v>0</v>
      </c>
      <c r="F224" s="73">
        <v>0</v>
      </c>
      <c r="G224" s="73">
        <v>0</v>
      </c>
      <c r="H224" s="73">
        <v>0</v>
      </c>
      <c r="I224" s="73">
        <v>0</v>
      </c>
      <c r="J224" s="73">
        <v>0</v>
      </c>
      <c r="K224" s="73">
        <v>0</v>
      </c>
      <c r="L224" s="73">
        <v>0</v>
      </c>
      <c r="M224" s="73">
        <v>0</v>
      </c>
      <c r="N224" s="73">
        <v>0</v>
      </c>
      <c r="O224" s="73">
        <v>0</v>
      </c>
      <c r="P224" s="73">
        <v>0</v>
      </c>
      <c r="Q224" s="73">
        <v>0</v>
      </c>
      <c r="R224" s="73">
        <v>9.677372649017614E-3</v>
      </c>
      <c r="S224" s="73">
        <v>2.2861694620319804E-2</v>
      </c>
      <c r="T224" s="73">
        <v>3.8036329458066613E-2</v>
      </c>
      <c r="U224" s="73">
        <v>5.3660651691018697E-2</v>
      </c>
      <c r="V224" s="73">
        <v>6.9613785491318983E-2</v>
      </c>
      <c r="W224" s="73">
        <v>8.5789147773416619E-2</v>
      </c>
      <c r="X224" s="73">
        <v>0.10069163212903802</v>
      </c>
      <c r="Y224" s="73">
        <v>0.1157877038945621</v>
      </c>
      <c r="Z224" s="73">
        <v>0.13038673293808789</v>
      </c>
      <c r="AA224" s="73">
        <v>0.14591443160921011</v>
      </c>
      <c r="AB224" s="73">
        <v>0.16077788380287941</v>
      </c>
      <c r="AC224" s="73">
        <v>0.17538002739584693</v>
      </c>
      <c r="AD224" s="73">
        <v>0.19008771102806554</v>
      </c>
      <c r="AE224" s="73">
        <v>0.20437192186582384</v>
      </c>
      <c r="AF224" s="73">
        <v>0.22158853674054957</v>
      </c>
      <c r="AG224" s="73">
        <v>0.23587353631289926</v>
      </c>
      <c r="AH224" s="73">
        <v>0.25049379414748763</v>
      </c>
      <c r="AI224" s="73">
        <v>0.26538567377744926</v>
      </c>
      <c r="AJ224" s="73">
        <v>0.27928358063033187</v>
      </c>
      <c r="AK224" s="73">
        <v>0.29397847105299613</v>
      </c>
      <c r="AL224" s="73">
        <v>0.30989768313633281</v>
      </c>
      <c r="AM224" s="73">
        <v>0.32585733515376936</v>
      </c>
      <c r="AN224" s="73">
        <v>0.35507462089205011</v>
      </c>
      <c r="AO224" s="73">
        <v>0.37081161997696593</v>
      </c>
      <c r="AP224" s="73">
        <v>0.39071098553377781</v>
      </c>
      <c r="AQ224" s="73">
        <v>0.41096340011821908</v>
      </c>
      <c r="AR224" s="73">
        <v>0.43010626471473423</v>
      </c>
      <c r="AS224" s="73">
        <v>0.45267862232836309</v>
      </c>
      <c r="AT224" s="73">
        <v>0.4844914091305581</v>
      </c>
      <c r="AU224" s="73">
        <v>0.50759002915283036</v>
      </c>
      <c r="AV224" s="73">
        <v>0.52800093575731777</v>
      </c>
      <c r="AW224" s="73">
        <v>0.55166914197654426</v>
      </c>
      <c r="AX224" s="73">
        <v>0.5803801662674084</v>
      </c>
      <c r="AY224" s="73">
        <v>0.62795134760233495</v>
      </c>
      <c r="AZ224" s="73">
        <v>0.6555200413479052</v>
      </c>
    </row>
    <row r="225" spans="1:52" x14ac:dyDescent="0.45">
      <c r="A225" s="78" t="s">
        <v>975</v>
      </c>
      <c r="B225" s="73">
        <v>0</v>
      </c>
      <c r="C225" s="73">
        <v>0</v>
      </c>
      <c r="D225" s="73">
        <v>0</v>
      </c>
      <c r="E225" s="73">
        <v>0</v>
      </c>
      <c r="F225" s="73">
        <v>0</v>
      </c>
      <c r="G225" s="73">
        <v>0</v>
      </c>
      <c r="H225" s="73">
        <v>0</v>
      </c>
      <c r="I225" s="73">
        <v>0</v>
      </c>
      <c r="J225" s="73">
        <v>0</v>
      </c>
      <c r="K225" s="73">
        <v>0</v>
      </c>
      <c r="L225" s="73">
        <v>0</v>
      </c>
      <c r="M225" s="73">
        <v>0</v>
      </c>
      <c r="N225" s="73">
        <v>0</v>
      </c>
      <c r="O225" s="73">
        <v>0</v>
      </c>
      <c r="P225" s="73">
        <v>0</v>
      </c>
      <c r="Q225" s="73">
        <v>0</v>
      </c>
      <c r="R225" s="73">
        <v>7.3911925035158643E-8</v>
      </c>
      <c r="S225" s="73">
        <v>2.2461936672572342E-7</v>
      </c>
      <c r="T225" s="73">
        <v>4.8688645524985285E-7</v>
      </c>
      <c r="U225" s="73">
        <v>8.9280674948785273E-7</v>
      </c>
      <c r="V225" s="73">
        <v>1.5138481978409962E-6</v>
      </c>
      <c r="W225" s="73">
        <v>2.4653152391341182E-6</v>
      </c>
      <c r="X225" s="73">
        <v>3.7797030087636751E-6</v>
      </c>
      <c r="Y225" s="73">
        <v>5.7503831296994046E-6</v>
      </c>
      <c r="Z225" s="73">
        <v>8.6104779111879668E-6</v>
      </c>
      <c r="AA225" s="73">
        <v>1.3150949888927177E-5</v>
      </c>
      <c r="AB225" s="73">
        <v>1.9602626331011689E-5</v>
      </c>
      <c r="AC225" s="73">
        <v>2.9066389323463763E-5</v>
      </c>
      <c r="AD225" s="73">
        <v>4.3122864142414199E-5</v>
      </c>
      <c r="AE225" s="73">
        <v>6.3072448625976397E-5</v>
      </c>
      <c r="AF225" s="73">
        <v>9.8560557220912551E-5</v>
      </c>
      <c r="AG225" s="73">
        <v>1.4107797777701517E-4</v>
      </c>
      <c r="AH225" s="73">
        <v>2.0409736576187452E-4</v>
      </c>
      <c r="AI225" s="73">
        <v>2.9847779956840769E-4</v>
      </c>
      <c r="AJ225" s="73">
        <v>4.25223785773773E-4</v>
      </c>
      <c r="AK225" s="73">
        <v>6.1606375964199484E-4</v>
      </c>
      <c r="AL225" s="73">
        <v>9.152158235037624E-4</v>
      </c>
      <c r="AM225" s="73">
        <v>1.3383263301837438E-3</v>
      </c>
      <c r="AN225" s="73">
        <v>2.4223866443167175E-3</v>
      </c>
      <c r="AO225" s="73">
        <v>3.2327835726227837E-3</v>
      </c>
      <c r="AP225" s="73">
        <v>4.6650838205404771E-3</v>
      </c>
      <c r="AQ225" s="73">
        <v>6.604222236192234E-3</v>
      </c>
      <c r="AR225" s="73">
        <v>9.0000497157906138E-3</v>
      </c>
      <c r="AS225" s="73">
        <v>1.2631187335832669E-2</v>
      </c>
      <c r="AT225" s="73">
        <v>1.9273953902884538E-2</v>
      </c>
      <c r="AU225" s="73">
        <v>2.5349618839604453E-2</v>
      </c>
      <c r="AV225" s="73">
        <v>3.1922450749406764E-2</v>
      </c>
      <c r="AW225" s="73">
        <v>4.0903279672551821E-2</v>
      </c>
      <c r="AX225" s="73">
        <v>5.2768666058956235E-2</v>
      </c>
      <c r="AY225" s="73">
        <v>7.6558084124942333E-2</v>
      </c>
      <c r="AZ225" s="73">
        <v>9.2839998967402901E-2</v>
      </c>
    </row>
    <row r="226" spans="1:52" x14ac:dyDescent="0.45">
      <c r="A226" s="78" t="s">
        <v>985</v>
      </c>
      <c r="B226" s="73">
        <v>0</v>
      </c>
      <c r="C226" s="73">
        <v>0</v>
      </c>
      <c r="D226" s="73">
        <v>0</v>
      </c>
      <c r="E226" s="73">
        <v>0</v>
      </c>
      <c r="F226" s="73">
        <v>0</v>
      </c>
      <c r="G226" s="73">
        <v>0</v>
      </c>
      <c r="H226" s="73">
        <v>0</v>
      </c>
      <c r="I226" s="73">
        <v>0</v>
      </c>
      <c r="J226" s="73">
        <v>0</v>
      </c>
      <c r="K226" s="73">
        <v>0</v>
      </c>
      <c r="L226" s="73">
        <v>0</v>
      </c>
      <c r="M226" s="73">
        <v>0</v>
      </c>
      <c r="N226" s="73">
        <v>0</v>
      </c>
      <c r="O226" s="73">
        <v>0</v>
      </c>
      <c r="P226" s="73">
        <v>0</v>
      </c>
      <c r="Q226" s="73">
        <v>0</v>
      </c>
      <c r="R226" s="73">
        <v>0</v>
      </c>
      <c r="S226" s="73">
        <v>0</v>
      </c>
      <c r="T226" s="73">
        <v>0</v>
      </c>
      <c r="U226" s="73">
        <v>0</v>
      </c>
      <c r="V226" s="73">
        <v>0</v>
      </c>
      <c r="W226" s="73">
        <v>0</v>
      </c>
      <c r="X226" s="73">
        <v>0</v>
      </c>
      <c r="Y226" s="73">
        <v>0</v>
      </c>
      <c r="Z226" s="73">
        <v>0</v>
      </c>
      <c r="AA226" s="73">
        <v>0</v>
      </c>
      <c r="AB226" s="73">
        <v>0</v>
      </c>
      <c r="AC226" s="73">
        <v>0</v>
      </c>
      <c r="AD226" s="73">
        <v>0</v>
      </c>
      <c r="AE226" s="73">
        <v>0</v>
      </c>
      <c r="AF226" s="73">
        <v>0</v>
      </c>
      <c r="AG226" s="73">
        <v>0</v>
      </c>
      <c r="AH226" s="73">
        <v>0</v>
      </c>
      <c r="AI226" s="73">
        <v>0</v>
      </c>
      <c r="AJ226" s="73">
        <v>0</v>
      </c>
      <c r="AK226" s="73">
        <v>0</v>
      </c>
      <c r="AL226" s="73">
        <v>0</v>
      </c>
      <c r="AM226" s="73">
        <v>0</v>
      </c>
      <c r="AN226" s="73">
        <v>0</v>
      </c>
      <c r="AO226" s="73">
        <v>0</v>
      </c>
      <c r="AP226" s="73">
        <v>0</v>
      </c>
      <c r="AQ226" s="73">
        <v>0</v>
      </c>
      <c r="AR226" s="73">
        <v>0</v>
      </c>
      <c r="AS226" s="73">
        <v>0</v>
      </c>
      <c r="AT226" s="73">
        <v>0</v>
      </c>
      <c r="AU226" s="73">
        <v>0</v>
      </c>
      <c r="AV226" s="73">
        <v>0</v>
      </c>
      <c r="AW226" s="73">
        <v>0</v>
      </c>
      <c r="AX226" s="73">
        <v>0</v>
      </c>
      <c r="AY226" s="73">
        <v>0</v>
      </c>
      <c r="AZ226" s="73">
        <v>0</v>
      </c>
    </row>
    <row r="227" spans="1:52" x14ac:dyDescent="0.45">
      <c r="A227" s="78" t="s">
        <v>986</v>
      </c>
      <c r="B227" s="73">
        <v>0</v>
      </c>
      <c r="C227" s="73">
        <v>0</v>
      </c>
      <c r="D227" s="73">
        <v>0</v>
      </c>
      <c r="E227" s="73">
        <v>0</v>
      </c>
      <c r="F227" s="73">
        <v>0</v>
      </c>
      <c r="G227" s="73">
        <v>0</v>
      </c>
      <c r="H227" s="73">
        <v>0</v>
      </c>
      <c r="I227" s="73">
        <v>0</v>
      </c>
      <c r="J227" s="73">
        <v>0</v>
      </c>
      <c r="K227" s="73">
        <v>0</v>
      </c>
      <c r="L227" s="73">
        <v>0</v>
      </c>
      <c r="M227" s="73">
        <v>0</v>
      </c>
      <c r="N227" s="73">
        <v>0</v>
      </c>
      <c r="O227" s="73">
        <v>0</v>
      </c>
      <c r="P227" s="73">
        <v>0</v>
      </c>
      <c r="Q227" s="73">
        <v>0</v>
      </c>
      <c r="R227" s="73">
        <v>0</v>
      </c>
      <c r="S227" s="73">
        <v>0</v>
      </c>
      <c r="T227" s="73">
        <v>0</v>
      </c>
      <c r="U227" s="73">
        <v>0</v>
      </c>
      <c r="V227" s="73">
        <v>0</v>
      </c>
      <c r="W227" s="73">
        <v>0</v>
      </c>
      <c r="X227" s="73">
        <v>0</v>
      </c>
      <c r="Y227" s="73">
        <v>0</v>
      </c>
      <c r="Z227" s="73">
        <v>0</v>
      </c>
      <c r="AA227" s="73">
        <v>0</v>
      </c>
      <c r="AB227" s="73">
        <v>0</v>
      </c>
      <c r="AC227" s="73">
        <v>0</v>
      </c>
      <c r="AD227" s="73">
        <v>0</v>
      </c>
      <c r="AE227" s="73">
        <v>0</v>
      </c>
      <c r="AF227" s="73">
        <v>0</v>
      </c>
      <c r="AG227" s="73">
        <v>0</v>
      </c>
      <c r="AH227" s="73">
        <v>0</v>
      </c>
      <c r="AI227" s="73">
        <v>0</v>
      </c>
      <c r="AJ227" s="73">
        <v>0</v>
      </c>
      <c r="AK227" s="73">
        <v>0</v>
      </c>
      <c r="AL227" s="73">
        <v>0</v>
      </c>
      <c r="AM227" s="73">
        <v>0</v>
      </c>
      <c r="AN227" s="73">
        <v>0</v>
      </c>
      <c r="AO227" s="73">
        <v>0</v>
      </c>
      <c r="AP227" s="73">
        <v>0</v>
      </c>
      <c r="AQ227" s="73">
        <v>0</v>
      </c>
      <c r="AR227" s="73">
        <v>0</v>
      </c>
      <c r="AS227" s="73">
        <v>0</v>
      </c>
      <c r="AT227" s="73">
        <v>0</v>
      </c>
      <c r="AU227" s="73">
        <v>0</v>
      </c>
      <c r="AV227" s="73">
        <v>0</v>
      </c>
      <c r="AW227" s="73">
        <v>0</v>
      </c>
      <c r="AX227" s="73">
        <v>0</v>
      </c>
      <c r="AY227" s="73">
        <v>0</v>
      </c>
      <c r="AZ227" s="73">
        <v>0</v>
      </c>
    </row>
    <row r="228" spans="1:52" x14ac:dyDescent="0.45">
      <c r="A228" s="78" t="s">
        <v>987</v>
      </c>
      <c r="B228" s="73">
        <v>0</v>
      </c>
      <c r="C228" s="73">
        <v>0</v>
      </c>
      <c r="D228" s="73">
        <v>0</v>
      </c>
      <c r="E228" s="73">
        <v>0</v>
      </c>
      <c r="F228" s="73">
        <v>0</v>
      </c>
      <c r="G228" s="73">
        <v>0</v>
      </c>
      <c r="H228" s="73">
        <v>0</v>
      </c>
      <c r="I228" s="73">
        <v>0</v>
      </c>
      <c r="J228" s="73">
        <v>0</v>
      </c>
      <c r="K228" s="73">
        <v>0</v>
      </c>
      <c r="L228" s="73">
        <v>0</v>
      </c>
      <c r="M228" s="73">
        <v>0</v>
      </c>
      <c r="N228" s="73">
        <v>0</v>
      </c>
      <c r="O228" s="73">
        <v>0</v>
      </c>
      <c r="P228" s="73">
        <v>0</v>
      </c>
      <c r="Q228" s="73">
        <v>0</v>
      </c>
      <c r="R228" s="73">
        <v>0</v>
      </c>
      <c r="S228" s="73">
        <v>0</v>
      </c>
      <c r="T228" s="73">
        <v>0</v>
      </c>
      <c r="U228" s="73">
        <v>0</v>
      </c>
      <c r="V228" s="73">
        <v>0</v>
      </c>
      <c r="W228" s="73">
        <v>0</v>
      </c>
      <c r="X228" s="73">
        <v>0</v>
      </c>
      <c r="Y228" s="73">
        <v>0</v>
      </c>
      <c r="Z228" s="73">
        <v>0</v>
      </c>
      <c r="AA228" s="73">
        <v>0</v>
      </c>
      <c r="AB228" s="73">
        <v>0</v>
      </c>
      <c r="AC228" s="73">
        <v>0</v>
      </c>
      <c r="AD228" s="73">
        <v>0</v>
      </c>
      <c r="AE228" s="73">
        <v>0</v>
      </c>
      <c r="AF228" s="73">
        <v>0</v>
      </c>
      <c r="AG228" s="73">
        <v>0</v>
      </c>
      <c r="AH228" s="73">
        <v>0</v>
      </c>
      <c r="AI228" s="73">
        <v>0</v>
      </c>
      <c r="AJ228" s="73">
        <v>0</v>
      </c>
      <c r="AK228" s="73">
        <v>0</v>
      </c>
      <c r="AL228" s="73">
        <v>0</v>
      </c>
      <c r="AM228" s="73">
        <v>0</v>
      </c>
      <c r="AN228" s="73">
        <v>0</v>
      </c>
      <c r="AO228" s="73">
        <v>0</v>
      </c>
      <c r="AP228" s="73">
        <v>0</v>
      </c>
      <c r="AQ228" s="73">
        <v>0</v>
      </c>
      <c r="AR228" s="73">
        <v>0</v>
      </c>
      <c r="AS228" s="73">
        <v>0</v>
      </c>
      <c r="AT228" s="73">
        <v>0</v>
      </c>
      <c r="AU228" s="73">
        <v>0</v>
      </c>
      <c r="AV228" s="73">
        <v>0</v>
      </c>
      <c r="AW228" s="73">
        <v>0</v>
      </c>
      <c r="AX228" s="73">
        <v>0</v>
      </c>
      <c r="AY228" s="73">
        <v>0</v>
      </c>
      <c r="AZ228" s="73">
        <v>0</v>
      </c>
    </row>
    <row r="229" spans="1:52" x14ac:dyDescent="0.45">
      <c r="A229" s="81" t="s">
        <v>954</v>
      </c>
      <c r="B229" s="71">
        <v>665.39927821564072</v>
      </c>
      <c r="C229" s="71">
        <v>675.49384387334783</v>
      </c>
      <c r="D229" s="71">
        <v>686.88217745268093</v>
      </c>
      <c r="E229" s="71">
        <v>758.44975837586617</v>
      </c>
      <c r="F229" s="71">
        <v>756.17427329966551</v>
      </c>
      <c r="G229" s="71">
        <v>808.95239750803819</v>
      </c>
      <c r="H229" s="71">
        <v>816.68772676138644</v>
      </c>
      <c r="I229" s="71">
        <v>829.50205576635585</v>
      </c>
      <c r="J229" s="71">
        <v>846.67443205258326</v>
      </c>
      <c r="K229" s="71">
        <v>835.70768587830116</v>
      </c>
      <c r="L229" s="71">
        <v>858.56485849913804</v>
      </c>
      <c r="M229" s="71">
        <v>864.78488595707222</v>
      </c>
      <c r="N229" s="71">
        <v>862.98204516244675</v>
      </c>
      <c r="O229" s="71">
        <v>862.89554265688867</v>
      </c>
      <c r="P229" s="71">
        <v>866.84698957427054</v>
      </c>
      <c r="Q229" s="71">
        <v>926.99093151485795</v>
      </c>
      <c r="R229" s="71">
        <v>944.67274122702531</v>
      </c>
      <c r="S229" s="71">
        <v>969.51162994209176</v>
      </c>
      <c r="T229" s="71">
        <v>993.18208599498246</v>
      </c>
      <c r="U229" s="71">
        <v>1014.907777736481</v>
      </c>
      <c r="V229" s="71">
        <v>1035.5167195092995</v>
      </c>
      <c r="W229" s="71">
        <v>1054.6956220530549</v>
      </c>
      <c r="X229" s="71">
        <v>1072.5533050855795</v>
      </c>
      <c r="Y229" s="71">
        <v>1092.4373108546893</v>
      </c>
      <c r="Z229" s="71">
        <v>1111.3922002731047</v>
      </c>
      <c r="AA229" s="71">
        <v>1129.586577667035</v>
      </c>
      <c r="AB229" s="71">
        <v>1147.319267668981</v>
      </c>
      <c r="AC229" s="71">
        <v>1164.9765197479683</v>
      </c>
      <c r="AD229" s="71">
        <v>1182.688432796856</v>
      </c>
      <c r="AE229" s="71">
        <v>1200.531501115217</v>
      </c>
      <c r="AF229" s="71">
        <v>1218.1926691213937</v>
      </c>
      <c r="AG229" s="71">
        <v>1235.6822951031429</v>
      </c>
      <c r="AH229" s="71">
        <v>1252.6339450788053</v>
      </c>
      <c r="AI229" s="71">
        <v>1266.8938142033574</v>
      </c>
      <c r="AJ229" s="71">
        <v>1281.4150560775963</v>
      </c>
      <c r="AK229" s="71">
        <v>1295.9639750355302</v>
      </c>
      <c r="AL229" s="71">
        <v>1310.6651722243989</v>
      </c>
      <c r="AM229" s="71">
        <v>1325.7008701968566</v>
      </c>
      <c r="AN229" s="71">
        <v>1340.6290639477629</v>
      </c>
      <c r="AO229" s="71">
        <v>1356.3682257797534</v>
      </c>
      <c r="AP229" s="71">
        <v>1372.6969779121916</v>
      </c>
      <c r="AQ229" s="71">
        <v>1389.3086597868041</v>
      </c>
      <c r="AR229" s="71">
        <v>1406.0774809034087</v>
      </c>
      <c r="AS229" s="71">
        <v>1423.2040821765236</v>
      </c>
      <c r="AT229" s="71">
        <v>1440.5496376038041</v>
      </c>
      <c r="AU229" s="71">
        <v>1458.2153574816014</v>
      </c>
      <c r="AV229" s="71">
        <v>1476.4287693710544</v>
      </c>
      <c r="AW229" s="71">
        <v>1494.8556831973442</v>
      </c>
      <c r="AX229" s="71">
        <v>1513.1155840410192</v>
      </c>
      <c r="AY229" s="71">
        <v>1531.4543809065187</v>
      </c>
      <c r="AZ229" s="71">
        <v>1549.7541531166596</v>
      </c>
    </row>
    <row r="230" spans="1:52" x14ac:dyDescent="0.45">
      <c r="A230" s="78" t="s">
        <v>983</v>
      </c>
      <c r="B230" s="73">
        <v>665.39927821564072</v>
      </c>
      <c r="C230" s="73">
        <v>675.49384387334783</v>
      </c>
      <c r="D230" s="73">
        <v>686.88217745268093</v>
      </c>
      <c r="E230" s="73">
        <v>758.44975837586617</v>
      </c>
      <c r="F230" s="73">
        <v>756.17427329966551</v>
      </c>
      <c r="G230" s="73">
        <v>808.95239750803819</v>
      </c>
      <c r="H230" s="73">
        <v>816.68772676138644</v>
      </c>
      <c r="I230" s="73">
        <v>829.50205576635585</v>
      </c>
      <c r="J230" s="73">
        <v>846.67443205258326</v>
      </c>
      <c r="K230" s="73">
        <v>835.70768587830116</v>
      </c>
      <c r="L230" s="73">
        <v>858.56485849913804</v>
      </c>
      <c r="M230" s="73">
        <v>864.78488595707222</v>
      </c>
      <c r="N230" s="73">
        <v>862.98204516244675</v>
      </c>
      <c r="O230" s="73">
        <v>862.89554265688867</v>
      </c>
      <c r="P230" s="73">
        <v>866.84698957427054</v>
      </c>
      <c r="Q230" s="73">
        <v>926.99093151485795</v>
      </c>
      <c r="R230" s="73">
        <v>944.65932704544764</v>
      </c>
      <c r="S230" s="73">
        <v>969.48235118545529</v>
      </c>
      <c r="T230" s="73">
        <v>993.13659054320578</v>
      </c>
      <c r="U230" s="73">
        <v>1014.8458322821361</v>
      </c>
      <c r="V230" s="73">
        <v>1035.4377347893342</v>
      </c>
      <c r="W230" s="73">
        <v>1054.5994112819312</v>
      </c>
      <c r="X230" s="73">
        <v>1072.4400991924765</v>
      </c>
      <c r="Y230" s="73">
        <v>1092.3062198878424</v>
      </c>
      <c r="Z230" s="73">
        <v>1111.2443243481719</v>
      </c>
      <c r="AA230" s="73">
        <v>1129.4219282478393</v>
      </c>
      <c r="AB230" s="73">
        <v>1147.1372382312736</v>
      </c>
      <c r="AC230" s="73">
        <v>1164.7763571265343</v>
      </c>
      <c r="AD230" s="73">
        <v>1182.4704798538303</v>
      </c>
      <c r="AE230" s="73">
        <v>1200.295202785705</v>
      </c>
      <c r="AF230" s="73">
        <v>1217.9377986377121</v>
      </c>
      <c r="AG230" s="73">
        <v>1235.4081279892043</v>
      </c>
      <c r="AH230" s="73">
        <v>1252.3403289361518</v>
      </c>
      <c r="AI230" s="73">
        <v>1266.5820363680696</v>
      </c>
      <c r="AJ230" s="73">
        <v>1281.0846991124661</v>
      </c>
      <c r="AK230" s="73">
        <v>1295.6145388027076</v>
      </c>
      <c r="AL230" s="73">
        <v>1310.2958654567105</v>
      </c>
      <c r="AM230" s="73">
        <v>1325.3103709141251</v>
      </c>
      <c r="AN230" s="73">
        <v>1340.1974363853672</v>
      </c>
      <c r="AO230" s="73">
        <v>1355.9150052481932</v>
      </c>
      <c r="AP230" s="73">
        <v>1372.2189502925075</v>
      </c>
      <c r="AQ230" s="73">
        <v>1388.8038917057174</v>
      </c>
      <c r="AR230" s="73">
        <v>1405.5447753339458</v>
      </c>
      <c r="AS230" s="73">
        <v>1422.6377873646561</v>
      </c>
      <c r="AT230" s="73">
        <v>1439.9479028179533</v>
      </c>
      <c r="AU230" s="73">
        <v>1457.5687879270629</v>
      </c>
      <c r="AV230" s="73">
        <v>1475.7377127952295</v>
      </c>
      <c r="AW230" s="73">
        <v>1494.1170351579867</v>
      </c>
      <c r="AX230" s="73">
        <v>1512.3212208905927</v>
      </c>
      <c r="AY230" s="73">
        <v>1530.5930137136368</v>
      </c>
      <c r="AZ230" s="73">
        <v>1548.8206767690322</v>
      </c>
    </row>
    <row r="231" spans="1:52" x14ac:dyDescent="0.45">
      <c r="A231" s="78" t="s">
        <v>984</v>
      </c>
      <c r="B231" s="73">
        <v>0</v>
      </c>
      <c r="C231" s="73">
        <v>0</v>
      </c>
      <c r="D231" s="73">
        <v>0</v>
      </c>
      <c r="E231" s="73">
        <v>0</v>
      </c>
      <c r="F231" s="73">
        <v>0</v>
      </c>
      <c r="G231" s="73">
        <v>0</v>
      </c>
      <c r="H231" s="73">
        <v>0</v>
      </c>
      <c r="I231" s="73">
        <v>0</v>
      </c>
      <c r="J231" s="73">
        <v>0</v>
      </c>
      <c r="K231" s="73">
        <v>0</v>
      </c>
      <c r="L231" s="73">
        <v>0</v>
      </c>
      <c r="M231" s="73">
        <v>0</v>
      </c>
      <c r="N231" s="73">
        <v>0</v>
      </c>
      <c r="O231" s="73">
        <v>0</v>
      </c>
      <c r="P231" s="73">
        <v>0</v>
      </c>
      <c r="Q231" s="73">
        <v>0</v>
      </c>
      <c r="R231" s="73">
        <v>1.3414181050756497E-2</v>
      </c>
      <c r="S231" s="73">
        <v>2.9278754992768191E-2</v>
      </c>
      <c r="T231" s="73">
        <v>4.5495448096013934E-2</v>
      </c>
      <c r="U231" s="73">
        <v>6.1945446986491126E-2</v>
      </c>
      <c r="V231" s="73">
        <v>7.8984705842704381E-2</v>
      </c>
      <c r="W231" s="73">
        <v>9.6210744866386019E-2</v>
      </c>
      <c r="X231" s="73">
        <v>0.11320584566992165</v>
      </c>
      <c r="Y231" s="73">
        <v>0.13109088012207115</v>
      </c>
      <c r="Z231" s="73">
        <v>0.1478757732436127</v>
      </c>
      <c r="AA231" s="73">
        <v>0.16464915362320695</v>
      </c>
      <c r="AB231" s="73">
        <v>0.18202896512764186</v>
      </c>
      <c r="AC231" s="73">
        <v>0.20016177009834729</v>
      </c>
      <c r="AD231" s="73">
        <v>0.2179514454080809</v>
      </c>
      <c r="AE231" s="73">
        <v>0.23629566969829408</v>
      </c>
      <c r="AF231" s="73">
        <v>0.2548657901678677</v>
      </c>
      <c r="AG231" s="73">
        <v>0.27415877364153018</v>
      </c>
      <c r="AH231" s="73">
        <v>0.29360149617088244</v>
      </c>
      <c r="AI231" s="73">
        <v>0.3117528604814232</v>
      </c>
      <c r="AJ231" s="73">
        <v>0.33031412340393168</v>
      </c>
      <c r="AK231" s="73">
        <v>0.34936262257378797</v>
      </c>
      <c r="AL231" s="73">
        <v>0.36917990111685434</v>
      </c>
      <c r="AM231" s="73">
        <v>0.39027907741350576</v>
      </c>
      <c r="AN231" s="73">
        <v>0.43111622298680291</v>
      </c>
      <c r="AO231" s="73">
        <v>0.45246442712357998</v>
      </c>
      <c r="AP231" s="73">
        <v>0.47683413878627812</v>
      </c>
      <c r="AQ231" s="73">
        <v>0.50285699254289717</v>
      </c>
      <c r="AR231" s="73">
        <v>0.52968954511323263</v>
      </c>
      <c r="AS231" s="73">
        <v>0.56136421594585917</v>
      </c>
      <c r="AT231" s="73">
        <v>0.59399023268989493</v>
      </c>
      <c r="AU231" s="73">
        <v>0.63403519664044405</v>
      </c>
      <c r="AV231" s="73">
        <v>0.67235690478518051</v>
      </c>
      <c r="AW231" s="73">
        <v>0.71166401736045681</v>
      </c>
      <c r="AX231" s="73">
        <v>0.75559989235790903</v>
      </c>
      <c r="AY231" s="73">
        <v>0.80588276299214423</v>
      </c>
      <c r="AZ231" s="73">
        <v>0.85733012544225295</v>
      </c>
    </row>
    <row r="232" spans="1:52" x14ac:dyDescent="0.45">
      <c r="A232" s="78" t="s">
        <v>975</v>
      </c>
      <c r="B232" s="73">
        <v>0</v>
      </c>
      <c r="C232" s="73">
        <v>0</v>
      </c>
      <c r="D232" s="73">
        <v>0</v>
      </c>
      <c r="E232" s="73">
        <v>0</v>
      </c>
      <c r="F232" s="73">
        <v>0</v>
      </c>
      <c r="G232" s="73">
        <v>0</v>
      </c>
      <c r="H232" s="73">
        <v>0</v>
      </c>
      <c r="I232" s="73">
        <v>0</v>
      </c>
      <c r="J232" s="73">
        <v>0</v>
      </c>
      <c r="K232" s="73">
        <v>0</v>
      </c>
      <c r="L232" s="73">
        <v>0</v>
      </c>
      <c r="M232" s="73">
        <v>0</v>
      </c>
      <c r="N232" s="73">
        <v>0</v>
      </c>
      <c r="O232" s="73">
        <v>0</v>
      </c>
      <c r="P232" s="73">
        <v>0</v>
      </c>
      <c r="Q232" s="73">
        <v>0</v>
      </c>
      <c r="R232" s="73">
        <v>5.2690834546495394E-10</v>
      </c>
      <c r="S232" s="73">
        <v>1.6436541658945721E-9</v>
      </c>
      <c r="T232" s="73">
        <v>3.6806122758561469E-9</v>
      </c>
      <c r="U232" s="73">
        <v>7.3584038119950992E-9</v>
      </c>
      <c r="V232" s="73">
        <v>1.4122745842364318E-8</v>
      </c>
      <c r="W232" s="73">
        <v>2.6257337550500774E-8</v>
      </c>
      <c r="X232" s="73">
        <v>4.7433107742622991E-8</v>
      </c>
      <c r="Y232" s="73">
        <v>8.6724892819066351E-8</v>
      </c>
      <c r="Z232" s="73">
        <v>1.5168923632336106E-7</v>
      </c>
      <c r="AA232" s="73">
        <v>2.6557241663222835E-7</v>
      </c>
      <c r="AB232" s="73">
        <v>4.7257985457549426E-7</v>
      </c>
      <c r="AC232" s="73">
        <v>8.5133573480383303E-7</v>
      </c>
      <c r="AD232" s="73">
        <v>1.4976175753524506E-6</v>
      </c>
      <c r="AE232" s="73">
        <v>2.6598135058980494E-6</v>
      </c>
      <c r="AF232" s="73">
        <v>4.6935135699122532E-6</v>
      </c>
      <c r="AG232" s="73">
        <v>8.3402969937082364E-6</v>
      </c>
      <c r="AH232" s="73">
        <v>1.4646482558819782E-5</v>
      </c>
      <c r="AI232" s="73">
        <v>2.4974806350670485E-5</v>
      </c>
      <c r="AJ232" s="73">
        <v>4.2841726356112036E-5</v>
      </c>
      <c r="AK232" s="73">
        <v>7.3610248781488352E-5</v>
      </c>
      <c r="AL232" s="73">
        <v>1.2686657141905078E-4</v>
      </c>
      <c r="AM232" s="73">
        <v>2.2020531817917784E-4</v>
      </c>
      <c r="AN232" s="73">
        <v>5.1133940905039716E-4</v>
      </c>
      <c r="AO232" s="73">
        <v>7.5610443649804632E-4</v>
      </c>
      <c r="AP232" s="73">
        <v>1.193480897822387E-3</v>
      </c>
      <c r="AQ232" s="73">
        <v>1.911088543797612E-3</v>
      </c>
      <c r="AR232" s="73">
        <v>3.0160243494511438E-3</v>
      </c>
      <c r="AS232" s="73">
        <v>4.930595921759969E-3</v>
      </c>
      <c r="AT232" s="73">
        <v>7.7445531607146312E-3</v>
      </c>
      <c r="AU232" s="73">
        <v>1.2534357898060865E-2</v>
      </c>
      <c r="AV232" s="73">
        <v>1.8699671039643387E-2</v>
      </c>
      <c r="AW232" s="73">
        <v>2.6984021997208674E-2</v>
      </c>
      <c r="AX232" s="73">
        <v>3.8763258068634843E-2</v>
      </c>
      <c r="AY232" s="73">
        <v>5.5484429890013148E-2</v>
      </c>
      <c r="AZ232" s="73">
        <v>7.6146222185188531E-2</v>
      </c>
    </row>
    <row r="233" spans="1:52" x14ac:dyDescent="0.45">
      <c r="A233" s="78" t="s">
        <v>985</v>
      </c>
      <c r="B233" s="73">
        <v>0</v>
      </c>
      <c r="C233" s="73">
        <v>0</v>
      </c>
      <c r="D233" s="73">
        <v>0</v>
      </c>
      <c r="E233" s="73">
        <v>0</v>
      </c>
      <c r="F233" s="73">
        <v>0</v>
      </c>
      <c r="G233" s="73">
        <v>0</v>
      </c>
      <c r="H233" s="73">
        <v>0</v>
      </c>
      <c r="I233" s="73">
        <v>0</v>
      </c>
      <c r="J233" s="73">
        <v>0</v>
      </c>
      <c r="K233" s="73">
        <v>0</v>
      </c>
      <c r="L233" s="73">
        <v>0</v>
      </c>
      <c r="M233" s="73">
        <v>0</v>
      </c>
      <c r="N233" s="73">
        <v>0</v>
      </c>
      <c r="O233" s="73">
        <v>0</v>
      </c>
      <c r="P233" s="73">
        <v>0</v>
      </c>
      <c r="Q233" s="73">
        <v>0</v>
      </c>
      <c r="R233" s="73">
        <v>0</v>
      </c>
      <c r="S233" s="73">
        <v>0</v>
      </c>
      <c r="T233" s="73">
        <v>0</v>
      </c>
      <c r="U233" s="73">
        <v>0</v>
      </c>
      <c r="V233" s="73">
        <v>0</v>
      </c>
      <c r="W233" s="73">
        <v>0</v>
      </c>
      <c r="X233" s="73">
        <v>0</v>
      </c>
      <c r="Y233" s="73">
        <v>0</v>
      </c>
      <c r="Z233" s="73">
        <v>0</v>
      </c>
      <c r="AA233" s="73">
        <v>0</v>
      </c>
      <c r="AB233" s="73">
        <v>0</v>
      </c>
      <c r="AC233" s="73">
        <v>0</v>
      </c>
      <c r="AD233" s="73">
        <v>0</v>
      </c>
      <c r="AE233" s="73">
        <v>0</v>
      </c>
      <c r="AF233" s="73">
        <v>0</v>
      </c>
      <c r="AG233" s="73">
        <v>0</v>
      </c>
      <c r="AH233" s="73">
        <v>0</v>
      </c>
      <c r="AI233" s="73">
        <v>0</v>
      </c>
      <c r="AJ233" s="73">
        <v>0</v>
      </c>
      <c r="AK233" s="73">
        <v>0</v>
      </c>
      <c r="AL233" s="73">
        <v>0</v>
      </c>
      <c r="AM233" s="73">
        <v>0</v>
      </c>
      <c r="AN233" s="73">
        <v>0</v>
      </c>
      <c r="AO233" s="73">
        <v>0</v>
      </c>
      <c r="AP233" s="73">
        <v>0</v>
      </c>
      <c r="AQ233" s="73">
        <v>0</v>
      </c>
      <c r="AR233" s="73">
        <v>0</v>
      </c>
      <c r="AS233" s="73">
        <v>0</v>
      </c>
      <c r="AT233" s="73">
        <v>0</v>
      </c>
      <c r="AU233" s="73">
        <v>0</v>
      </c>
      <c r="AV233" s="73">
        <v>0</v>
      </c>
      <c r="AW233" s="73">
        <v>0</v>
      </c>
      <c r="AX233" s="73">
        <v>0</v>
      </c>
      <c r="AY233" s="73">
        <v>0</v>
      </c>
      <c r="AZ233" s="73">
        <v>0</v>
      </c>
    </row>
    <row r="234" spans="1:52" x14ac:dyDescent="0.45">
      <c r="A234" s="78" t="s">
        <v>986</v>
      </c>
      <c r="B234" s="73">
        <v>0</v>
      </c>
      <c r="C234" s="73">
        <v>0</v>
      </c>
      <c r="D234" s="73">
        <v>0</v>
      </c>
      <c r="E234" s="73">
        <v>0</v>
      </c>
      <c r="F234" s="73">
        <v>0</v>
      </c>
      <c r="G234" s="73">
        <v>0</v>
      </c>
      <c r="H234" s="73">
        <v>0</v>
      </c>
      <c r="I234" s="73">
        <v>0</v>
      </c>
      <c r="J234" s="73">
        <v>0</v>
      </c>
      <c r="K234" s="73">
        <v>0</v>
      </c>
      <c r="L234" s="73">
        <v>0</v>
      </c>
      <c r="M234" s="73">
        <v>0</v>
      </c>
      <c r="N234" s="73">
        <v>0</v>
      </c>
      <c r="O234" s="73">
        <v>0</v>
      </c>
      <c r="P234" s="73">
        <v>0</v>
      </c>
      <c r="Q234" s="73">
        <v>0</v>
      </c>
      <c r="R234" s="73">
        <v>0</v>
      </c>
      <c r="S234" s="73">
        <v>0</v>
      </c>
      <c r="T234" s="73">
        <v>0</v>
      </c>
      <c r="U234" s="73">
        <v>0</v>
      </c>
      <c r="V234" s="73">
        <v>0</v>
      </c>
      <c r="W234" s="73">
        <v>0</v>
      </c>
      <c r="X234" s="73">
        <v>0</v>
      </c>
      <c r="Y234" s="73">
        <v>0</v>
      </c>
      <c r="Z234" s="73">
        <v>0</v>
      </c>
      <c r="AA234" s="73">
        <v>0</v>
      </c>
      <c r="AB234" s="73">
        <v>0</v>
      </c>
      <c r="AC234" s="73">
        <v>0</v>
      </c>
      <c r="AD234" s="73">
        <v>0</v>
      </c>
      <c r="AE234" s="73">
        <v>0</v>
      </c>
      <c r="AF234" s="73">
        <v>0</v>
      </c>
      <c r="AG234" s="73">
        <v>0</v>
      </c>
      <c r="AH234" s="73">
        <v>0</v>
      </c>
      <c r="AI234" s="73">
        <v>0</v>
      </c>
      <c r="AJ234" s="73">
        <v>0</v>
      </c>
      <c r="AK234" s="73">
        <v>0</v>
      </c>
      <c r="AL234" s="73">
        <v>0</v>
      </c>
      <c r="AM234" s="73">
        <v>0</v>
      </c>
      <c r="AN234" s="73">
        <v>0</v>
      </c>
      <c r="AO234" s="73">
        <v>0</v>
      </c>
      <c r="AP234" s="73">
        <v>0</v>
      </c>
      <c r="AQ234" s="73">
        <v>0</v>
      </c>
      <c r="AR234" s="73">
        <v>0</v>
      </c>
      <c r="AS234" s="73">
        <v>0</v>
      </c>
      <c r="AT234" s="73">
        <v>0</v>
      </c>
      <c r="AU234" s="73">
        <v>0</v>
      </c>
      <c r="AV234" s="73">
        <v>0</v>
      </c>
      <c r="AW234" s="73">
        <v>0</v>
      </c>
      <c r="AX234" s="73">
        <v>0</v>
      </c>
      <c r="AY234" s="73">
        <v>0</v>
      </c>
      <c r="AZ234" s="73">
        <v>0</v>
      </c>
    </row>
    <row r="235" spans="1:52" x14ac:dyDescent="0.45">
      <c r="A235" s="79" t="s">
        <v>987</v>
      </c>
      <c r="B235" s="58">
        <v>0</v>
      </c>
      <c r="C235" s="58">
        <v>0</v>
      </c>
      <c r="D235" s="58">
        <v>0</v>
      </c>
      <c r="E235" s="58">
        <v>0</v>
      </c>
      <c r="F235" s="58">
        <v>0</v>
      </c>
      <c r="G235" s="58">
        <v>0</v>
      </c>
      <c r="H235" s="58">
        <v>0</v>
      </c>
      <c r="I235" s="58">
        <v>0</v>
      </c>
      <c r="J235" s="58">
        <v>0</v>
      </c>
      <c r="K235" s="58">
        <v>0</v>
      </c>
      <c r="L235" s="58">
        <v>0</v>
      </c>
      <c r="M235" s="58">
        <v>0</v>
      </c>
      <c r="N235" s="58">
        <v>0</v>
      </c>
      <c r="O235" s="58">
        <v>0</v>
      </c>
      <c r="P235" s="58">
        <v>0</v>
      </c>
      <c r="Q235" s="58">
        <v>0</v>
      </c>
      <c r="R235" s="58">
        <v>0</v>
      </c>
      <c r="S235" s="58">
        <v>0</v>
      </c>
      <c r="T235" s="58">
        <v>0</v>
      </c>
      <c r="U235" s="58">
        <v>0</v>
      </c>
      <c r="V235" s="58">
        <v>0</v>
      </c>
      <c r="W235" s="58">
        <v>0</v>
      </c>
      <c r="X235" s="58">
        <v>0</v>
      </c>
      <c r="Y235" s="58">
        <v>0</v>
      </c>
      <c r="Z235" s="58">
        <v>0</v>
      </c>
      <c r="AA235" s="58">
        <v>0</v>
      </c>
      <c r="AB235" s="58">
        <v>0</v>
      </c>
      <c r="AC235" s="58">
        <v>0</v>
      </c>
      <c r="AD235" s="58">
        <v>0</v>
      </c>
      <c r="AE235" s="58">
        <v>0</v>
      </c>
      <c r="AF235" s="58">
        <v>0</v>
      </c>
      <c r="AG235" s="58">
        <v>0</v>
      </c>
      <c r="AH235" s="58">
        <v>0</v>
      </c>
      <c r="AI235" s="58">
        <v>0</v>
      </c>
      <c r="AJ235" s="58">
        <v>0</v>
      </c>
      <c r="AK235" s="58">
        <v>0</v>
      </c>
      <c r="AL235" s="58">
        <v>0</v>
      </c>
      <c r="AM235" s="58">
        <v>0</v>
      </c>
      <c r="AN235" s="58">
        <v>0</v>
      </c>
      <c r="AO235" s="58">
        <v>0</v>
      </c>
      <c r="AP235" s="58">
        <v>0</v>
      </c>
      <c r="AQ235" s="58">
        <v>0</v>
      </c>
      <c r="AR235" s="58">
        <v>0</v>
      </c>
      <c r="AS235" s="58">
        <v>0</v>
      </c>
      <c r="AT235" s="58">
        <v>0</v>
      </c>
      <c r="AU235" s="58">
        <v>0</v>
      </c>
      <c r="AV235" s="58">
        <v>0</v>
      </c>
      <c r="AW235" s="58">
        <v>0</v>
      </c>
      <c r="AX235" s="58">
        <v>0</v>
      </c>
      <c r="AY235" s="58">
        <v>0</v>
      </c>
      <c r="AZ235" s="58">
        <v>0</v>
      </c>
    </row>
    <row r="236" spans="1:52" x14ac:dyDescent="0.45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</row>
    <row r="237" spans="1:52" x14ac:dyDescent="0.45">
      <c r="A237" s="47" t="s">
        <v>988</v>
      </c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</row>
    <row r="238" spans="1:52" x14ac:dyDescent="0.45">
      <c r="A238" s="81" t="s">
        <v>989</v>
      </c>
      <c r="B238" s="71">
        <v>488.55765784366469</v>
      </c>
      <c r="C238" s="71">
        <v>502.07044358593964</v>
      </c>
      <c r="D238" s="71">
        <v>515.84662473341382</v>
      </c>
      <c r="E238" s="71">
        <v>520.63370105432341</v>
      </c>
      <c r="F238" s="71">
        <v>540.19247954387788</v>
      </c>
      <c r="G238" s="71">
        <v>551.74414555644512</v>
      </c>
      <c r="H238" s="71">
        <v>559.36794483516928</v>
      </c>
      <c r="I238" s="71">
        <v>559.38468531654939</v>
      </c>
      <c r="J238" s="71">
        <v>564.58277876649163</v>
      </c>
      <c r="K238" s="71">
        <v>548.18839997336147</v>
      </c>
      <c r="L238" s="71">
        <v>550.09675691825316</v>
      </c>
      <c r="M238" s="71">
        <v>552.24809089270389</v>
      </c>
      <c r="N238" s="71">
        <v>549.66867966692291</v>
      </c>
      <c r="O238" s="71">
        <v>551.79021736053232</v>
      </c>
      <c r="P238" s="71">
        <v>568.8984744738309</v>
      </c>
      <c r="Q238" s="71">
        <v>541.99808770295169</v>
      </c>
      <c r="R238" s="71">
        <v>548.08084306325725</v>
      </c>
      <c r="S238" s="71">
        <v>555.96371224182985</v>
      </c>
      <c r="T238" s="71">
        <v>563.47477386381308</v>
      </c>
      <c r="U238" s="71">
        <v>569.93915067042508</v>
      </c>
      <c r="V238" s="71">
        <v>575.48995578564552</v>
      </c>
      <c r="W238" s="71">
        <v>580.47872795724743</v>
      </c>
      <c r="X238" s="71">
        <v>585.0158420101626</v>
      </c>
      <c r="Y238" s="71">
        <v>589.98478158858882</v>
      </c>
      <c r="Z238" s="71">
        <v>594.7442664013862</v>
      </c>
      <c r="AA238" s="71">
        <v>599.41681121817487</v>
      </c>
      <c r="AB238" s="71">
        <v>604.19955067716535</v>
      </c>
      <c r="AC238" s="71">
        <v>609.02798898275432</v>
      </c>
      <c r="AD238" s="71">
        <v>613.89392813925156</v>
      </c>
      <c r="AE238" s="71">
        <v>618.74734160549019</v>
      </c>
      <c r="AF238" s="71">
        <v>623.5632331227381</v>
      </c>
      <c r="AG238" s="71">
        <v>628.25380502107544</v>
      </c>
      <c r="AH238" s="71">
        <v>632.89617610931828</v>
      </c>
      <c r="AI238" s="71">
        <v>637.58376773955649</v>
      </c>
      <c r="AJ238" s="71">
        <v>642.39585423383153</v>
      </c>
      <c r="AK238" s="71">
        <v>647.39448253495686</v>
      </c>
      <c r="AL238" s="71">
        <v>652.6378846505778</v>
      </c>
      <c r="AM238" s="71">
        <v>657.67058362422711</v>
      </c>
      <c r="AN238" s="71">
        <v>662.902096521462</v>
      </c>
      <c r="AO238" s="71">
        <v>668.30948508935558</v>
      </c>
      <c r="AP238" s="71">
        <v>673.89042989984387</v>
      </c>
      <c r="AQ238" s="71">
        <v>679.32413060100851</v>
      </c>
      <c r="AR238" s="71">
        <v>684.89712908876004</v>
      </c>
      <c r="AS238" s="71">
        <v>690.56814570063568</v>
      </c>
      <c r="AT238" s="71">
        <v>696.44481804013787</v>
      </c>
      <c r="AU238" s="71">
        <v>702.54532377038595</v>
      </c>
      <c r="AV238" s="71">
        <v>708.95580026019684</v>
      </c>
      <c r="AW238" s="71">
        <v>715.51890780284293</v>
      </c>
      <c r="AX238" s="71">
        <v>722.17154939181069</v>
      </c>
      <c r="AY238" s="71">
        <v>728.90504836814307</v>
      </c>
      <c r="AZ238" s="71">
        <v>735.66717633050655</v>
      </c>
    </row>
    <row r="239" spans="1:52" x14ac:dyDescent="0.45">
      <c r="A239" s="78" t="s">
        <v>983</v>
      </c>
      <c r="B239" s="73">
        <v>488.55765784366469</v>
      </c>
      <c r="C239" s="73">
        <v>502.07044358593964</v>
      </c>
      <c r="D239" s="73">
        <v>515.84662473341382</v>
      </c>
      <c r="E239" s="73">
        <v>520.63370105432341</v>
      </c>
      <c r="F239" s="73">
        <v>540.19247954387788</v>
      </c>
      <c r="G239" s="73">
        <v>551.74414555644512</v>
      </c>
      <c r="H239" s="73">
        <v>559.36794483516928</v>
      </c>
      <c r="I239" s="73">
        <v>559.38468531654939</v>
      </c>
      <c r="J239" s="73">
        <v>564.58277876649163</v>
      </c>
      <c r="K239" s="73">
        <v>548.18839997336147</v>
      </c>
      <c r="L239" s="73">
        <v>550.09675691825316</v>
      </c>
      <c r="M239" s="73">
        <v>552.24809089270389</v>
      </c>
      <c r="N239" s="73">
        <v>549.66867966692291</v>
      </c>
      <c r="O239" s="73">
        <v>551.79021736053232</v>
      </c>
      <c r="P239" s="73">
        <v>568.8984744738309</v>
      </c>
      <c r="Q239" s="73">
        <v>541.99808770295169</v>
      </c>
      <c r="R239" s="73">
        <v>548.07577532008554</v>
      </c>
      <c r="S239" s="73">
        <v>555.95262386772151</v>
      </c>
      <c r="T239" s="73">
        <v>563.4574635337799</v>
      </c>
      <c r="U239" s="73">
        <v>569.91581198414838</v>
      </c>
      <c r="V239" s="73">
        <v>575.46025348887747</v>
      </c>
      <c r="W239" s="73">
        <v>580.44279637383158</v>
      </c>
      <c r="X239" s="73">
        <v>584.97401275643438</v>
      </c>
      <c r="Y239" s="73">
        <v>589.93657225459924</v>
      </c>
      <c r="Z239" s="73">
        <v>594.69021272649911</v>
      </c>
      <c r="AA239" s="73">
        <v>599.35715512432841</v>
      </c>
      <c r="AB239" s="73">
        <v>604.13416344348502</v>
      </c>
      <c r="AC239" s="73">
        <v>608.9567741214629</v>
      </c>
      <c r="AD239" s="73">
        <v>613.81734463316036</v>
      </c>
      <c r="AE239" s="73">
        <v>618.6650253678298</v>
      </c>
      <c r="AF239" s="73">
        <v>623.47538005795718</v>
      </c>
      <c r="AG239" s="73">
        <v>628.16030001904335</v>
      </c>
      <c r="AH239" s="73">
        <v>632.79693073880321</v>
      </c>
      <c r="AI239" s="73">
        <v>637.47855814147931</v>
      </c>
      <c r="AJ239" s="73">
        <v>642.28516656800912</v>
      </c>
      <c r="AK239" s="73">
        <v>647.27770458112468</v>
      </c>
      <c r="AL239" s="73">
        <v>652.51515648099803</v>
      </c>
      <c r="AM239" s="73">
        <v>657.54160817510456</v>
      </c>
      <c r="AN239" s="73">
        <v>662.76737550687676</v>
      </c>
      <c r="AO239" s="73">
        <v>668.16983746481424</v>
      </c>
      <c r="AP239" s="73">
        <v>673.74550973567682</v>
      </c>
      <c r="AQ239" s="73">
        <v>679.17183752476853</v>
      </c>
      <c r="AR239" s="73">
        <v>684.73692253840932</v>
      </c>
      <c r="AS239" s="73">
        <v>690.40127430047551</v>
      </c>
      <c r="AT239" s="73">
        <v>696.2428527316888</v>
      </c>
      <c r="AU239" s="73">
        <v>702.33462063654054</v>
      </c>
      <c r="AV239" s="73">
        <v>708.73581784220266</v>
      </c>
      <c r="AW239" s="73">
        <v>715.28674504581465</v>
      </c>
      <c r="AX239" s="73">
        <v>721.92399165948393</v>
      </c>
      <c r="AY239" s="73">
        <v>728.642409616176</v>
      </c>
      <c r="AZ239" s="73">
        <v>735.38245847706844</v>
      </c>
    </row>
    <row r="240" spans="1:52" x14ac:dyDescent="0.45">
      <c r="A240" s="78" t="s">
        <v>984</v>
      </c>
      <c r="B240" s="73">
        <v>0</v>
      </c>
      <c r="C240" s="73">
        <v>0</v>
      </c>
      <c r="D240" s="73">
        <v>0</v>
      </c>
      <c r="E240" s="73">
        <v>0</v>
      </c>
      <c r="F240" s="73">
        <v>0</v>
      </c>
      <c r="G240" s="73">
        <v>0</v>
      </c>
      <c r="H240" s="73">
        <v>0</v>
      </c>
      <c r="I240" s="73">
        <v>0</v>
      </c>
      <c r="J240" s="73">
        <v>0</v>
      </c>
      <c r="K240" s="73">
        <v>0</v>
      </c>
      <c r="L240" s="73">
        <v>0</v>
      </c>
      <c r="M240" s="73">
        <v>0</v>
      </c>
      <c r="N240" s="73">
        <v>0</v>
      </c>
      <c r="O240" s="73">
        <v>0</v>
      </c>
      <c r="P240" s="73">
        <v>0</v>
      </c>
      <c r="Q240" s="73">
        <v>0</v>
      </c>
      <c r="R240" s="73">
        <v>5.0676395388565641E-3</v>
      </c>
      <c r="S240" s="73">
        <v>1.1088090893750204E-2</v>
      </c>
      <c r="T240" s="73">
        <v>1.7309777312808038E-2</v>
      </c>
      <c r="U240" s="73">
        <v>2.3337753680370058E-2</v>
      </c>
      <c r="V240" s="73">
        <v>2.9700780506832794E-2</v>
      </c>
      <c r="W240" s="73">
        <v>3.5929238487915217E-2</v>
      </c>
      <c r="X240" s="73">
        <v>4.1825766653796115E-2</v>
      </c>
      <c r="Y240" s="73">
        <v>4.8204072595674358E-2</v>
      </c>
      <c r="Z240" s="73">
        <v>5.4046069602314055E-2</v>
      </c>
      <c r="AA240" s="73">
        <v>5.9645290012382488E-2</v>
      </c>
      <c r="AB240" s="73">
        <v>6.5371733539747373E-2</v>
      </c>
      <c r="AC240" s="73">
        <v>7.1192577865528683E-2</v>
      </c>
      <c r="AD240" s="73">
        <v>7.6552370393991376E-2</v>
      </c>
      <c r="AE240" s="73">
        <v>8.2271664169728087E-2</v>
      </c>
      <c r="AF240" s="73">
        <v>8.7790494332221275E-2</v>
      </c>
      <c r="AG240" s="73">
        <v>9.341802720418485E-2</v>
      </c>
      <c r="AH240" s="73">
        <v>9.9122238787259898E-2</v>
      </c>
      <c r="AI240" s="73">
        <v>0.1050346532786873</v>
      </c>
      <c r="AJ240" s="73">
        <v>0.110447422882131</v>
      </c>
      <c r="AK240" s="73">
        <v>0.11643979774464483</v>
      </c>
      <c r="AL240" s="73">
        <v>0.122267872448558</v>
      </c>
      <c r="AM240" s="73">
        <v>0.12833583872885684</v>
      </c>
      <c r="AN240" s="73">
        <v>0.13386650390771321</v>
      </c>
      <c r="AO240" s="73">
        <v>0.1385543382357842</v>
      </c>
      <c r="AP240" s="73">
        <v>0.14352353581682942</v>
      </c>
      <c r="AQ240" s="73">
        <v>0.15035648705689209</v>
      </c>
      <c r="AR240" s="73">
        <v>0.15751349895966527</v>
      </c>
      <c r="AS240" s="73">
        <v>0.16340293983758106</v>
      </c>
      <c r="AT240" s="73">
        <v>0.19392163161575257</v>
      </c>
      <c r="AU240" s="73">
        <v>0.20124423152254894</v>
      </c>
      <c r="AV240" s="73">
        <v>0.20878653131929156</v>
      </c>
      <c r="AW240" s="73">
        <v>0.21836069225765614</v>
      </c>
      <c r="AX240" s="73">
        <v>0.23011731240000249</v>
      </c>
      <c r="AY240" s="73">
        <v>0.24121654989400215</v>
      </c>
      <c r="AZ240" s="73">
        <v>0.25693202896554801</v>
      </c>
    </row>
    <row r="241" spans="1:52" x14ac:dyDescent="0.45">
      <c r="A241" s="78" t="s">
        <v>975</v>
      </c>
      <c r="B241" s="73">
        <v>0</v>
      </c>
      <c r="C241" s="73">
        <v>0</v>
      </c>
      <c r="D241" s="73">
        <v>0</v>
      </c>
      <c r="E241" s="73">
        <v>0</v>
      </c>
      <c r="F241" s="73">
        <v>0</v>
      </c>
      <c r="G241" s="73">
        <v>0</v>
      </c>
      <c r="H241" s="73">
        <v>0</v>
      </c>
      <c r="I241" s="73">
        <v>0</v>
      </c>
      <c r="J241" s="73">
        <v>0</v>
      </c>
      <c r="K241" s="73">
        <v>0</v>
      </c>
      <c r="L241" s="73">
        <v>0</v>
      </c>
      <c r="M241" s="73">
        <v>0</v>
      </c>
      <c r="N241" s="73">
        <v>0</v>
      </c>
      <c r="O241" s="73">
        <v>0</v>
      </c>
      <c r="P241" s="73">
        <v>0</v>
      </c>
      <c r="Q241" s="73">
        <v>0</v>
      </c>
      <c r="R241" s="73">
        <v>1.0363277330234821E-7</v>
      </c>
      <c r="S241" s="73">
        <v>2.8321461716589228E-7</v>
      </c>
      <c r="T241" s="73">
        <v>5.5272036477874376E-7</v>
      </c>
      <c r="U241" s="73">
        <v>9.3259632958432737E-7</v>
      </c>
      <c r="V241" s="73">
        <v>1.5162612412166502E-6</v>
      </c>
      <c r="W241" s="73">
        <v>2.3449279262624426E-6</v>
      </c>
      <c r="X241" s="73">
        <v>3.4870744032792977E-6</v>
      </c>
      <c r="Y241" s="73">
        <v>5.261393907386968E-6</v>
      </c>
      <c r="Z241" s="73">
        <v>7.6052847890152013E-6</v>
      </c>
      <c r="AA241" s="73">
        <v>1.08038340904092E-5</v>
      </c>
      <c r="AB241" s="73">
        <v>1.5500140508010402E-5</v>
      </c>
      <c r="AC241" s="73">
        <v>2.2283425879462097E-5</v>
      </c>
      <c r="AD241" s="73">
        <v>3.1135697268750441E-5</v>
      </c>
      <c r="AE241" s="73">
        <v>4.4573490588938412E-5</v>
      </c>
      <c r="AF241" s="73">
        <v>6.2570448633464653E-5</v>
      </c>
      <c r="AG241" s="73">
        <v>8.6974827887214022E-5</v>
      </c>
      <c r="AH241" s="73">
        <v>1.231317278834825E-4</v>
      </c>
      <c r="AI241" s="73">
        <v>1.7494479843035683E-4</v>
      </c>
      <c r="AJ241" s="73">
        <v>2.402429403445146E-4</v>
      </c>
      <c r="AK241" s="73">
        <v>3.3815608755356107E-4</v>
      </c>
      <c r="AL241" s="73">
        <v>4.6029713120094532E-4</v>
      </c>
      <c r="AM241" s="73">
        <v>6.396103936977905E-4</v>
      </c>
      <c r="AN241" s="73">
        <v>8.5451067755942486E-4</v>
      </c>
      <c r="AO241" s="73">
        <v>1.0932863056106496E-3</v>
      </c>
      <c r="AP241" s="73">
        <v>1.3966283502248134E-3</v>
      </c>
      <c r="AQ241" s="73">
        <v>1.9365891831050201E-3</v>
      </c>
      <c r="AR241" s="73">
        <v>2.6930513909874591E-3</v>
      </c>
      <c r="AS241" s="73">
        <v>3.468460322577414E-3</v>
      </c>
      <c r="AT241" s="73">
        <v>8.0436768332441885E-3</v>
      </c>
      <c r="AU241" s="73">
        <v>9.4589023228203901E-3</v>
      </c>
      <c r="AV241" s="73">
        <v>1.1195886674887915E-2</v>
      </c>
      <c r="AW241" s="73">
        <v>1.3802064770580841E-2</v>
      </c>
      <c r="AX241" s="73">
        <v>1.7440419926697731E-2</v>
      </c>
      <c r="AY241" s="73">
        <v>2.1422202073075752E-2</v>
      </c>
      <c r="AZ241" s="73">
        <v>2.7785824472491404E-2</v>
      </c>
    </row>
    <row r="242" spans="1:52" x14ac:dyDescent="0.45">
      <c r="A242" s="78" t="s">
        <v>985</v>
      </c>
      <c r="B242" s="73">
        <v>0</v>
      </c>
      <c r="C242" s="73">
        <v>0</v>
      </c>
      <c r="D242" s="73">
        <v>0</v>
      </c>
      <c r="E242" s="73">
        <v>0</v>
      </c>
      <c r="F242" s="73">
        <v>0</v>
      </c>
      <c r="G242" s="73">
        <v>0</v>
      </c>
      <c r="H242" s="73">
        <v>0</v>
      </c>
      <c r="I242" s="73">
        <v>0</v>
      </c>
      <c r="J242" s="73">
        <v>0</v>
      </c>
      <c r="K242" s="73">
        <v>0</v>
      </c>
      <c r="L242" s="73">
        <v>0</v>
      </c>
      <c r="M242" s="73">
        <v>0</v>
      </c>
      <c r="N242" s="73">
        <v>0</v>
      </c>
      <c r="O242" s="73">
        <v>0</v>
      </c>
      <c r="P242" s="73">
        <v>0</v>
      </c>
      <c r="Q242" s="73">
        <v>0</v>
      </c>
      <c r="R242" s="73">
        <v>0</v>
      </c>
      <c r="S242" s="73">
        <v>0</v>
      </c>
      <c r="T242" s="73">
        <v>0</v>
      </c>
      <c r="U242" s="73">
        <v>0</v>
      </c>
      <c r="V242" s="73">
        <v>0</v>
      </c>
      <c r="W242" s="73">
        <v>0</v>
      </c>
      <c r="X242" s="73">
        <v>0</v>
      </c>
      <c r="Y242" s="73">
        <v>0</v>
      </c>
      <c r="Z242" s="73">
        <v>0</v>
      </c>
      <c r="AA242" s="73">
        <v>0</v>
      </c>
      <c r="AB242" s="73">
        <v>0</v>
      </c>
      <c r="AC242" s="73">
        <v>0</v>
      </c>
      <c r="AD242" s="73">
        <v>0</v>
      </c>
      <c r="AE242" s="73">
        <v>0</v>
      </c>
      <c r="AF242" s="73">
        <v>0</v>
      </c>
      <c r="AG242" s="73">
        <v>0</v>
      </c>
      <c r="AH242" s="73">
        <v>0</v>
      </c>
      <c r="AI242" s="73">
        <v>0</v>
      </c>
      <c r="AJ242" s="73">
        <v>0</v>
      </c>
      <c r="AK242" s="73">
        <v>0</v>
      </c>
      <c r="AL242" s="73">
        <v>0</v>
      </c>
      <c r="AM242" s="73">
        <v>0</v>
      </c>
      <c r="AN242" s="73">
        <v>0</v>
      </c>
      <c r="AO242" s="73">
        <v>0</v>
      </c>
      <c r="AP242" s="73">
        <v>0</v>
      </c>
      <c r="AQ242" s="73">
        <v>0</v>
      </c>
      <c r="AR242" s="73">
        <v>0</v>
      </c>
      <c r="AS242" s="73">
        <v>0</v>
      </c>
      <c r="AT242" s="73">
        <v>0</v>
      </c>
      <c r="AU242" s="73">
        <v>0</v>
      </c>
      <c r="AV242" s="73">
        <v>0</v>
      </c>
      <c r="AW242" s="73">
        <v>0</v>
      </c>
      <c r="AX242" s="73">
        <v>0</v>
      </c>
      <c r="AY242" s="73">
        <v>0</v>
      </c>
      <c r="AZ242" s="73">
        <v>0</v>
      </c>
    </row>
    <row r="243" spans="1:52" x14ac:dyDescent="0.45">
      <c r="A243" s="78" t="s">
        <v>986</v>
      </c>
      <c r="B243" s="73">
        <v>0</v>
      </c>
      <c r="C243" s="73">
        <v>0</v>
      </c>
      <c r="D243" s="73">
        <v>0</v>
      </c>
      <c r="E243" s="73">
        <v>0</v>
      </c>
      <c r="F243" s="73">
        <v>0</v>
      </c>
      <c r="G243" s="73">
        <v>0</v>
      </c>
      <c r="H243" s="73">
        <v>0</v>
      </c>
      <c r="I243" s="73">
        <v>0</v>
      </c>
      <c r="J243" s="73">
        <v>0</v>
      </c>
      <c r="K243" s="73">
        <v>0</v>
      </c>
      <c r="L243" s="73">
        <v>0</v>
      </c>
      <c r="M243" s="73">
        <v>0</v>
      </c>
      <c r="N243" s="73">
        <v>0</v>
      </c>
      <c r="O243" s="73">
        <v>0</v>
      </c>
      <c r="P243" s="73">
        <v>0</v>
      </c>
      <c r="Q243" s="73">
        <v>0</v>
      </c>
      <c r="R243" s="73">
        <v>0</v>
      </c>
      <c r="S243" s="73">
        <v>0</v>
      </c>
      <c r="T243" s="73">
        <v>0</v>
      </c>
      <c r="U243" s="73">
        <v>0</v>
      </c>
      <c r="V243" s="73">
        <v>0</v>
      </c>
      <c r="W243" s="73">
        <v>0</v>
      </c>
      <c r="X243" s="73">
        <v>0</v>
      </c>
      <c r="Y243" s="73">
        <v>0</v>
      </c>
      <c r="Z243" s="73">
        <v>0</v>
      </c>
      <c r="AA243" s="73">
        <v>0</v>
      </c>
      <c r="AB243" s="73">
        <v>0</v>
      </c>
      <c r="AC243" s="73">
        <v>0</v>
      </c>
      <c r="AD243" s="73">
        <v>0</v>
      </c>
      <c r="AE243" s="73">
        <v>0</v>
      </c>
      <c r="AF243" s="73">
        <v>0</v>
      </c>
      <c r="AG243" s="73">
        <v>0</v>
      </c>
      <c r="AH243" s="73">
        <v>0</v>
      </c>
      <c r="AI243" s="73">
        <v>0</v>
      </c>
      <c r="AJ243" s="73">
        <v>0</v>
      </c>
      <c r="AK243" s="73">
        <v>0</v>
      </c>
      <c r="AL243" s="73">
        <v>0</v>
      </c>
      <c r="AM243" s="73">
        <v>0</v>
      </c>
      <c r="AN243" s="73">
        <v>0</v>
      </c>
      <c r="AO243" s="73">
        <v>0</v>
      </c>
      <c r="AP243" s="73">
        <v>0</v>
      </c>
      <c r="AQ243" s="73">
        <v>0</v>
      </c>
      <c r="AR243" s="73">
        <v>0</v>
      </c>
      <c r="AS243" s="73">
        <v>0</v>
      </c>
      <c r="AT243" s="73">
        <v>0</v>
      </c>
      <c r="AU243" s="73">
        <v>0</v>
      </c>
      <c r="AV243" s="73">
        <v>0</v>
      </c>
      <c r="AW243" s="73">
        <v>0</v>
      </c>
      <c r="AX243" s="73">
        <v>0</v>
      </c>
      <c r="AY243" s="73">
        <v>0</v>
      </c>
      <c r="AZ243" s="73">
        <v>0</v>
      </c>
    </row>
    <row r="244" spans="1:52" x14ac:dyDescent="0.45">
      <c r="A244" s="78" t="s">
        <v>987</v>
      </c>
      <c r="B244" s="73">
        <v>0</v>
      </c>
      <c r="C244" s="73">
        <v>0</v>
      </c>
      <c r="D244" s="73">
        <v>0</v>
      </c>
      <c r="E244" s="73">
        <v>0</v>
      </c>
      <c r="F244" s="73">
        <v>0</v>
      </c>
      <c r="G244" s="73">
        <v>0</v>
      </c>
      <c r="H244" s="73">
        <v>0</v>
      </c>
      <c r="I244" s="73">
        <v>0</v>
      </c>
      <c r="J244" s="73">
        <v>0</v>
      </c>
      <c r="K244" s="73">
        <v>0</v>
      </c>
      <c r="L244" s="73">
        <v>0</v>
      </c>
      <c r="M244" s="73">
        <v>0</v>
      </c>
      <c r="N244" s="73">
        <v>0</v>
      </c>
      <c r="O244" s="73">
        <v>0</v>
      </c>
      <c r="P244" s="73">
        <v>0</v>
      </c>
      <c r="Q244" s="73">
        <v>0</v>
      </c>
      <c r="R244" s="73">
        <v>0</v>
      </c>
      <c r="S244" s="73">
        <v>0</v>
      </c>
      <c r="T244" s="73">
        <v>0</v>
      </c>
      <c r="U244" s="73">
        <v>0</v>
      </c>
      <c r="V244" s="73">
        <v>0</v>
      </c>
      <c r="W244" s="73">
        <v>0</v>
      </c>
      <c r="X244" s="73">
        <v>0</v>
      </c>
      <c r="Y244" s="73">
        <v>0</v>
      </c>
      <c r="Z244" s="73">
        <v>0</v>
      </c>
      <c r="AA244" s="73">
        <v>0</v>
      </c>
      <c r="AB244" s="73">
        <v>0</v>
      </c>
      <c r="AC244" s="73">
        <v>0</v>
      </c>
      <c r="AD244" s="73">
        <v>0</v>
      </c>
      <c r="AE244" s="73">
        <v>0</v>
      </c>
      <c r="AF244" s="73">
        <v>0</v>
      </c>
      <c r="AG244" s="73">
        <v>0</v>
      </c>
      <c r="AH244" s="73">
        <v>0</v>
      </c>
      <c r="AI244" s="73">
        <v>0</v>
      </c>
      <c r="AJ244" s="73">
        <v>0</v>
      </c>
      <c r="AK244" s="73">
        <v>0</v>
      </c>
      <c r="AL244" s="73">
        <v>0</v>
      </c>
      <c r="AM244" s="73">
        <v>0</v>
      </c>
      <c r="AN244" s="73">
        <v>0</v>
      </c>
      <c r="AO244" s="73">
        <v>0</v>
      </c>
      <c r="AP244" s="73">
        <v>0</v>
      </c>
      <c r="AQ244" s="73">
        <v>0</v>
      </c>
      <c r="AR244" s="73">
        <v>0</v>
      </c>
      <c r="AS244" s="73">
        <v>0</v>
      </c>
      <c r="AT244" s="73">
        <v>0</v>
      </c>
      <c r="AU244" s="73">
        <v>0</v>
      </c>
      <c r="AV244" s="73">
        <v>0</v>
      </c>
      <c r="AW244" s="73">
        <v>0</v>
      </c>
      <c r="AX244" s="73">
        <v>0</v>
      </c>
      <c r="AY244" s="73">
        <v>0</v>
      </c>
      <c r="AZ244" s="73">
        <v>0</v>
      </c>
    </row>
    <row r="245" spans="1:52" x14ac:dyDescent="0.45">
      <c r="A245" s="81" t="s">
        <v>990</v>
      </c>
      <c r="B245" s="71">
        <v>1090.2823104109523</v>
      </c>
      <c r="C245" s="71">
        <v>1172.0131425657821</v>
      </c>
      <c r="D245" s="71">
        <v>1238.6202254178199</v>
      </c>
      <c r="E245" s="71">
        <v>1288.6209952109646</v>
      </c>
      <c r="F245" s="71">
        <v>1344.630730454207</v>
      </c>
      <c r="G245" s="71">
        <v>1417.9857592388087</v>
      </c>
      <c r="H245" s="71">
        <v>1510.0022499218928</v>
      </c>
      <c r="I245" s="71">
        <v>1598.3080893276233</v>
      </c>
      <c r="J245" s="71">
        <v>1666.3654943148597</v>
      </c>
      <c r="K245" s="71">
        <v>1628.6224513836073</v>
      </c>
      <c r="L245" s="71">
        <v>1654.2604324086074</v>
      </c>
      <c r="M245" s="71">
        <v>1637.1682428844942</v>
      </c>
      <c r="N245" s="71">
        <v>1579.4563883580133</v>
      </c>
      <c r="O245" s="71">
        <v>1526.3323607475409</v>
      </c>
      <c r="P245" s="71">
        <v>1487.096240660713</v>
      </c>
      <c r="Q245" s="71">
        <v>1461.8425210976316</v>
      </c>
      <c r="R245" s="71">
        <v>1479.4633328898228</v>
      </c>
      <c r="S245" s="71">
        <v>1502.1920353651251</v>
      </c>
      <c r="T245" s="71">
        <v>1524.1615723900557</v>
      </c>
      <c r="U245" s="71">
        <v>1543.4085944492824</v>
      </c>
      <c r="V245" s="71">
        <v>1560.2763663005824</v>
      </c>
      <c r="W245" s="71">
        <v>1575.0673142368955</v>
      </c>
      <c r="X245" s="71">
        <v>1588.0724471422006</v>
      </c>
      <c r="Y245" s="71">
        <v>1602.7825340371076</v>
      </c>
      <c r="Z245" s="71">
        <v>1616.3392654393406</v>
      </c>
      <c r="AA245" s="71">
        <v>1629.3702010292006</v>
      </c>
      <c r="AB245" s="71">
        <v>1642.2843655379156</v>
      </c>
      <c r="AC245" s="71">
        <v>1654.9388395588612</v>
      </c>
      <c r="AD245" s="71">
        <v>1667.6320290176745</v>
      </c>
      <c r="AE245" s="71">
        <v>1680.4949994342458</v>
      </c>
      <c r="AF245" s="71">
        <v>1693.7246456845282</v>
      </c>
      <c r="AG245" s="71">
        <v>1707.0562860561038</v>
      </c>
      <c r="AH245" s="71">
        <v>1720.5803028324506</v>
      </c>
      <c r="AI245" s="71">
        <v>1734.5574156404098</v>
      </c>
      <c r="AJ245" s="71">
        <v>1749.1583359620852</v>
      </c>
      <c r="AK245" s="71">
        <v>1764.5076495355213</v>
      </c>
      <c r="AL245" s="71">
        <v>1780.8084644406101</v>
      </c>
      <c r="AM245" s="71">
        <v>1791.6760410705406</v>
      </c>
      <c r="AN245" s="71">
        <v>1803.1806860821971</v>
      </c>
      <c r="AO245" s="71">
        <v>1815.2516765801106</v>
      </c>
      <c r="AP245" s="71">
        <v>1827.7824227129147</v>
      </c>
      <c r="AQ245" s="71">
        <v>1840.3299985792471</v>
      </c>
      <c r="AR245" s="71">
        <v>1853.2610134655868</v>
      </c>
      <c r="AS245" s="71">
        <v>1866.6640507334346</v>
      </c>
      <c r="AT245" s="71">
        <v>1880.9636407097619</v>
      </c>
      <c r="AU245" s="71">
        <v>1896.4750329429114</v>
      </c>
      <c r="AV245" s="71">
        <v>1913.2944225033173</v>
      </c>
      <c r="AW245" s="71">
        <v>1930.9917659473015</v>
      </c>
      <c r="AX245" s="71">
        <v>1949.2250169227027</v>
      </c>
      <c r="AY245" s="71">
        <v>1967.7727512149129</v>
      </c>
      <c r="AZ245" s="71">
        <v>1986.4771300203761</v>
      </c>
    </row>
    <row r="246" spans="1:52" x14ac:dyDescent="0.45">
      <c r="A246" s="78" t="s">
        <v>983</v>
      </c>
      <c r="B246" s="73">
        <v>1090.2823104109523</v>
      </c>
      <c r="C246" s="73">
        <v>1172.0131425657821</v>
      </c>
      <c r="D246" s="73">
        <v>1238.6202254178199</v>
      </c>
      <c r="E246" s="73">
        <v>1288.6209952109646</v>
      </c>
      <c r="F246" s="73">
        <v>1344.630730454207</v>
      </c>
      <c r="G246" s="73">
        <v>1417.9857592388087</v>
      </c>
      <c r="H246" s="73">
        <v>1510.0022499218928</v>
      </c>
      <c r="I246" s="73">
        <v>1598.3080893276233</v>
      </c>
      <c r="J246" s="73">
        <v>1666.3654943148597</v>
      </c>
      <c r="K246" s="73">
        <v>1628.6224513836073</v>
      </c>
      <c r="L246" s="73">
        <v>1654.2604324086074</v>
      </c>
      <c r="M246" s="73">
        <v>1637.1682428844942</v>
      </c>
      <c r="N246" s="73">
        <v>1579.4563883580133</v>
      </c>
      <c r="O246" s="73">
        <v>1526.3323607475409</v>
      </c>
      <c r="P246" s="73">
        <v>1487.096240660713</v>
      </c>
      <c r="Q246" s="73">
        <v>1461.8425210976316</v>
      </c>
      <c r="R246" s="73">
        <v>1479.4492981711571</v>
      </c>
      <c r="S246" s="73">
        <v>1502.1618970513887</v>
      </c>
      <c r="T246" s="73">
        <v>1524.1143336041482</v>
      </c>
      <c r="U246" s="73">
        <v>1543.3447389848025</v>
      </c>
      <c r="V246" s="73">
        <v>1560.1956134600582</v>
      </c>
      <c r="W246" s="73">
        <v>1574.9695414517878</v>
      </c>
      <c r="X246" s="73">
        <v>1587.9576633609449</v>
      </c>
      <c r="Y246" s="73">
        <v>1602.6493267218739</v>
      </c>
      <c r="Z246" s="73">
        <v>1616.1879788085209</v>
      </c>
      <c r="AA246" s="73">
        <v>1629.2010208370127</v>
      </c>
      <c r="AB246" s="73">
        <v>1642.0956890743419</v>
      </c>
      <c r="AC246" s="73">
        <v>1654.7318599482944</v>
      </c>
      <c r="AD246" s="73">
        <v>1667.4064714043345</v>
      </c>
      <c r="AE246" s="73">
        <v>1680.250404591721</v>
      </c>
      <c r="AF246" s="73">
        <v>1693.4600003886183</v>
      </c>
      <c r="AG246" s="73">
        <v>1706.772354554804</v>
      </c>
      <c r="AH246" s="73">
        <v>1720.2755740522621</v>
      </c>
      <c r="AI246" s="73">
        <v>1734.2318208196345</v>
      </c>
      <c r="AJ246" s="73">
        <v>1748.8136300224935</v>
      </c>
      <c r="AK246" s="73">
        <v>1764.1416846316124</v>
      </c>
      <c r="AL246" s="73">
        <v>1780.4214647906699</v>
      </c>
      <c r="AM246" s="73">
        <v>1791.2665782023687</v>
      </c>
      <c r="AN246" s="73">
        <v>1802.749977182918</v>
      </c>
      <c r="AO246" s="73">
        <v>1814.7962115420701</v>
      </c>
      <c r="AP246" s="73">
        <v>1827.2982845396771</v>
      </c>
      <c r="AQ246" s="73">
        <v>1839.8180881405151</v>
      </c>
      <c r="AR246" s="73">
        <v>1852.7176283888655</v>
      </c>
      <c r="AS246" s="73">
        <v>1866.0828949061149</v>
      </c>
      <c r="AT246" s="73">
        <v>1880.3154121143396</v>
      </c>
      <c r="AU246" s="73">
        <v>1895.7753823895703</v>
      </c>
      <c r="AV246" s="73">
        <v>1912.5462690417169</v>
      </c>
      <c r="AW246" s="73">
        <v>1930.1856346070279</v>
      </c>
      <c r="AX246" s="73">
        <v>1948.3491817415299</v>
      </c>
      <c r="AY246" s="73">
        <v>1966.8278354567783</v>
      </c>
      <c r="AZ246" s="73">
        <v>1985.4435057360431</v>
      </c>
    </row>
    <row r="247" spans="1:52" x14ac:dyDescent="0.45">
      <c r="A247" s="78" t="s">
        <v>984</v>
      </c>
      <c r="B247" s="73">
        <v>0</v>
      </c>
      <c r="C247" s="73">
        <v>0</v>
      </c>
      <c r="D247" s="73">
        <v>0</v>
      </c>
      <c r="E247" s="73">
        <v>0</v>
      </c>
      <c r="F247" s="73">
        <v>0</v>
      </c>
      <c r="G247" s="73">
        <v>0</v>
      </c>
      <c r="H247" s="73">
        <v>0</v>
      </c>
      <c r="I247" s="73">
        <v>0</v>
      </c>
      <c r="J247" s="73">
        <v>0</v>
      </c>
      <c r="K247" s="73">
        <v>0</v>
      </c>
      <c r="L247" s="73">
        <v>0</v>
      </c>
      <c r="M247" s="73">
        <v>0</v>
      </c>
      <c r="N247" s="73">
        <v>0</v>
      </c>
      <c r="O247" s="73">
        <v>0</v>
      </c>
      <c r="P247" s="73">
        <v>0</v>
      </c>
      <c r="Q247" s="73">
        <v>0</v>
      </c>
      <c r="R247" s="73">
        <v>1.4034390710941392E-2</v>
      </c>
      <c r="S247" s="73">
        <v>3.0137434566484027E-2</v>
      </c>
      <c r="T247" s="73">
        <v>4.7237043386389781E-2</v>
      </c>
      <c r="U247" s="73">
        <v>6.3852496768653594E-2</v>
      </c>
      <c r="V247" s="73">
        <v>8.0748066499500004E-2</v>
      </c>
      <c r="W247" s="73">
        <v>9.7765354626995427E-2</v>
      </c>
      <c r="X247" s="73">
        <v>0.11477252427755209</v>
      </c>
      <c r="Y247" s="73">
        <v>0.13319004794755121</v>
      </c>
      <c r="Z247" s="73">
        <v>0.15126084145032823</v>
      </c>
      <c r="AA247" s="73">
        <v>0.16914236620014425</v>
      </c>
      <c r="AB247" s="73">
        <v>0.18861973759676198</v>
      </c>
      <c r="AC247" s="73">
        <v>0.20689769536474947</v>
      </c>
      <c r="AD247" s="73">
        <v>0.22543881141479244</v>
      </c>
      <c r="AE247" s="73">
        <v>0.24442321657274441</v>
      </c>
      <c r="AF247" s="73">
        <v>0.26439531462934884</v>
      </c>
      <c r="AG247" s="73">
        <v>0.28357714670984585</v>
      </c>
      <c r="AH247" s="73">
        <v>0.30421764782736305</v>
      </c>
      <c r="AI247" s="73">
        <v>0.32487050251775429</v>
      </c>
      <c r="AJ247" s="73">
        <v>0.34370679384239528</v>
      </c>
      <c r="AK247" s="73">
        <v>0.36455809679565115</v>
      </c>
      <c r="AL247" s="73">
        <v>0.3850498863097474</v>
      </c>
      <c r="AM247" s="73">
        <v>0.40676946666877345</v>
      </c>
      <c r="AN247" s="73">
        <v>0.42705296619147387</v>
      </c>
      <c r="AO247" s="73">
        <v>0.45039158501865406</v>
      </c>
      <c r="AP247" s="73">
        <v>0.47696542674371989</v>
      </c>
      <c r="AQ247" s="73">
        <v>0.50214041498325368</v>
      </c>
      <c r="AR247" s="73">
        <v>0.53014142351627869</v>
      </c>
      <c r="AS247" s="73">
        <v>0.56274136989821799</v>
      </c>
      <c r="AT247" s="73">
        <v>0.61914491376277325</v>
      </c>
      <c r="AU247" s="73">
        <v>0.66099502649348341</v>
      </c>
      <c r="AV247" s="73">
        <v>0.69875494545401384</v>
      </c>
      <c r="AW247" s="73">
        <v>0.74275410187067004</v>
      </c>
      <c r="AX247" s="73">
        <v>0.7937461215117585</v>
      </c>
      <c r="AY247" s="73">
        <v>0.84217530125895335</v>
      </c>
      <c r="AZ247" s="73">
        <v>0.90150192191084455</v>
      </c>
    </row>
    <row r="248" spans="1:52" x14ac:dyDescent="0.45">
      <c r="A248" s="78" t="s">
        <v>975</v>
      </c>
      <c r="B248" s="73">
        <v>0</v>
      </c>
      <c r="C248" s="73">
        <v>0</v>
      </c>
      <c r="D248" s="73">
        <v>0</v>
      </c>
      <c r="E248" s="73">
        <v>0</v>
      </c>
      <c r="F248" s="73">
        <v>0</v>
      </c>
      <c r="G248" s="73">
        <v>0</v>
      </c>
      <c r="H248" s="73">
        <v>0</v>
      </c>
      <c r="I248" s="73">
        <v>0</v>
      </c>
      <c r="J248" s="73">
        <v>0</v>
      </c>
      <c r="K248" s="73">
        <v>0</v>
      </c>
      <c r="L248" s="73">
        <v>0</v>
      </c>
      <c r="M248" s="73">
        <v>0</v>
      </c>
      <c r="N248" s="73">
        <v>0</v>
      </c>
      <c r="O248" s="73">
        <v>0</v>
      </c>
      <c r="P248" s="73">
        <v>0</v>
      </c>
      <c r="Q248" s="73">
        <v>0</v>
      </c>
      <c r="R248" s="73">
        <v>3.27954639335198E-7</v>
      </c>
      <c r="S248" s="73">
        <v>8.7916995700539841E-7</v>
      </c>
      <c r="T248" s="73">
        <v>1.7425210404156902E-6</v>
      </c>
      <c r="U248" s="73">
        <v>2.9677112331555872E-6</v>
      </c>
      <c r="V248" s="73">
        <v>4.7740245792208586E-6</v>
      </c>
      <c r="W248" s="73">
        <v>7.4304807503151557E-6</v>
      </c>
      <c r="X248" s="73">
        <v>1.1256978165019307E-5</v>
      </c>
      <c r="Y248" s="73">
        <v>1.7267286028345288E-5</v>
      </c>
      <c r="Z248" s="73">
        <v>2.5789369425872614E-5</v>
      </c>
      <c r="AA248" s="73">
        <v>3.7825987867897792E-5</v>
      </c>
      <c r="AB248" s="73">
        <v>5.6725977037494729E-5</v>
      </c>
      <c r="AC248" s="73">
        <v>8.1915202121623018E-5</v>
      </c>
      <c r="AD248" s="73">
        <v>1.1880192523805334E-4</v>
      </c>
      <c r="AE248" s="73">
        <v>1.716259520134569E-4</v>
      </c>
      <c r="AF248" s="73">
        <v>2.4998128062976875E-4</v>
      </c>
      <c r="AG248" s="73">
        <v>3.5435458985028361E-4</v>
      </c>
      <c r="AH248" s="73">
        <v>5.1113236120810593E-4</v>
      </c>
      <c r="AI248" s="73">
        <v>7.2431825731277563E-4</v>
      </c>
      <c r="AJ248" s="73">
        <v>9.991457492926428E-4</v>
      </c>
      <c r="AK248" s="73">
        <v>1.4068071131314007E-3</v>
      </c>
      <c r="AL248" s="73">
        <v>1.9497636304501354E-3</v>
      </c>
      <c r="AM248" s="73">
        <v>2.6934015031486991E-3</v>
      </c>
      <c r="AN248" s="73">
        <v>3.655933087766643E-3</v>
      </c>
      <c r="AO248" s="73">
        <v>5.0734530217653936E-3</v>
      </c>
      <c r="AP248" s="73">
        <v>7.1727464939548881E-3</v>
      </c>
      <c r="AQ248" s="73">
        <v>9.770023748751749E-3</v>
      </c>
      <c r="AR248" s="73">
        <v>1.3243653205060256E-2</v>
      </c>
      <c r="AS248" s="73">
        <v>1.8414457421454561E-2</v>
      </c>
      <c r="AT248" s="73">
        <v>2.9083681659694993E-2</v>
      </c>
      <c r="AU248" s="73">
        <v>3.8655526847575242E-2</v>
      </c>
      <c r="AV248" s="73">
        <v>4.939851614635607E-2</v>
      </c>
      <c r="AW248" s="73">
        <v>6.3377238402974531E-2</v>
      </c>
      <c r="AX248" s="73">
        <v>8.2089059660987784E-2</v>
      </c>
      <c r="AY248" s="73">
        <v>0.10274045687570732</v>
      </c>
      <c r="AZ248" s="73">
        <v>0.13212236242192801</v>
      </c>
    </row>
    <row r="249" spans="1:52" x14ac:dyDescent="0.45">
      <c r="A249" s="78" t="s">
        <v>985</v>
      </c>
      <c r="B249" s="73">
        <v>0</v>
      </c>
      <c r="C249" s="73">
        <v>0</v>
      </c>
      <c r="D249" s="73">
        <v>0</v>
      </c>
      <c r="E249" s="73">
        <v>0</v>
      </c>
      <c r="F249" s="73">
        <v>0</v>
      </c>
      <c r="G249" s="73">
        <v>0</v>
      </c>
      <c r="H249" s="73">
        <v>0</v>
      </c>
      <c r="I249" s="73">
        <v>0</v>
      </c>
      <c r="J249" s="73">
        <v>0</v>
      </c>
      <c r="K249" s="73">
        <v>0</v>
      </c>
      <c r="L249" s="73">
        <v>0</v>
      </c>
      <c r="M249" s="73">
        <v>0</v>
      </c>
      <c r="N249" s="73">
        <v>0</v>
      </c>
      <c r="O249" s="73">
        <v>0</v>
      </c>
      <c r="P249" s="73">
        <v>0</v>
      </c>
      <c r="Q249" s="73">
        <v>0</v>
      </c>
      <c r="R249" s="73">
        <v>0</v>
      </c>
      <c r="S249" s="73">
        <v>0</v>
      </c>
      <c r="T249" s="73">
        <v>0</v>
      </c>
      <c r="U249" s="73">
        <v>0</v>
      </c>
      <c r="V249" s="73">
        <v>0</v>
      </c>
      <c r="W249" s="73">
        <v>0</v>
      </c>
      <c r="X249" s="73">
        <v>0</v>
      </c>
      <c r="Y249" s="73">
        <v>0</v>
      </c>
      <c r="Z249" s="73">
        <v>0</v>
      </c>
      <c r="AA249" s="73">
        <v>0</v>
      </c>
      <c r="AB249" s="73">
        <v>0</v>
      </c>
      <c r="AC249" s="73">
        <v>0</v>
      </c>
      <c r="AD249" s="73">
        <v>0</v>
      </c>
      <c r="AE249" s="73">
        <v>0</v>
      </c>
      <c r="AF249" s="73">
        <v>0</v>
      </c>
      <c r="AG249" s="73">
        <v>0</v>
      </c>
      <c r="AH249" s="73">
        <v>0</v>
      </c>
      <c r="AI249" s="73">
        <v>0</v>
      </c>
      <c r="AJ249" s="73">
        <v>0</v>
      </c>
      <c r="AK249" s="73">
        <v>0</v>
      </c>
      <c r="AL249" s="73">
        <v>0</v>
      </c>
      <c r="AM249" s="73">
        <v>0</v>
      </c>
      <c r="AN249" s="73">
        <v>0</v>
      </c>
      <c r="AO249" s="73">
        <v>0</v>
      </c>
      <c r="AP249" s="73">
        <v>0</v>
      </c>
      <c r="AQ249" s="73">
        <v>0</v>
      </c>
      <c r="AR249" s="73">
        <v>0</v>
      </c>
      <c r="AS249" s="73">
        <v>0</v>
      </c>
      <c r="AT249" s="73">
        <v>0</v>
      </c>
      <c r="AU249" s="73">
        <v>0</v>
      </c>
      <c r="AV249" s="73">
        <v>0</v>
      </c>
      <c r="AW249" s="73">
        <v>0</v>
      </c>
      <c r="AX249" s="73">
        <v>0</v>
      </c>
      <c r="AY249" s="73">
        <v>0</v>
      </c>
      <c r="AZ249" s="73">
        <v>0</v>
      </c>
    </row>
    <row r="250" spans="1:52" x14ac:dyDescent="0.45">
      <c r="A250" s="78" t="s">
        <v>986</v>
      </c>
      <c r="B250" s="73">
        <v>0</v>
      </c>
      <c r="C250" s="73">
        <v>0</v>
      </c>
      <c r="D250" s="73">
        <v>0</v>
      </c>
      <c r="E250" s="73">
        <v>0</v>
      </c>
      <c r="F250" s="73">
        <v>0</v>
      </c>
      <c r="G250" s="73">
        <v>0</v>
      </c>
      <c r="H250" s="73">
        <v>0</v>
      </c>
      <c r="I250" s="73">
        <v>0</v>
      </c>
      <c r="J250" s="73">
        <v>0</v>
      </c>
      <c r="K250" s="73">
        <v>0</v>
      </c>
      <c r="L250" s="73">
        <v>0</v>
      </c>
      <c r="M250" s="73">
        <v>0</v>
      </c>
      <c r="N250" s="73">
        <v>0</v>
      </c>
      <c r="O250" s="73">
        <v>0</v>
      </c>
      <c r="P250" s="73">
        <v>0</v>
      </c>
      <c r="Q250" s="73">
        <v>0</v>
      </c>
      <c r="R250" s="73">
        <v>0</v>
      </c>
      <c r="S250" s="73">
        <v>0</v>
      </c>
      <c r="T250" s="73">
        <v>0</v>
      </c>
      <c r="U250" s="73">
        <v>0</v>
      </c>
      <c r="V250" s="73">
        <v>0</v>
      </c>
      <c r="W250" s="73">
        <v>0</v>
      </c>
      <c r="X250" s="73">
        <v>0</v>
      </c>
      <c r="Y250" s="73">
        <v>0</v>
      </c>
      <c r="Z250" s="73">
        <v>0</v>
      </c>
      <c r="AA250" s="73">
        <v>0</v>
      </c>
      <c r="AB250" s="73">
        <v>0</v>
      </c>
      <c r="AC250" s="73">
        <v>0</v>
      </c>
      <c r="AD250" s="73">
        <v>0</v>
      </c>
      <c r="AE250" s="73">
        <v>0</v>
      </c>
      <c r="AF250" s="73">
        <v>0</v>
      </c>
      <c r="AG250" s="73">
        <v>0</v>
      </c>
      <c r="AH250" s="73">
        <v>0</v>
      </c>
      <c r="AI250" s="73">
        <v>0</v>
      </c>
      <c r="AJ250" s="73">
        <v>0</v>
      </c>
      <c r="AK250" s="73">
        <v>0</v>
      </c>
      <c r="AL250" s="73">
        <v>0</v>
      </c>
      <c r="AM250" s="73">
        <v>0</v>
      </c>
      <c r="AN250" s="73">
        <v>0</v>
      </c>
      <c r="AO250" s="73">
        <v>0</v>
      </c>
      <c r="AP250" s="73">
        <v>0</v>
      </c>
      <c r="AQ250" s="73">
        <v>0</v>
      </c>
      <c r="AR250" s="73">
        <v>0</v>
      </c>
      <c r="AS250" s="73">
        <v>0</v>
      </c>
      <c r="AT250" s="73">
        <v>0</v>
      </c>
      <c r="AU250" s="73">
        <v>0</v>
      </c>
      <c r="AV250" s="73">
        <v>0</v>
      </c>
      <c r="AW250" s="73">
        <v>0</v>
      </c>
      <c r="AX250" s="73">
        <v>0</v>
      </c>
      <c r="AY250" s="73">
        <v>0</v>
      </c>
      <c r="AZ250" s="73">
        <v>0</v>
      </c>
    </row>
    <row r="251" spans="1:52" x14ac:dyDescent="0.45">
      <c r="A251" s="79" t="s">
        <v>987</v>
      </c>
      <c r="B251" s="58">
        <v>0</v>
      </c>
      <c r="C251" s="58">
        <v>0</v>
      </c>
      <c r="D251" s="58">
        <v>0</v>
      </c>
      <c r="E251" s="58">
        <v>0</v>
      </c>
      <c r="F251" s="58">
        <v>0</v>
      </c>
      <c r="G251" s="58">
        <v>0</v>
      </c>
      <c r="H251" s="58">
        <v>0</v>
      </c>
      <c r="I251" s="58">
        <v>0</v>
      </c>
      <c r="J251" s="58">
        <v>0</v>
      </c>
      <c r="K251" s="58">
        <v>0</v>
      </c>
      <c r="L251" s="58">
        <v>0</v>
      </c>
      <c r="M251" s="58">
        <v>0</v>
      </c>
      <c r="N251" s="58">
        <v>0</v>
      </c>
      <c r="O251" s="58">
        <v>0</v>
      </c>
      <c r="P251" s="58">
        <v>0</v>
      </c>
      <c r="Q251" s="58">
        <v>0</v>
      </c>
      <c r="R251" s="58">
        <v>0</v>
      </c>
      <c r="S251" s="58">
        <v>0</v>
      </c>
      <c r="T251" s="58">
        <v>0</v>
      </c>
      <c r="U251" s="58">
        <v>0</v>
      </c>
      <c r="V251" s="58">
        <v>0</v>
      </c>
      <c r="W251" s="58">
        <v>0</v>
      </c>
      <c r="X251" s="58">
        <v>0</v>
      </c>
      <c r="Y251" s="58">
        <v>0</v>
      </c>
      <c r="Z251" s="58">
        <v>0</v>
      </c>
      <c r="AA251" s="58">
        <v>0</v>
      </c>
      <c r="AB251" s="58">
        <v>0</v>
      </c>
      <c r="AC251" s="58">
        <v>0</v>
      </c>
      <c r="AD251" s="58">
        <v>0</v>
      </c>
      <c r="AE251" s="58">
        <v>0</v>
      </c>
      <c r="AF251" s="58">
        <v>0</v>
      </c>
      <c r="AG251" s="58">
        <v>0</v>
      </c>
      <c r="AH251" s="58">
        <v>0</v>
      </c>
      <c r="AI251" s="58">
        <v>0</v>
      </c>
      <c r="AJ251" s="58">
        <v>0</v>
      </c>
      <c r="AK251" s="58">
        <v>0</v>
      </c>
      <c r="AL251" s="58">
        <v>0</v>
      </c>
      <c r="AM251" s="58">
        <v>0</v>
      </c>
      <c r="AN251" s="58">
        <v>0</v>
      </c>
      <c r="AO251" s="58">
        <v>0</v>
      </c>
      <c r="AP251" s="58">
        <v>0</v>
      </c>
      <c r="AQ251" s="58">
        <v>0</v>
      </c>
      <c r="AR251" s="58">
        <v>0</v>
      </c>
      <c r="AS251" s="58">
        <v>0</v>
      </c>
      <c r="AT251" s="58">
        <v>0</v>
      </c>
      <c r="AU251" s="58">
        <v>0</v>
      </c>
      <c r="AV251" s="58">
        <v>0</v>
      </c>
      <c r="AW251" s="58">
        <v>0</v>
      </c>
      <c r="AX251" s="58">
        <v>0</v>
      </c>
      <c r="AY251" s="58">
        <v>0</v>
      </c>
      <c r="AZ251" s="58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F130"/>
  <sheetViews>
    <sheetView workbookViewId="0">
      <selection activeCell="B63" sqref="B63"/>
    </sheetView>
  </sheetViews>
  <sheetFormatPr defaultRowHeight="14.25" x14ac:dyDescent="0.45"/>
  <cols>
    <col min="1" max="1" width="24.53125" customWidth="1"/>
    <col min="2" max="2" width="9.6640625" bestFit="1" customWidth="1"/>
  </cols>
  <sheetData>
    <row r="1" spans="1:32" x14ac:dyDescent="0.45">
      <c r="A1" t="s">
        <v>994</v>
      </c>
    </row>
    <row r="3" spans="1:32" x14ac:dyDescent="0.45">
      <c r="A3" s="1" t="s">
        <v>993</v>
      </c>
      <c r="B3">
        <v>2020</v>
      </c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1:32" x14ac:dyDescent="0.45">
      <c r="A4" s="15" t="s">
        <v>1</v>
      </c>
      <c r="B4" s="13">
        <f>TRA_Inv!V70</f>
        <v>259412</v>
      </c>
      <c r="C4" s="13">
        <f>TRA_Inv!W70</f>
        <v>1891059</v>
      </c>
      <c r="D4" s="13">
        <f>TRA_Inv!X70</f>
        <v>2292309</v>
      </c>
      <c r="E4" s="13">
        <f>TRA_Inv!Y70</f>
        <v>2800614</v>
      </c>
      <c r="F4" s="13">
        <f>TRA_Inv!Z70</f>
        <v>2649755</v>
      </c>
      <c r="G4" s="13">
        <f>TRA_Inv!AA70</f>
        <v>2591507</v>
      </c>
      <c r="H4" s="13">
        <f>TRA_Inv!AB70</f>
        <v>2339676</v>
      </c>
      <c r="I4" s="13">
        <f>TRA_Inv!AC70</f>
        <v>2280484</v>
      </c>
      <c r="J4" s="13">
        <f>TRA_Inv!AD70</f>
        <v>2103494</v>
      </c>
      <c r="K4" s="13">
        <f>TRA_Inv!AE70</f>
        <v>2112652</v>
      </c>
      <c r="L4" s="13">
        <f>TRA_Inv!AF70</f>
        <v>2437648</v>
      </c>
      <c r="M4" s="13">
        <f>TRA_Inv!AG70</f>
        <v>2802744</v>
      </c>
      <c r="N4" s="13">
        <f>TRA_Inv!AH70</f>
        <v>3228167</v>
      </c>
      <c r="O4" s="13">
        <f>TRA_Inv!AI70</f>
        <v>3683003</v>
      </c>
      <c r="P4" s="13">
        <f>TRA_Inv!AJ70</f>
        <v>4157527</v>
      </c>
      <c r="Q4" s="13">
        <f>TRA_Inv!AK70</f>
        <v>4629863</v>
      </c>
      <c r="R4" s="13">
        <f>TRA_Inv!AL70</f>
        <v>5114976</v>
      </c>
      <c r="S4" s="13">
        <f>TRA_Inv!AM70</f>
        <v>5580258</v>
      </c>
      <c r="T4" s="13">
        <f>TRA_Inv!AN70</f>
        <v>6035272</v>
      </c>
      <c r="U4" s="13">
        <f>TRA_Inv!AO70</f>
        <v>6441052</v>
      </c>
      <c r="V4" s="13">
        <f>TRA_Inv!AP70</f>
        <v>6849067</v>
      </c>
      <c r="W4" s="13">
        <f>TRA_Inv!AQ70</f>
        <v>7228533</v>
      </c>
      <c r="X4" s="13">
        <f>TRA_Inv!AR70</f>
        <v>7604567</v>
      </c>
      <c r="Y4" s="13">
        <f>TRA_Inv!AS70</f>
        <v>7953669</v>
      </c>
      <c r="Z4" s="13">
        <f>TRA_Inv!AT70</f>
        <v>8334822</v>
      </c>
      <c r="AA4" s="13">
        <f>TRA_Inv!AU70</f>
        <v>8705225</v>
      </c>
      <c r="AB4" s="13">
        <f>TRA_Inv!AV70</f>
        <v>9095552</v>
      </c>
      <c r="AC4" s="13">
        <f>TRA_Inv!AW70</f>
        <v>9434440</v>
      </c>
      <c r="AD4" s="13">
        <f>TRA_Inv!AX70</f>
        <v>9810864</v>
      </c>
      <c r="AE4" s="13">
        <f>TRA_Inv!AY70</f>
        <v>10154780</v>
      </c>
      <c r="AF4" s="13">
        <f>TRA_Inv!AZ70</f>
        <v>10523972</v>
      </c>
    </row>
    <row r="5" spans="1:32" x14ac:dyDescent="0.45">
      <c r="A5" s="15" t="s">
        <v>2</v>
      </c>
      <c r="B5" s="13">
        <f>TRA_Inv!V49</f>
        <v>148135</v>
      </c>
      <c r="C5" s="13">
        <f>TRA_Inv!W49</f>
        <v>135862</v>
      </c>
      <c r="D5" s="13">
        <f>TRA_Inv!X49</f>
        <v>161681</v>
      </c>
      <c r="E5" s="13">
        <f>TRA_Inv!Y49</f>
        <v>171671</v>
      </c>
      <c r="F5" s="13">
        <f>TRA_Inv!Z49</f>
        <v>191057</v>
      </c>
      <c r="G5" s="13">
        <f>TRA_Inv!AA49</f>
        <v>210189</v>
      </c>
      <c r="H5" s="13">
        <f>TRA_Inv!AB49</f>
        <v>231086</v>
      </c>
      <c r="I5" s="13">
        <f>TRA_Inv!AC49</f>
        <v>250755</v>
      </c>
      <c r="J5" s="13">
        <f>TRA_Inv!AD49</f>
        <v>277592</v>
      </c>
      <c r="K5" s="13">
        <f>TRA_Inv!AE49</f>
        <v>290947</v>
      </c>
      <c r="L5" s="13">
        <f>TRA_Inv!AF49</f>
        <v>303053</v>
      </c>
      <c r="M5" s="13">
        <f>TRA_Inv!AG49</f>
        <v>316821</v>
      </c>
      <c r="N5" s="13">
        <f>TRA_Inv!AH49</f>
        <v>330896</v>
      </c>
      <c r="O5" s="13">
        <f>TRA_Inv!AI49</f>
        <v>347330</v>
      </c>
      <c r="P5" s="13">
        <f>TRA_Inv!AJ49</f>
        <v>363333</v>
      </c>
      <c r="Q5" s="13">
        <f>TRA_Inv!AK49</f>
        <v>380386</v>
      </c>
      <c r="R5" s="13">
        <f>TRA_Inv!AL49</f>
        <v>396374</v>
      </c>
      <c r="S5" s="13">
        <f>TRA_Inv!AM49</f>
        <v>413295</v>
      </c>
      <c r="T5" s="13">
        <f>TRA_Inv!AN49</f>
        <v>429974</v>
      </c>
      <c r="U5" s="13">
        <f>TRA_Inv!AO49</f>
        <v>447781</v>
      </c>
      <c r="V5" s="13">
        <f>TRA_Inv!AP49</f>
        <v>466538</v>
      </c>
      <c r="W5" s="13">
        <f>TRA_Inv!AQ49</f>
        <v>487001</v>
      </c>
      <c r="X5" s="13">
        <f>TRA_Inv!AR49</f>
        <v>507262</v>
      </c>
      <c r="Y5" s="13">
        <f>TRA_Inv!AS49</f>
        <v>529534</v>
      </c>
      <c r="Z5" s="13">
        <f>TRA_Inv!AT49</f>
        <v>550989</v>
      </c>
      <c r="AA5" s="13">
        <f>TRA_Inv!AU49</f>
        <v>574925</v>
      </c>
      <c r="AB5" s="13">
        <f>TRA_Inv!AV49</f>
        <v>596895</v>
      </c>
      <c r="AC5" s="13">
        <f>TRA_Inv!AW49</f>
        <v>621125</v>
      </c>
      <c r="AD5" s="13">
        <f>TRA_Inv!AX49</f>
        <v>644868</v>
      </c>
      <c r="AE5" s="13">
        <f>TRA_Inv!AY49</f>
        <v>669936</v>
      </c>
      <c r="AF5" s="13">
        <f>TRA_Inv!AZ49</f>
        <v>692902</v>
      </c>
    </row>
    <row r="6" spans="1:32" x14ac:dyDescent="0.45">
      <c r="A6" s="15" t="s">
        <v>3</v>
      </c>
      <c r="B6" s="13">
        <f>SUM(TRA_Inv!V48,TRA_Inv!V50,TRA_Inv!V52)</f>
        <v>11784777</v>
      </c>
      <c r="C6" s="13">
        <f>SUM(TRA_Inv!W48,TRA_Inv!W50,TRA_Inv!W52)</f>
        <v>11661862</v>
      </c>
      <c r="D6" s="13">
        <f>SUM(TRA_Inv!X48,TRA_Inv!X50,TRA_Inv!X52)</f>
        <v>11924789</v>
      </c>
      <c r="E6" s="13">
        <f>SUM(TRA_Inv!Y48,TRA_Inv!Y50,TRA_Inv!Y52)</f>
        <v>11760054</v>
      </c>
      <c r="F6" s="13">
        <f>SUM(TRA_Inv!Z48,TRA_Inv!Z50,TRA_Inv!Z52)</f>
        <v>11911058</v>
      </c>
      <c r="G6" s="13">
        <f>SUM(TRA_Inv!AA48,TRA_Inv!AA50,TRA_Inv!AA52)</f>
        <v>12008840</v>
      </c>
      <c r="H6" s="13">
        <f>SUM(TRA_Inv!AB48,TRA_Inv!AB50,TRA_Inv!AB52)</f>
        <v>11965903</v>
      </c>
      <c r="I6" s="13">
        <f>SUM(TRA_Inv!AC48,TRA_Inv!AC50,TRA_Inv!AC52)</f>
        <v>11957182</v>
      </c>
      <c r="J6" s="13">
        <f>SUM(TRA_Inv!AD48,TRA_Inv!AD50,TRA_Inv!AD52)</f>
        <v>12123162</v>
      </c>
      <c r="K6" s="13">
        <f>SUM(TRA_Inv!AE48,TRA_Inv!AE50,TRA_Inv!AE52)</f>
        <v>12045495</v>
      </c>
      <c r="L6" s="13">
        <f>SUM(TRA_Inv!AF48,TRA_Inv!AF50,TRA_Inv!AF52)</f>
        <v>11863398</v>
      </c>
      <c r="M6" s="13">
        <f>SUM(TRA_Inv!AG48,TRA_Inv!AG50,TRA_Inv!AG52)</f>
        <v>11690970</v>
      </c>
      <c r="N6" s="13">
        <f>SUM(TRA_Inv!AH48,TRA_Inv!AH50,TRA_Inv!AH52)</f>
        <v>11516383</v>
      </c>
      <c r="O6" s="13">
        <f>SUM(TRA_Inv!AI48,TRA_Inv!AI50,TRA_Inv!AI52)</f>
        <v>11443948</v>
      </c>
      <c r="P6" s="13">
        <f>SUM(TRA_Inv!AJ48,TRA_Inv!AJ50,TRA_Inv!AJ52)</f>
        <v>11314672</v>
      </c>
      <c r="Q6" s="13">
        <f>SUM(TRA_Inv!AK48,TRA_Inv!AK50,TRA_Inv!AK52)</f>
        <v>11192416</v>
      </c>
      <c r="R6" s="13">
        <f>SUM(TRA_Inv!AL48,TRA_Inv!AL50,TRA_Inv!AL52)</f>
        <v>11047679</v>
      </c>
      <c r="S6" s="13">
        <f>SUM(TRA_Inv!AM48,TRA_Inv!AM50,TRA_Inv!AM52)</f>
        <v>10910843</v>
      </c>
      <c r="T6" s="13">
        <f>SUM(TRA_Inv!AN48,TRA_Inv!AN50,TRA_Inv!AN52)</f>
        <v>10773225</v>
      </c>
      <c r="U6" s="13">
        <f>SUM(TRA_Inv!AO48,TRA_Inv!AO50,TRA_Inv!AO52)</f>
        <v>10647968</v>
      </c>
      <c r="V6" s="13">
        <f>SUM(TRA_Inv!AP48,TRA_Inv!AP50,TRA_Inv!AP52)</f>
        <v>10553463</v>
      </c>
      <c r="W6" s="13">
        <f>SUM(TRA_Inv!AQ48,TRA_Inv!AQ50,TRA_Inv!AQ52)</f>
        <v>10498407</v>
      </c>
      <c r="X6" s="13">
        <f>SUM(TRA_Inv!AR48,TRA_Inv!AR50,TRA_Inv!AR52)</f>
        <v>10433797</v>
      </c>
      <c r="Y6" s="13">
        <f>SUM(TRA_Inv!AS48,TRA_Inv!AS50,TRA_Inv!AS52)</f>
        <v>10396625</v>
      </c>
      <c r="Z6" s="13">
        <f>SUM(TRA_Inv!AT48,TRA_Inv!AT50,TRA_Inv!AT52)</f>
        <v>10345428</v>
      </c>
      <c r="AA6" s="13">
        <f>SUM(TRA_Inv!AU48,TRA_Inv!AU50,TRA_Inv!AU52)</f>
        <v>10342296</v>
      </c>
      <c r="AB6" s="13">
        <f>SUM(TRA_Inv!AV48,TRA_Inv!AV50,TRA_Inv!AV52)</f>
        <v>10313246</v>
      </c>
      <c r="AC6" s="13">
        <f>SUM(TRA_Inv!AW48,TRA_Inv!AW50,TRA_Inv!AW52)</f>
        <v>10288996</v>
      </c>
      <c r="AD6" s="13">
        <f>SUM(TRA_Inv!AX48,TRA_Inv!AX50,TRA_Inv!AX52)</f>
        <v>10254513</v>
      </c>
      <c r="AE6" s="13">
        <f>SUM(TRA_Inv!AY48,TRA_Inv!AY50,TRA_Inv!AY52)</f>
        <v>10247454</v>
      </c>
      <c r="AF6" s="13">
        <f>SUM(TRA_Inv!AZ48,TRA_Inv!AZ50,TRA_Inv!AZ52)</f>
        <v>10211078</v>
      </c>
    </row>
    <row r="7" spans="1:32" x14ac:dyDescent="0.45">
      <c r="A7" s="15" t="s">
        <v>4</v>
      </c>
      <c r="B7" s="13">
        <f>SUM(TRA_Inv!V51)</f>
        <v>8866548</v>
      </c>
      <c r="C7" s="13">
        <f>SUM(TRA_Inv!W51)</f>
        <v>8296899</v>
      </c>
      <c r="D7" s="13">
        <f>SUM(TRA_Inv!X51)</f>
        <v>8493974</v>
      </c>
      <c r="E7" s="13">
        <f>SUM(TRA_Inv!Y51)</f>
        <v>8354808</v>
      </c>
      <c r="F7" s="13">
        <f>SUM(TRA_Inv!Z51)</f>
        <v>8478037</v>
      </c>
      <c r="G7" s="13">
        <f>SUM(TRA_Inv!AA51)</f>
        <v>8538593</v>
      </c>
      <c r="H7" s="13">
        <f>SUM(TRA_Inv!AB51)</f>
        <v>8519617</v>
      </c>
      <c r="I7" s="13">
        <f>SUM(TRA_Inv!AC51)</f>
        <v>8487039</v>
      </c>
      <c r="J7" s="13">
        <f>SUM(TRA_Inv!AD51)</f>
        <v>8598437</v>
      </c>
      <c r="K7" s="13">
        <f>SUM(TRA_Inv!AE51)</f>
        <v>8529102</v>
      </c>
      <c r="L7" s="13">
        <f>SUM(TRA_Inv!AF51)</f>
        <v>8364973</v>
      </c>
      <c r="M7" s="13">
        <f>SUM(TRA_Inv!AG51)</f>
        <v>8194046</v>
      </c>
      <c r="N7" s="13">
        <f>SUM(TRA_Inv!AH51)</f>
        <v>8034732</v>
      </c>
      <c r="O7" s="13">
        <f>SUM(TRA_Inv!AI51)</f>
        <v>7920819</v>
      </c>
      <c r="P7" s="13">
        <f>SUM(TRA_Inv!AJ51)</f>
        <v>7779112</v>
      </c>
      <c r="Q7" s="13">
        <f>SUM(TRA_Inv!AK51)</f>
        <v>7637304</v>
      </c>
      <c r="R7" s="13">
        <f>SUM(TRA_Inv!AL51)</f>
        <v>7487190</v>
      </c>
      <c r="S7" s="13">
        <f>SUM(TRA_Inv!AM51)</f>
        <v>7338747</v>
      </c>
      <c r="T7" s="13">
        <f>SUM(TRA_Inv!AN51)</f>
        <v>7192750</v>
      </c>
      <c r="U7" s="13">
        <f>SUM(TRA_Inv!AO51)</f>
        <v>7056449</v>
      </c>
      <c r="V7" s="13">
        <f>SUM(TRA_Inv!AP51)</f>
        <v>6939004</v>
      </c>
      <c r="W7" s="13">
        <f>SUM(TRA_Inv!AQ51)</f>
        <v>6844238</v>
      </c>
      <c r="X7" s="13">
        <f>SUM(TRA_Inv!AR51)</f>
        <v>6747586</v>
      </c>
      <c r="Y7" s="13">
        <f>SUM(TRA_Inv!AS51)</f>
        <v>6663071</v>
      </c>
      <c r="Z7" s="13">
        <f>SUM(TRA_Inv!AT51)</f>
        <v>6568387</v>
      </c>
      <c r="AA7" s="13">
        <f>SUM(TRA_Inv!AU51)</f>
        <v>6499934</v>
      </c>
      <c r="AB7" s="13">
        <f>SUM(TRA_Inv!AV51)</f>
        <v>6411275</v>
      </c>
      <c r="AC7" s="13">
        <f>SUM(TRA_Inv!AW51)</f>
        <v>6326973</v>
      </c>
      <c r="AD7" s="13">
        <f>SUM(TRA_Inv!AX51)</f>
        <v>6238397</v>
      </c>
      <c r="AE7" s="13">
        <f>SUM(TRA_Inv!AY51)</f>
        <v>6156915</v>
      </c>
      <c r="AF7" s="13">
        <f>SUM(TRA_Inv!AZ51)</f>
        <v>6057892</v>
      </c>
    </row>
    <row r="8" spans="1:32" x14ac:dyDescent="0.45">
      <c r="A8" s="15" t="s">
        <v>5</v>
      </c>
      <c r="B8" s="13">
        <f>TRA_Inv!V62</f>
        <v>280879</v>
      </c>
      <c r="C8" s="13">
        <f>TRA_Inv!W62</f>
        <v>813274</v>
      </c>
      <c r="D8" s="13">
        <f>TRA_Inv!X62</f>
        <v>1083975</v>
      </c>
      <c r="E8" s="13">
        <f>TRA_Inv!Y62</f>
        <v>1365151</v>
      </c>
      <c r="F8" s="13">
        <f>TRA_Inv!Z62</f>
        <v>1503126</v>
      </c>
      <c r="G8" s="13">
        <f>TRA_Inv!AA62</f>
        <v>1630375</v>
      </c>
      <c r="H8" s="13">
        <f>TRA_Inv!AB62</f>
        <v>1670345</v>
      </c>
      <c r="I8" s="13">
        <f>TRA_Inv!AC62</f>
        <v>1746691</v>
      </c>
      <c r="J8" s="13">
        <f>TRA_Inv!AD62</f>
        <v>1776327</v>
      </c>
      <c r="K8" s="13">
        <f>TRA_Inv!AE62</f>
        <v>1833268</v>
      </c>
      <c r="L8" s="13">
        <f>TRA_Inv!AF62</f>
        <v>1995573</v>
      </c>
      <c r="M8" s="13">
        <f>TRA_Inv!AG62</f>
        <v>2158280</v>
      </c>
      <c r="N8" s="13">
        <f>TRA_Inv!AH62</f>
        <v>2348205</v>
      </c>
      <c r="O8" s="13">
        <f>TRA_Inv!AI62</f>
        <v>2543598</v>
      </c>
      <c r="P8" s="13">
        <f>TRA_Inv!AJ62</f>
        <v>2741835</v>
      </c>
      <c r="Q8" s="13">
        <f>TRA_Inv!AK62</f>
        <v>2923647</v>
      </c>
      <c r="R8" s="13">
        <f>TRA_Inv!AL62</f>
        <v>3087509</v>
      </c>
      <c r="S8" s="13">
        <f>TRA_Inv!AM62</f>
        <v>3223332</v>
      </c>
      <c r="T8" s="13">
        <f>TRA_Inv!AN62</f>
        <v>3332904</v>
      </c>
      <c r="U8" s="13">
        <f>TRA_Inv!AO62</f>
        <v>3403675</v>
      </c>
      <c r="V8" s="13">
        <f>TRA_Inv!AP62</f>
        <v>3445031</v>
      </c>
      <c r="W8" s="13">
        <f>TRA_Inv!AQ62</f>
        <v>3444578</v>
      </c>
      <c r="X8" s="13">
        <f>TRA_Inv!AR62</f>
        <v>3405449</v>
      </c>
      <c r="Y8" s="13">
        <f>TRA_Inv!AS62</f>
        <v>3341688</v>
      </c>
      <c r="Z8" s="13">
        <f>TRA_Inv!AT62</f>
        <v>3259978</v>
      </c>
      <c r="AA8" s="13">
        <f>TRA_Inv!AU62</f>
        <v>3175370</v>
      </c>
      <c r="AB8" s="13">
        <f>TRA_Inv!AV62</f>
        <v>3073769</v>
      </c>
      <c r="AC8" s="13">
        <f>TRA_Inv!AW62</f>
        <v>2963333</v>
      </c>
      <c r="AD8" s="13">
        <f>TRA_Inv!AX62</f>
        <v>2848556</v>
      </c>
      <c r="AE8" s="13">
        <f>TRA_Inv!AY62</f>
        <v>2737959</v>
      </c>
      <c r="AF8" s="13">
        <f>TRA_Inv!AZ62</f>
        <v>2636048</v>
      </c>
    </row>
    <row r="9" spans="1:32" x14ac:dyDescent="0.45">
      <c r="A9" s="15" t="s">
        <v>125</v>
      </c>
      <c r="B9" s="13">
        <f>TRA_Inv!V47</f>
        <v>616522</v>
      </c>
      <c r="C9" s="13">
        <f>TRA_Inv!W47</f>
        <v>514333</v>
      </c>
      <c r="D9" s="13">
        <f>TRA_Inv!X47</f>
        <v>534761</v>
      </c>
      <c r="E9" s="13">
        <f>TRA_Inv!Y47</f>
        <v>525863</v>
      </c>
      <c r="F9" s="13">
        <f>TRA_Inv!Z47</f>
        <v>547502</v>
      </c>
      <c r="G9" s="13">
        <f>TRA_Inv!AA47</f>
        <v>568579</v>
      </c>
      <c r="H9" s="13">
        <f>TRA_Inv!AB47</f>
        <v>581732</v>
      </c>
      <c r="I9" s="13">
        <f>TRA_Inv!AC47</f>
        <v>599437</v>
      </c>
      <c r="J9" s="13">
        <f>TRA_Inv!AD47</f>
        <v>648572</v>
      </c>
      <c r="K9" s="13">
        <f>TRA_Inv!AE47</f>
        <v>656479</v>
      </c>
      <c r="L9" s="13">
        <f>TRA_Inv!AF47</f>
        <v>639908</v>
      </c>
      <c r="M9" s="13">
        <f>TRA_Inv!AG47</f>
        <v>619435</v>
      </c>
      <c r="N9" s="13">
        <f>TRA_Inv!AH47</f>
        <v>597737</v>
      </c>
      <c r="O9" s="13">
        <f>TRA_Inv!AI47</f>
        <v>582418</v>
      </c>
      <c r="P9" s="13">
        <f>TRA_Inv!AJ47</f>
        <v>570854</v>
      </c>
      <c r="Q9" s="13">
        <f>TRA_Inv!AK47</f>
        <v>559499</v>
      </c>
      <c r="R9" s="13">
        <f>TRA_Inv!AL47</f>
        <v>550853</v>
      </c>
      <c r="S9" s="13">
        <f>TRA_Inv!AM47</f>
        <v>540752</v>
      </c>
      <c r="T9" s="13">
        <f>TRA_Inv!AN47</f>
        <v>533791</v>
      </c>
      <c r="U9" s="13">
        <f>TRA_Inv!AO47</f>
        <v>525161</v>
      </c>
      <c r="V9" s="13">
        <f>TRA_Inv!AP47</f>
        <v>519450</v>
      </c>
      <c r="W9" s="13">
        <f>TRA_Inv!AQ47</f>
        <v>513001</v>
      </c>
      <c r="X9" s="13">
        <f>TRA_Inv!AR47</f>
        <v>507703</v>
      </c>
      <c r="Y9" s="13">
        <f>TRA_Inv!AS47</f>
        <v>500796</v>
      </c>
      <c r="Z9" s="13">
        <f>TRA_Inv!AT47</f>
        <v>495009</v>
      </c>
      <c r="AA9" s="13">
        <f>TRA_Inv!AU47</f>
        <v>488055</v>
      </c>
      <c r="AB9" s="13">
        <f>TRA_Inv!AV47</f>
        <v>481630</v>
      </c>
      <c r="AC9" s="13">
        <f>TRA_Inv!AW47</f>
        <v>474358</v>
      </c>
      <c r="AD9" s="13">
        <f>TRA_Inv!AX47</f>
        <v>468951</v>
      </c>
      <c r="AE9" s="13">
        <f>TRA_Inv!AY47</f>
        <v>462436</v>
      </c>
      <c r="AF9" s="13">
        <f>TRA_Inv!AZ47</f>
        <v>456059</v>
      </c>
    </row>
    <row r="10" spans="1:32" x14ac:dyDescent="0.45">
      <c r="A10" s="15" t="s">
        <v>126</v>
      </c>
      <c r="B10" s="13">
        <f>TRA_Inv!V75</f>
        <v>1629</v>
      </c>
      <c r="C10" s="13">
        <f>TRA_Inv!W75</f>
        <v>1036</v>
      </c>
      <c r="D10" s="13">
        <f>TRA_Inv!X75</f>
        <v>277</v>
      </c>
      <c r="E10" s="13">
        <f>TRA_Inv!Y75</f>
        <v>249</v>
      </c>
      <c r="F10" s="13">
        <f>TRA_Inv!Z75</f>
        <v>216</v>
      </c>
      <c r="G10" s="13">
        <f>TRA_Inv!AA75</f>
        <v>187</v>
      </c>
      <c r="H10" s="13">
        <f>TRA_Inv!AB75</f>
        <v>162</v>
      </c>
      <c r="I10" s="13">
        <f>TRA_Inv!AC75</f>
        <v>145</v>
      </c>
      <c r="J10" s="13">
        <f>TRA_Inv!AD75</f>
        <v>161</v>
      </c>
      <c r="K10" s="13">
        <f>TRA_Inv!AE75</f>
        <v>989</v>
      </c>
      <c r="L10" s="13">
        <f>TRA_Inv!AF75</f>
        <v>10932</v>
      </c>
      <c r="M10" s="13">
        <f>TRA_Inv!AG75</f>
        <v>25797</v>
      </c>
      <c r="N10" s="13">
        <f>TRA_Inv!AH75</f>
        <v>42692</v>
      </c>
      <c r="O10" s="13">
        <f>TRA_Inv!AI75</f>
        <v>61414</v>
      </c>
      <c r="P10" s="13">
        <f>TRA_Inv!AJ75</f>
        <v>81529</v>
      </c>
      <c r="Q10" s="13">
        <f>TRA_Inv!AK75</f>
        <v>102647</v>
      </c>
      <c r="R10" s="13">
        <f>TRA_Inv!AL75</f>
        <v>124791</v>
      </c>
      <c r="S10" s="13">
        <f>TRA_Inv!AM75</f>
        <v>147680</v>
      </c>
      <c r="T10" s="13">
        <f>TRA_Inv!AN75</f>
        <v>171409</v>
      </c>
      <c r="U10" s="13">
        <f>TRA_Inv!AO75</f>
        <v>195664</v>
      </c>
      <c r="V10" s="13">
        <f>TRA_Inv!AP75</f>
        <v>221453</v>
      </c>
      <c r="W10" s="13">
        <f>TRA_Inv!AQ75</f>
        <v>249511</v>
      </c>
      <c r="X10" s="13">
        <f>TRA_Inv!AR75</f>
        <v>279813</v>
      </c>
      <c r="Y10" s="13">
        <f>TRA_Inv!AS75</f>
        <v>311418</v>
      </c>
      <c r="Z10" s="13">
        <f>TRA_Inv!AT75</f>
        <v>344095</v>
      </c>
      <c r="AA10" s="13">
        <f>TRA_Inv!AU75</f>
        <v>378695</v>
      </c>
      <c r="AB10" s="13">
        <f>TRA_Inv!AV75</f>
        <v>413028</v>
      </c>
      <c r="AC10" s="13">
        <f>TRA_Inv!AW75</f>
        <v>447253</v>
      </c>
      <c r="AD10" s="13">
        <f>TRA_Inv!AX75</f>
        <v>481723</v>
      </c>
      <c r="AE10" s="13">
        <f>TRA_Inv!AY75</f>
        <v>516149</v>
      </c>
      <c r="AF10" s="13">
        <f>TRA_Inv!AZ75</f>
        <v>548660</v>
      </c>
    </row>
    <row r="12" spans="1:32" x14ac:dyDescent="0.45">
      <c r="A12" s="1" t="s">
        <v>995</v>
      </c>
      <c r="B12">
        <v>2020</v>
      </c>
      <c r="C12">
        <v>2021</v>
      </c>
      <c r="D12">
        <v>2022</v>
      </c>
      <c r="E12">
        <v>2023</v>
      </c>
      <c r="F12">
        <v>2024</v>
      </c>
      <c r="G12">
        <v>2025</v>
      </c>
      <c r="H12">
        <v>2026</v>
      </c>
      <c r="I12">
        <v>2027</v>
      </c>
      <c r="J12">
        <v>2028</v>
      </c>
      <c r="K12">
        <v>2029</v>
      </c>
      <c r="L12">
        <v>2030</v>
      </c>
      <c r="M12">
        <v>2031</v>
      </c>
      <c r="N12">
        <v>2032</v>
      </c>
      <c r="O12">
        <v>2033</v>
      </c>
      <c r="P12">
        <v>2034</v>
      </c>
      <c r="Q12">
        <v>2035</v>
      </c>
      <c r="R12">
        <v>2036</v>
      </c>
      <c r="S12">
        <v>2037</v>
      </c>
      <c r="T12">
        <v>2038</v>
      </c>
      <c r="U12">
        <v>2039</v>
      </c>
      <c r="V12">
        <v>2040</v>
      </c>
      <c r="W12">
        <v>2041</v>
      </c>
      <c r="X12">
        <v>2042</v>
      </c>
      <c r="Y12">
        <v>2043</v>
      </c>
      <c r="Z12">
        <v>2044</v>
      </c>
      <c r="AA12">
        <v>2045</v>
      </c>
      <c r="AB12">
        <v>2046</v>
      </c>
      <c r="AC12">
        <v>2047</v>
      </c>
      <c r="AD12">
        <v>2048</v>
      </c>
      <c r="AE12">
        <v>2049</v>
      </c>
      <c r="AF12">
        <v>2050</v>
      </c>
    </row>
    <row r="13" spans="1:32" x14ac:dyDescent="0.45">
      <c r="A13" s="15" t="s">
        <v>1</v>
      </c>
      <c r="B13" s="13">
        <f>TRA_Inv!V100</f>
        <v>2190</v>
      </c>
      <c r="C13" s="13">
        <f>TRA_Inv!W100</f>
        <v>2782</v>
      </c>
      <c r="D13" s="13">
        <f>TRA_Inv!X100</f>
        <v>3391</v>
      </c>
      <c r="E13" s="13">
        <f>TRA_Inv!Y100</f>
        <v>4052</v>
      </c>
      <c r="F13" s="13">
        <f>TRA_Inv!Z100</f>
        <v>4751</v>
      </c>
      <c r="G13" s="13">
        <f>TRA_Inv!AA100</f>
        <v>5493</v>
      </c>
      <c r="H13" s="13">
        <f>TRA_Inv!AB100</f>
        <v>6235</v>
      </c>
      <c r="I13" s="13">
        <f>TRA_Inv!AC100</f>
        <v>7067</v>
      </c>
      <c r="J13" s="13">
        <f>TRA_Inv!AD100</f>
        <v>8009</v>
      </c>
      <c r="K13" s="13">
        <f>TRA_Inv!AE100</f>
        <v>9045</v>
      </c>
      <c r="L13" s="13">
        <f>TRA_Inv!AF100</f>
        <v>10130</v>
      </c>
      <c r="M13" s="13">
        <f>TRA_Inv!AG100</f>
        <v>11265</v>
      </c>
      <c r="N13" s="13">
        <f>TRA_Inv!AH100</f>
        <v>12415</v>
      </c>
      <c r="O13" s="13">
        <f>TRA_Inv!AI100</f>
        <v>13559</v>
      </c>
      <c r="P13" s="13">
        <f>TRA_Inv!AJ100</f>
        <v>14772</v>
      </c>
      <c r="Q13" s="13">
        <f>TRA_Inv!AK100</f>
        <v>15856</v>
      </c>
      <c r="R13" s="13">
        <f>TRA_Inv!AL100</f>
        <v>16953</v>
      </c>
      <c r="S13" s="13">
        <f>TRA_Inv!AM100</f>
        <v>18250</v>
      </c>
      <c r="T13" s="13">
        <f>TRA_Inv!AN100</f>
        <v>19486</v>
      </c>
      <c r="U13" s="13">
        <f>TRA_Inv!AO100</f>
        <v>20890</v>
      </c>
      <c r="V13" s="13">
        <f>TRA_Inv!AP100</f>
        <v>22493</v>
      </c>
      <c r="W13" s="13">
        <f>TRA_Inv!AQ100</f>
        <v>24166</v>
      </c>
      <c r="X13" s="13">
        <f>TRA_Inv!AR100</f>
        <v>25828</v>
      </c>
      <c r="Y13" s="13">
        <f>TRA_Inv!AS100</f>
        <v>27582</v>
      </c>
      <c r="Z13" s="13">
        <f>TRA_Inv!AT100</f>
        <v>29328</v>
      </c>
      <c r="AA13" s="13">
        <f>TRA_Inv!AU100</f>
        <v>31183</v>
      </c>
      <c r="AB13" s="13">
        <f>TRA_Inv!AV100</f>
        <v>33009</v>
      </c>
      <c r="AC13" s="13">
        <f>TRA_Inv!AW100</f>
        <v>34981</v>
      </c>
      <c r="AD13" s="13">
        <f>TRA_Inv!AX100</f>
        <v>36859</v>
      </c>
      <c r="AE13" s="13">
        <f>TRA_Inv!AY100</f>
        <v>38861</v>
      </c>
      <c r="AF13" s="13">
        <f>TRA_Inv!AZ100</f>
        <v>40783</v>
      </c>
    </row>
    <row r="14" spans="1:32" x14ac:dyDescent="0.45">
      <c r="A14" s="15" t="s">
        <v>2</v>
      </c>
      <c r="B14" s="13">
        <f>TRA_Inv!V82</f>
        <v>5567</v>
      </c>
      <c r="C14" s="13">
        <f>TRA_Inv!W82</f>
        <v>5993</v>
      </c>
      <c r="D14" s="13">
        <f>TRA_Inv!X82</f>
        <v>6347</v>
      </c>
      <c r="E14" s="13">
        <f>TRA_Inv!Y82</f>
        <v>6855</v>
      </c>
      <c r="F14" s="13">
        <f>TRA_Inv!Z82</f>
        <v>7274</v>
      </c>
      <c r="G14" s="13">
        <f>TRA_Inv!AA82</f>
        <v>7678</v>
      </c>
      <c r="H14" s="13">
        <f>TRA_Inv!AB82</f>
        <v>7991</v>
      </c>
      <c r="I14" s="13">
        <f>TRA_Inv!AC82</f>
        <v>8329</v>
      </c>
      <c r="J14" s="13">
        <f>TRA_Inv!AD82</f>
        <v>8712</v>
      </c>
      <c r="K14" s="13">
        <f>TRA_Inv!AE82</f>
        <v>9156</v>
      </c>
      <c r="L14" s="13">
        <f>TRA_Inv!AF82</f>
        <v>9604</v>
      </c>
      <c r="M14" s="13">
        <f>TRA_Inv!AG82</f>
        <v>9996</v>
      </c>
      <c r="N14" s="13">
        <f>TRA_Inv!AH82</f>
        <v>10328</v>
      </c>
      <c r="O14" s="13">
        <f>TRA_Inv!AI82</f>
        <v>10686</v>
      </c>
      <c r="P14" s="13">
        <f>TRA_Inv!AJ82</f>
        <v>11130</v>
      </c>
      <c r="Q14" s="13">
        <f>TRA_Inv!AK82</f>
        <v>11376</v>
      </c>
      <c r="R14" s="13">
        <f>TRA_Inv!AL82</f>
        <v>11624</v>
      </c>
      <c r="S14" s="13">
        <f>TRA_Inv!AM82</f>
        <v>11876</v>
      </c>
      <c r="T14" s="13">
        <f>TRA_Inv!AN82</f>
        <v>12079</v>
      </c>
      <c r="U14" s="13">
        <f>TRA_Inv!AO82</f>
        <v>12271</v>
      </c>
      <c r="V14" s="13">
        <f>TRA_Inv!AP82</f>
        <v>12567</v>
      </c>
      <c r="W14" s="13">
        <f>TRA_Inv!AQ82</f>
        <v>12694</v>
      </c>
      <c r="X14" s="13">
        <f>TRA_Inv!AR82</f>
        <v>12826</v>
      </c>
      <c r="Y14" s="13">
        <f>TRA_Inv!AS82</f>
        <v>12929</v>
      </c>
      <c r="Z14" s="13">
        <f>TRA_Inv!AT82</f>
        <v>13053</v>
      </c>
      <c r="AA14" s="13">
        <f>TRA_Inv!AU82</f>
        <v>13114</v>
      </c>
      <c r="AB14" s="13">
        <f>TRA_Inv!AV82</f>
        <v>13155</v>
      </c>
      <c r="AC14" s="13">
        <f>TRA_Inv!AW82</f>
        <v>13171</v>
      </c>
      <c r="AD14" s="13">
        <f>TRA_Inv!AX82</f>
        <v>13219</v>
      </c>
      <c r="AE14" s="13">
        <f>TRA_Inv!AY82</f>
        <v>13186</v>
      </c>
      <c r="AF14" s="13">
        <f>TRA_Inv!AZ82</f>
        <v>13170</v>
      </c>
    </row>
    <row r="15" spans="1:32" x14ac:dyDescent="0.45">
      <c r="A15" s="15" t="s">
        <v>3</v>
      </c>
      <c r="B15" s="13">
        <f>SUM(TRA_Inv!V84:V85,TRA_Inv!V81)</f>
        <v>457</v>
      </c>
      <c r="C15" s="13">
        <f>SUM(TRA_Inv!W84:W85,TRA_Inv!W81)</f>
        <v>448</v>
      </c>
      <c r="D15" s="13">
        <f>SUM(TRA_Inv!X84:X85,TRA_Inv!X81)</f>
        <v>451</v>
      </c>
      <c r="E15" s="13">
        <f>SUM(TRA_Inv!Y84:Y85,TRA_Inv!Y81)</f>
        <v>467</v>
      </c>
      <c r="F15" s="13">
        <f>SUM(TRA_Inv!Z84:Z85,TRA_Inv!Z81)</f>
        <v>477</v>
      </c>
      <c r="G15" s="13">
        <f>SUM(TRA_Inv!AA84:AA85,TRA_Inv!AA81)</f>
        <v>483</v>
      </c>
      <c r="H15" s="13">
        <f>SUM(TRA_Inv!AB84:AB85,TRA_Inv!AB81)</f>
        <v>489</v>
      </c>
      <c r="I15" s="13">
        <f>SUM(TRA_Inv!AC84:AC85,TRA_Inv!AC81)</f>
        <v>501</v>
      </c>
      <c r="J15" s="13">
        <f>SUM(TRA_Inv!AD84:AD85,TRA_Inv!AD81)</f>
        <v>519</v>
      </c>
      <c r="K15" s="13">
        <f>SUM(TRA_Inv!AE84:AE85,TRA_Inv!AE81)</f>
        <v>540</v>
      </c>
      <c r="L15" s="13">
        <f>SUM(TRA_Inv!AF84:AF85,TRA_Inv!AF81)</f>
        <v>571</v>
      </c>
      <c r="M15" s="13">
        <f>SUM(TRA_Inv!AG84:AG85,TRA_Inv!AG81)</f>
        <v>594</v>
      </c>
      <c r="N15" s="13">
        <f>SUM(TRA_Inv!AH84:AH85,TRA_Inv!AH81)</f>
        <v>629</v>
      </c>
      <c r="O15" s="13">
        <f>SUM(TRA_Inv!AI84:AI85,TRA_Inv!AI81)</f>
        <v>676</v>
      </c>
      <c r="P15" s="13">
        <f>SUM(TRA_Inv!AJ84:AJ85,TRA_Inv!AJ81)</f>
        <v>736</v>
      </c>
      <c r="Q15" s="13">
        <f>SUM(TRA_Inv!AK84:AK85,TRA_Inv!AK81)</f>
        <v>817</v>
      </c>
      <c r="R15" s="13">
        <f>SUM(TRA_Inv!AL84:AL85,TRA_Inv!AL81)</f>
        <v>921</v>
      </c>
      <c r="S15" s="13">
        <f>SUM(TRA_Inv!AM84:AM85,TRA_Inv!AM81)</f>
        <v>1053</v>
      </c>
      <c r="T15" s="13">
        <f>SUM(TRA_Inv!AN84:AN85,TRA_Inv!AN81)</f>
        <v>1203</v>
      </c>
      <c r="U15" s="13">
        <f>SUM(TRA_Inv!AO84:AO85,TRA_Inv!AO81)</f>
        <v>1373</v>
      </c>
      <c r="V15" s="13">
        <f>SUM(TRA_Inv!AP84:AP85,TRA_Inv!AP81)</f>
        <v>1570</v>
      </c>
      <c r="W15" s="13">
        <f>SUM(TRA_Inv!AQ84:AQ85,TRA_Inv!AQ81)</f>
        <v>1772</v>
      </c>
      <c r="X15" s="13">
        <f>SUM(TRA_Inv!AR84:AR85,TRA_Inv!AR81)</f>
        <v>1985</v>
      </c>
      <c r="Y15" s="13">
        <f>SUM(TRA_Inv!AS84:AS85,TRA_Inv!AS81)</f>
        <v>2208</v>
      </c>
      <c r="Z15" s="13">
        <f>SUM(TRA_Inv!AT84:AT85,TRA_Inv!AT81)</f>
        <v>2456</v>
      </c>
      <c r="AA15" s="13">
        <f>SUM(TRA_Inv!AU84:AU85,TRA_Inv!AU81)</f>
        <v>2715</v>
      </c>
      <c r="AB15" s="13">
        <f>SUM(TRA_Inv!AV84:AV85,TRA_Inv!AV81)</f>
        <v>3000</v>
      </c>
      <c r="AC15" s="13">
        <f>SUM(TRA_Inv!AW84:AW85,TRA_Inv!AW81)</f>
        <v>3312</v>
      </c>
      <c r="AD15" s="13">
        <f>SUM(TRA_Inv!AX84:AX85,TRA_Inv!AX81)</f>
        <v>3681</v>
      </c>
      <c r="AE15" s="13">
        <f>SUM(TRA_Inv!AY84:AY85,TRA_Inv!AY81)</f>
        <v>4072</v>
      </c>
      <c r="AF15" s="13">
        <f>SUM(TRA_Inv!AZ84:AZ85,TRA_Inv!AZ81)</f>
        <v>4517</v>
      </c>
    </row>
    <row r="16" spans="1:32" x14ac:dyDescent="0.45">
      <c r="A16" s="15" t="s">
        <v>4</v>
      </c>
      <c r="B16" s="13">
        <f>TRA_Inv!V83</f>
        <v>69049</v>
      </c>
      <c r="C16" s="13">
        <f>TRA_Inv!W83</f>
        <v>69952</v>
      </c>
      <c r="D16" s="13">
        <f>TRA_Inv!X83</f>
        <v>69164</v>
      </c>
      <c r="E16" s="13">
        <f>TRA_Inv!Y83</f>
        <v>70036</v>
      </c>
      <c r="F16" s="13">
        <f>TRA_Inv!Z83</f>
        <v>70225</v>
      </c>
      <c r="G16" s="13">
        <f>TRA_Inv!AA83</f>
        <v>70228</v>
      </c>
      <c r="H16" s="13">
        <f>TRA_Inv!AB83</f>
        <v>69742</v>
      </c>
      <c r="I16" s="13">
        <f>TRA_Inv!AC83</f>
        <v>69595</v>
      </c>
      <c r="J16" s="13">
        <f>TRA_Inv!AD83</f>
        <v>70306</v>
      </c>
      <c r="K16" s="13">
        <f>TRA_Inv!AE83</f>
        <v>70812</v>
      </c>
      <c r="L16" s="13">
        <f>TRA_Inv!AF83</f>
        <v>71415</v>
      </c>
      <c r="M16" s="13">
        <f>TRA_Inv!AG83</f>
        <v>71597</v>
      </c>
      <c r="N16" s="13">
        <f>TRA_Inv!AH83</f>
        <v>71624</v>
      </c>
      <c r="O16" s="13">
        <f>TRA_Inv!AI83</f>
        <v>71819</v>
      </c>
      <c r="P16" s="13">
        <f>TRA_Inv!AJ83</f>
        <v>72518</v>
      </c>
      <c r="Q16" s="13">
        <f>TRA_Inv!AK83</f>
        <v>72054</v>
      </c>
      <c r="R16" s="13">
        <f>TRA_Inv!AL83</f>
        <v>71573</v>
      </c>
      <c r="S16" s="13">
        <f>TRA_Inv!AM83</f>
        <v>71182</v>
      </c>
      <c r="T16" s="13">
        <f>TRA_Inv!AN83</f>
        <v>70688</v>
      </c>
      <c r="U16" s="13">
        <f>TRA_Inv!AO83</f>
        <v>70177</v>
      </c>
      <c r="V16" s="13">
        <f>TRA_Inv!AP83</f>
        <v>70131</v>
      </c>
      <c r="W16" s="13">
        <f>TRA_Inv!AQ83</f>
        <v>69438</v>
      </c>
      <c r="X16" s="13">
        <f>TRA_Inv!AR83</f>
        <v>68717</v>
      </c>
      <c r="Y16" s="13">
        <f>TRA_Inv!AS83</f>
        <v>67964</v>
      </c>
      <c r="Z16" s="13">
        <f>TRA_Inv!AT83</f>
        <v>67321</v>
      </c>
      <c r="AA16" s="13">
        <f>TRA_Inv!AU83</f>
        <v>66483</v>
      </c>
      <c r="AB16" s="13">
        <f>TRA_Inv!AV83</f>
        <v>65776</v>
      </c>
      <c r="AC16" s="13">
        <f>TRA_Inv!AW83</f>
        <v>64979</v>
      </c>
      <c r="AD16" s="13">
        <f>TRA_Inv!AX83</f>
        <v>64420</v>
      </c>
      <c r="AE16" s="13">
        <f>TRA_Inv!AY83</f>
        <v>63422</v>
      </c>
      <c r="AF16" s="13">
        <f>TRA_Inv!AZ83</f>
        <v>62645</v>
      </c>
    </row>
    <row r="17" spans="1:32" x14ac:dyDescent="0.45">
      <c r="A17" s="15" t="s">
        <v>5</v>
      </c>
      <c r="B17" s="13">
        <f>TRA_Inv!V93</f>
        <v>537</v>
      </c>
      <c r="C17" s="13">
        <f>TRA_Inv!W93</f>
        <v>574</v>
      </c>
      <c r="D17" s="13">
        <f>TRA_Inv!X93</f>
        <v>604</v>
      </c>
      <c r="E17" s="13">
        <f>TRA_Inv!Y93</f>
        <v>653</v>
      </c>
      <c r="F17" s="13">
        <f>TRA_Inv!Z93</f>
        <v>691</v>
      </c>
      <c r="G17" s="13">
        <f>TRA_Inv!AA93</f>
        <v>735</v>
      </c>
      <c r="H17" s="13">
        <f>TRA_Inv!AB93</f>
        <v>766</v>
      </c>
      <c r="I17" s="13">
        <f>TRA_Inv!AC93</f>
        <v>807</v>
      </c>
      <c r="J17" s="13">
        <f>TRA_Inv!AD93</f>
        <v>860</v>
      </c>
      <c r="K17" s="13">
        <f>TRA_Inv!AE93</f>
        <v>911</v>
      </c>
      <c r="L17" s="13">
        <f>TRA_Inv!AF93</f>
        <v>960</v>
      </c>
      <c r="M17" s="13">
        <f>TRA_Inv!AG93</f>
        <v>1015</v>
      </c>
      <c r="N17" s="13">
        <f>TRA_Inv!AH93</f>
        <v>1062</v>
      </c>
      <c r="O17" s="13">
        <f>TRA_Inv!AI93</f>
        <v>1113</v>
      </c>
      <c r="P17" s="13">
        <f>TRA_Inv!AJ93</f>
        <v>1172</v>
      </c>
      <c r="Q17" s="13">
        <f>TRA_Inv!AK93</f>
        <v>1214</v>
      </c>
      <c r="R17" s="13">
        <f>TRA_Inv!AL93</f>
        <v>1254</v>
      </c>
      <c r="S17" s="13">
        <f>TRA_Inv!AM93</f>
        <v>1298</v>
      </c>
      <c r="T17" s="13">
        <f>TRA_Inv!AN93</f>
        <v>1336</v>
      </c>
      <c r="U17" s="13">
        <f>TRA_Inv!AO93</f>
        <v>1383</v>
      </c>
      <c r="V17" s="13">
        <f>TRA_Inv!AP93</f>
        <v>1437</v>
      </c>
      <c r="W17" s="13">
        <f>TRA_Inv!AQ93</f>
        <v>1483</v>
      </c>
      <c r="X17" s="13">
        <f>TRA_Inv!AR93</f>
        <v>1530</v>
      </c>
      <c r="Y17" s="13">
        <f>TRA_Inv!AS93</f>
        <v>1576</v>
      </c>
      <c r="Z17" s="13">
        <f>TRA_Inv!AT93</f>
        <v>1617</v>
      </c>
      <c r="AA17" s="13">
        <f>TRA_Inv!AU93</f>
        <v>1662</v>
      </c>
      <c r="AB17" s="13">
        <f>TRA_Inv!AV93</f>
        <v>1701</v>
      </c>
      <c r="AC17" s="13">
        <f>TRA_Inv!AW93</f>
        <v>1755</v>
      </c>
      <c r="AD17" s="13">
        <f>TRA_Inv!AX93</f>
        <v>1795</v>
      </c>
      <c r="AE17" s="13">
        <f>TRA_Inv!AY93</f>
        <v>1846</v>
      </c>
      <c r="AF17" s="13">
        <f>TRA_Inv!AZ93</f>
        <v>1883</v>
      </c>
    </row>
    <row r="18" spans="1:32" x14ac:dyDescent="0.45">
      <c r="A18" s="15" t="s">
        <v>125</v>
      </c>
      <c r="B18" s="13">
        <f>TRA_Inv!V80</f>
        <v>208</v>
      </c>
      <c r="C18" s="13">
        <f>TRA_Inv!W80</f>
        <v>228</v>
      </c>
      <c r="D18" s="13">
        <f>TRA_Inv!X80</f>
        <v>235</v>
      </c>
      <c r="E18" s="13">
        <f>TRA_Inv!Y80</f>
        <v>246</v>
      </c>
      <c r="F18" s="13">
        <f>TRA_Inv!Z80</f>
        <v>252</v>
      </c>
      <c r="G18" s="13">
        <f>TRA_Inv!AA80</f>
        <v>254</v>
      </c>
      <c r="H18" s="13">
        <f>TRA_Inv!AB80</f>
        <v>252</v>
      </c>
      <c r="I18" s="13">
        <f>TRA_Inv!AC80</f>
        <v>250</v>
      </c>
      <c r="J18" s="13">
        <f>TRA_Inv!AD80</f>
        <v>253</v>
      </c>
      <c r="K18" s="13">
        <f>TRA_Inv!AE80</f>
        <v>255</v>
      </c>
      <c r="L18" s="13">
        <f>TRA_Inv!AF80</f>
        <v>257</v>
      </c>
      <c r="M18" s="13">
        <f>TRA_Inv!AG80</f>
        <v>257</v>
      </c>
      <c r="N18" s="13">
        <f>TRA_Inv!AH80</f>
        <v>260</v>
      </c>
      <c r="O18" s="13">
        <f>TRA_Inv!AI80</f>
        <v>263</v>
      </c>
      <c r="P18" s="13">
        <f>TRA_Inv!AJ80</f>
        <v>268</v>
      </c>
      <c r="Q18" s="13">
        <f>TRA_Inv!AK80</f>
        <v>271</v>
      </c>
      <c r="R18" s="13">
        <f>TRA_Inv!AL80</f>
        <v>269</v>
      </c>
      <c r="S18" s="13">
        <f>TRA_Inv!AM80</f>
        <v>270</v>
      </c>
      <c r="T18" s="13">
        <f>TRA_Inv!AN80</f>
        <v>269</v>
      </c>
      <c r="U18" s="13">
        <f>TRA_Inv!AO80</f>
        <v>267</v>
      </c>
      <c r="V18" s="13">
        <f>TRA_Inv!AP80</f>
        <v>267</v>
      </c>
      <c r="W18" s="13">
        <f>TRA_Inv!AQ80</f>
        <v>266</v>
      </c>
      <c r="X18" s="13">
        <f>TRA_Inv!AR80</f>
        <v>267</v>
      </c>
      <c r="Y18" s="13">
        <f>TRA_Inv!AS80</f>
        <v>268</v>
      </c>
      <c r="Z18" s="13">
        <f>TRA_Inv!AT80</f>
        <v>264</v>
      </c>
      <c r="AA18" s="13">
        <f>TRA_Inv!AU80</f>
        <v>264</v>
      </c>
      <c r="AB18" s="13">
        <f>TRA_Inv!AV80</f>
        <v>263</v>
      </c>
      <c r="AC18" s="13">
        <f>TRA_Inv!AW80</f>
        <v>263</v>
      </c>
      <c r="AD18" s="13">
        <f>TRA_Inv!AX80</f>
        <v>263</v>
      </c>
      <c r="AE18" s="13">
        <f>TRA_Inv!AY80</f>
        <v>259</v>
      </c>
      <c r="AF18" s="13">
        <f>TRA_Inv!AZ80</f>
        <v>256</v>
      </c>
    </row>
    <row r="19" spans="1:32" x14ac:dyDescent="0.45">
      <c r="A19" s="15" t="s">
        <v>126</v>
      </c>
      <c r="B19" s="13">
        <f>TRA_Inv!V105</f>
        <v>5</v>
      </c>
      <c r="C19" s="13">
        <f>TRA_Inv!W105</f>
        <v>0</v>
      </c>
      <c r="D19" s="13">
        <f>TRA_Inv!X105</f>
        <v>0</v>
      </c>
      <c r="E19" s="13">
        <f>TRA_Inv!Y105</f>
        <v>0</v>
      </c>
      <c r="F19" s="13">
        <f>TRA_Inv!Z105</f>
        <v>0</v>
      </c>
      <c r="G19" s="13">
        <f>TRA_Inv!AA105</f>
        <v>0</v>
      </c>
      <c r="H19" s="13">
        <f>TRA_Inv!AB105</f>
        <v>0</v>
      </c>
      <c r="I19" s="13">
        <f>TRA_Inv!AC105</f>
        <v>0</v>
      </c>
      <c r="J19" s="13">
        <f>TRA_Inv!AD105</f>
        <v>0</v>
      </c>
      <c r="K19" s="13">
        <f>TRA_Inv!AE105</f>
        <v>0</v>
      </c>
      <c r="L19" s="13">
        <f>TRA_Inv!AF105</f>
        <v>87</v>
      </c>
      <c r="M19" s="13">
        <f>TRA_Inv!AG105</f>
        <v>326</v>
      </c>
      <c r="N19" s="13">
        <f>TRA_Inv!AH105</f>
        <v>618</v>
      </c>
      <c r="O19" s="13">
        <f>TRA_Inv!AI105</f>
        <v>955</v>
      </c>
      <c r="P19" s="13">
        <f>TRA_Inv!AJ105</f>
        <v>1341</v>
      </c>
      <c r="Q19" s="13">
        <f>TRA_Inv!AK105</f>
        <v>1748</v>
      </c>
      <c r="R19" s="13">
        <f>TRA_Inv!AL105</f>
        <v>2179</v>
      </c>
      <c r="S19" s="13">
        <f>TRA_Inv!AM105</f>
        <v>2663</v>
      </c>
      <c r="T19" s="13">
        <f>TRA_Inv!AN105</f>
        <v>3146</v>
      </c>
      <c r="U19" s="13">
        <f>TRA_Inv!AO105</f>
        <v>3675</v>
      </c>
      <c r="V19" s="13">
        <f>TRA_Inv!AP105</f>
        <v>4244</v>
      </c>
      <c r="W19" s="13">
        <f>TRA_Inv!AQ105</f>
        <v>4864</v>
      </c>
      <c r="X19" s="13">
        <f>TRA_Inv!AR105</f>
        <v>5493</v>
      </c>
      <c r="Y19" s="13">
        <f>TRA_Inv!AS105</f>
        <v>6151</v>
      </c>
      <c r="Z19" s="13">
        <f>TRA_Inv!AT105</f>
        <v>6816</v>
      </c>
      <c r="AA19" s="13">
        <f>TRA_Inv!AU105</f>
        <v>7530</v>
      </c>
      <c r="AB19" s="13">
        <f>TRA_Inv!AV105</f>
        <v>8207</v>
      </c>
      <c r="AC19" s="13">
        <f>TRA_Inv!AW105</f>
        <v>8963</v>
      </c>
      <c r="AD19" s="13">
        <f>TRA_Inv!AX105</f>
        <v>9665</v>
      </c>
      <c r="AE19" s="13">
        <f>TRA_Inv!AY105</f>
        <v>10388</v>
      </c>
      <c r="AF19" s="13">
        <f>TRA_Inv!AZ105</f>
        <v>11039</v>
      </c>
    </row>
    <row r="21" spans="1:32" x14ac:dyDescent="0.45">
      <c r="A21" s="1" t="s">
        <v>999</v>
      </c>
      <c r="B21">
        <v>2020</v>
      </c>
      <c r="C21">
        <v>2021</v>
      </c>
      <c r="D21">
        <v>2022</v>
      </c>
      <c r="E21">
        <v>2023</v>
      </c>
      <c r="F21">
        <v>2024</v>
      </c>
      <c r="G21">
        <v>2025</v>
      </c>
      <c r="H21">
        <v>2026</v>
      </c>
      <c r="I21">
        <v>2027</v>
      </c>
      <c r="J21">
        <v>2028</v>
      </c>
      <c r="K21">
        <v>2029</v>
      </c>
      <c r="L21">
        <v>2030</v>
      </c>
      <c r="M21">
        <v>2031</v>
      </c>
      <c r="N21">
        <v>2032</v>
      </c>
      <c r="O21">
        <v>2033</v>
      </c>
      <c r="P21">
        <v>2034</v>
      </c>
      <c r="Q21">
        <v>2035</v>
      </c>
      <c r="R21">
        <v>2036</v>
      </c>
      <c r="S21">
        <v>2037</v>
      </c>
      <c r="T21">
        <v>2038</v>
      </c>
      <c r="U21">
        <v>2039</v>
      </c>
      <c r="V21">
        <v>2040</v>
      </c>
      <c r="W21">
        <v>2041</v>
      </c>
      <c r="X21">
        <v>2042</v>
      </c>
      <c r="Y21">
        <v>2043</v>
      </c>
      <c r="Z21">
        <v>2044</v>
      </c>
      <c r="AA21">
        <v>2045</v>
      </c>
      <c r="AB21">
        <v>2046</v>
      </c>
      <c r="AC21">
        <v>2047</v>
      </c>
      <c r="AD21">
        <v>2048</v>
      </c>
      <c r="AE21">
        <v>2049</v>
      </c>
      <c r="AF21">
        <v>2050</v>
      </c>
    </row>
    <row r="22" spans="1:32" x14ac:dyDescent="0.45">
      <c r="A22" s="15" t="s">
        <v>1</v>
      </c>
      <c r="B22" s="13">
        <f>TRA_Inv!V185</f>
        <v>655.82223541396695</v>
      </c>
      <c r="C22" s="13">
        <f>TRA_Inv!W185</f>
        <v>638.71097448069156</v>
      </c>
      <c r="D22" s="13">
        <f>TRA_Inv!X185</f>
        <v>615.61756557016679</v>
      </c>
      <c r="E22" s="13">
        <f>TRA_Inv!Y185</f>
        <v>607.4553387704218</v>
      </c>
      <c r="F22" s="13">
        <f>TRA_Inv!Z185</f>
        <v>588.80405508692547</v>
      </c>
      <c r="G22" s="13">
        <f>TRA_Inv!AA185</f>
        <v>570.38363180945271</v>
      </c>
      <c r="H22" s="13">
        <f>TRA_Inv!AB185</f>
        <v>572.66761710361118</v>
      </c>
      <c r="I22" s="13">
        <f>TRA_Inv!AC185</f>
        <v>571.78314860958187</v>
      </c>
      <c r="J22" s="13">
        <f>TRA_Inv!AD185</f>
        <v>539.71102966924013</v>
      </c>
      <c r="K22" s="13">
        <f>TRA_Inv!AE185</f>
        <v>547.07014826000977</v>
      </c>
      <c r="L22" s="13">
        <f>TRA_Inv!AF185</f>
        <v>525.00935936095141</v>
      </c>
      <c r="M22" s="13">
        <f>TRA_Inv!AG185</f>
        <v>925.337028585599</v>
      </c>
      <c r="N22" s="13">
        <f>TRA_Inv!AH185</f>
        <v>421.15644205076359</v>
      </c>
      <c r="O22" s="13">
        <f>TRA_Inv!AI185</f>
        <v>447.59702952332827</v>
      </c>
      <c r="P22" s="13">
        <f>TRA_Inv!AJ185</f>
        <v>459.84180230926734</v>
      </c>
      <c r="Q22" s="13">
        <f>TRA_Inv!AK185</f>
        <v>484.17100520136438</v>
      </c>
      <c r="R22" s="13">
        <f>TRA_Inv!AL185</f>
        <v>509.58349619498495</v>
      </c>
      <c r="S22" s="13">
        <f>TRA_Inv!AM185</f>
        <v>527.34780924577274</v>
      </c>
      <c r="T22" s="13">
        <f>TRA_Inv!AN185</f>
        <v>563.64710007778342</v>
      </c>
      <c r="U22" s="13">
        <f>TRA_Inv!AO185</f>
        <v>588.54895400100099</v>
      </c>
      <c r="V22" s="13">
        <f>TRA_Inv!AP185</f>
        <v>583.98494643027789</v>
      </c>
      <c r="W22" s="13">
        <f>TRA_Inv!AQ185</f>
        <v>576.78382602520605</v>
      </c>
      <c r="X22" s="13">
        <f>TRA_Inv!AR185</f>
        <v>575.08761211452656</v>
      </c>
      <c r="Y22" s="13">
        <f>TRA_Inv!AS185</f>
        <v>575.43681734196093</v>
      </c>
      <c r="Z22" s="13">
        <f>TRA_Inv!AT185</f>
        <v>596.34590652961811</v>
      </c>
      <c r="AA22" s="13">
        <f>TRA_Inv!AU185</f>
        <v>577.65618136463206</v>
      </c>
      <c r="AB22" s="13">
        <f>TRA_Inv!AV185</f>
        <v>593.59154436059566</v>
      </c>
      <c r="AC22" s="13">
        <f>TRA_Inv!AW185</f>
        <v>644.88426231902918</v>
      </c>
      <c r="AD22" s="13">
        <f>TRA_Inv!AX185</f>
        <v>662.65767226230525</v>
      </c>
      <c r="AE22" s="13">
        <f>TRA_Inv!AY185</f>
        <v>665.24040168404838</v>
      </c>
      <c r="AF22" s="13">
        <f>TRA_Inv!AZ185</f>
        <v>680.9638094668444</v>
      </c>
    </row>
    <row r="23" spans="1:32" x14ac:dyDescent="0.45">
      <c r="A23" s="15" t="s">
        <v>2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</row>
    <row r="24" spans="1:32" x14ac:dyDescent="0.45">
      <c r="A24" s="15" t="s">
        <v>3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</row>
    <row r="25" spans="1:32" x14ac:dyDescent="0.45">
      <c r="A25" s="15" t="s">
        <v>4</v>
      </c>
      <c r="B25" s="13">
        <f>TRA_Inv!V184</f>
        <v>319.50088037292204</v>
      </c>
      <c r="C25" s="13">
        <f>TRA_Inv!W184</f>
        <v>310.91360866628418</v>
      </c>
      <c r="D25" s="13">
        <f>TRA_Inv!X184</f>
        <v>299.03077591997658</v>
      </c>
      <c r="E25" s="13">
        <f>TRA_Inv!Y184</f>
        <v>288.3429407405186</v>
      </c>
      <c r="F25" s="13">
        <f>TRA_Inv!Z184</f>
        <v>276.4036136856858</v>
      </c>
      <c r="G25" s="13">
        <f>TRA_Inv!AA184</f>
        <v>270.34358125829209</v>
      </c>
      <c r="H25" s="13">
        <f>TRA_Inv!AB184</f>
        <v>265.73753210846644</v>
      </c>
      <c r="I25" s="13">
        <f>TRA_Inv!AC184</f>
        <v>261.98959445156413</v>
      </c>
      <c r="J25" s="13">
        <f>TRA_Inv!AD184</f>
        <v>244.41371314197926</v>
      </c>
      <c r="K25" s="13">
        <f>TRA_Inv!AE184</f>
        <v>247.1750717897055</v>
      </c>
      <c r="L25" s="13">
        <f>TRA_Inv!AF184</f>
        <v>232.46872345634461</v>
      </c>
      <c r="M25" s="13">
        <f>TRA_Inv!AG184</f>
        <v>392.28807627025265</v>
      </c>
      <c r="N25" s="13">
        <f>TRA_Inv!AH184</f>
        <v>185.07870107644771</v>
      </c>
      <c r="O25" s="13">
        <f>TRA_Inv!AI184</f>
        <v>192.88561002519614</v>
      </c>
      <c r="P25" s="13">
        <f>TRA_Inv!AJ184</f>
        <v>201.12186476503396</v>
      </c>
      <c r="Q25" s="13">
        <f>TRA_Inv!AK184</f>
        <v>204.84543147967452</v>
      </c>
      <c r="R25" s="13">
        <f>TRA_Inv!AL184</f>
        <v>204.46219327866365</v>
      </c>
      <c r="S25" s="13">
        <f>TRA_Inv!AM184</f>
        <v>209.25603889132645</v>
      </c>
      <c r="T25" s="13">
        <f>TRA_Inv!AN184</f>
        <v>216.25568514030573</v>
      </c>
      <c r="U25" s="13">
        <f>TRA_Inv!AO184</f>
        <v>220.00877323933472</v>
      </c>
      <c r="V25" s="13">
        <f>TRA_Inv!AP184</f>
        <v>217.20242420890696</v>
      </c>
      <c r="W25" s="13">
        <f>TRA_Inv!AQ184</f>
        <v>205.30263155324008</v>
      </c>
      <c r="X25" s="13">
        <f>TRA_Inv!AR184</f>
        <v>206.25473625853124</v>
      </c>
      <c r="Y25" s="13">
        <f>TRA_Inv!AS184</f>
        <v>194.86480824941026</v>
      </c>
      <c r="Z25" s="13">
        <f>TRA_Inv!AT184</f>
        <v>196.80923190430275</v>
      </c>
      <c r="AA25" s="13">
        <f>TRA_Inv!AU184</f>
        <v>178.76002021455642</v>
      </c>
      <c r="AB25" s="13">
        <f>TRA_Inv!AV184</f>
        <v>178.31942818599674</v>
      </c>
      <c r="AC25" s="13">
        <f>TRA_Inv!AW184</f>
        <v>187.23244363126946</v>
      </c>
      <c r="AD25" s="13">
        <f>TRA_Inv!AX184</f>
        <v>187.04939489677668</v>
      </c>
      <c r="AE25" s="13">
        <f>TRA_Inv!AY184</f>
        <v>184.99880143436886</v>
      </c>
      <c r="AF25" s="13">
        <f>TRA_Inv!AZ184</f>
        <v>181.50233962393062</v>
      </c>
    </row>
    <row r="26" spans="1:32" x14ac:dyDescent="0.45">
      <c r="A26" s="15" t="s">
        <v>5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</row>
    <row r="27" spans="1:32" x14ac:dyDescent="0.45">
      <c r="A27" s="15" t="s">
        <v>125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</row>
    <row r="28" spans="1:32" x14ac:dyDescent="0.45">
      <c r="A28" s="15" t="s">
        <v>126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</row>
    <row r="30" spans="1:32" x14ac:dyDescent="0.45">
      <c r="A30" s="1" t="s">
        <v>996</v>
      </c>
      <c r="B30">
        <v>2020</v>
      </c>
      <c r="C30">
        <v>2021</v>
      </c>
      <c r="D30">
        <v>2022</v>
      </c>
      <c r="E30">
        <v>2023</v>
      </c>
      <c r="F30">
        <v>2024</v>
      </c>
      <c r="G30">
        <v>2025</v>
      </c>
      <c r="H30">
        <v>2026</v>
      </c>
      <c r="I30">
        <v>2027</v>
      </c>
      <c r="J30">
        <v>2028</v>
      </c>
      <c r="K30">
        <v>2029</v>
      </c>
      <c r="L30">
        <v>2030</v>
      </c>
      <c r="M30">
        <v>2031</v>
      </c>
      <c r="N30">
        <v>2032</v>
      </c>
      <c r="O30">
        <v>2033</v>
      </c>
      <c r="P30">
        <v>2034</v>
      </c>
      <c r="Q30">
        <v>2035</v>
      </c>
      <c r="R30">
        <v>2036</v>
      </c>
      <c r="S30">
        <v>2037</v>
      </c>
      <c r="T30">
        <v>2038</v>
      </c>
      <c r="U30">
        <v>2039</v>
      </c>
      <c r="V30">
        <v>2040</v>
      </c>
      <c r="W30">
        <v>2041</v>
      </c>
      <c r="X30">
        <v>2042</v>
      </c>
      <c r="Y30">
        <v>2043</v>
      </c>
      <c r="Z30">
        <v>2044</v>
      </c>
      <c r="AA30">
        <v>2045</v>
      </c>
      <c r="AB30">
        <v>2046</v>
      </c>
      <c r="AC30">
        <v>2047</v>
      </c>
      <c r="AD30">
        <v>2048</v>
      </c>
      <c r="AE30">
        <v>2049</v>
      </c>
      <c r="AF30">
        <v>2050</v>
      </c>
    </row>
    <row r="31" spans="1:32" x14ac:dyDescent="0.45">
      <c r="A31" s="15" t="s">
        <v>1</v>
      </c>
      <c r="B31" s="13">
        <f>TRA_Inv!V39</f>
        <v>663064</v>
      </c>
      <c r="C31" s="13">
        <f>TRA_Inv!W39</f>
        <v>706518</v>
      </c>
      <c r="D31" s="13">
        <f>TRA_Inv!X39</f>
        <v>767277</v>
      </c>
      <c r="E31" s="13">
        <f>TRA_Inv!Y39</f>
        <v>820045</v>
      </c>
      <c r="F31" s="13">
        <f>TRA_Inv!Z39</f>
        <v>855705</v>
      </c>
      <c r="G31" s="13">
        <f>TRA_Inv!AA39</f>
        <v>899079</v>
      </c>
      <c r="H31" s="13">
        <f>TRA_Inv!AB39</f>
        <v>903427</v>
      </c>
      <c r="I31" s="13">
        <f>TRA_Inv!AC39</f>
        <v>907400</v>
      </c>
      <c r="J31" s="13">
        <f>TRA_Inv!AD39</f>
        <v>923383</v>
      </c>
      <c r="K31" s="13">
        <f>TRA_Inv!AE39</f>
        <v>954537</v>
      </c>
      <c r="L31" s="13">
        <f>TRA_Inv!AF39</f>
        <v>1005370</v>
      </c>
      <c r="M31" s="13">
        <f>TRA_Inv!AG39</f>
        <v>1071056</v>
      </c>
      <c r="N31" s="13">
        <f>TRA_Inv!AH39</f>
        <v>1148854</v>
      </c>
      <c r="O31" s="13">
        <f>TRA_Inv!AI39</f>
        <v>1232103</v>
      </c>
      <c r="P31" s="13">
        <f>TRA_Inv!AJ39</f>
        <v>1327499</v>
      </c>
      <c r="Q31" s="13">
        <f>TRA_Inv!AK39</f>
        <v>1433312</v>
      </c>
      <c r="R31" s="13">
        <f>TRA_Inv!AL39</f>
        <v>1545426</v>
      </c>
      <c r="S31" s="13">
        <f>TRA_Inv!AM39</f>
        <v>1678406</v>
      </c>
      <c r="T31" s="13">
        <f>TRA_Inv!AN39</f>
        <v>1796266</v>
      </c>
      <c r="U31" s="13">
        <f>TRA_Inv!AO39</f>
        <v>1911182</v>
      </c>
      <c r="V31" s="13">
        <f>TRA_Inv!AP39</f>
        <v>2018601</v>
      </c>
      <c r="W31" s="13">
        <f>TRA_Inv!AQ39</f>
        <v>2133618</v>
      </c>
      <c r="X31" s="13">
        <f>TRA_Inv!AR39</f>
        <v>2252556</v>
      </c>
      <c r="Y31" s="13">
        <f>TRA_Inv!AS39</f>
        <v>2384502</v>
      </c>
      <c r="Z31" s="13">
        <f>TRA_Inv!AT39</f>
        <v>2537976</v>
      </c>
      <c r="AA31" s="13">
        <f>TRA_Inv!AU39</f>
        <v>2690799</v>
      </c>
      <c r="AB31" s="13">
        <f>TRA_Inv!AV39</f>
        <v>2848941</v>
      </c>
      <c r="AC31" s="13">
        <f>TRA_Inv!AW39</f>
        <v>3022680</v>
      </c>
      <c r="AD31" s="13">
        <f>TRA_Inv!AX39</f>
        <v>3200691</v>
      </c>
      <c r="AE31" s="13">
        <f>TRA_Inv!AY39</f>
        <v>3398133</v>
      </c>
      <c r="AF31" s="13">
        <f>TRA_Inv!AZ39</f>
        <v>3607435</v>
      </c>
    </row>
    <row r="32" spans="1:32" x14ac:dyDescent="0.45">
      <c r="A32" s="15" t="s">
        <v>2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</row>
    <row r="33" spans="1:32" x14ac:dyDescent="0.45">
      <c r="A33" s="15" t="s">
        <v>3</v>
      </c>
      <c r="B33" s="13">
        <f>SUM(TRA_Inv!V34,TRA_Inv!V36)</f>
        <v>2924192</v>
      </c>
      <c r="C33" s="13">
        <f>SUM(TRA_Inv!W34,TRA_Inv!W36)</f>
        <v>2968034</v>
      </c>
      <c r="D33" s="13">
        <f>SUM(TRA_Inv!X34,TRA_Inv!X36)</f>
        <v>3050153</v>
      </c>
      <c r="E33" s="13">
        <f>SUM(TRA_Inv!Y34,TRA_Inv!Y36)</f>
        <v>3087789</v>
      </c>
      <c r="F33" s="13">
        <f>SUM(TRA_Inv!Z34,TRA_Inv!Z36)</f>
        <v>3068958</v>
      </c>
      <c r="G33" s="13">
        <f>SUM(TRA_Inv!AA34,TRA_Inv!AA36)</f>
        <v>3075753</v>
      </c>
      <c r="H33" s="13">
        <f>SUM(TRA_Inv!AB34,TRA_Inv!AB36)</f>
        <v>2973992</v>
      </c>
      <c r="I33" s="13">
        <f>SUM(TRA_Inv!AC34,TRA_Inv!AC36)</f>
        <v>2876196</v>
      </c>
      <c r="J33" s="13">
        <f>SUM(TRA_Inv!AD34,TRA_Inv!AD36)</f>
        <v>2823058</v>
      </c>
      <c r="K33" s="13">
        <f>SUM(TRA_Inv!AE34,TRA_Inv!AE36)</f>
        <v>2804288</v>
      </c>
      <c r="L33" s="13">
        <f>SUM(TRA_Inv!AF34,TRA_Inv!AF36)</f>
        <v>2831371</v>
      </c>
      <c r="M33" s="13">
        <f>SUM(TRA_Inv!AG34,TRA_Inv!AG36)</f>
        <v>2875488</v>
      </c>
      <c r="N33" s="13">
        <f>SUM(TRA_Inv!AH34,TRA_Inv!AH36)</f>
        <v>2929949</v>
      </c>
      <c r="O33" s="13">
        <f>SUM(TRA_Inv!AI34,TRA_Inv!AI36)</f>
        <v>2980818</v>
      </c>
      <c r="P33" s="13">
        <f>SUM(TRA_Inv!AJ34,TRA_Inv!AJ36)</f>
        <v>3058061</v>
      </c>
      <c r="Q33" s="13">
        <f>SUM(TRA_Inv!AK34,TRA_Inv!AK36)</f>
        <v>3136758</v>
      </c>
      <c r="R33" s="13">
        <f>SUM(TRA_Inv!AL34,TRA_Inv!AL36)</f>
        <v>3220488</v>
      </c>
      <c r="S33" s="13">
        <f>SUM(TRA_Inv!AM34,TRA_Inv!AM36)</f>
        <v>3336900</v>
      </c>
      <c r="T33" s="13">
        <f>SUM(TRA_Inv!AN34,TRA_Inv!AN36)</f>
        <v>3420610</v>
      </c>
      <c r="U33" s="13">
        <f>SUM(TRA_Inv!AO34,TRA_Inv!AO36)</f>
        <v>3492864</v>
      </c>
      <c r="V33" s="13">
        <f>SUM(TRA_Inv!AP34,TRA_Inv!AP36)</f>
        <v>3563268</v>
      </c>
      <c r="W33" s="13">
        <f>SUM(TRA_Inv!AQ34,TRA_Inv!AQ36)</f>
        <v>3641769</v>
      </c>
      <c r="X33" s="13">
        <f>SUM(TRA_Inv!AR34,TRA_Inv!AR36)</f>
        <v>3734532</v>
      </c>
      <c r="Y33" s="13">
        <f>SUM(TRA_Inv!AS34,TRA_Inv!AS36)</f>
        <v>3839714</v>
      </c>
      <c r="Z33" s="13">
        <f>SUM(TRA_Inv!AT34,TRA_Inv!AT36)</f>
        <v>3980865</v>
      </c>
      <c r="AA33" s="13">
        <f>SUM(TRA_Inv!AU34,TRA_Inv!AU36)</f>
        <v>4106584</v>
      </c>
      <c r="AB33" s="13">
        <f>SUM(TRA_Inv!AV34,TRA_Inv!AV36)</f>
        <v>4242714</v>
      </c>
      <c r="AC33" s="13">
        <f>SUM(TRA_Inv!AW34,TRA_Inv!AW36)</f>
        <v>4388293</v>
      </c>
      <c r="AD33" s="13">
        <f>SUM(TRA_Inv!AX34,TRA_Inv!AX36)</f>
        <v>4545406</v>
      </c>
      <c r="AE33" s="13">
        <f>SUM(TRA_Inv!AY34,TRA_Inv!AY36)</f>
        <v>4709830</v>
      </c>
      <c r="AF33" s="13">
        <f>SUM(TRA_Inv!AZ34,TRA_Inv!AZ36)</f>
        <v>4893706</v>
      </c>
    </row>
    <row r="34" spans="1:32" x14ac:dyDescent="0.45">
      <c r="A34" s="15" t="s">
        <v>4</v>
      </c>
      <c r="B34" s="13">
        <f>TRA_Inv!V35</f>
        <v>0</v>
      </c>
      <c r="C34" s="13">
        <f>TRA_Inv!W35</f>
        <v>0</v>
      </c>
      <c r="D34" s="13">
        <f>TRA_Inv!X35</f>
        <v>0</v>
      </c>
      <c r="E34" s="13">
        <f>TRA_Inv!Y35</f>
        <v>0</v>
      </c>
      <c r="F34" s="13">
        <f>TRA_Inv!Z35</f>
        <v>0</v>
      </c>
      <c r="G34" s="13">
        <f>TRA_Inv!AA35</f>
        <v>0</v>
      </c>
      <c r="H34" s="13">
        <f>TRA_Inv!AB35</f>
        <v>0</v>
      </c>
      <c r="I34" s="13">
        <f>TRA_Inv!AC35</f>
        <v>0</v>
      </c>
      <c r="J34" s="13">
        <f>TRA_Inv!AD35</f>
        <v>0</v>
      </c>
      <c r="K34" s="13">
        <f>TRA_Inv!AE35</f>
        <v>0</v>
      </c>
      <c r="L34" s="13">
        <f>TRA_Inv!AF35</f>
        <v>0</v>
      </c>
      <c r="M34" s="13">
        <f>TRA_Inv!AG35</f>
        <v>0</v>
      </c>
      <c r="N34" s="13">
        <f>TRA_Inv!AH35</f>
        <v>0</v>
      </c>
      <c r="O34" s="13">
        <f>TRA_Inv!AI35</f>
        <v>0</v>
      </c>
      <c r="P34" s="13">
        <f>TRA_Inv!AJ35</f>
        <v>0</v>
      </c>
      <c r="Q34" s="13">
        <f>TRA_Inv!AK35</f>
        <v>0</v>
      </c>
      <c r="R34" s="13">
        <f>TRA_Inv!AL35</f>
        <v>0</v>
      </c>
      <c r="S34" s="13">
        <f>TRA_Inv!AM35</f>
        <v>0</v>
      </c>
      <c r="T34" s="13">
        <f>TRA_Inv!AN35</f>
        <v>0</v>
      </c>
      <c r="U34" s="13">
        <f>TRA_Inv!AO35</f>
        <v>0</v>
      </c>
      <c r="V34" s="13">
        <f>TRA_Inv!AP35</f>
        <v>0</v>
      </c>
      <c r="W34" s="13">
        <f>TRA_Inv!AQ35</f>
        <v>0</v>
      </c>
      <c r="X34" s="13">
        <f>TRA_Inv!AR35</f>
        <v>0</v>
      </c>
      <c r="Y34" s="13">
        <f>TRA_Inv!AS35</f>
        <v>0</v>
      </c>
      <c r="Z34" s="13">
        <f>TRA_Inv!AT35</f>
        <v>0</v>
      </c>
      <c r="AA34" s="13">
        <f>TRA_Inv!AU35</f>
        <v>0</v>
      </c>
      <c r="AB34" s="13">
        <f>TRA_Inv!AV35</f>
        <v>0</v>
      </c>
      <c r="AC34" s="13">
        <f>TRA_Inv!AW35</f>
        <v>0</v>
      </c>
      <c r="AD34" s="13">
        <f>TRA_Inv!AX35</f>
        <v>0</v>
      </c>
      <c r="AE34" s="13">
        <f>TRA_Inv!AY35</f>
        <v>0</v>
      </c>
      <c r="AF34" s="13">
        <f>TRA_Inv!AZ35</f>
        <v>0</v>
      </c>
    </row>
    <row r="35" spans="1:32" x14ac:dyDescent="0.45">
      <c r="A35" s="15" t="s">
        <v>5</v>
      </c>
      <c r="B35" s="13">
        <f>TRA_Inv!V37</f>
        <v>0</v>
      </c>
      <c r="C35" s="13">
        <f>TRA_Inv!W37</f>
        <v>0</v>
      </c>
      <c r="D35" s="13">
        <f>TRA_Inv!X37</f>
        <v>0</v>
      </c>
      <c r="E35" s="13">
        <f>TRA_Inv!Y37</f>
        <v>0</v>
      </c>
      <c r="F35" s="13">
        <f>TRA_Inv!Z37</f>
        <v>0</v>
      </c>
      <c r="G35" s="13">
        <f>TRA_Inv!AA37</f>
        <v>0</v>
      </c>
      <c r="H35" s="13">
        <f>TRA_Inv!AB37</f>
        <v>0</v>
      </c>
      <c r="I35" s="13">
        <f>TRA_Inv!AC37</f>
        <v>0</v>
      </c>
      <c r="J35" s="13">
        <f>TRA_Inv!AD37</f>
        <v>0</v>
      </c>
      <c r="K35" s="13">
        <f>TRA_Inv!AE37</f>
        <v>0</v>
      </c>
      <c r="L35" s="13">
        <f>TRA_Inv!AF37</f>
        <v>0</v>
      </c>
      <c r="M35" s="13">
        <f>TRA_Inv!AG37</f>
        <v>0</v>
      </c>
      <c r="N35" s="13">
        <f>TRA_Inv!AH37</f>
        <v>0</v>
      </c>
      <c r="O35" s="13">
        <f>TRA_Inv!AI37</f>
        <v>0</v>
      </c>
      <c r="P35" s="13">
        <f>TRA_Inv!AJ37</f>
        <v>0</v>
      </c>
      <c r="Q35" s="13">
        <f>TRA_Inv!AK37</f>
        <v>0</v>
      </c>
      <c r="R35" s="13">
        <f>TRA_Inv!AL37</f>
        <v>0</v>
      </c>
      <c r="S35" s="13">
        <f>TRA_Inv!AM37</f>
        <v>0</v>
      </c>
      <c r="T35" s="13">
        <f>TRA_Inv!AN37</f>
        <v>0</v>
      </c>
      <c r="U35" s="13">
        <f>TRA_Inv!AO37</f>
        <v>0</v>
      </c>
      <c r="V35" s="13">
        <f>TRA_Inv!AP37</f>
        <v>0</v>
      </c>
      <c r="W35" s="13">
        <f>TRA_Inv!AQ37</f>
        <v>0</v>
      </c>
      <c r="X35" s="13">
        <f>TRA_Inv!AR37</f>
        <v>0</v>
      </c>
      <c r="Y35" s="13">
        <f>TRA_Inv!AS37</f>
        <v>0</v>
      </c>
      <c r="Z35" s="13">
        <f>TRA_Inv!AT37</f>
        <v>0</v>
      </c>
      <c r="AA35" s="13">
        <f>TRA_Inv!AU37</f>
        <v>0</v>
      </c>
      <c r="AB35" s="13">
        <f>TRA_Inv!AV37</f>
        <v>0</v>
      </c>
      <c r="AC35" s="13">
        <f>TRA_Inv!AW37</f>
        <v>0</v>
      </c>
      <c r="AD35" s="13">
        <f>TRA_Inv!AX37</f>
        <v>0</v>
      </c>
      <c r="AE35" s="13">
        <f>TRA_Inv!AY37</f>
        <v>0</v>
      </c>
      <c r="AF35" s="13">
        <f>TRA_Inv!AZ37</f>
        <v>0</v>
      </c>
    </row>
    <row r="36" spans="1:32" x14ac:dyDescent="0.45">
      <c r="A36" s="15" t="s">
        <v>125</v>
      </c>
      <c r="B36" s="13">
        <f>0</f>
        <v>0</v>
      </c>
      <c r="C36" s="13">
        <f>0</f>
        <v>0</v>
      </c>
      <c r="D36" s="13">
        <f>0</f>
        <v>0</v>
      </c>
      <c r="E36" s="13">
        <f>0</f>
        <v>0</v>
      </c>
      <c r="F36" s="13">
        <f>0</f>
        <v>0</v>
      </c>
      <c r="G36" s="13">
        <f>0</f>
        <v>0</v>
      </c>
      <c r="H36" s="13">
        <f>0</f>
        <v>0</v>
      </c>
      <c r="I36" s="13">
        <f>0</f>
        <v>0</v>
      </c>
      <c r="J36" s="13">
        <f>0</f>
        <v>0</v>
      </c>
      <c r="K36" s="13">
        <f>0</f>
        <v>0</v>
      </c>
      <c r="L36" s="13">
        <f>0</f>
        <v>0</v>
      </c>
      <c r="M36" s="13">
        <f>0</f>
        <v>0</v>
      </c>
      <c r="N36" s="13">
        <f>0</f>
        <v>0</v>
      </c>
      <c r="O36" s="13">
        <f>0</f>
        <v>0</v>
      </c>
      <c r="P36" s="13">
        <f>0</f>
        <v>0</v>
      </c>
      <c r="Q36" s="13">
        <f>0</f>
        <v>0</v>
      </c>
      <c r="R36" s="13">
        <f>0</f>
        <v>0</v>
      </c>
      <c r="S36" s="13">
        <f>0</f>
        <v>0</v>
      </c>
      <c r="T36" s="13">
        <f>0</f>
        <v>0</v>
      </c>
      <c r="U36" s="13">
        <f>0</f>
        <v>0</v>
      </c>
      <c r="V36" s="13">
        <f>0</f>
        <v>0</v>
      </c>
      <c r="W36" s="13">
        <f>0</f>
        <v>0</v>
      </c>
      <c r="X36" s="13">
        <f>0</f>
        <v>0</v>
      </c>
      <c r="Y36" s="13">
        <f>0</f>
        <v>0</v>
      </c>
      <c r="Z36" s="13">
        <f>0</f>
        <v>0</v>
      </c>
      <c r="AA36" s="13">
        <f>0</f>
        <v>0</v>
      </c>
      <c r="AB36" s="13">
        <f>0</f>
        <v>0</v>
      </c>
      <c r="AC36" s="13">
        <f>0</f>
        <v>0</v>
      </c>
      <c r="AD36" s="13">
        <f>0</f>
        <v>0</v>
      </c>
      <c r="AE36" s="13">
        <f>0</f>
        <v>0</v>
      </c>
      <c r="AF36" s="13">
        <f>0</f>
        <v>0</v>
      </c>
    </row>
    <row r="37" spans="1:32" x14ac:dyDescent="0.45">
      <c r="A37" s="15" t="s">
        <v>126</v>
      </c>
      <c r="B37" s="13">
        <f>TRA_Inv!V43</f>
        <v>0</v>
      </c>
      <c r="C37" s="13">
        <f>TRA_Inv!W43</f>
        <v>0</v>
      </c>
      <c r="D37" s="13">
        <f>TRA_Inv!X43</f>
        <v>0</v>
      </c>
      <c r="E37" s="13">
        <f>TRA_Inv!Y43</f>
        <v>0</v>
      </c>
      <c r="F37" s="13">
        <f>TRA_Inv!Z43</f>
        <v>0</v>
      </c>
      <c r="G37" s="13">
        <f>TRA_Inv!AA43</f>
        <v>0</v>
      </c>
      <c r="H37" s="13">
        <f>TRA_Inv!AB43</f>
        <v>0</v>
      </c>
      <c r="I37" s="13">
        <f>TRA_Inv!AC43</f>
        <v>0</v>
      </c>
      <c r="J37" s="13">
        <f>TRA_Inv!AD43</f>
        <v>0</v>
      </c>
      <c r="K37" s="13">
        <f>TRA_Inv!AE43</f>
        <v>0</v>
      </c>
      <c r="L37" s="13">
        <f>TRA_Inv!AF43</f>
        <v>0</v>
      </c>
      <c r="M37" s="13">
        <f>TRA_Inv!AG43</f>
        <v>0</v>
      </c>
      <c r="N37" s="13">
        <f>TRA_Inv!AH43</f>
        <v>0</v>
      </c>
      <c r="O37" s="13">
        <f>TRA_Inv!AI43</f>
        <v>0</v>
      </c>
      <c r="P37" s="13">
        <f>TRA_Inv!AJ43</f>
        <v>0</v>
      </c>
      <c r="Q37" s="13">
        <f>TRA_Inv!AK43</f>
        <v>0</v>
      </c>
      <c r="R37" s="13">
        <f>TRA_Inv!AL43</f>
        <v>0</v>
      </c>
      <c r="S37" s="13">
        <f>TRA_Inv!AM43</f>
        <v>0</v>
      </c>
      <c r="T37" s="13">
        <f>TRA_Inv!AN43</f>
        <v>0</v>
      </c>
      <c r="U37" s="13">
        <f>TRA_Inv!AO43</f>
        <v>0</v>
      </c>
      <c r="V37" s="13">
        <f>TRA_Inv!AP43</f>
        <v>0</v>
      </c>
      <c r="W37" s="13">
        <f>TRA_Inv!AQ43</f>
        <v>0</v>
      </c>
      <c r="X37" s="13">
        <f>TRA_Inv!AR43</f>
        <v>0</v>
      </c>
      <c r="Y37" s="13">
        <f>TRA_Inv!AS43</f>
        <v>0</v>
      </c>
      <c r="Z37" s="13">
        <f>TRA_Inv!AT43</f>
        <v>0</v>
      </c>
      <c r="AA37" s="13">
        <f>TRA_Inv!AU43</f>
        <v>0</v>
      </c>
      <c r="AB37" s="13">
        <f>TRA_Inv!AV43</f>
        <v>0</v>
      </c>
      <c r="AC37" s="13">
        <f>TRA_Inv!AW43</f>
        <v>0</v>
      </c>
      <c r="AD37" s="13">
        <f>TRA_Inv!AX43</f>
        <v>0</v>
      </c>
      <c r="AE37" s="13">
        <f>TRA_Inv!AY43</f>
        <v>0</v>
      </c>
      <c r="AF37" s="13">
        <f>TRA_Inv!AZ43</f>
        <v>0</v>
      </c>
    </row>
    <row r="39" spans="1:32" x14ac:dyDescent="0.45">
      <c r="A39" s="1" t="s">
        <v>997</v>
      </c>
      <c r="B39">
        <v>2020</v>
      </c>
      <c r="C39">
        <v>2021</v>
      </c>
      <c r="D39">
        <v>2022</v>
      </c>
      <c r="E39">
        <v>2023</v>
      </c>
      <c r="F39">
        <v>2024</v>
      </c>
      <c r="G39">
        <v>2025</v>
      </c>
      <c r="H39">
        <v>2026</v>
      </c>
      <c r="I39">
        <v>2027</v>
      </c>
      <c r="J39">
        <v>2028</v>
      </c>
      <c r="K39">
        <v>2029</v>
      </c>
      <c r="L39">
        <v>2030</v>
      </c>
      <c r="M39">
        <v>2031</v>
      </c>
      <c r="N39">
        <v>2032</v>
      </c>
      <c r="O39">
        <v>2033</v>
      </c>
      <c r="P39">
        <v>2034</v>
      </c>
      <c r="Q39">
        <v>2035</v>
      </c>
      <c r="R39">
        <v>2036</v>
      </c>
      <c r="S39">
        <v>2037</v>
      </c>
      <c r="T39">
        <v>2038</v>
      </c>
      <c r="U39">
        <v>2039</v>
      </c>
      <c r="V39">
        <v>2040</v>
      </c>
      <c r="W39">
        <v>2041</v>
      </c>
      <c r="X39">
        <v>2042</v>
      </c>
      <c r="Y39">
        <v>2043</v>
      </c>
      <c r="Z39">
        <v>2044</v>
      </c>
      <c r="AA39">
        <v>2045</v>
      </c>
      <c r="AB39">
        <v>2046</v>
      </c>
      <c r="AC39">
        <v>2047</v>
      </c>
      <c r="AD39">
        <v>2048</v>
      </c>
      <c r="AE39">
        <v>2049</v>
      </c>
      <c r="AF39">
        <v>2050</v>
      </c>
    </row>
    <row r="40" spans="1:32" x14ac:dyDescent="0.45">
      <c r="A40" s="15" t="s">
        <v>1</v>
      </c>
      <c r="B40" s="13">
        <f>TRA_Inv!V134</f>
        <v>157620</v>
      </c>
      <c r="C40" s="13">
        <f>TRA_Inv!W134</f>
        <v>139651</v>
      </c>
      <c r="D40" s="13">
        <f>TRA_Inv!X134</f>
        <v>115460</v>
      </c>
      <c r="E40" s="13">
        <f>TRA_Inv!Y134</f>
        <v>96902</v>
      </c>
      <c r="F40" s="13">
        <f>TRA_Inv!Z134</f>
        <v>102769</v>
      </c>
      <c r="G40" s="13">
        <f>TRA_Inv!AA134</f>
        <v>129916</v>
      </c>
      <c r="H40" s="13">
        <f>TRA_Inv!AB134</f>
        <v>157997</v>
      </c>
      <c r="I40" s="13">
        <f>TRA_Inv!AC134</f>
        <v>187270</v>
      </c>
      <c r="J40" s="13">
        <f>TRA_Inv!AD134</f>
        <v>220335</v>
      </c>
      <c r="K40" s="13">
        <f>TRA_Inv!AE134</f>
        <v>257555</v>
      </c>
      <c r="L40" s="13">
        <f>TRA_Inv!AF134</f>
        <v>303091</v>
      </c>
      <c r="M40" s="13">
        <f>TRA_Inv!AG134</f>
        <v>355095</v>
      </c>
      <c r="N40" s="13">
        <f>TRA_Inv!AH134</f>
        <v>414890</v>
      </c>
      <c r="O40" s="13">
        <f>TRA_Inv!AI134</f>
        <v>472032</v>
      </c>
      <c r="P40" s="13">
        <f>TRA_Inv!AJ134</f>
        <v>535327</v>
      </c>
      <c r="Q40" s="13">
        <f>TRA_Inv!AK134</f>
        <v>599505</v>
      </c>
      <c r="R40" s="13">
        <f>TRA_Inv!AL134</f>
        <v>665850</v>
      </c>
      <c r="S40" s="13">
        <f>TRA_Inv!AM134</f>
        <v>731975</v>
      </c>
      <c r="T40" s="13">
        <f>TRA_Inv!AN134</f>
        <v>797364</v>
      </c>
      <c r="U40" s="13">
        <f>TRA_Inv!AO134</f>
        <v>861227</v>
      </c>
      <c r="V40" s="13">
        <f>TRA_Inv!AP134</f>
        <v>924001</v>
      </c>
      <c r="W40" s="13">
        <f>TRA_Inv!AQ134</f>
        <v>987406</v>
      </c>
      <c r="X40" s="13">
        <f>TRA_Inv!AR134</f>
        <v>1054008</v>
      </c>
      <c r="Y40" s="13">
        <f>TRA_Inv!AS134</f>
        <v>1115937</v>
      </c>
      <c r="Z40" s="13">
        <f>TRA_Inv!AT134</f>
        <v>1184252</v>
      </c>
      <c r="AA40" s="13">
        <f>TRA_Inv!AU134</f>
        <v>1254158</v>
      </c>
      <c r="AB40" s="13">
        <f>TRA_Inv!AV134</f>
        <v>1325582</v>
      </c>
      <c r="AC40" s="13">
        <f>TRA_Inv!AW134</f>
        <v>1394300</v>
      </c>
      <c r="AD40" s="13">
        <f>TRA_Inv!AX134</f>
        <v>1469202</v>
      </c>
      <c r="AE40" s="13">
        <f>TRA_Inv!AY134</f>
        <v>1549064</v>
      </c>
      <c r="AF40" s="13">
        <f>TRA_Inv!AZ134</f>
        <v>1631467</v>
      </c>
    </row>
    <row r="41" spans="1:32" x14ac:dyDescent="0.45">
      <c r="A41" s="15" t="s">
        <v>2</v>
      </c>
      <c r="B41" s="13">
        <f>TRA_Inv!V113</f>
        <v>17058</v>
      </c>
      <c r="C41" s="13">
        <f>TRA_Inv!W113</f>
        <v>19595</v>
      </c>
      <c r="D41" s="13">
        <f>TRA_Inv!X113</f>
        <v>21600</v>
      </c>
      <c r="E41" s="13">
        <f>TRA_Inv!Y113</f>
        <v>24888</v>
      </c>
      <c r="F41" s="13">
        <f>TRA_Inv!Z113</f>
        <v>27792</v>
      </c>
      <c r="G41" s="13">
        <f>TRA_Inv!AA113</f>
        <v>29901</v>
      </c>
      <c r="H41" s="13">
        <f>TRA_Inv!AB113</f>
        <v>31610</v>
      </c>
      <c r="I41" s="13">
        <f>TRA_Inv!AC113</f>
        <v>32850</v>
      </c>
      <c r="J41" s="13">
        <f>TRA_Inv!AD113</f>
        <v>34196</v>
      </c>
      <c r="K41" s="13">
        <f>TRA_Inv!AE113</f>
        <v>35748</v>
      </c>
      <c r="L41" s="13">
        <f>TRA_Inv!AF113</f>
        <v>37737</v>
      </c>
      <c r="M41" s="13">
        <f>TRA_Inv!AG113</f>
        <v>39805</v>
      </c>
      <c r="N41" s="13">
        <f>TRA_Inv!AH113</f>
        <v>41875</v>
      </c>
      <c r="O41" s="13">
        <f>TRA_Inv!AI113</f>
        <v>43883</v>
      </c>
      <c r="P41" s="13">
        <f>TRA_Inv!AJ113</f>
        <v>45984</v>
      </c>
      <c r="Q41" s="13">
        <f>TRA_Inv!AK113</f>
        <v>48053</v>
      </c>
      <c r="R41" s="13">
        <f>TRA_Inv!AL113</f>
        <v>50312</v>
      </c>
      <c r="S41" s="13">
        <f>TRA_Inv!AM113</f>
        <v>52521</v>
      </c>
      <c r="T41" s="13">
        <f>TRA_Inv!AN113</f>
        <v>55004</v>
      </c>
      <c r="U41" s="13">
        <f>TRA_Inv!AO113</f>
        <v>57634</v>
      </c>
      <c r="V41" s="13">
        <f>TRA_Inv!AP113</f>
        <v>60642</v>
      </c>
      <c r="W41" s="13">
        <f>TRA_Inv!AQ113</f>
        <v>63780</v>
      </c>
      <c r="X41" s="13">
        <f>TRA_Inv!AR113</f>
        <v>67664</v>
      </c>
      <c r="Y41" s="13">
        <f>TRA_Inv!AS113</f>
        <v>71260</v>
      </c>
      <c r="Z41" s="13">
        <f>TRA_Inv!AT113</f>
        <v>75750</v>
      </c>
      <c r="AA41" s="13">
        <f>TRA_Inv!AU113</f>
        <v>80043</v>
      </c>
      <c r="AB41" s="13">
        <f>TRA_Inv!AV113</f>
        <v>84744</v>
      </c>
      <c r="AC41" s="13">
        <f>TRA_Inv!AW113</f>
        <v>89338</v>
      </c>
      <c r="AD41" s="13">
        <f>TRA_Inv!AX113</f>
        <v>94649</v>
      </c>
      <c r="AE41" s="13">
        <f>TRA_Inv!AY113</f>
        <v>99527</v>
      </c>
      <c r="AF41" s="13">
        <f>TRA_Inv!AZ113</f>
        <v>105099</v>
      </c>
    </row>
    <row r="42" spans="1:32" x14ac:dyDescent="0.45">
      <c r="A42" s="15" t="s">
        <v>3</v>
      </c>
      <c r="B42" s="13">
        <f>SUM(TRA_Inv!V112,TRA_Inv!V114,TRA_Inv!V116)</f>
        <v>265929</v>
      </c>
      <c r="C42" s="13">
        <f>SUM(TRA_Inv!W112,TRA_Inv!W114,TRA_Inv!W116)</f>
        <v>264957</v>
      </c>
      <c r="D42" s="13">
        <f>SUM(TRA_Inv!X112,TRA_Inv!X114,TRA_Inv!X116)</f>
        <v>260383</v>
      </c>
      <c r="E42" s="13">
        <f>SUM(TRA_Inv!Y112,TRA_Inv!Y114,TRA_Inv!Y116)</f>
        <v>261999</v>
      </c>
      <c r="F42" s="13">
        <f>SUM(TRA_Inv!Z112,TRA_Inv!Z114,TRA_Inv!Z116)</f>
        <v>263009</v>
      </c>
      <c r="G42" s="13">
        <f>SUM(TRA_Inv!AA112,TRA_Inv!AA114,TRA_Inv!AA116)</f>
        <v>265152</v>
      </c>
      <c r="H42" s="13">
        <f>SUM(TRA_Inv!AB112,TRA_Inv!AB114,TRA_Inv!AB116)</f>
        <v>262589</v>
      </c>
      <c r="I42" s="13">
        <f>SUM(TRA_Inv!AC112,TRA_Inv!AC114,TRA_Inv!AC116)</f>
        <v>260104</v>
      </c>
      <c r="J42" s="13">
        <f>SUM(TRA_Inv!AD112,TRA_Inv!AD114,TRA_Inv!AD116)</f>
        <v>257417</v>
      </c>
      <c r="K42" s="13">
        <f>SUM(TRA_Inv!AE112,TRA_Inv!AE114,TRA_Inv!AE116)</f>
        <v>256145</v>
      </c>
      <c r="L42" s="13">
        <f>SUM(TRA_Inv!AF112,TRA_Inv!AF114,TRA_Inv!AF116)</f>
        <v>255538</v>
      </c>
      <c r="M42" s="13">
        <f>SUM(TRA_Inv!AG112,TRA_Inv!AG114,TRA_Inv!AG116)</f>
        <v>253953</v>
      </c>
      <c r="N42" s="13">
        <f>SUM(TRA_Inv!AH112,TRA_Inv!AH114,TRA_Inv!AH116)</f>
        <v>250899</v>
      </c>
      <c r="O42" s="13">
        <f>SUM(TRA_Inv!AI112,TRA_Inv!AI114,TRA_Inv!AI116)</f>
        <v>248126</v>
      </c>
      <c r="P42" s="13">
        <f>SUM(TRA_Inv!AJ112,TRA_Inv!AJ114,TRA_Inv!AJ116)</f>
        <v>245513</v>
      </c>
      <c r="Q42" s="13">
        <f>SUM(TRA_Inv!AK112,TRA_Inv!AK114,TRA_Inv!AK116)</f>
        <v>243272</v>
      </c>
      <c r="R42" s="13">
        <f>SUM(TRA_Inv!AL112,TRA_Inv!AL114,TRA_Inv!AL116)</f>
        <v>241193</v>
      </c>
      <c r="S42" s="13">
        <f>SUM(TRA_Inv!AM112,TRA_Inv!AM114,TRA_Inv!AM116)</f>
        <v>239765</v>
      </c>
      <c r="T42" s="13">
        <f>SUM(TRA_Inv!AN112,TRA_Inv!AN114,TRA_Inv!AN116)</f>
        <v>238650</v>
      </c>
      <c r="U42" s="13">
        <f>SUM(TRA_Inv!AO112,TRA_Inv!AO114,TRA_Inv!AO116)</f>
        <v>238739</v>
      </c>
      <c r="V42" s="13">
        <f>SUM(TRA_Inv!AP112,TRA_Inv!AP114,TRA_Inv!AP116)</f>
        <v>239650</v>
      </c>
      <c r="W42" s="13">
        <f>SUM(TRA_Inv!AQ112,TRA_Inv!AQ114,TRA_Inv!AQ116)</f>
        <v>241496</v>
      </c>
      <c r="X42" s="13">
        <f>SUM(TRA_Inv!AR112,TRA_Inv!AR114,TRA_Inv!AR116)</f>
        <v>244681</v>
      </c>
      <c r="Y42" s="13">
        <f>SUM(TRA_Inv!AS112,TRA_Inv!AS114,TRA_Inv!AS116)</f>
        <v>248371</v>
      </c>
      <c r="Z42" s="13">
        <f>SUM(TRA_Inv!AT112,TRA_Inv!AT114,TRA_Inv!AT116)</f>
        <v>252938</v>
      </c>
      <c r="AA42" s="13">
        <f>SUM(TRA_Inv!AU112,TRA_Inv!AU114,TRA_Inv!AU116)</f>
        <v>258357</v>
      </c>
      <c r="AB42" s="13">
        <f>SUM(TRA_Inv!AV112,TRA_Inv!AV114,TRA_Inv!AV116)</f>
        <v>264929</v>
      </c>
      <c r="AC42" s="13">
        <f>SUM(TRA_Inv!AW112,TRA_Inv!AW114,TRA_Inv!AW116)</f>
        <v>271920</v>
      </c>
      <c r="AD42" s="13">
        <f>SUM(TRA_Inv!AX112,TRA_Inv!AX114,TRA_Inv!AX116)</f>
        <v>280756</v>
      </c>
      <c r="AE42" s="13">
        <f>SUM(TRA_Inv!AY112,TRA_Inv!AY114,TRA_Inv!AY116)</f>
        <v>290422</v>
      </c>
      <c r="AF42" s="13">
        <f>SUM(TRA_Inv!AZ112,TRA_Inv!AZ114,TRA_Inv!AZ116)</f>
        <v>302316</v>
      </c>
    </row>
    <row r="43" spans="1:32" x14ac:dyDescent="0.45">
      <c r="A43" s="15" t="s">
        <v>4</v>
      </c>
      <c r="B43" s="13">
        <f>TRA_Inv!V115</f>
        <v>2628595</v>
      </c>
      <c r="C43" s="13">
        <f>TRA_Inv!W115</f>
        <v>2693050</v>
      </c>
      <c r="D43" s="13">
        <f>TRA_Inv!X115</f>
        <v>2752809</v>
      </c>
      <c r="E43" s="13">
        <f>TRA_Inv!Y115</f>
        <v>2836011</v>
      </c>
      <c r="F43" s="13">
        <f>TRA_Inv!Z115</f>
        <v>2888770</v>
      </c>
      <c r="G43" s="13">
        <f>TRA_Inv!AA115</f>
        <v>2912955</v>
      </c>
      <c r="H43" s="13">
        <f>TRA_Inv!AB115</f>
        <v>2880810</v>
      </c>
      <c r="I43" s="13">
        <f>TRA_Inv!AC115</f>
        <v>2832965</v>
      </c>
      <c r="J43" s="13">
        <f>TRA_Inv!AD115</f>
        <v>2785225</v>
      </c>
      <c r="K43" s="13">
        <f>TRA_Inv!AE115</f>
        <v>2748323</v>
      </c>
      <c r="L43" s="13">
        <f>TRA_Inv!AF115</f>
        <v>2730240</v>
      </c>
      <c r="M43" s="13">
        <f>TRA_Inv!AG115</f>
        <v>2705113</v>
      </c>
      <c r="N43" s="13">
        <f>TRA_Inv!AH115</f>
        <v>2667640</v>
      </c>
      <c r="O43" s="13">
        <f>TRA_Inv!AI115</f>
        <v>2607125</v>
      </c>
      <c r="P43" s="13">
        <f>TRA_Inv!AJ115</f>
        <v>2566972</v>
      </c>
      <c r="Q43" s="13">
        <f>TRA_Inv!AK115</f>
        <v>2530366</v>
      </c>
      <c r="R43" s="13">
        <f>TRA_Inv!AL115</f>
        <v>2493982</v>
      </c>
      <c r="S43" s="13">
        <f>TRA_Inv!AM115</f>
        <v>2461228</v>
      </c>
      <c r="T43" s="13">
        <f>TRA_Inv!AN115</f>
        <v>2430655</v>
      </c>
      <c r="U43" s="13">
        <f>TRA_Inv!AO115</f>
        <v>2410606</v>
      </c>
      <c r="V43" s="13">
        <f>TRA_Inv!AP115</f>
        <v>2394069</v>
      </c>
      <c r="W43" s="13">
        <f>TRA_Inv!AQ115</f>
        <v>2388531</v>
      </c>
      <c r="X43" s="13">
        <f>TRA_Inv!AR115</f>
        <v>2385614</v>
      </c>
      <c r="Y43" s="13">
        <f>TRA_Inv!AS115</f>
        <v>2388482</v>
      </c>
      <c r="Z43" s="13">
        <f>TRA_Inv!AT115</f>
        <v>2390430</v>
      </c>
      <c r="AA43" s="13">
        <f>TRA_Inv!AU115</f>
        <v>2397903</v>
      </c>
      <c r="AB43" s="13">
        <f>TRA_Inv!AV115</f>
        <v>2403029</v>
      </c>
      <c r="AC43" s="13">
        <f>TRA_Inv!AW115</f>
        <v>2406364</v>
      </c>
      <c r="AD43" s="13">
        <f>TRA_Inv!AX115</f>
        <v>2411646</v>
      </c>
      <c r="AE43" s="13">
        <f>TRA_Inv!AY115</f>
        <v>2425217</v>
      </c>
      <c r="AF43" s="13">
        <f>TRA_Inv!AZ115</f>
        <v>2440446</v>
      </c>
    </row>
    <row r="44" spans="1:32" x14ac:dyDescent="0.45">
      <c r="A44" s="15" t="s">
        <v>5</v>
      </c>
      <c r="B44" s="13">
        <f>TRA_Inv!V126</f>
        <v>68049</v>
      </c>
      <c r="C44" s="13">
        <f>TRA_Inv!W126</f>
        <v>89509</v>
      </c>
      <c r="D44" s="13">
        <f>TRA_Inv!X126</f>
        <v>103733</v>
      </c>
      <c r="E44" s="13">
        <f>TRA_Inv!Y126</f>
        <v>114771</v>
      </c>
      <c r="F44" s="13">
        <f>TRA_Inv!Z126</f>
        <v>135258</v>
      </c>
      <c r="G44" s="13">
        <f>TRA_Inv!AA126</f>
        <v>167402</v>
      </c>
      <c r="H44" s="13">
        <f>TRA_Inv!AB126</f>
        <v>198353</v>
      </c>
      <c r="I44" s="13">
        <f>TRA_Inv!AC126</f>
        <v>228095</v>
      </c>
      <c r="J44" s="13">
        <f>TRA_Inv!AD126</f>
        <v>259093</v>
      </c>
      <c r="K44" s="13">
        <f>TRA_Inv!AE126</f>
        <v>290909</v>
      </c>
      <c r="L44" s="13">
        <f>TRA_Inv!AF126</f>
        <v>326839</v>
      </c>
      <c r="M44" s="13">
        <f>TRA_Inv!AG126</f>
        <v>365148</v>
      </c>
      <c r="N44" s="13">
        <f>TRA_Inv!AH126</f>
        <v>408635</v>
      </c>
      <c r="O44" s="13">
        <f>TRA_Inv!AI126</f>
        <v>448909</v>
      </c>
      <c r="P44" s="13">
        <f>TRA_Inv!AJ126</f>
        <v>494526</v>
      </c>
      <c r="Q44" s="13">
        <f>TRA_Inv!AK126</f>
        <v>537650</v>
      </c>
      <c r="R44" s="13">
        <f>TRA_Inv!AL126</f>
        <v>580629</v>
      </c>
      <c r="S44" s="13">
        <f>TRA_Inv!AM126</f>
        <v>618258</v>
      </c>
      <c r="T44" s="13">
        <f>TRA_Inv!AN126</f>
        <v>653247</v>
      </c>
      <c r="U44" s="13">
        <f>TRA_Inv!AO126</f>
        <v>681153</v>
      </c>
      <c r="V44" s="13">
        <f>TRA_Inv!AP126</f>
        <v>705058</v>
      </c>
      <c r="W44" s="13">
        <f>TRA_Inv!AQ126</f>
        <v>720100</v>
      </c>
      <c r="X44" s="13">
        <f>TRA_Inv!AR126</f>
        <v>731967</v>
      </c>
      <c r="Y44" s="13">
        <f>TRA_Inv!AS126</f>
        <v>737423</v>
      </c>
      <c r="Z44" s="13">
        <f>TRA_Inv!AT126</f>
        <v>743056</v>
      </c>
      <c r="AA44" s="13">
        <f>TRA_Inv!AU126</f>
        <v>744757</v>
      </c>
      <c r="AB44" s="13">
        <f>TRA_Inv!AV126</f>
        <v>747226</v>
      </c>
      <c r="AC44" s="13">
        <f>TRA_Inv!AW126</f>
        <v>744425</v>
      </c>
      <c r="AD44" s="13">
        <f>TRA_Inv!AX126</f>
        <v>744159</v>
      </c>
      <c r="AE44" s="13">
        <f>TRA_Inv!AY126</f>
        <v>743983</v>
      </c>
      <c r="AF44" s="13">
        <f>TRA_Inv!AZ126</f>
        <v>749677</v>
      </c>
    </row>
    <row r="45" spans="1:32" x14ac:dyDescent="0.45">
      <c r="A45" s="15" t="s">
        <v>125</v>
      </c>
      <c r="B45" s="13">
        <f>TRA_Inv!V111</f>
        <v>27488</v>
      </c>
      <c r="C45" s="13">
        <f>TRA_Inv!W111</f>
        <v>30522</v>
      </c>
      <c r="D45" s="13">
        <f>TRA_Inv!X111</f>
        <v>32676</v>
      </c>
      <c r="E45" s="13">
        <f>TRA_Inv!Y111</f>
        <v>35736</v>
      </c>
      <c r="F45" s="13">
        <f>TRA_Inv!Z111</f>
        <v>37464</v>
      </c>
      <c r="G45" s="13">
        <f>TRA_Inv!AA111</f>
        <v>37624</v>
      </c>
      <c r="H45" s="13">
        <f>TRA_Inv!AB111</f>
        <v>37228</v>
      </c>
      <c r="I45" s="13">
        <f>TRA_Inv!AC111</f>
        <v>36543</v>
      </c>
      <c r="J45" s="13">
        <f>TRA_Inv!AD111</f>
        <v>35997</v>
      </c>
      <c r="K45" s="13">
        <f>TRA_Inv!AE111</f>
        <v>35491</v>
      </c>
      <c r="L45" s="13">
        <f>TRA_Inv!AF111</f>
        <v>35229</v>
      </c>
      <c r="M45" s="13">
        <f>TRA_Inv!AG111</f>
        <v>34769</v>
      </c>
      <c r="N45" s="13">
        <f>TRA_Inv!AH111</f>
        <v>34332</v>
      </c>
      <c r="O45" s="13">
        <f>TRA_Inv!AI111</f>
        <v>33782</v>
      </c>
      <c r="P45" s="13">
        <f>TRA_Inv!AJ111</f>
        <v>33370</v>
      </c>
      <c r="Q45" s="13">
        <f>TRA_Inv!AK111</f>
        <v>32859</v>
      </c>
      <c r="R45" s="13">
        <f>TRA_Inv!AL111</f>
        <v>32424</v>
      </c>
      <c r="S45" s="13">
        <f>TRA_Inv!AM111</f>
        <v>31878</v>
      </c>
      <c r="T45" s="13">
        <f>TRA_Inv!AN111</f>
        <v>31533</v>
      </c>
      <c r="U45" s="13">
        <f>TRA_Inv!AO111</f>
        <v>31152</v>
      </c>
      <c r="V45" s="13">
        <f>TRA_Inv!AP111</f>
        <v>30954</v>
      </c>
      <c r="W45" s="13">
        <f>TRA_Inv!AQ111</f>
        <v>30740</v>
      </c>
      <c r="X45" s="13">
        <f>TRA_Inv!AR111</f>
        <v>30725</v>
      </c>
      <c r="Y45" s="13">
        <f>TRA_Inv!AS111</f>
        <v>30615</v>
      </c>
      <c r="Z45" s="13">
        <f>TRA_Inv!AT111</f>
        <v>30677</v>
      </c>
      <c r="AA45" s="13">
        <f>TRA_Inv!AU111</f>
        <v>30695</v>
      </c>
      <c r="AB45" s="13">
        <f>TRA_Inv!AV111</f>
        <v>30798</v>
      </c>
      <c r="AC45" s="13">
        <f>TRA_Inv!AW111</f>
        <v>30745</v>
      </c>
      <c r="AD45" s="13">
        <f>TRA_Inv!AX111</f>
        <v>30939</v>
      </c>
      <c r="AE45" s="13">
        <f>TRA_Inv!AY111</f>
        <v>30954</v>
      </c>
      <c r="AF45" s="13">
        <f>TRA_Inv!AZ111</f>
        <v>31120</v>
      </c>
    </row>
    <row r="46" spans="1:32" x14ac:dyDescent="0.45">
      <c r="A46" s="15" t="s">
        <v>126</v>
      </c>
      <c r="B46" s="13">
        <f>TRA_Inv!V139</f>
        <v>575</v>
      </c>
      <c r="C46" s="13">
        <f>TRA_Inv!W139</f>
        <v>108</v>
      </c>
      <c r="D46" s="13">
        <f>TRA_Inv!X139</f>
        <v>21</v>
      </c>
      <c r="E46" s="13">
        <f>TRA_Inv!Y139</f>
        <v>13</v>
      </c>
      <c r="F46" s="13">
        <f>TRA_Inv!Z139</f>
        <v>11</v>
      </c>
      <c r="G46" s="13">
        <f>TRA_Inv!AA139</f>
        <v>12</v>
      </c>
      <c r="H46" s="13">
        <f>TRA_Inv!AB139</f>
        <v>11</v>
      </c>
      <c r="I46" s="13">
        <f>TRA_Inv!AC139</f>
        <v>12</v>
      </c>
      <c r="J46" s="13">
        <f>TRA_Inv!AD139</f>
        <v>17</v>
      </c>
      <c r="K46" s="13">
        <f>TRA_Inv!AE139</f>
        <v>131</v>
      </c>
      <c r="L46" s="13">
        <f>TRA_Inv!AF139</f>
        <v>1479</v>
      </c>
      <c r="M46" s="13">
        <f>TRA_Inv!AG139</f>
        <v>3516</v>
      </c>
      <c r="N46" s="13">
        <f>TRA_Inv!AH139</f>
        <v>5849</v>
      </c>
      <c r="O46" s="13">
        <f>TRA_Inv!AI139</f>
        <v>8312</v>
      </c>
      <c r="P46" s="13">
        <f>TRA_Inv!AJ139</f>
        <v>11021</v>
      </c>
      <c r="Q46" s="13">
        <f>TRA_Inv!AK139</f>
        <v>13877</v>
      </c>
      <c r="R46" s="13">
        <f>TRA_Inv!AL139</f>
        <v>16893</v>
      </c>
      <c r="S46" s="13">
        <f>TRA_Inv!AM139</f>
        <v>20085</v>
      </c>
      <c r="T46" s="13">
        <f>TRA_Inv!AN139</f>
        <v>23428</v>
      </c>
      <c r="U46" s="13">
        <f>TRA_Inv!AO139</f>
        <v>26940</v>
      </c>
      <c r="V46" s="13">
        <f>TRA_Inv!AP139</f>
        <v>30703</v>
      </c>
      <c r="W46" s="13">
        <f>TRA_Inv!AQ139</f>
        <v>34904</v>
      </c>
      <c r="X46" s="13">
        <f>TRA_Inv!AR139</f>
        <v>39531</v>
      </c>
      <c r="Y46" s="13">
        <f>TRA_Inv!AS139</f>
        <v>44439</v>
      </c>
      <c r="Z46" s="13">
        <f>TRA_Inv!AT139</f>
        <v>49697</v>
      </c>
      <c r="AA46" s="13">
        <f>TRA_Inv!AU139</f>
        <v>55245</v>
      </c>
      <c r="AB46" s="13">
        <f>TRA_Inv!AV139</f>
        <v>60968</v>
      </c>
      <c r="AC46" s="13">
        <f>TRA_Inv!AW139</f>
        <v>66766</v>
      </c>
      <c r="AD46" s="13">
        <f>TRA_Inv!AX139</f>
        <v>72871</v>
      </c>
      <c r="AE46" s="13">
        <f>TRA_Inv!AY139</f>
        <v>79366</v>
      </c>
      <c r="AF46" s="13">
        <f>TRA_Inv!AZ139</f>
        <v>85987</v>
      </c>
    </row>
    <row r="48" spans="1:32" x14ac:dyDescent="0.45">
      <c r="A48" s="1" t="s">
        <v>998</v>
      </c>
      <c r="B48">
        <v>2020</v>
      </c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45">
      <c r="A49" s="15" t="s">
        <v>1</v>
      </c>
      <c r="B49" s="13">
        <f>TRA_Inv!V172</f>
        <v>0</v>
      </c>
      <c r="C49" s="13">
        <f>TRA_Inv!W172</f>
        <v>0</v>
      </c>
      <c r="D49" s="13">
        <f>TRA_Inv!X172</f>
        <v>0</v>
      </c>
      <c r="E49" s="13">
        <f>TRA_Inv!Y172</f>
        <v>0</v>
      </c>
      <c r="F49" s="13">
        <f>TRA_Inv!Z172</f>
        <v>0</v>
      </c>
      <c r="G49" s="13">
        <f>TRA_Inv!AA172</f>
        <v>0</v>
      </c>
      <c r="H49" s="13">
        <f>TRA_Inv!AB172</f>
        <v>0</v>
      </c>
      <c r="I49" s="13">
        <f>TRA_Inv!AC172</f>
        <v>0</v>
      </c>
      <c r="J49" s="13">
        <f>TRA_Inv!AD172</f>
        <v>2</v>
      </c>
      <c r="K49" s="13">
        <f>TRA_Inv!AE172</f>
        <v>16</v>
      </c>
      <c r="L49" s="13">
        <f>TRA_Inv!AF172</f>
        <v>67</v>
      </c>
      <c r="M49" s="13">
        <f>TRA_Inv!AG172</f>
        <v>141</v>
      </c>
      <c r="N49" s="13">
        <f>TRA_Inv!AH172</f>
        <v>226</v>
      </c>
      <c r="O49" s="13">
        <f>TRA_Inv!AI172</f>
        <v>327</v>
      </c>
      <c r="P49" s="13">
        <f>TRA_Inv!AJ172</f>
        <v>440</v>
      </c>
      <c r="Q49" s="13">
        <f>TRA_Inv!AK172</f>
        <v>566</v>
      </c>
      <c r="R49" s="13">
        <f>TRA_Inv!AL172</f>
        <v>707</v>
      </c>
      <c r="S49" s="13">
        <f>TRA_Inv!AM172</f>
        <v>860</v>
      </c>
      <c r="T49" s="13">
        <f>TRA_Inv!AN172</f>
        <v>1026</v>
      </c>
      <c r="U49" s="13">
        <f>TRA_Inv!AO172</f>
        <v>1202</v>
      </c>
      <c r="V49" s="13">
        <f>TRA_Inv!AP172</f>
        <v>1385</v>
      </c>
      <c r="W49" s="13">
        <f>TRA_Inv!AQ172</f>
        <v>1588</v>
      </c>
      <c r="X49" s="13">
        <f>TRA_Inv!AR172</f>
        <v>1807</v>
      </c>
      <c r="Y49" s="13">
        <f>TRA_Inv!AS172</f>
        <v>2043</v>
      </c>
      <c r="Z49" s="13">
        <f>TRA_Inv!AT172</f>
        <v>2291</v>
      </c>
      <c r="AA49" s="13">
        <f>TRA_Inv!AU172</f>
        <v>2552</v>
      </c>
      <c r="AB49" s="13">
        <f>TRA_Inv!AV172</f>
        <v>2819</v>
      </c>
      <c r="AC49" s="13">
        <f>TRA_Inv!AW172</f>
        <v>3098</v>
      </c>
      <c r="AD49" s="13">
        <f>TRA_Inv!AX172</f>
        <v>3375</v>
      </c>
      <c r="AE49" s="13">
        <f>TRA_Inv!AY172</f>
        <v>3667</v>
      </c>
      <c r="AF49" s="13">
        <f>TRA_Inv!AZ172</f>
        <v>4000</v>
      </c>
    </row>
    <row r="50" spans="1:32" x14ac:dyDescent="0.45">
      <c r="A50" s="15" t="s">
        <v>2</v>
      </c>
      <c r="B50" s="13">
        <f>TRA_Inv!V165</f>
        <v>29</v>
      </c>
      <c r="C50" s="13">
        <f>TRA_Inv!W165</f>
        <v>37</v>
      </c>
      <c r="D50" s="13">
        <f>TRA_Inv!X165</f>
        <v>46</v>
      </c>
      <c r="E50" s="13">
        <f>TRA_Inv!Y165</f>
        <v>57</v>
      </c>
      <c r="F50" s="13">
        <f>TRA_Inv!Z165</f>
        <v>68</v>
      </c>
      <c r="G50" s="13">
        <f>TRA_Inv!AA165</f>
        <v>86</v>
      </c>
      <c r="H50" s="13">
        <f>TRA_Inv!AB165</f>
        <v>103</v>
      </c>
      <c r="I50" s="13">
        <f>TRA_Inv!AC165</f>
        <v>126</v>
      </c>
      <c r="J50" s="13">
        <f>TRA_Inv!AD165</f>
        <v>154</v>
      </c>
      <c r="K50" s="13">
        <f>TRA_Inv!AE165</f>
        <v>187</v>
      </c>
      <c r="L50" s="13">
        <f>TRA_Inv!AF165</f>
        <v>226</v>
      </c>
      <c r="M50" s="13">
        <f>TRA_Inv!AG165</f>
        <v>275</v>
      </c>
      <c r="N50" s="13">
        <f>TRA_Inv!AH165</f>
        <v>329</v>
      </c>
      <c r="O50" s="13">
        <f>TRA_Inv!AI165</f>
        <v>392</v>
      </c>
      <c r="P50" s="13">
        <f>TRA_Inv!AJ165</f>
        <v>472</v>
      </c>
      <c r="Q50" s="13">
        <f>TRA_Inv!AK165</f>
        <v>566</v>
      </c>
      <c r="R50" s="13">
        <f>TRA_Inv!AL165</f>
        <v>681</v>
      </c>
      <c r="S50" s="13">
        <f>TRA_Inv!AM165</f>
        <v>815</v>
      </c>
      <c r="T50" s="13">
        <f>TRA_Inv!AN165</f>
        <v>979</v>
      </c>
      <c r="U50" s="13">
        <f>TRA_Inv!AO165</f>
        <v>1171</v>
      </c>
      <c r="V50" s="13">
        <f>TRA_Inv!AP165</f>
        <v>1400</v>
      </c>
      <c r="W50" s="13">
        <f>TRA_Inv!AQ165</f>
        <v>1665</v>
      </c>
      <c r="X50" s="13">
        <f>TRA_Inv!AR165</f>
        <v>1980</v>
      </c>
      <c r="Y50" s="13">
        <f>TRA_Inv!AS165</f>
        <v>2344</v>
      </c>
      <c r="Z50" s="13">
        <f>TRA_Inv!AT165</f>
        <v>2764</v>
      </c>
      <c r="AA50" s="13">
        <f>TRA_Inv!AU165</f>
        <v>3244</v>
      </c>
      <c r="AB50" s="13">
        <f>TRA_Inv!AV165</f>
        <v>3792</v>
      </c>
      <c r="AC50" s="13">
        <f>TRA_Inv!AW165</f>
        <v>4410</v>
      </c>
      <c r="AD50" s="13">
        <f>TRA_Inv!AX165</f>
        <v>5109</v>
      </c>
      <c r="AE50" s="13">
        <f>TRA_Inv!AY165</f>
        <v>5890</v>
      </c>
      <c r="AF50" s="13">
        <f>TRA_Inv!AZ165</f>
        <v>6781</v>
      </c>
    </row>
    <row r="51" spans="1:32" x14ac:dyDescent="0.45">
      <c r="A51" s="15" t="s">
        <v>3</v>
      </c>
      <c r="B51" s="13">
        <f>SUM(TRA_Inv!V164)</f>
        <v>2</v>
      </c>
      <c r="C51" s="13">
        <f>SUM(TRA_Inv!W164)</f>
        <v>2</v>
      </c>
      <c r="D51" s="13">
        <f>SUM(TRA_Inv!X164)</f>
        <v>3</v>
      </c>
      <c r="E51" s="13">
        <f>SUM(TRA_Inv!Y164)</f>
        <v>5</v>
      </c>
      <c r="F51" s="13">
        <f>SUM(TRA_Inv!Z164)</f>
        <v>7</v>
      </c>
      <c r="G51" s="13">
        <f>SUM(TRA_Inv!AA164)</f>
        <v>11</v>
      </c>
      <c r="H51" s="13">
        <f>SUM(TRA_Inv!AB164)</f>
        <v>15</v>
      </c>
      <c r="I51" s="13">
        <f>SUM(TRA_Inv!AC164)</f>
        <v>20</v>
      </c>
      <c r="J51" s="13">
        <f>SUM(TRA_Inv!AD164)</f>
        <v>26</v>
      </c>
      <c r="K51" s="13">
        <f>SUM(TRA_Inv!AE164)</f>
        <v>35</v>
      </c>
      <c r="L51" s="13">
        <f>SUM(TRA_Inv!AF164)</f>
        <v>46</v>
      </c>
      <c r="M51" s="13">
        <f>SUM(TRA_Inv!AG164)</f>
        <v>59</v>
      </c>
      <c r="N51" s="13">
        <f>SUM(TRA_Inv!AH164)</f>
        <v>80</v>
      </c>
      <c r="O51" s="13">
        <f>SUM(TRA_Inv!AI164)</f>
        <v>100</v>
      </c>
      <c r="P51" s="13">
        <f>SUM(TRA_Inv!AJ164)</f>
        <v>132</v>
      </c>
      <c r="Q51" s="13">
        <f>SUM(TRA_Inv!AK164)</f>
        <v>171</v>
      </c>
      <c r="R51" s="13">
        <f>SUM(TRA_Inv!AL164)</f>
        <v>221</v>
      </c>
      <c r="S51" s="13">
        <f>SUM(TRA_Inv!AM164)</f>
        <v>286</v>
      </c>
      <c r="T51" s="13">
        <f>SUM(TRA_Inv!AN164)</f>
        <v>363</v>
      </c>
      <c r="U51" s="13">
        <f>SUM(TRA_Inv!AO164)</f>
        <v>463</v>
      </c>
      <c r="V51" s="13">
        <f>SUM(TRA_Inv!AP164)</f>
        <v>589</v>
      </c>
      <c r="W51" s="13">
        <f>SUM(TRA_Inv!AQ164)</f>
        <v>745</v>
      </c>
      <c r="X51" s="13">
        <f>SUM(TRA_Inv!AR164)</f>
        <v>938</v>
      </c>
      <c r="Y51" s="13">
        <f>SUM(TRA_Inv!AS164)</f>
        <v>1174</v>
      </c>
      <c r="Z51" s="13">
        <f>SUM(TRA_Inv!AT164)</f>
        <v>1456</v>
      </c>
      <c r="AA51" s="13">
        <f>SUM(TRA_Inv!AU164)</f>
        <v>1794</v>
      </c>
      <c r="AB51" s="13">
        <f>SUM(TRA_Inv!AV164)</f>
        <v>2192</v>
      </c>
      <c r="AC51" s="13">
        <f>SUM(TRA_Inv!AW164)</f>
        <v>2651</v>
      </c>
      <c r="AD51" s="13">
        <f>SUM(TRA_Inv!AX164)</f>
        <v>3172</v>
      </c>
      <c r="AE51" s="13">
        <f>SUM(TRA_Inv!AY164)</f>
        <v>3751</v>
      </c>
      <c r="AF51" s="13">
        <f>SUM(TRA_Inv!AZ164)</f>
        <v>4369</v>
      </c>
    </row>
    <row r="52" spans="1:32" x14ac:dyDescent="0.45">
      <c r="A52" s="15" t="s">
        <v>4</v>
      </c>
      <c r="B52" s="13">
        <f>TRA_Inv!V163</f>
        <v>112117</v>
      </c>
      <c r="C52" s="13">
        <f>TRA_Inv!W163</f>
        <v>113952</v>
      </c>
      <c r="D52" s="13">
        <f>TRA_Inv!X163</f>
        <v>115025</v>
      </c>
      <c r="E52" s="13">
        <f>TRA_Inv!Y163</f>
        <v>116595</v>
      </c>
      <c r="F52" s="13">
        <f>TRA_Inv!Z163</f>
        <v>118206</v>
      </c>
      <c r="G52" s="13">
        <f>TRA_Inv!AA163</f>
        <v>119982</v>
      </c>
      <c r="H52" s="13">
        <f>TRA_Inv!AB163</f>
        <v>120981</v>
      </c>
      <c r="I52" s="13">
        <f>TRA_Inv!AC163</f>
        <v>122221</v>
      </c>
      <c r="J52" s="13">
        <f>TRA_Inv!AD163</f>
        <v>123579</v>
      </c>
      <c r="K52" s="13">
        <f>TRA_Inv!AE163</f>
        <v>124879</v>
      </c>
      <c r="L52" s="13">
        <f>TRA_Inv!AF163</f>
        <v>126017</v>
      </c>
      <c r="M52" s="13">
        <f>TRA_Inv!AG163</f>
        <v>126953</v>
      </c>
      <c r="N52" s="13">
        <f>TRA_Inv!AH163</f>
        <v>128073</v>
      </c>
      <c r="O52" s="13">
        <f>TRA_Inv!AI163</f>
        <v>128298</v>
      </c>
      <c r="P52" s="13">
        <f>TRA_Inv!AJ163</f>
        <v>129166</v>
      </c>
      <c r="Q52" s="13">
        <f>TRA_Inv!AK163</f>
        <v>129975</v>
      </c>
      <c r="R52" s="13">
        <f>TRA_Inv!AL163</f>
        <v>130741</v>
      </c>
      <c r="S52" s="13">
        <f>TRA_Inv!AM163</f>
        <v>131429</v>
      </c>
      <c r="T52" s="13">
        <f>TRA_Inv!AN163</f>
        <v>132063</v>
      </c>
      <c r="U52" s="13">
        <f>TRA_Inv!AO163</f>
        <v>132542</v>
      </c>
      <c r="V52" s="13">
        <f>TRA_Inv!AP163</f>
        <v>132981</v>
      </c>
      <c r="W52" s="13">
        <f>TRA_Inv!AQ163</f>
        <v>133313</v>
      </c>
      <c r="X52" s="13">
        <f>TRA_Inv!AR163</f>
        <v>133470</v>
      </c>
      <c r="Y52" s="13">
        <f>TRA_Inv!AS163</f>
        <v>133423</v>
      </c>
      <c r="Z52" s="13">
        <f>TRA_Inv!AT163</f>
        <v>133111</v>
      </c>
      <c r="AA52" s="13">
        <f>TRA_Inv!AU163</f>
        <v>132609</v>
      </c>
      <c r="AB52" s="13">
        <f>TRA_Inv!AV163</f>
        <v>131826</v>
      </c>
      <c r="AC52" s="13">
        <f>TRA_Inv!AW163</f>
        <v>130703</v>
      </c>
      <c r="AD52" s="13">
        <f>TRA_Inv!AX163</f>
        <v>129384</v>
      </c>
      <c r="AE52" s="13">
        <f>TRA_Inv!AY163</f>
        <v>127739</v>
      </c>
      <c r="AF52" s="13">
        <f>TRA_Inv!AZ163</f>
        <v>125829</v>
      </c>
    </row>
    <row r="53" spans="1:32" x14ac:dyDescent="0.45">
      <c r="A53" s="15" t="s">
        <v>5</v>
      </c>
      <c r="B53" s="13">
        <f>0</f>
        <v>0</v>
      </c>
      <c r="C53" s="13">
        <f>0</f>
        <v>0</v>
      </c>
      <c r="D53" s="13">
        <f>0</f>
        <v>0</v>
      </c>
      <c r="E53" s="13">
        <f>0</f>
        <v>0</v>
      </c>
      <c r="F53" s="13">
        <f>0</f>
        <v>0</v>
      </c>
      <c r="G53" s="13">
        <f>0</f>
        <v>0</v>
      </c>
      <c r="H53" s="13">
        <f>0</f>
        <v>0</v>
      </c>
      <c r="I53" s="13">
        <f>0</f>
        <v>0</v>
      </c>
      <c r="J53" s="13">
        <f>0</f>
        <v>0</v>
      </c>
      <c r="K53" s="13">
        <f>0</f>
        <v>0</v>
      </c>
      <c r="L53" s="13">
        <f>0</f>
        <v>0</v>
      </c>
      <c r="M53" s="13">
        <f>0</f>
        <v>0</v>
      </c>
      <c r="N53" s="13">
        <f>0</f>
        <v>0</v>
      </c>
      <c r="O53" s="13">
        <f>0</f>
        <v>0</v>
      </c>
      <c r="P53" s="13">
        <f>0</f>
        <v>0</v>
      </c>
      <c r="Q53" s="13">
        <f>0</f>
        <v>0</v>
      </c>
      <c r="R53" s="13">
        <f>0</f>
        <v>0</v>
      </c>
      <c r="S53" s="13">
        <f>0</f>
        <v>0</v>
      </c>
      <c r="T53" s="13">
        <f>0</f>
        <v>0</v>
      </c>
      <c r="U53" s="13">
        <f>0</f>
        <v>0</v>
      </c>
      <c r="V53" s="13">
        <f>0</f>
        <v>0</v>
      </c>
      <c r="W53" s="13">
        <f>0</f>
        <v>0</v>
      </c>
      <c r="X53" s="13">
        <f>0</f>
        <v>0</v>
      </c>
      <c r="Y53" s="13">
        <f>0</f>
        <v>0</v>
      </c>
      <c r="Z53" s="13">
        <f>0</f>
        <v>0</v>
      </c>
      <c r="AA53" s="13">
        <f>0</f>
        <v>0</v>
      </c>
      <c r="AB53" s="13">
        <f>0</f>
        <v>0</v>
      </c>
      <c r="AC53" s="13">
        <f>0</f>
        <v>0</v>
      </c>
      <c r="AD53" s="13">
        <f>0</f>
        <v>0</v>
      </c>
      <c r="AE53" s="13">
        <f>0</f>
        <v>0</v>
      </c>
      <c r="AF53" s="13">
        <f>0</f>
        <v>0</v>
      </c>
    </row>
    <row r="54" spans="1:32" x14ac:dyDescent="0.45">
      <c r="A54" s="15" t="s">
        <v>125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</row>
    <row r="55" spans="1:32" x14ac:dyDescent="0.45">
      <c r="A55" s="15" t="s">
        <v>126</v>
      </c>
      <c r="B55" s="13">
        <f>TRA_Inv!V177</f>
        <v>7</v>
      </c>
      <c r="C55" s="13">
        <f>TRA_Inv!W177</f>
        <v>0</v>
      </c>
      <c r="D55" s="13">
        <f>TRA_Inv!X177</f>
        <v>0</v>
      </c>
      <c r="E55" s="13">
        <f>TRA_Inv!Y177</f>
        <v>0</v>
      </c>
      <c r="F55" s="13">
        <f>TRA_Inv!Z177</f>
        <v>0</v>
      </c>
      <c r="G55" s="13">
        <f>TRA_Inv!AA177</f>
        <v>0</v>
      </c>
      <c r="H55" s="13">
        <f>TRA_Inv!AB177</f>
        <v>0</v>
      </c>
      <c r="I55" s="13">
        <f>TRA_Inv!AC177</f>
        <v>0</v>
      </c>
      <c r="J55" s="13">
        <f>TRA_Inv!AD177</f>
        <v>0</v>
      </c>
      <c r="K55" s="13">
        <f>TRA_Inv!AE177</f>
        <v>0</v>
      </c>
      <c r="L55" s="13">
        <f>TRA_Inv!AF177</f>
        <v>129</v>
      </c>
      <c r="M55" s="13">
        <f>TRA_Inv!AG177</f>
        <v>392</v>
      </c>
      <c r="N55" s="13">
        <f>TRA_Inv!AH177</f>
        <v>688</v>
      </c>
      <c r="O55" s="13">
        <f>TRA_Inv!AI177</f>
        <v>1026</v>
      </c>
      <c r="P55" s="13">
        <f>TRA_Inv!AJ177</f>
        <v>1389</v>
      </c>
      <c r="Q55" s="13">
        <f>TRA_Inv!AK177</f>
        <v>1793</v>
      </c>
      <c r="R55" s="13">
        <f>TRA_Inv!AL177</f>
        <v>2217</v>
      </c>
      <c r="S55" s="13">
        <f>TRA_Inv!AM177</f>
        <v>2684</v>
      </c>
      <c r="T55" s="13">
        <f>TRA_Inv!AN177</f>
        <v>3166</v>
      </c>
      <c r="U55" s="13">
        <f>TRA_Inv!AO177</f>
        <v>3680</v>
      </c>
      <c r="V55" s="13">
        <f>TRA_Inv!AP177</f>
        <v>4224</v>
      </c>
      <c r="W55" s="13">
        <f>TRA_Inv!AQ177</f>
        <v>4842</v>
      </c>
      <c r="X55" s="13">
        <f>TRA_Inv!AR177</f>
        <v>5485</v>
      </c>
      <c r="Y55" s="13">
        <f>TRA_Inv!AS177</f>
        <v>6172</v>
      </c>
      <c r="Z55" s="13">
        <f>TRA_Inv!AT177</f>
        <v>6880</v>
      </c>
      <c r="AA55" s="13">
        <f>TRA_Inv!AU177</f>
        <v>7656</v>
      </c>
      <c r="AB55" s="13">
        <f>TRA_Inv!AV177</f>
        <v>8420</v>
      </c>
      <c r="AC55" s="13">
        <f>TRA_Inv!AW177</f>
        <v>9264</v>
      </c>
      <c r="AD55" s="13">
        <f>TRA_Inv!AX177</f>
        <v>10071</v>
      </c>
      <c r="AE55" s="13">
        <f>TRA_Inv!AY177</f>
        <v>10939</v>
      </c>
      <c r="AF55" s="13">
        <f>TRA_Inv!AZ177</f>
        <v>11884</v>
      </c>
    </row>
    <row r="57" spans="1:32" x14ac:dyDescent="0.45">
      <c r="A57" s="1" t="s">
        <v>1000</v>
      </c>
      <c r="B57">
        <v>2020</v>
      </c>
      <c r="C57">
        <v>2021</v>
      </c>
      <c r="D57">
        <v>2022</v>
      </c>
      <c r="E57">
        <v>2023</v>
      </c>
      <c r="F57">
        <v>2024</v>
      </c>
      <c r="G57">
        <v>2025</v>
      </c>
      <c r="H57">
        <v>2026</v>
      </c>
      <c r="I57">
        <v>2027</v>
      </c>
      <c r="J57">
        <v>2028</v>
      </c>
      <c r="K57">
        <v>2029</v>
      </c>
      <c r="L57">
        <v>2030</v>
      </c>
      <c r="M57">
        <v>2031</v>
      </c>
      <c r="N57">
        <v>2032</v>
      </c>
      <c r="O57">
        <v>2033</v>
      </c>
      <c r="P57">
        <v>2034</v>
      </c>
      <c r="Q57">
        <v>2035</v>
      </c>
      <c r="R57">
        <v>2036</v>
      </c>
      <c r="S57">
        <v>2037</v>
      </c>
      <c r="T57">
        <v>2038</v>
      </c>
      <c r="U57">
        <v>2039</v>
      </c>
      <c r="V57">
        <v>2040</v>
      </c>
      <c r="W57">
        <v>2041</v>
      </c>
      <c r="X57">
        <v>2042</v>
      </c>
      <c r="Y57">
        <v>2043</v>
      </c>
      <c r="Z57">
        <v>2044</v>
      </c>
      <c r="AA57">
        <v>2045</v>
      </c>
      <c r="AB57">
        <v>2046</v>
      </c>
      <c r="AC57">
        <v>2047</v>
      </c>
      <c r="AD57">
        <v>2048</v>
      </c>
      <c r="AE57">
        <v>2049</v>
      </c>
      <c r="AF57">
        <v>2050</v>
      </c>
    </row>
    <row r="58" spans="1:32" x14ac:dyDescent="0.45">
      <c r="A58" s="15" t="s">
        <v>1</v>
      </c>
      <c r="B58" s="13">
        <f>TRA_Inv!V190</f>
        <v>407.92355134685261</v>
      </c>
      <c r="C58" s="13">
        <f>TRA_Inv!W190</f>
        <v>387.65715557089277</v>
      </c>
      <c r="D58" s="13">
        <f>TRA_Inv!X190</f>
        <v>375.82962352884965</v>
      </c>
      <c r="E58" s="13">
        <f>TRA_Inv!Y190</f>
        <v>352.4552258364688</v>
      </c>
      <c r="F58" s="13">
        <f>TRA_Inv!Z190</f>
        <v>339.8824616742483</v>
      </c>
      <c r="G58" s="13">
        <f>TRA_Inv!AA190</f>
        <v>325.81033276823911</v>
      </c>
      <c r="H58" s="13">
        <f>TRA_Inv!AB190</f>
        <v>321.5257559846828</v>
      </c>
      <c r="I58" s="13">
        <f>TRA_Inv!AC190</f>
        <v>313.53615512935545</v>
      </c>
      <c r="J58" s="13">
        <f>TRA_Inv!AD190</f>
        <v>308.19579818695502</v>
      </c>
      <c r="K58" s="13">
        <f>TRA_Inv!AE190</f>
        <v>303.04427152595099</v>
      </c>
      <c r="L58" s="13">
        <f>TRA_Inv!AF190</f>
        <v>301.5278363600728</v>
      </c>
      <c r="M58" s="13">
        <f>TRA_Inv!AG190</f>
        <v>512.3556922864567</v>
      </c>
      <c r="N58" s="13">
        <f>TRA_Inv!AH190</f>
        <v>245.72711249119786</v>
      </c>
      <c r="O58" s="13">
        <f>TRA_Inv!AI190</f>
        <v>259.13185182506578</v>
      </c>
      <c r="P58" s="13">
        <f>TRA_Inv!AJ190</f>
        <v>278.53536966344041</v>
      </c>
      <c r="Q58" s="13">
        <f>TRA_Inv!AK190</f>
        <v>288.97304955497498</v>
      </c>
      <c r="R58" s="13">
        <f>TRA_Inv!AL190</f>
        <v>317.83422548275985</v>
      </c>
      <c r="S58" s="13">
        <f>TRA_Inv!AM190</f>
        <v>326.91078761180682</v>
      </c>
      <c r="T58" s="13">
        <f>TRA_Inv!AN190</f>
        <v>329.89077616864529</v>
      </c>
      <c r="U58" s="13">
        <f>TRA_Inv!AO190</f>
        <v>359.06690572832127</v>
      </c>
      <c r="V58" s="13">
        <f>TRA_Inv!AP190</f>
        <v>376.99240370130451</v>
      </c>
      <c r="W58" s="13">
        <f>TRA_Inv!AQ190</f>
        <v>344.62720119800082</v>
      </c>
      <c r="X58" s="13">
        <f>TRA_Inv!AR190</f>
        <v>367.20142942224771</v>
      </c>
      <c r="Y58" s="13">
        <f>TRA_Inv!AS190</f>
        <v>378.89906955857532</v>
      </c>
      <c r="Z58" s="13">
        <f>TRA_Inv!AT190</f>
        <v>381.45662602985658</v>
      </c>
      <c r="AA58" s="13">
        <f>TRA_Inv!AU190</f>
        <v>396.22783311849088</v>
      </c>
      <c r="AB58" s="13">
        <f>TRA_Inv!AV190</f>
        <v>398.07541911313871</v>
      </c>
      <c r="AC58" s="13">
        <f>TRA_Inv!AW190</f>
        <v>441.37971413695533</v>
      </c>
      <c r="AD58" s="13">
        <f>TRA_Inv!AX190</f>
        <v>446.71406635747456</v>
      </c>
      <c r="AE58" s="13">
        <f>TRA_Inv!AY190</f>
        <v>446.41078406701644</v>
      </c>
      <c r="AF58" s="13">
        <f>TRA_Inv!AZ190</f>
        <v>449.27069617674448</v>
      </c>
    </row>
    <row r="59" spans="1:32" x14ac:dyDescent="0.45">
      <c r="A59" s="15" t="s">
        <v>2</v>
      </c>
      <c r="B59" s="13">
        <f>TRA_Inv!V174</f>
        <v>0</v>
      </c>
      <c r="C59" s="13">
        <f>TRA_Inv!W174</f>
        <v>0</v>
      </c>
      <c r="D59" s="13">
        <f>TRA_Inv!X174</f>
        <v>0</v>
      </c>
      <c r="E59" s="13">
        <f>TRA_Inv!Y174</f>
        <v>0</v>
      </c>
      <c r="F59" s="13">
        <f>TRA_Inv!Z174</f>
        <v>0</v>
      </c>
      <c r="G59" s="13">
        <f>TRA_Inv!AA174</f>
        <v>0</v>
      </c>
      <c r="H59" s="13">
        <f>TRA_Inv!AB174</f>
        <v>0</v>
      </c>
      <c r="I59" s="13">
        <f>TRA_Inv!AC174</f>
        <v>0</v>
      </c>
      <c r="J59" s="13">
        <f>TRA_Inv!AD174</f>
        <v>0</v>
      </c>
      <c r="K59" s="13">
        <f>TRA_Inv!AE174</f>
        <v>0</v>
      </c>
      <c r="L59" s="13">
        <f>TRA_Inv!AF174</f>
        <v>0</v>
      </c>
      <c r="M59" s="13">
        <f>TRA_Inv!AG174</f>
        <v>0</v>
      </c>
      <c r="N59" s="13">
        <f>TRA_Inv!AH174</f>
        <v>0</v>
      </c>
      <c r="O59" s="13">
        <f>TRA_Inv!AI174</f>
        <v>0</v>
      </c>
      <c r="P59" s="13">
        <f>TRA_Inv!AJ174</f>
        <v>0</v>
      </c>
      <c r="Q59" s="13">
        <f>TRA_Inv!AK174</f>
        <v>0</v>
      </c>
      <c r="R59" s="13">
        <f>TRA_Inv!AL174</f>
        <v>0</v>
      </c>
      <c r="S59" s="13">
        <f>TRA_Inv!AM174</f>
        <v>0</v>
      </c>
      <c r="T59" s="13">
        <f>TRA_Inv!AN174</f>
        <v>0</v>
      </c>
      <c r="U59" s="13">
        <f>TRA_Inv!AO174</f>
        <v>0</v>
      </c>
      <c r="V59" s="13">
        <f>TRA_Inv!AP174</f>
        <v>0</v>
      </c>
      <c r="W59" s="13">
        <f>TRA_Inv!AQ174</f>
        <v>0</v>
      </c>
      <c r="X59" s="13">
        <f>TRA_Inv!AR174</f>
        <v>0</v>
      </c>
      <c r="Y59" s="13">
        <f>TRA_Inv!AS174</f>
        <v>0</v>
      </c>
      <c r="Z59" s="13">
        <f>TRA_Inv!AT174</f>
        <v>0</v>
      </c>
      <c r="AA59" s="13">
        <f>TRA_Inv!AU174</f>
        <v>0</v>
      </c>
      <c r="AB59" s="13">
        <f>TRA_Inv!AV174</f>
        <v>0</v>
      </c>
      <c r="AC59" s="13">
        <f>TRA_Inv!AW174</f>
        <v>0</v>
      </c>
      <c r="AD59" s="13">
        <f>TRA_Inv!AX174</f>
        <v>0</v>
      </c>
      <c r="AE59" s="13">
        <f>TRA_Inv!AY174</f>
        <v>0</v>
      </c>
      <c r="AF59" s="13">
        <f>TRA_Inv!AZ174</f>
        <v>0</v>
      </c>
    </row>
    <row r="60" spans="1:32" x14ac:dyDescent="0.45">
      <c r="A60" s="15" t="s">
        <v>3</v>
      </c>
      <c r="B60" s="13">
        <f>SUM(TRA_Inv!V173)</f>
        <v>0</v>
      </c>
      <c r="C60" s="13">
        <f>SUM(TRA_Inv!W173)</f>
        <v>0</v>
      </c>
      <c r="D60" s="13">
        <f>SUM(TRA_Inv!X173)</f>
        <v>0</v>
      </c>
      <c r="E60" s="13">
        <f>SUM(TRA_Inv!Y173)</f>
        <v>0</v>
      </c>
      <c r="F60" s="13">
        <f>SUM(TRA_Inv!Z173)</f>
        <v>0</v>
      </c>
      <c r="G60" s="13">
        <f>SUM(TRA_Inv!AA173)</f>
        <v>0</v>
      </c>
      <c r="H60" s="13">
        <f>SUM(TRA_Inv!AB173)</f>
        <v>0</v>
      </c>
      <c r="I60" s="13">
        <f>SUM(TRA_Inv!AC173)</f>
        <v>0</v>
      </c>
      <c r="J60" s="13">
        <f>SUM(TRA_Inv!AD173)</f>
        <v>0</v>
      </c>
      <c r="K60" s="13">
        <f>SUM(TRA_Inv!AE173)</f>
        <v>0</v>
      </c>
      <c r="L60" s="13">
        <f>SUM(TRA_Inv!AF173)</f>
        <v>0</v>
      </c>
      <c r="M60" s="13">
        <f>SUM(TRA_Inv!AG173)</f>
        <v>0</v>
      </c>
      <c r="N60" s="13">
        <f>SUM(TRA_Inv!AH173)</f>
        <v>0</v>
      </c>
      <c r="O60" s="13">
        <f>SUM(TRA_Inv!AI173)</f>
        <v>0</v>
      </c>
      <c r="P60" s="13">
        <f>SUM(TRA_Inv!AJ173)</f>
        <v>0</v>
      </c>
      <c r="Q60" s="13">
        <f>SUM(TRA_Inv!AK173)</f>
        <v>0</v>
      </c>
      <c r="R60" s="13">
        <f>SUM(TRA_Inv!AL173)</f>
        <v>0</v>
      </c>
      <c r="S60" s="13">
        <f>SUM(TRA_Inv!AM173)</f>
        <v>0</v>
      </c>
      <c r="T60" s="13">
        <f>SUM(TRA_Inv!AN173)</f>
        <v>0</v>
      </c>
      <c r="U60" s="13">
        <f>SUM(TRA_Inv!AO173)</f>
        <v>0</v>
      </c>
      <c r="V60" s="13">
        <f>SUM(TRA_Inv!AP173)</f>
        <v>0</v>
      </c>
      <c r="W60" s="13">
        <f>SUM(TRA_Inv!AQ173)</f>
        <v>0</v>
      </c>
      <c r="X60" s="13">
        <f>SUM(TRA_Inv!AR173)</f>
        <v>0</v>
      </c>
      <c r="Y60" s="13">
        <f>SUM(TRA_Inv!AS173)</f>
        <v>0</v>
      </c>
      <c r="Z60" s="13">
        <f>SUM(TRA_Inv!AT173)</f>
        <v>0</v>
      </c>
      <c r="AA60" s="13">
        <f>SUM(TRA_Inv!AU173)</f>
        <v>0</v>
      </c>
      <c r="AB60" s="13">
        <f>SUM(TRA_Inv!AV173)</f>
        <v>0</v>
      </c>
      <c r="AC60" s="13">
        <f>SUM(TRA_Inv!AW173)</f>
        <v>0</v>
      </c>
      <c r="AD60" s="13">
        <f>SUM(TRA_Inv!AX173)</f>
        <v>0</v>
      </c>
      <c r="AE60" s="13">
        <f>SUM(TRA_Inv!AY173)</f>
        <v>0</v>
      </c>
      <c r="AF60" s="13">
        <f>SUM(TRA_Inv!AZ173)</f>
        <v>0</v>
      </c>
    </row>
    <row r="61" spans="1:32" x14ac:dyDescent="0.45">
      <c r="A61" s="15" t="s">
        <v>4</v>
      </c>
      <c r="B61" s="13">
        <f>TRA_Inv!V189</f>
        <v>142.97701940700784</v>
      </c>
      <c r="C61" s="13">
        <f>TRA_Inv!W189</f>
        <v>136.40452831455627</v>
      </c>
      <c r="D61" s="13">
        <f>TRA_Inv!X189</f>
        <v>130.04894614511852</v>
      </c>
      <c r="E61" s="13">
        <f>TRA_Inv!Y189</f>
        <v>121.66403496531879</v>
      </c>
      <c r="F61" s="13">
        <f>TRA_Inv!Z189</f>
        <v>114.93607492106773</v>
      </c>
      <c r="G61" s="13">
        <f>TRA_Inv!AA189</f>
        <v>110.41112982902128</v>
      </c>
      <c r="H61" s="13">
        <f>TRA_Inv!AB189</f>
        <v>106.68709820729912</v>
      </c>
      <c r="I61" s="13">
        <f>TRA_Inv!AC189</f>
        <v>104.30635921464764</v>
      </c>
      <c r="J61" s="13">
        <f>TRA_Inv!AD189</f>
        <v>100.79592384485021</v>
      </c>
      <c r="K61" s="13">
        <f>TRA_Inv!AE189</f>
        <v>96.810221739258523</v>
      </c>
      <c r="L61" s="13">
        <f>TRA_Inv!AF189</f>
        <v>95.554976591696516</v>
      </c>
      <c r="M61" s="13">
        <f>TRA_Inv!AG189</f>
        <v>158.01053296372814</v>
      </c>
      <c r="N61" s="13">
        <f>TRA_Inv!AH189</f>
        <v>75.796063450678417</v>
      </c>
      <c r="O61" s="13">
        <f>TRA_Inv!AI189</f>
        <v>77.939706489893751</v>
      </c>
      <c r="P61" s="13">
        <f>TRA_Inv!AJ189</f>
        <v>81.749331947921277</v>
      </c>
      <c r="Q61" s="13">
        <f>TRA_Inv!AK189</f>
        <v>84.481140980147913</v>
      </c>
      <c r="R61" s="13">
        <f>TRA_Inv!AL189</f>
        <v>90.357099985038985</v>
      </c>
      <c r="S61" s="13">
        <f>TRA_Inv!AM189</f>
        <v>92.558326524791951</v>
      </c>
      <c r="T61" s="13">
        <f>TRA_Inv!AN189</f>
        <v>90.523312554904294</v>
      </c>
      <c r="U61" s="13">
        <f>TRA_Inv!AO189</f>
        <v>97.088033178258385</v>
      </c>
      <c r="V61" s="13">
        <f>TRA_Inv!AP189</f>
        <v>104.55646834839355</v>
      </c>
      <c r="W61" s="13">
        <f>TRA_Inv!AQ189</f>
        <v>86.973069055592688</v>
      </c>
      <c r="X61" s="13">
        <f>TRA_Inv!AR189</f>
        <v>93.163338714638328</v>
      </c>
      <c r="Y61" s="13">
        <f>TRA_Inv!AS189</f>
        <v>89.977623366459397</v>
      </c>
      <c r="Z61" s="13">
        <f>TRA_Inv!AT189</f>
        <v>85.474098210802353</v>
      </c>
      <c r="AA61" s="13">
        <f>TRA_Inv!AU189</f>
        <v>88.657252833091093</v>
      </c>
      <c r="AB61" s="13">
        <f>TRA_Inv!AV189</f>
        <v>84.179830232156405</v>
      </c>
      <c r="AC61" s="13">
        <f>TRA_Inv!AW189</f>
        <v>94.074060176084743</v>
      </c>
      <c r="AD61" s="13">
        <f>TRA_Inv!AX189</f>
        <v>94.109531150565658</v>
      </c>
      <c r="AE61" s="13">
        <f>TRA_Inv!AY189</f>
        <v>90.181330130921538</v>
      </c>
      <c r="AF61" s="13">
        <f>TRA_Inv!AZ189</f>
        <v>88.932080239578681</v>
      </c>
    </row>
    <row r="62" spans="1:32" x14ac:dyDescent="0.45">
      <c r="A62" s="15" t="s">
        <v>5</v>
      </c>
      <c r="B62" s="13">
        <f>0</f>
        <v>0</v>
      </c>
      <c r="C62" s="13">
        <f>0</f>
        <v>0</v>
      </c>
      <c r="D62" s="13">
        <f>0</f>
        <v>0</v>
      </c>
      <c r="E62" s="13">
        <f>0</f>
        <v>0</v>
      </c>
      <c r="F62" s="13">
        <f>0</f>
        <v>0</v>
      </c>
      <c r="G62" s="13">
        <f>0</f>
        <v>0</v>
      </c>
      <c r="H62" s="13">
        <f>0</f>
        <v>0</v>
      </c>
      <c r="I62" s="13">
        <f>0</f>
        <v>0</v>
      </c>
      <c r="J62" s="13">
        <f>0</f>
        <v>0</v>
      </c>
      <c r="K62" s="13">
        <f>0</f>
        <v>0</v>
      </c>
      <c r="L62" s="13">
        <f>0</f>
        <v>0</v>
      </c>
      <c r="M62" s="13">
        <f>0</f>
        <v>0</v>
      </c>
      <c r="N62" s="13">
        <f>0</f>
        <v>0</v>
      </c>
      <c r="O62" s="13">
        <f>0</f>
        <v>0</v>
      </c>
      <c r="P62" s="13">
        <f>0</f>
        <v>0</v>
      </c>
      <c r="Q62" s="13">
        <f>0</f>
        <v>0</v>
      </c>
      <c r="R62" s="13">
        <f>0</f>
        <v>0</v>
      </c>
      <c r="S62" s="13">
        <f>0</f>
        <v>0</v>
      </c>
      <c r="T62" s="13">
        <f>0</f>
        <v>0</v>
      </c>
      <c r="U62" s="13">
        <f>0</f>
        <v>0</v>
      </c>
      <c r="V62" s="13">
        <f>0</f>
        <v>0</v>
      </c>
      <c r="W62" s="13">
        <f>0</f>
        <v>0</v>
      </c>
      <c r="X62" s="13">
        <f>0</f>
        <v>0</v>
      </c>
      <c r="Y62" s="13">
        <f>0</f>
        <v>0</v>
      </c>
      <c r="Z62" s="13">
        <f>0</f>
        <v>0</v>
      </c>
      <c r="AA62" s="13">
        <f>0</f>
        <v>0</v>
      </c>
      <c r="AB62" s="13">
        <f>0</f>
        <v>0</v>
      </c>
      <c r="AC62" s="13">
        <f>0</f>
        <v>0</v>
      </c>
      <c r="AD62" s="13">
        <f>0</f>
        <v>0</v>
      </c>
      <c r="AE62" s="13">
        <f>0</f>
        <v>0</v>
      </c>
      <c r="AF62" s="13">
        <f>0</f>
        <v>0</v>
      </c>
    </row>
    <row r="63" spans="1:32" x14ac:dyDescent="0.45">
      <c r="A63" s="15" t="s">
        <v>125</v>
      </c>
      <c r="B63" s="13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x14ac:dyDescent="0.45">
      <c r="A64" s="15" t="s">
        <v>126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</row>
    <row r="66" spans="1:32" s="1" customFormat="1" x14ac:dyDescent="0.45">
      <c r="A66" s="1" t="s">
        <v>1001</v>
      </c>
    </row>
    <row r="67" spans="1:32" s="1" customFormat="1" x14ac:dyDescent="0.45">
      <c r="A67" s="83">
        <v>0.25</v>
      </c>
    </row>
    <row r="69" spans="1:32" x14ac:dyDescent="0.45">
      <c r="A69" s="1" t="s">
        <v>993</v>
      </c>
      <c r="B69">
        <v>2020</v>
      </c>
      <c r="C69">
        <v>2021</v>
      </c>
      <c r="D69">
        <v>2022</v>
      </c>
      <c r="E69">
        <v>2023</v>
      </c>
      <c r="F69">
        <v>2024</v>
      </c>
      <c r="G69">
        <v>2025</v>
      </c>
      <c r="H69">
        <v>2026</v>
      </c>
      <c r="I69">
        <v>2027</v>
      </c>
      <c r="J69">
        <v>2028</v>
      </c>
      <c r="K69">
        <v>2029</v>
      </c>
      <c r="L69">
        <v>2030</v>
      </c>
      <c r="M69">
        <v>2031</v>
      </c>
      <c r="N69">
        <v>2032</v>
      </c>
      <c r="O69">
        <v>2033</v>
      </c>
      <c r="P69">
        <v>2034</v>
      </c>
      <c r="Q69">
        <v>2035</v>
      </c>
      <c r="R69">
        <v>2036</v>
      </c>
      <c r="S69">
        <v>2037</v>
      </c>
      <c r="T69">
        <v>2038</v>
      </c>
      <c r="U69">
        <v>2039</v>
      </c>
      <c r="V69">
        <v>2040</v>
      </c>
      <c r="W69">
        <v>2041</v>
      </c>
      <c r="X69">
        <v>2042</v>
      </c>
      <c r="Y69">
        <v>2043</v>
      </c>
      <c r="Z69">
        <v>2044</v>
      </c>
      <c r="AA69">
        <v>2045</v>
      </c>
      <c r="AB69">
        <v>2046</v>
      </c>
      <c r="AC69">
        <v>2047</v>
      </c>
      <c r="AD69">
        <v>2048</v>
      </c>
      <c r="AE69">
        <v>2049</v>
      </c>
      <c r="AF69">
        <v>2050</v>
      </c>
    </row>
    <row r="70" spans="1:32" x14ac:dyDescent="0.45">
      <c r="A70" s="15" t="s">
        <v>1</v>
      </c>
      <c r="B70" s="82">
        <f>B4/SUM(B$4:B$10)*(1+$A$67)</f>
        <v>1.4767576610916653E-2</v>
      </c>
      <c r="C70" s="82">
        <f t="shared" ref="C70:AF76" si="0">C4/SUM(C$4:C$10)*(1+$A$67)</f>
        <v>0.1013893282348942</v>
      </c>
      <c r="D70" s="82">
        <f t="shared" si="0"/>
        <v>0.11699386030390785</v>
      </c>
      <c r="E70" s="82">
        <f t="shared" si="0"/>
        <v>0.14015173503837913</v>
      </c>
      <c r="F70" s="82">
        <f t="shared" si="0"/>
        <v>0.13101643024766155</v>
      </c>
      <c r="G70" s="82">
        <f t="shared" si="0"/>
        <v>0.12679464206382662</v>
      </c>
      <c r="H70" s="82">
        <f t="shared" si="0"/>
        <v>0.11555772065858767</v>
      </c>
      <c r="I70" s="82">
        <f t="shared" si="0"/>
        <v>0.11257543075744461</v>
      </c>
      <c r="J70" s="82">
        <f t="shared" si="0"/>
        <v>0.1030003825249743</v>
      </c>
      <c r="K70" s="82">
        <f t="shared" si="0"/>
        <v>0.10368770076420951</v>
      </c>
      <c r="L70" s="82">
        <f t="shared" si="0"/>
        <v>0.11895382812388679</v>
      </c>
      <c r="M70" s="82">
        <f t="shared" si="0"/>
        <v>0.13574927833683798</v>
      </c>
      <c r="N70" s="82">
        <f t="shared" si="0"/>
        <v>0.15461273677897677</v>
      </c>
      <c r="O70" s="82">
        <f t="shared" si="0"/>
        <v>0.17318719286689416</v>
      </c>
      <c r="P70" s="82">
        <f t="shared" si="0"/>
        <v>0.19241494699036191</v>
      </c>
      <c r="Q70" s="82">
        <f t="shared" si="0"/>
        <v>0.21101797463275587</v>
      </c>
      <c r="R70" s="82">
        <f t="shared" si="0"/>
        <v>0.22991241945341304</v>
      </c>
      <c r="S70" s="82">
        <f t="shared" si="0"/>
        <v>0.24774802133070445</v>
      </c>
      <c r="T70" s="82">
        <f t="shared" si="0"/>
        <v>0.26499012533665622</v>
      </c>
      <c r="U70" s="82">
        <f t="shared" si="0"/>
        <v>0.28036023017123557</v>
      </c>
      <c r="V70" s="82">
        <f t="shared" si="0"/>
        <v>0.29527943637729809</v>
      </c>
      <c r="W70" s="82">
        <f t="shared" si="0"/>
        <v>0.30875049363120499</v>
      </c>
      <c r="X70" s="82">
        <f t="shared" si="0"/>
        <v>0.32237847415756882</v>
      </c>
      <c r="Y70" s="82">
        <f t="shared" si="0"/>
        <v>0.33478643878173947</v>
      </c>
      <c r="Z70" s="82">
        <f t="shared" si="0"/>
        <v>0.34846079302155797</v>
      </c>
      <c r="AA70" s="82">
        <f t="shared" si="0"/>
        <v>0.36073965257173163</v>
      </c>
      <c r="AB70" s="82">
        <f t="shared" si="0"/>
        <v>0.3741745006112312</v>
      </c>
      <c r="AC70" s="82">
        <f t="shared" si="0"/>
        <v>0.385942712376734</v>
      </c>
      <c r="AD70" s="82">
        <f t="shared" si="0"/>
        <v>0.39884321100335013</v>
      </c>
      <c r="AE70" s="82">
        <f t="shared" si="0"/>
        <v>0.41018636266853709</v>
      </c>
      <c r="AF70" s="82">
        <f t="shared" si="0"/>
        <v>0.42262760311426129</v>
      </c>
    </row>
    <row r="71" spans="1:32" x14ac:dyDescent="0.45">
      <c r="A71" s="15" t="s">
        <v>2</v>
      </c>
      <c r="B71" s="82">
        <f t="shared" ref="B71:Q76" si="1">B5/SUM(B$4:B$10)*(1+$A$67)</f>
        <v>8.4328980974594028E-3</v>
      </c>
      <c r="C71" s="82">
        <f t="shared" si="1"/>
        <v>7.2842554952802629E-3</v>
      </c>
      <c r="D71" s="82">
        <f t="shared" si="1"/>
        <v>8.2518038919692435E-3</v>
      </c>
      <c r="E71" s="82">
        <f t="shared" si="1"/>
        <v>8.5909691609674117E-3</v>
      </c>
      <c r="F71" s="82">
        <f t="shared" si="1"/>
        <v>9.446762479484885E-3</v>
      </c>
      <c r="G71" s="82">
        <f t="shared" si="1"/>
        <v>1.0283915505824857E-2</v>
      </c>
      <c r="H71" s="82">
        <f t="shared" si="1"/>
        <v>1.1413448458722657E-2</v>
      </c>
      <c r="I71" s="82">
        <f t="shared" si="1"/>
        <v>1.2378447794232725E-2</v>
      </c>
      <c r="J71" s="82">
        <f t="shared" si="1"/>
        <v>1.3592661631491539E-2</v>
      </c>
      <c r="K71" s="82">
        <f t="shared" si="1"/>
        <v>1.4279505320442962E-2</v>
      </c>
      <c r="L71" s="82">
        <f t="shared" si="1"/>
        <v>1.4788564417187493E-2</v>
      </c>
      <c r="M71" s="82">
        <f t="shared" si="1"/>
        <v>1.5345041185336708E-2</v>
      </c>
      <c r="N71" s="82">
        <f t="shared" si="1"/>
        <v>1.5848230946297479E-2</v>
      </c>
      <c r="O71" s="82">
        <f t="shared" si="1"/>
        <v>1.6332625224160378E-2</v>
      </c>
      <c r="P71" s="82">
        <f t="shared" si="1"/>
        <v>1.6815453016865354E-2</v>
      </c>
      <c r="Q71" s="82">
        <f t="shared" si="1"/>
        <v>1.7337075265219614E-2</v>
      </c>
      <c r="R71" s="82">
        <f t="shared" si="0"/>
        <v>1.7816565580840875E-2</v>
      </c>
      <c r="S71" s="82">
        <f t="shared" si="0"/>
        <v>1.834915490930231E-2</v>
      </c>
      <c r="T71" s="82">
        <f t="shared" si="0"/>
        <v>1.8878828352972894E-2</v>
      </c>
      <c r="U71" s="82">
        <f t="shared" si="0"/>
        <v>1.9490602501936953E-2</v>
      </c>
      <c r="V71" s="82">
        <f t="shared" si="0"/>
        <v>2.01135538152265E-2</v>
      </c>
      <c r="W71" s="82">
        <f t="shared" si="0"/>
        <v>2.0801149991137961E-2</v>
      </c>
      <c r="X71" s="82">
        <f t="shared" si="0"/>
        <v>2.1504228913772037E-2</v>
      </c>
      <c r="Y71" s="82">
        <f t="shared" si="0"/>
        <v>2.2289185289688273E-2</v>
      </c>
      <c r="Z71" s="82">
        <f t="shared" si="0"/>
        <v>2.3035652577362203E-2</v>
      </c>
      <c r="AA71" s="82">
        <f t="shared" si="0"/>
        <v>2.3824570273003033E-2</v>
      </c>
      <c r="AB71" s="82">
        <f t="shared" si="0"/>
        <v>2.4555176919701063E-2</v>
      </c>
      <c r="AC71" s="82">
        <f t="shared" si="0"/>
        <v>2.540889201955801E-2</v>
      </c>
      <c r="AD71" s="82">
        <f t="shared" si="0"/>
        <v>2.6215960571190095E-2</v>
      </c>
      <c r="AE71" s="82">
        <f t="shared" si="0"/>
        <v>2.7061010781199504E-2</v>
      </c>
      <c r="AF71" s="82">
        <f t="shared" si="0"/>
        <v>2.7825949313916638E-2</v>
      </c>
    </row>
    <row r="72" spans="1:32" x14ac:dyDescent="0.45">
      <c r="A72" s="15" t="s">
        <v>3</v>
      </c>
      <c r="B72" s="82">
        <f t="shared" si="1"/>
        <v>0.67087334892012906</v>
      </c>
      <c r="C72" s="82">
        <f t="shared" si="0"/>
        <v>0.62525196418939855</v>
      </c>
      <c r="D72" s="82">
        <f t="shared" si="0"/>
        <v>0.60861214540429631</v>
      </c>
      <c r="E72" s="82">
        <f t="shared" si="0"/>
        <v>0.58851093804609667</v>
      </c>
      <c r="F72" s="82">
        <f t="shared" si="0"/>
        <v>0.58893909045660864</v>
      </c>
      <c r="G72" s="82">
        <f t="shared" si="0"/>
        <v>0.58755641771438927</v>
      </c>
      <c r="H72" s="82">
        <f t="shared" si="0"/>
        <v>0.59100169267101776</v>
      </c>
      <c r="I72" s="82">
        <f t="shared" si="0"/>
        <v>0.59026281889948051</v>
      </c>
      <c r="J72" s="82">
        <f t="shared" si="0"/>
        <v>0.59362675786678376</v>
      </c>
      <c r="K72" s="82">
        <f t="shared" si="0"/>
        <v>0.59118571402994047</v>
      </c>
      <c r="L72" s="82">
        <f t="shared" si="0"/>
        <v>0.57891730334209957</v>
      </c>
      <c r="M72" s="82">
        <f t="shared" si="0"/>
        <v>0.56624534404769855</v>
      </c>
      <c r="N72" s="82">
        <f t="shared" si="0"/>
        <v>0.55157601618035335</v>
      </c>
      <c r="O72" s="82">
        <f t="shared" si="0"/>
        <v>0.53813293918976113</v>
      </c>
      <c r="P72" s="82">
        <f t="shared" si="0"/>
        <v>0.52365553202500714</v>
      </c>
      <c r="Q72" s="82">
        <f t="shared" si="0"/>
        <v>0.51012329210761764</v>
      </c>
      <c r="R72" s="82">
        <f t="shared" si="0"/>
        <v>0.49658074802983682</v>
      </c>
      <c r="S72" s="82">
        <f t="shared" si="0"/>
        <v>0.48441125200662183</v>
      </c>
      <c r="T72" s="82">
        <f t="shared" si="0"/>
        <v>0.47301898622464705</v>
      </c>
      <c r="U72" s="82">
        <f t="shared" si="0"/>
        <v>0.46347502851024192</v>
      </c>
      <c r="V72" s="82">
        <f t="shared" si="0"/>
        <v>0.45498468717982604</v>
      </c>
      <c r="W72" s="82">
        <f t="shared" si="0"/>
        <v>0.44841579108669732</v>
      </c>
      <c r="X72" s="82">
        <f t="shared" si="0"/>
        <v>0.44231730176482353</v>
      </c>
      <c r="Y72" s="82">
        <f t="shared" si="0"/>
        <v>0.43761552801596376</v>
      </c>
      <c r="Z72" s="82">
        <f t="shared" si="0"/>
        <v>0.43251986005549137</v>
      </c>
      <c r="AA72" s="82">
        <f t="shared" si="0"/>
        <v>0.42857895870974161</v>
      </c>
      <c r="AB72" s="82">
        <f t="shared" si="0"/>
        <v>0.42426822162423761</v>
      </c>
      <c r="AC72" s="82">
        <f t="shared" si="0"/>
        <v>0.42090076611578076</v>
      </c>
      <c r="AD72" s="82">
        <f t="shared" si="0"/>
        <v>0.41687897133173968</v>
      </c>
      <c r="AE72" s="82">
        <f t="shared" si="0"/>
        <v>0.41392978310442485</v>
      </c>
      <c r="AF72" s="82">
        <f t="shared" si="0"/>
        <v>0.41006222938950854</v>
      </c>
    </row>
    <row r="73" spans="1:32" x14ac:dyDescent="0.45">
      <c r="A73" s="15" t="s">
        <v>4</v>
      </c>
      <c r="B73" s="82">
        <f t="shared" si="1"/>
        <v>0.50474699267716927</v>
      </c>
      <c r="C73" s="82">
        <f t="shared" si="0"/>
        <v>0.44483911715222291</v>
      </c>
      <c r="D73" s="82">
        <f t="shared" si="0"/>
        <v>0.43351171573336117</v>
      </c>
      <c r="E73" s="82">
        <f t="shared" si="0"/>
        <v>0.4181014724315919</v>
      </c>
      <c r="F73" s="82">
        <f t="shared" si="0"/>
        <v>0.41919428145152809</v>
      </c>
      <c r="G73" s="82">
        <f t="shared" si="0"/>
        <v>0.41776767076596577</v>
      </c>
      <c r="H73" s="82">
        <f t="shared" si="0"/>
        <v>0.42078797295187653</v>
      </c>
      <c r="I73" s="82">
        <f t="shared" si="0"/>
        <v>0.41896021690142615</v>
      </c>
      <c r="J73" s="82">
        <f t="shared" si="0"/>
        <v>0.42103390840044824</v>
      </c>
      <c r="K73" s="82">
        <f t="shared" si="0"/>
        <v>0.4186032417849323</v>
      </c>
      <c r="L73" s="82">
        <f t="shared" si="0"/>
        <v>0.4081990346854647</v>
      </c>
      <c r="M73" s="82">
        <f t="shared" si="0"/>
        <v>0.39687386045919781</v>
      </c>
      <c r="N73" s="82">
        <f t="shared" si="0"/>
        <v>0.38482268848099294</v>
      </c>
      <c r="O73" s="82">
        <f t="shared" si="0"/>
        <v>0.3724635597138421</v>
      </c>
      <c r="P73" s="82">
        <f t="shared" si="0"/>
        <v>0.36002590557128988</v>
      </c>
      <c r="Q73" s="82">
        <f t="shared" si="0"/>
        <v>0.34808987258038626</v>
      </c>
      <c r="R73" s="82">
        <f t="shared" si="0"/>
        <v>0.3365407712191415</v>
      </c>
      <c r="S73" s="82">
        <f t="shared" si="0"/>
        <v>0.32582006930443774</v>
      </c>
      <c r="T73" s="82">
        <f t="shared" si="0"/>
        <v>0.31581140402872215</v>
      </c>
      <c r="U73" s="82">
        <f t="shared" si="0"/>
        <v>0.30714666887203906</v>
      </c>
      <c r="V73" s="82">
        <f t="shared" si="0"/>
        <v>0.29915683262257725</v>
      </c>
      <c r="W73" s="82">
        <f t="shared" si="0"/>
        <v>0.29233619892576418</v>
      </c>
      <c r="X73" s="82">
        <f t="shared" si="0"/>
        <v>0.2860486966486025</v>
      </c>
      <c r="Y73" s="82">
        <f t="shared" si="0"/>
        <v>0.28046248988232775</v>
      </c>
      <c r="Z73" s="82">
        <f t="shared" si="0"/>
        <v>0.2746099848194109</v>
      </c>
      <c r="AA73" s="82">
        <f t="shared" si="0"/>
        <v>0.26935362760861276</v>
      </c>
      <c r="AB73" s="82">
        <f t="shared" si="0"/>
        <v>0.26374821686537231</v>
      </c>
      <c r="AC73" s="82">
        <f t="shared" si="0"/>
        <v>0.25882290000830593</v>
      </c>
      <c r="AD73" s="82">
        <f t="shared" si="0"/>
        <v>0.25361092468447899</v>
      </c>
      <c r="AE73" s="82">
        <f t="shared" si="0"/>
        <v>0.24869889540781348</v>
      </c>
      <c r="AF73" s="82">
        <f t="shared" si="0"/>
        <v>0.24327624359747999</v>
      </c>
    </row>
    <row r="74" spans="1:32" x14ac:dyDescent="0.45">
      <c r="A74" s="15" t="s">
        <v>5</v>
      </c>
      <c r="B74" s="82">
        <f t="shared" si="1"/>
        <v>1.5989630976584193E-2</v>
      </c>
      <c r="C74" s="82">
        <f t="shared" si="0"/>
        <v>4.3603771500997777E-2</v>
      </c>
      <c r="D74" s="82">
        <f t="shared" si="0"/>
        <v>5.5323440130858673E-2</v>
      </c>
      <c r="E74" s="82">
        <f t="shared" si="0"/>
        <v>6.8316548171000482E-2</v>
      </c>
      <c r="F74" s="82">
        <f t="shared" si="0"/>
        <v>7.4321664732190915E-2</v>
      </c>
      <c r="G74" s="82">
        <f t="shared" si="0"/>
        <v>7.9769344460505542E-2</v>
      </c>
      <c r="H74" s="82">
        <f t="shared" si="0"/>
        <v>8.2499141297114914E-2</v>
      </c>
      <c r="I74" s="82">
        <f t="shared" si="0"/>
        <v>8.6224894244007699E-2</v>
      </c>
      <c r="J74" s="82">
        <f t="shared" si="0"/>
        <v>8.6980215056206497E-2</v>
      </c>
      <c r="K74" s="82">
        <f t="shared" si="0"/>
        <v>8.9975700590821786E-2</v>
      </c>
      <c r="L74" s="82">
        <f t="shared" si="0"/>
        <v>9.7381183686352221E-2</v>
      </c>
      <c r="M74" s="82">
        <f t="shared" si="0"/>
        <v>0.10453503867953358</v>
      </c>
      <c r="N74" s="82">
        <f t="shared" si="0"/>
        <v>0.11246704447696701</v>
      </c>
      <c r="O74" s="82">
        <f t="shared" si="0"/>
        <v>0.11960853613256525</v>
      </c>
      <c r="P74" s="82">
        <f t="shared" si="0"/>
        <v>0.12689515574554752</v>
      </c>
      <c r="Q74" s="82">
        <f t="shared" si="0"/>
        <v>0.13325276978630529</v>
      </c>
      <c r="R74" s="82">
        <f t="shared" si="0"/>
        <v>0.13878005767264359</v>
      </c>
      <c r="S74" s="82">
        <f t="shared" si="0"/>
        <v>0.14310702571313766</v>
      </c>
      <c r="T74" s="82">
        <f t="shared" si="0"/>
        <v>0.14633750536761936</v>
      </c>
      <c r="U74" s="82">
        <f t="shared" si="0"/>
        <v>0.14815205752539806</v>
      </c>
      <c r="V74" s="82">
        <f t="shared" si="0"/>
        <v>0.14852341377041861</v>
      </c>
      <c r="W74" s="82">
        <f t="shared" si="0"/>
        <v>0.14712738502420736</v>
      </c>
      <c r="X74" s="82">
        <f t="shared" si="0"/>
        <v>0.14436633307871685</v>
      </c>
      <c r="Y74" s="82">
        <f t="shared" si="0"/>
        <v>0.14065858474116455</v>
      </c>
      <c r="Z74" s="82">
        <f t="shared" si="0"/>
        <v>0.13629259498437191</v>
      </c>
      <c r="AA74" s="82">
        <f t="shared" si="0"/>
        <v>0.13158555586865356</v>
      </c>
      <c r="AB74" s="82">
        <f t="shared" si="0"/>
        <v>0.12644927768752059</v>
      </c>
      <c r="AC74" s="82">
        <f t="shared" si="0"/>
        <v>0.12122359946064463</v>
      </c>
      <c r="AD74" s="82">
        <f t="shared" si="0"/>
        <v>0.11580297329194034</v>
      </c>
      <c r="AE74" s="82">
        <f t="shared" si="0"/>
        <v>0.11059554646635232</v>
      </c>
      <c r="AF74" s="82">
        <f t="shared" si="0"/>
        <v>0.105859902319594</v>
      </c>
    </row>
    <row r="75" spans="1:32" x14ac:dyDescent="0.45">
      <c r="A75" s="15" t="s">
        <v>125</v>
      </c>
      <c r="B75" s="82">
        <f t="shared" si="1"/>
        <v>3.5096818448319883E-2</v>
      </c>
      <c r="C75" s="82">
        <f t="shared" si="0"/>
        <v>2.7576018177665446E-2</v>
      </c>
      <c r="D75" s="82">
        <f t="shared" si="0"/>
        <v>2.7292897131223612E-2</v>
      </c>
      <c r="E75" s="82">
        <f t="shared" si="0"/>
        <v>2.6315876390851138E-2</v>
      </c>
      <c r="F75" s="82">
        <f t="shared" si="0"/>
        <v>2.7071090570054662E-2</v>
      </c>
      <c r="G75" s="82">
        <f t="shared" si="0"/>
        <v>2.7818860141997876E-2</v>
      </c>
      <c r="H75" s="82">
        <f t="shared" si="0"/>
        <v>2.8732022704922189E-2</v>
      </c>
      <c r="I75" s="82">
        <f t="shared" si="0"/>
        <v>2.9591033520494039E-2</v>
      </c>
      <c r="J75" s="82">
        <f t="shared" si="0"/>
        <v>3.1758190940876292E-2</v>
      </c>
      <c r="K75" s="82">
        <f t="shared" si="0"/>
        <v>3.2219597979216405E-2</v>
      </c>
      <c r="L75" s="82">
        <f t="shared" si="0"/>
        <v>3.1226619367152327E-2</v>
      </c>
      <c r="M75" s="82">
        <f t="shared" si="0"/>
        <v>3.0001974574409663E-2</v>
      </c>
      <c r="N75" s="82">
        <f t="shared" si="0"/>
        <v>2.862855405065947E-2</v>
      </c>
      <c r="O75" s="82">
        <f t="shared" si="0"/>
        <v>2.738725395964944E-2</v>
      </c>
      <c r="P75" s="82">
        <f t="shared" si="0"/>
        <v>2.6419754375434257E-2</v>
      </c>
      <c r="Q75" s="82">
        <f t="shared" si="0"/>
        <v>2.5500613255522307E-2</v>
      </c>
      <c r="R75" s="82">
        <f t="shared" si="0"/>
        <v>2.4760222920531972E-2</v>
      </c>
      <c r="S75" s="82">
        <f t="shared" si="0"/>
        <v>2.400789318892085E-2</v>
      </c>
      <c r="T75" s="82">
        <f t="shared" si="0"/>
        <v>2.3437111698292813E-2</v>
      </c>
      <c r="U75" s="82">
        <f t="shared" si="0"/>
        <v>2.2858728486737298E-2</v>
      </c>
      <c r="V75" s="82">
        <f t="shared" si="0"/>
        <v>2.2394714962809901E-2</v>
      </c>
      <c r="W75" s="82">
        <f t="shared" si="0"/>
        <v>2.1911681385877575E-2</v>
      </c>
      <c r="X75" s="82">
        <f t="shared" si="0"/>
        <v>2.1522924114577485E-2</v>
      </c>
      <c r="Y75" s="82">
        <f t="shared" si="0"/>
        <v>2.107954321409905E-2</v>
      </c>
      <c r="Z75" s="82">
        <f t="shared" si="0"/>
        <v>2.0695250443597761E-2</v>
      </c>
      <c r="AA75" s="82">
        <f t="shared" si="0"/>
        <v>2.0224726085298943E-2</v>
      </c>
      <c r="AB75" s="82">
        <f t="shared" si="0"/>
        <v>1.9813384028741436E-2</v>
      </c>
      <c r="AC75" s="82">
        <f t="shared" si="0"/>
        <v>1.9404968727089557E-2</v>
      </c>
      <c r="AD75" s="82">
        <f t="shared" si="0"/>
        <v>1.9064368096758044E-2</v>
      </c>
      <c r="AE75" s="82">
        <f t="shared" si="0"/>
        <v>1.867937471880116E-2</v>
      </c>
      <c r="AF75" s="82">
        <f t="shared" si="0"/>
        <v>1.8314674540058345E-2</v>
      </c>
    </row>
    <row r="76" spans="1:32" x14ac:dyDescent="0.45">
      <c r="A76" s="15" t="s">
        <v>126</v>
      </c>
      <c r="B76" s="82">
        <f t="shared" si="1"/>
        <v>9.2734269421550388E-5</v>
      </c>
      <c r="C76" s="82">
        <f t="shared" si="0"/>
        <v>5.5545249540786619E-5</v>
      </c>
      <c r="D76" s="82">
        <f t="shared" si="0"/>
        <v>1.4137404383171063E-5</v>
      </c>
      <c r="E76" s="82">
        <f t="shared" si="0"/>
        <v>1.2460761113297442E-5</v>
      </c>
      <c r="F76" s="82">
        <f t="shared" si="0"/>
        <v>1.0680062471245414E-5</v>
      </c>
      <c r="G76" s="82">
        <f t="shared" si="0"/>
        <v>9.1493474900648852E-6</v>
      </c>
      <c r="H76" s="82">
        <f t="shared" si="0"/>
        <v>8.0012577582072057E-6</v>
      </c>
      <c r="I76" s="82">
        <f t="shared" si="0"/>
        <v>7.1578829142539339E-6</v>
      </c>
      <c r="J76" s="82">
        <f t="shared" si="0"/>
        <v>7.883579219394428E-6</v>
      </c>
      <c r="K76" s="82">
        <f t="shared" si="0"/>
        <v>4.8539530436533426E-5</v>
      </c>
      <c r="L76" s="82">
        <f t="shared" si="0"/>
        <v>5.3346637785698769E-4</v>
      </c>
      <c r="M76" s="82">
        <f t="shared" si="0"/>
        <v>1.2494627169857145E-3</v>
      </c>
      <c r="N76" s="82">
        <f t="shared" si="0"/>
        <v>2.0447290857530222E-3</v>
      </c>
      <c r="O76" s="82">
        <f t="shared" si="0"/>
        <v>2.8878929131275315E-3</v>
      </c>
      <c r="P76" s="82">
        <f t="shared" si="0"/>
        <v>3.7732522754938729E-3</v>
      </c>
      <c r="Q76" s="82">
        <f t="shared" si="0"/>
        <v>4.6784023721929769E-3</v>
      </c>
      <c r="R76" s="82">
        <f t="shared" si="0"/>
        <v>5.6092151235921477E-3</v>
      </c>
      <c r="S76" s="82">
        <f t="shared" si="0"/>
        <v>6.5565835468751506E-3</v>
      </c>
      <c r="T76" s="82">
        <f t="shared" si="0"/>
        <v>7.5260389910895321E-3</v>
      </c>
      <c r="U76" s="82">
        <f t="shared" si="0"/>
        <v>8.5166839324111385E-3</v>
      </c>
      <c r="V76" s="82">
        <f t="shared" si="0"/>
        <v>9.5473612718435658E-3</v>
      </c>
      <c r="W76" s="82">
        <f t="shared" si="0"/>
        <v>1.0657299955110612E-2</v>
      </c>
      <c r="X76" s="82">
        <f t="shared" si="0"/>
        <v>1.1862041321938752E-2</v>
      </c>
      <c r="Y76" s="82">
        <f t="shared" si="0"/>
        <v>1.3108230075017172E-2</v>
      </c>
      <c r="Z76" s="82">
        <f t="shared" si="0"/>
        <v>1.4385864098207855E-2</v>
      </c>
      <c r="AA76" s="82">
        <f t="shared" si="0"/>
        <v>1.5692908882958444E-2</v>
      </c>
      <c r="AB76" s="82">
        <f t="shared" si="0"/>
        <v>1.6991222263195854E-2</v>
      </c>
      <c r="AC76" s="82">
        <f t="shared" si="0"/>
        <v>1.8296161291887107E-2</v>
      </c>
      <c r="AD76" s="82">
        <f t="shared" si="0"/>
        <v>1.9583591020542818E-2</v>
      </c>
      <c r="AE76" s="82">
        <f t="shared" si="0"/>
        <v>2.084902685287153E-2</v>
      </c>
      <c r="AF76" s="82">
        <f t="shared" si="0"/>
        <v>2.2033397725181196E-2</v>
      </c>
    </row>
    <row r="78" spans="1:32" x14ac:dyDescent="0.45">
      <c r="A78" s="1" t="s">
        <v>995</v>
      </c>
      <c r="B78">
        <v>2020</v>
      </c>
      <c r="C78">
        <v>2021</v>
      </c>
      <c r="D78">
        <v>2022</v>
      </c>
      <c r="E78">
        <v>2023</v>
      </c>
      <c r="F78">
        <v>2024</v>
      </c>
      <c r="G78">
        <v>2025</v>
      </c>
      <c r="H78">
        <v>2026</v>
      </c>
      <c r="I78">
        <v>2027</v>
      </c>
      <c r="J78">
        <v>2028</v>
      </c>
      <c r="K78">
        <v>2029</v>
      </c>
      <c r="L78">
        <v>2030</v>
      </c>
      <c r="M78">
        <v>2031</v>
      </c>
      <c r="N78">
        <v>2032</v>
      </c>
      <c r="O78">
        <v>2033</v>
      </c>
      <c r="P78">
        <v>2034</v>
      </c>
      <c r="Q78">
        <v>2035</v>
      </c>
      <c r="R78">
        <v>2036</v>
      </c>
      <c r="S78">
        <v>2037</v>
      </c>
      <c r="T78">
        <v>2038</v>
      </c>
      <c r="U78">
        <v>2039</v>
      </c>
      <c r="V78">
        <v>2040</v>
      </c>
      <c r="W78">
        <v>2041</v>
      </c>
      <c r="X78">
        <v>2042</v>
      </c>
      <c r="Y78">
        <v>2043</v>
      </c>
      <c r="Z78">
        <v>2044</v>
      </c>
      <c r="AA78">
        <v>2045</v>
      </c>
      <c r="AB78">
        <v>2046</v>
      </c>
      <c r="AC78">
        <v>2047</v>
      </c>
      <c r="AD78">
        <v>2048</v>
      </c>
      <c r="AE78">
        <v>2049</v>
      </c>
      <c r="AF78">
        <v>2050</v>
      </c>
    </row>
    <row r="79" spans="1:32" x14ac:dyDescent="0.45">
      <c r="A79" s="15" t="s">
        <v>1</v>
      </c>
      <c r="B79" s="82">
        <f>B13/SUM(B$13:B$19)*(1+$A$67)</f>
        <v>3.5090305461910193E-2</v>
      </c>
      <c r="C79" s="82">
        <f t="shared" ref="C79:AF85" si="2">C13/SUM(C$13:C$19)*(1+$A$67)</f>
        <v>4.3481250859622143E-2</v>
      </c>
      <c r="D79" s="82">
        <f t="shared" si="2"/>
        <v>5.285751695929769E-2</v>
      </c>
      <c r="E79" s="82">
        <f t="shared" si="2"/>
        <v>6.1536405496361274E-2</v>
      </c>
      <c r="F79" s="82">
        <f t="shared" si="2"/>
        <v>7.0978247878570572E-2</v>
      </c>
      <c r="G79" s="82">
        <f t="shared" si="2"/>
        <v>8.0902192739569473E-2</v>
      </c>
      <c r="H79" s="82">
        <f t="shared" si="2"/>
        <v>9.1181632056156772E-2</v>
      </c>
      <c r="I79" s="82">
        <f t="shared" si="2"/>
        <v>0.10206645946226993</v>
      </c>
      <c r="J79" s="82">
        <f t="shared" si="2"/>
        <v>0.11291859822465852</v>
      </c>
      <c r="K79" s="82">
        <f t="shared" si="2"/>
        <v>0.12462934997078892</v>
      </c>
      <c r="L79" s="82">
        <f t="shared" si="2"/>
        <v>0.13612078603371175</v>
      </c>
      <c r="M79" s="82">
        <f t="shared" si="2"/>
        <v>0.14814571278274594</v>
      </c>
      <c r="N79" s="82">
        <f t="shared" si="2"/>
        <v>0.16009274160270692</v>
      </c>
      <c r="O79" s="82">
        <f t="shared" si="2"/>
        <v>0.17107680350455734</v>
      </c>
      <c r="P79" s="82">
        <f t="shared" si="2"/>
        <v>0.18114129315165248</v>
      </c>
      <c r="Q79" s="82">
        <f t="shared" si="2"/>
        <v>0.19180150189672523</v>
      </c>
      <c r="R79" s="82">
        <f t="shared" si="2"/>
        <v>0.20225869260210169</v>
      </c>
      <c r="S79" s="82">
        <f t="shared" si="2"/>
        <v>0.21401699939957972</v>
      </c>
      <c r="T79" s="82">
        <f t="shared" si="2"/>
        <v>0.2251009638932786</v>
      </c>
      <c r="U79" s="82">
        <f t="shared" si="2"/>
        <v>0.23730869897124579</v>
      </c>
      <c r="V79" s="82">
        <f t="shared" si="2"/>
        <v>0.24945878323825071</v>
      </c>
      <c r="W79" s="82">
        <f t="shared" si="2"/>
        <v>0.26339998081668597</v>
      </c>
      <c r="X79" s="82">
        <f t="shared" si="2"/>
        <v>0.27677760060353546</v>
      </c>
      <c r="Y79" s="82">
        <f t="shared" si="2"/>
        <v>0.29051298471494297</v>
      </c>
      <c r="Z79" s="82">
        <f t="shared" si="2"/>
        <v>0.30333871167928511</v>
      </c>
      <c r="AA79" s="82">
        <f t="shared" si="2"/>
        <v>0.31702670169417085</v>
      </c>
      <c r="AB79" s="82">
        <f t="shared" si="2"/>
        <v>0.32979714013955608</v>
      </c>
      <c r="AC79" s="82">
        <f t="shared" si="2"/>
        <v>0.34315552800100452</v>
      </c>
      <c r="AD79" s="82">
        <f t="shared" si="2"/>
        <v>0.35468083632276637</v>
      </c>
      <c r="AE79" s="82">
        <f t="shared" si="2"/>
        <v>0.36790712998167135</v>
      </c>
      <c r="AF79" s="82">
        <f t="shared" si="2"/>
        <v>0.37960839358715642</v>
      </c>
    </row>
    <row r="80" spans="1:32" x14ac:dyDescent="0.45">
      <c r="A80" s="15" t="s">
        <v>2</v>
      </c>
      <c r="B80" s="82">
        <f t="shared" ref="B80:Q85" si="3">B14/SUM(B$13:B$19)*(1+$A$67)</f>
        <v>8.9199876943586318E-2</v>
      </c>
      <c r="C80" s="82">
        <f t="shared" si="3"/>
        <v>9.3667554421896296E-2</v>
      </c>
      <c r="D80" s="82">
        <f t="shared" si="3"/>
        <v>9.8934432362330404E-2</v>
      </c>
      <c r="E80" s="82">
        <f t="shared" si="3"/>
        <v>0.1041046544120327</v>
      </c>
      <c r="F80" s="82">
        <f t="shared" si="3"/>
        <v>0.10867096928409226</v>
      </c>
      <c r="G80" s="82">
        <f t="shared" si="3"/>
        <v>0.11308338537309565</v>
      </c>
      <c r="H80" s="82">
        <f t="shared" si="3"/>
        <v>0.11686165545481134</v>
      </c>
      <c r="I80" s="82">
        <f t="shared" si="3"/>
        <v>0.12029312874787693</v>
      </c>
      <c r="J80" s="82">
        <f t="shared" si="3"/>
        <v>0.12283016952593645</v>
      </c>
      <c r="K80" s="82">
        <f t="shared" si="3"/>
        <v>0.1261587980467157</v>
      </c>
      <c r="L80" s="82">
        <f t="shared" si="3"/>
        <v>0.12905271757825937</v>
      </c>
      <c r="M80" s="82">
        <f t="shared" si="3"/>
        <v>0.13145712782745925</v>
      </c>
      <c r="N80" s="82">
        <f t="shared" si="3"/>
        <v>0.133180655277709</v>
      </c>
      <c r="O80" s="82">
        <f t="shared" si="3"/>
        <v>0.13482754792017845</v>
      </c>
      <c r="P80" s="82">
        <f t="shared" si="3"/>
        <v>0.13648135613172843</v>
      </c>
      <c r="Q80" s="82">
        <f t="shared" si="3"/>
        <v>0.13760935201672214</v>
      </c>
      <c r="R80" s="82">
        <f t="shared" si="2"/>
        <v>0.1386807669914959</v>
      </c>
      <c r="S80" s="82">
        <f t="shared" si="2"/>
        <v>0.13926936355448813</v>
      </c>
      <c r="T80" s="82">
        <f t="shared" si="2"/>
        <v>0.13953579712957573</v>
      </c>
      <c r="U80" s="82">
        <f t="shared" si="2"/>
        <v>0.13939756079828419</v>
      </c>
      <c r="V80" s="82">
        <f t="shared" si="2"/>
        <v>0.13937440665785342</v>
      </c>
      <c r="W80" s="82">
        <f t="shared" si="2"/>
        <v>0.13835965225883523</v>
      </c>
      <c r="X80" s="82">
        <f t="shared" si="2"/>
        <v>0.13744577610891073</v>
      </c>
      <c r="Y80" s="82">
        <f t="shared" si="2"/>
        <v>0.13617730329125871</v>
      </c>
      <c r="Z80" s="82">
        <f t="shared" si="2"/>
        <v>0.13500682636216954</v>
      </c>
      <c r="AA80" s="82">
        <f t="shared" si="2"/>
        <v>0.13332547112264234</v>
      </c>
      <c r="AB80" s="82">
        <f t="shared" si="2"/>
        <v>0.13143328724093006</v>
      </c>
      <c r="AC80" s="82">
        <f t="shared" si="2"/>
        <v>0.12920446697639376</v>
      </c>
      <c r="AD80" s="82">
        <f t="shared" si="2"/>
        <v>0.1272016597127065</v>
      </c>
      <c r="AE80" s="82">
        <f t="shared" si="2"/>
        <v>0.12483526970325826</v>
      </c>
      <c r="AF80" s="82">
        <f t="shared" si="2"/>
        <v>0.12258643414027537</v>
      </c>
    </row>
    <row r="81" spans="1:32" x14ac:dyDescent="0.45">
      <c r="A81" s="15" t="s">
        <v>3</v>
      </c>
      <c r="B81" s="82">
        <f t="shared" si="3"/>
        <v>7.3224975324625383E-3</v>
      </c>
      <c r="C81" s="82">
        <f t="shared" si="2"/>
        <v>7.002013078760143E-3</v>
      </c>
      <c r="D81" s="82">
        <f t="shared" si="2"/>
        <v>7.0300029928172386E-3</v>
      </c>
      <c r="E81" s="82">
        <f t="shared" si="2"/>
        <v>7.0921770401778661E-3</v>
      </c>
      <c r="F81" s="82">
        <f t="shared" si="2"/>
        <v>7.1262101111509504E-3</v>
      </c>
      <c r="G81" s="82">
        <f t="shared" si="2"/>
        <v>7.1137373189899969E-3</v>
      </c>
      <c r="H81" s="82">
        <f t="shared" si="2"/>
        <v>7.1512138052062012E-3</v>
      </c>
      <c r="I81" s="82">
        <f t="shared" si="2"/>
        <v>7.2357855087869308E-3</v>
      </c>
      <c r="J81" s="82">
        <f t="shared" si="2"/>
        <v>7.3173620275437347E-3</v>
      </c>
      <c r="K81" s="82">
        <f t="shared" si="2"/>
        <v>7.4405582072112784E-3</v>
      </c>
      <c r="L81" s="82">
        <f t="shared" si="2"/>
        <v>7.6727511179910564E-3</v>
      </c>
      <c r="M81" s="82">
        <f t="shared" si="2"/>
        <v>7.8116780641767488E-3</v>
      </c>
      <c r="N81" s="82">
        <f t="shared" si="2"/>
        <v>8.1110217050425031E-3</v>
      </c>
      <c r="O81" s="82">
        <f t="shared" si="2"/>
        <v>8.5292366080891493E-3</v>
      </c>
      <c r="P81" s="82">
        <f t="shared" si="2"/>
        <v>9.0251822203910245E-3</v>
      </c>
      <c r="Q81" s="82">
        <f t="shared" si="2"/>
        <v>9.8828094758844943E-3</v>
      </c>
      <c r="R81" s="82">
        <f t="shared" si="2"/>
        <v>1.098804081204127E-2</v>
      </c>
      <c r="S81" s="82">
        <f t="shared" si="2"/>
        <v>1.2348487691383969E-2</v>
      </c>
      <c r="T81" s="82">
        <f t="shared" si="2"/>
        <v>1.3896975241897475E-2</v>
      </c>
      <c r="U81" s="82">
        <f t="shared" si="2"/>
        <v>1.5597168199498346E-2</v>
      </c>
      <c r="V81" s="82">
        <f t="shared" si="2"/>
        <v>1.7412096638245392E-2</v>
      </c>
      <c r="W81" s="82">
        <f t="shared" si="2"/>
        <v>1.9314109327450452E-2</v>
      </c>
      <c r="X81" s="82">
        <f t="shared" si="2"/>
        <v>2.1271625259331652E-2</v>
      </c>
      <c r="Y81" s="82">
        <f t="shared" si="2"/>
        <v>2.3256205867978903E-2</v>
      </c>
      <c r="Z81" s="82">
        <f t="shared" si="2"/>
        <v>2.5402341649083615E-2</v>
      </c>
      <c r="AA81" s="82">
        <f t="shared" si="2"/>
        <v>2.7602459516392709E-2</v>
      </c>
      <c r="AB81" s="82">
        <f t="shared" si="2"/>
        <v>2.9973383635331828E-2</v>
      </c>
      <c r="AC81" s="82">
        <f t="shared" si="2"/>
        <v>3.2489954796584626E-2</v>
      </c>
      <c r="AD81" s="82">
        <f t="shared" si="2"/>
        <v>3.5420932703114652E-2</v>
      </c>
      <c r="AE81" s="82">
        <f t="shared" si="2"/>
        <v>3.8550676340942482E-2</v>
      </c>
      <c r="AF81" s="82">
        <f t="shared" si="2"/>
        <v>4.2044261428369312E-2</v>
      </c>
    </row>
    <row r="82" spans="1:32" x14ac:dyDescent="0.45">
      <c r="A82" s="15" t="s">
        <v>4</v>
      </c>
      <c r="B82" s="82">
        <f t="shared" si="3"/>
        <v>1.1063700921641264</v>
      </c>
      <c r="C82" s="82">
        <f t="shared" si="2"/>
        <v>1.0933143278692623</v>
      </c>
      <c r="D82" s="82">
        <f t="shared" si="2"/>
        <v>1.0781000598563448</v>
      </c>
      <c r="E82" s="82">
        <f t="shared" si="2"/>
        <v>1.0636139425822206</v>
      </c>
      <c r="F82" s="82">
        <f t="shared" si="2"/>
        <v>1.0491364885861121</v>
      </c>
      <c r="G82" s="82">
        <f t="shared" si="2"/>
        <v>1.0343344605342226</v>
      </c>
      <c r="H82" s="82">
        <f t="shared" si="2"/>
        <v>1.0199181047089791</v>
      </c>
      <c r="I82" s="82">
        <f t="shared" si="2"/>
        <v>1.005138707552947</v>
      </c>
      <c r="J82" s="82">
        <f t="shared" si="2"/>
        <v>0.99124172390845822</v>
      </c>
      <c r="K82" s="82">
        <f t="shared" si="2"/>
        <v>0.97570519957230561</v>
      </c>
      <c r="L82" s="82">
        <f t="shared" si="2"/>
        <v>0.95963138544891635</v>
      </c>
      <c r="M82" s="82">
        <f t="shared" si="2"/>
        <v>0.94157022619673858</v>
      </c>
      <c r="N82" s="82">
        <f t="shared" si="2"/>
        <v>0.92359907567879829</v>
      </c>
      <c r="O82" s="82">
        <f t="shared" si="2"/>
        <v>0.90615568632596832</v>
      </c>
      <c r="P82" s="82">
        <f t="shared" si="2"/>
        <v>0.88925022317706037</v>
      </c>
      <c r="Q82" s="82">
        <f t="shared" si="2"/>
        <v>0.87159847487806763</v>
      </c>
      <c r="R82" s="82">
        <f t="shared" si="2"/>
        <v>0.85390558636289882</v>
      </c>
      <c r="S82" s="82">
        <f t="shared" si="2"/>
        <v>0.83474838637045923</v>
      </c>
      <c r="T82" s="82">
        <f t="shared" si="2"/>
        <v>0.81658303067269222</v>
      </c>
      <c r="U82" s="82">
        <f t="shared" si="2"/>
        <v>0.79720500563451968</v>
      </c>
      <c r="V82" s="82">
        <f t="shared" si="2"/>
        <v>0.77778837537375012</v>
      </c>
      <c r="W82" s="82">
        <f t="shared" si="2"/>
        <v>0.75684713514644719</v>
      </c>
      <c r="X82" s="82">
        <f t="shared" si="2"/>
        <v>0.73638401659722574</v>
      </c>
      <c r="Y82" s="82">
        <f t="shared" si="2"/>
        <v>0.7158445541717926</v>
      </c>
      <c r="Z82" s="82">
        <f t="shared" si="2"/>
        <v>0.69629928426626952</v>
      </c>
      <c r="AA82" s="82">
        <f t="shared" si="2"/>
        <v>0.67590950866605393</v>
      </c>
      <c r="AB82" s="82">
        <f t="shared" si="2"/>
        <v>0.65717642733252868</v>
      </c>
      <c r="AC82" s="82">
        <f t="shared" si="2"/>
        <v>0.63742897727272718</v>
      </c>
      <c r="AD82" s="82">
        <f t="shared" si="2"/>
        <v>0.61989037890101772</v>
      </c>
      <c r="AE82" s="82">
        <f t="shared" si="2"/>
        <v>0.60043246436523923</v>
      </c>
      <c r="AF82" s="82">
        <f t="shared" si="2"/>
        <v>0.58310001265888767</v>
      </c>
    </row>
    <row r="83" spans="1:32" x14ac:dyDescent="0.45">
      <c r="A83" s="15" t="s">
        <v>5</v>
      </c>
      <c r="B83" s="82">
        <f t="shared" si="3"/>
        <v>8.6043351749067465E-3</v>
      </c>
      <c r="C83" s="82">
        <f t="shared" si="2"/>
        <v>8.9713292571614346E-3</v>
      </c>
      <c r="D83" s="82">
        <f t="shared" si="2"/>
        <v>9.4149042298483643E-3</v>
      </c>
      <c r="E83" s="82">
        <f t="shared" si="2"/>
        <v>9.9168985165656257E-3</v>
      </c>
      <c r="F83" s="82">
        <f t="shared" si="2"/>
        <v>1.0323293892673599E-2</v>
      </c>
      <c r="G83" s="82">
        <f t="shared" si="2"/>
        <v>1.08252524419413E-2</v>
      </c>
      <c r="H83" s="82">
        <f t="shared" si="2"/>
        <v>1.1202105878911961E-2</v>
      </c>
      <c r="I83" s="82">
        <f t="shared" si="2"/>
        <v>1.1655247316549008E-2</v>
      </c>
      <c r="J83" s="82">
        <f t="shared" si="2"/>
        <v>1.2125108562018521E-2</v>
      </c>
      <c r="K83" s="82">
        <f t="shared" si="2"/>
        <v>1.2552497271795325E-2</v>
      </c>
      <c r="L83" s="82">
        <f t="shared" si="2"/>
        <v>1.2899896800825594E-2</v>
      </c>
      <c r="M83" s="82">
        <f t="shared" si="2"/>
        <v>1.3348237769594949E-2</v>
      </c>
      <c r="N83" s="82">
        <f t="shared" si="2"/>
        <v>1.3694602624411984E-2</v>
      </c>
      <c r="O83" s="82">
        <f t="shared" si="2"/>
        <v>1.4042959089945593E-2</v>
      </c>
      <c r="P83" s="82">
        <f t="shared" si="2"/>
        <v>1.4371621687905274E-2</v>
      </c>
      <c r="Q83" s="82">
        <f t="shared" si="2"/>
        <v>1.4685104900518697E-2</v>
      </c>
      <c r="R83" s="82">
        <f t="shared" si="2"/>
        <v>1.4960915503039905E-2</v>
      </c>
      <c r="S83" s="82">
        <f t="shared" si="2"/>
        <v>1.522159261483038E-2</v>
      </c>
      <c r="T83" s="82">
        <f t="shared" si="2"/>
        <v>1.54333823135287E-2</v>
      </c>
      <c r="U83" s="82">
        <f t="shared" si="2"/>
        <v>1.5710767385219385E-2</v>
      </c>
      <c r="V83" s="82">
        <f t="shared" si="2"/>
        <v>1.5937059152330339E-2</v>
      </c>
      <c r="W83" s="82">
        <f t="shared" si="2"/>
        <v>1.6164121970998317E-2</v>
      </c>
      <c r="X83" s="82">
        <f t="shared" si="2"/>
        <v>1.6395761534900469E-2</v>
      </c>
      <c r="Y83" s="82">
        <f t="shared" si="2"/>
        <v>1.6599538246347259E-2</v>
      </c>
      <c r="Z83" s="82">
        <f t="shared" si="2"/>
        <v>1.6724587315377931E-2</v>
      </c>
      <c r="AA83" s="82">
        <f t="shared" si="2"/>
        <v>1.6896975217769679E-2</v>
      </c>
      <c r="AB83" s="82">
        <f t="shared" si="2"/>
        <v>1.6994908521233146E-2</v>
      </c>
      <c r="AC83" s="82">
        <f t="shared" si="2"/>
        <v>1.721614452536414E-2</v>
      </c>
      <c r="AD83" s="82">
        <f t="shared" si="2"/>
        <v>1.7272636295053195E-2</v>
      </c>
      <c r="AE83" s="82">
        <f t="shared" si="2"/>
        <v>1.7476559068118819E-2</v>
      </c>
      <c r="AF83" s="82">
        <f t="shared" si="2"/>
        <v>1.752697460031424E-2</v>
      </c>
    </row>
    <row r="84" spans="1:32" x14ac:dyDescent="0.45">
      <c r="A84" s="15" t="s">
        <v>125</v>
      </c>
      <c r="B84" s="82">
        <f t="shared" si="3"/>
        <v>3.3327778703549412E-3</v>
      </c>
      <c r="C84" s="82">
        <f t="shared" si="2"/>
        <v>3.5635245132975731E-3</v>
      </c>
      <c r="D84" s="82">
        <f t="shared" si="2"/>
        <v>3.6630835993615323E-3</v>
      </c>
      <c r="E84" s="82">
        <f t="shared" si="2"/>
        <v>3.7359219526418739E-3</v>
      </c>
      <c r="F84" s="82">
        <f t="shared" si="2"/>
        <v>3.7647902474005021E-3</v>
      </c>
      <c r="G84" s="82">
        <f t="shared" si="2"/>
        <v>3.7409715921810751E-3</v>
      </c>
      <c r="H84" s="82">
        <f t="shared" si="2"/>
        <v>3.685288095934484E-3</v>
      </c>
      <c r="I84" s="82">
        <f t="shared" si="2"/>
        <v>3.610671411570324E-3</v>
      </c>
      <c r="J84" s="82">
        <f t="shared" si="2"/>
        <v>3.5670377513845183E-3</v>
      </c>
      <c r="K84" s="82">
        <f t="shared" si="2"/>
        <v>3.5135969311831041E-3</v>
      </c>
      <c r="L84" s="82">
        <f t="shared" si="2"/>
        <v>3.453409872721018E-3</v>
      </c>
      <c r="M84" s="82">
        <f t="shared" si="2"/>
        <v>3.3798001052077853E-3</v>
      </c>
      <c r="N84" s="82">
        <f t="shared" si="2"/>
        <v>3.3527275728315589E-3</v>
      </c>
      <c r="O84" s="82">
        <f t="shared" si="2"/>
        <v>3.3183272602477008E-3</v>
      </c>
      <c r="P84" s="82">
        <f t="shared" si="2"/>
        <v>3.2863435259032538E-3</v>
      </c>
      <c r="Q84" s="82">
        <f t="shared" si="2"/>
        <v>3.2781412092591162E-3</v>
      </c>
      <c r="R84" s="82">
        <f t="shared" si="2"/>
        <v>3.2093191948307296E-3</v>
      </c>
      <c r="S84" s="82">
        <f t="shared" si="2"/>
        <v>3.1662788952266587E-3</v>
      </c>
      <c r="T84" s="82">
        <f t="shared" si="2"/>
        <v>3.1074699418706742E-3</v>
      </c>
      <c r="U84" s="82">
        <f t="shared" si="2"/>
        <v>3.0330982587516812E-3</v>
      </c>
      <c r="V84" s="82">
        <f t="shared" si="2"/>
        <v>2.9611654792430064E-3</v>
      </c>
      <c r="W84" s="82">
        <f t="shared" si="2"/>
        <v>2.8992963211635554E-3</v>
      </c>
      <c r="X84" s="82">
        <f t="shared" si="2"/>
        <v>2.8612211306002777E-3</v>
      </c>
      <c r="Y84" s="82">
        <f t="shared" si="2"/>
        <v>2.8227641180336711E-3</v>
      </c>
      <c r="Z84" s="82">
        <f t="shared" si="2"/>
        <v>2.7305448678168051E-3</v>
      </c>
      <c r="AA84" s="82">
        <f t="shared" si="2"/>
        <v>2.6839960634724401E-3</v>
      </c>
      <c r="AB84" s="82">
        <f t="shared" si="2"/>
        <v>2.6276666320307566E-3</v>
      </c>
      <c r="AC84" s="82">
        <f t="shared" si="2"/>
        <v>2.5799692365645402E-3</v>
      </c>
      <c r="AD84" s="82">
        <f t="shared" si="2"/>
        <v>2.5307539529799391E-3</v>
      </c>
      <c r="AE84" s="82">
        <f t="shared" si="2"/>
        <v>2.4520199342593575E-3</v>
      </c>
      <c r="AF84" s="82">
        <f t="shared" si="2"/>
        <v>2.382849441147342E-3</v>
      </c>
    </row>
    <row r="85" spans="1:32" x14ac:dyDescent="0.45">
      <c r="A85" s="15" t="s">
        <v>126</v>
      </c>
      <c r="B85" s="82">
        <f t="shared" si="3"/>
        <v>8.0114852652762996E-5</v>
      </c>
      <c r="C85" s="82">
        <f t="shared" si="2"/>
        <v>0</v>
      </c>
      <c r="D85" s="82">
        <f t="shared" si="2"/>
        <v>0</v>
      </c>
      <c r="E85" s="82">
        <f t="shared" si="2"/>
        <v>0</v>
      </c>
      <c r="F85" s="82">
        <f t="shared" si="2"/>
        <v>0</v>
      </c>
      <c r="G85" s="82">
        <f t="shared" si="2"/>
        <v>0</v>
      </c>
      <c r="H85" s="82">
        <f t="shared" si="2"/>
        <v>0</v>
      </c>
      <c r="I85" s="82">
        <f t="shared" si="2"/>
        <v>0</v>
      </c>
      <c r="J85" s="82">
        <f t="shared" si="2"/>
        <v>0</v>
      </c>
      <c r="K85" s="82">
        <f t="shared" si="2"/>
        <v>0</v>
      </c>
      <c r="L85" s="82">
        <f t="shared" si="2"/>
        <v>1.1690531475748193E-3</v>
      </c>
      <c r="M85" s="82">
        <f t="shared" si="2"/>
        <v>4.2872172540768015E-3</v>
      </c>
      <c r="N85" s="82">
        <f t="shared" si="2"/>
        <v>7.9691755384996288E-3</v>
      </c>
      <c r="O85" s="82">
        <f t="shared" si="2"/>
        <v>1.2049439291013516E-2</v>
      </c>
      <c r="P85" s="82">
        <f t="shared" si="2"/>
        <v>1.6443980105359191E-2</v>
      </c>
      <c r="Q85" s="82">
        <f t="shared" si="2"/>
        <v>2.1144615622822636E-2</v>
      </c>
      <c r="R85" s="82">
        <f t="shared" si="2"/>
        <v>2.5996678533591673E-2</v>
      </c>
      <c r="S85" s="82">
        <f t="shared" si="2"/>
        <v>3.1228891474031822E-2</v>
      </c>
      <c r="T85" s="82">
        <f t="shared" si="2"/>
        <v>3.6342380807156655E-2</v>
      </c>
      <c r="U85" s="82">
        <f t="shared" si="2"/>
        <v>4.1747700752481007E-2</v>
      </c>
      <c r="V85" s="82">
        <f t="shared" si="2"/>
        <v>4.7068113460327035E-2</v>
      </c>
      <c r="W85" s="82">
        <f t="shared" si="2"/>
        <v>5.3015704158419295E-2</v>
      </c>
      <c r="X85" s="82">
        <f t="shared" si="2"/>
        <v>5.8863998765495598E-2</v>
      </c>
      <c r="Y85" s="82">
        <f t="shared" si="2"/>
        <v>6.4786649589645931E-2</v>
      </c>
      <c r="Z85" s="82">
        <f t="shared" si="2"/>
        <v>7.0497703859997513E-2</v>
      </c>
      <c r="AA85" s="82">
        <f t="shared" si="2"/>
        <v>7.6554887719498005E-2</v>
      </c>
      <c r="AB85" s="82">
        <f t="shared" si="2"/>
        <v>8.1997186498389427E-2</v>
      </c>
      <c r="AC85" s="82">
        <f t="shared" si="2"/>
        <v>8.7924959191361118E-2</v>
      </c>
      <c r="AD85" s="82">
        <f t="shared" si="2"/>
        <v>9.3002802112361629E-2</v>
      </c>
      <c r="AE85" s="82">
        <f t="shared" si="2"/>
        <v>9.834588060651045E-2</v>
      </c>
      <c r="AF85" s="82">
        <f t="shared" si="2"/>
        <v>0.10275107414384964</v>
      </c>
    </row>
    <row r="87" spans="1:32" x14ac:dyDescent="0.45">
      <c r="A87" s="1" t="s">
        <v>999</v>
      </c>
      <c r="B87">
        <v>2020</v>
      </c>
      <c r="C87">
        <v>2021</v>
      </c>
      <c r="D87">
        <v>2022</v>
      </c>
      <c r="E87">
        <v>2023</v>
      </c>
      <c r="F87">
        <v>2024</v>
      </c>
      <c r="G87">
        <v>2025</v>
      </c>
      <c r="H87">
        <v>2026</v>
      </c>
      <c r="I87">
        <v>2027</v>
      </c>
      <c r="J87">
        <v>2028</v>
      </c>
      <c r="K87">
        <v>2029</v>
      </c>
      <c r="L87">
        <v>2030</v>
      </c>
      <c r="M87">
        <v>2031</v>
      </c>
      <c r="N87">
        <v>2032</v>
      </c>
      <c r="O87">
        <v>2033</v>
      </c>
      <c r="P87">
        <v>2034</v>
      </c>
      <c r="Q87">
        <v>2035</v>
      </c>
      <c r="R87">
        <v>2036</v>
      </c>
      <c r="S87">
        <v>2037</v>
      </c>
      <c r="T87">
        <v>2038</v>
      </c>
      <c r="U87">
        <v>2039</v>
      </c>
      <c r="V87">
        <v>2040</v>
      </c>
      <c r="W87">
        <v>2041</v>
      </c>
      <c r="X87">
        <v>2042</v>
      </c>
      <c r="Y87">
        <v>2043</v>
      </c>
      <c r="Z87">
        <v>2044</v>
      </c>
      <c r="AA87">
        <v>2045</v>
      </c>
      <c r="AB87">
        <v>2046</v>
      </c>
      <c r="AC87">
        <v>2047</v>
      </c>
      <c r="AD87">
        <v>2048</v>
      </c>
      <c r="AE87">
        <v>2049</v>
      </c>
      <c r="AF87">
        <v>2050</v>
      </c>
    </row>
    <row r="88" spans="1:32" x14ac:dyDescent="0.45">
      <c r="A88" s="15" t="s">
        <v>1</v>
      </c>
      <c r="B88" s="82">
        <f>B22/SUM(B$22:B$28)*(1+$A$67)</f>
        <v>0.84051918897263433</v>
      </c>
      <c r="C88" s="82">
        <f t="shared" ref="C88:AF94" si="4">C22/SUM(C$22:C$28)*(1+$A$67)</f>
        <v>0.8407414174715987</v>
      </c>
      <c r="D88" s="82">
        <f t="shared" si="4"/>
        <v>0.84133094879831605</v>
      </c>
      <c r="E88" s="82">
        <f t="shared" si="4"/>
        <v>0.84764526884063274</v>
      </c>
      <c r="F88" s="82">
        <f t="shared" si="4"/>
        <v>0.85066868385801298</v>
      </c>
      <c r="G88" s="82">
        <f t="shared" si="4"/>
        <v>0.84805098333883111</v>
      </c>
      <c r="H88" s="82">
        <f t="shared" si="4"/>
        <v>0.8538050154537411</v>
      </c>
      <c r="I88" s="82">
        <f t="shared" si="4"/>
        <v>0.85722271651372706</v>
      </c>
      <c r="J88" s="82">
        <f t="shared" si="4"/>
        <v>0.86037176262013659</v>
      </c>
      <c r="K88" s="82">
        <f t="shared" si="4"/>
        <v>0.86099062111095592</v>
      </c>
      <c r="L88" s="82">
        <f t="shared" si="4"/>
        <v>0.86637714554109391</v>
      </c>
      <c r="M88" s="82">
        <f t="shared" si="4"/>
        <v>0.87784551271018696</v>
      </c>
      <c r="N88" s="82">
        <f t="shared" si="4"/>
        <v>0.86838507884552985</v>
      </c>
      <c r="O88" s="82">
        <f t="shared" si="4"/>
        <v>0.87355417985809691</v>
      </c>
      <c r="P88" s="82">
        <f t="shared" si="4"/>
        <v>0.86964273759690425</v>
      </c>
      <c r="Q88" s="82">
        <f t="shared" si="4"/>
        <v>0.8783734672818444</v>
      </c>
      <c r="R88" s="82">
        <f t="shared" si="4"/>
        <v>0.89207088514640276</v>
      </c>
      <c r="S88" s="82">
        <f t="shared" si="4"/>
        <v>0.89489725477856341</v>
      </c>
      <c r="T88" s="82">
        <f t="shared" si="4"/>
        <v>0.90339320291080771</v>
      </c>
      <c r="U88" s="82">
        <f t="shared" si="4"/>
        <v>0.90987466660197525</v>
      </c>
      <c r="V88" s="82">
        <f t="shared" si="4"/>
        <v>0.91112417617800268</v>
      </c>
      <c r="W88" s="82">
        <f t="shared" si="4"/>
        <v>0.92186711014516021</v>
      </c>
      <c r="X88" s="82">
        <f t="shared" si="4"/>
        <v>0.92003142622436385</v>
      </c>
      <c r="Y88" s="82">
        <f t="shared" si="4"/>
        <v>0.93378489383978347</v>
      </c>
      <c r="Z88" s="82">
        <f t="shared" si="4"/>
        <v>0.9398317517476763</v>
      </c>
      <c r="AA88" s="82">
        <f t="shared" si="4"/>
        <v>0.95459381382670871</v>
      </c>
      <c r="AB88" s="82">
        <f t="shared" si="4"/>
        <v>0.96123705561907691</v>
      </c>
      <c r="AC88" s="82">
        <f t="shared" si="4"/>
        <v>0.96874070924726052</v>
      </c>
      <c r="AD88" s="82">
        <f t="shared" si="4"/>
        <v>0.97483253034166339</v>
      </c>
      <c r="AE88" s="82">
        <f t="shared" si="4"/>
        <v>0.97801947858342408</v>
      </c>
      <c r="AF88" s="82">
        <f t="shared" si="4"/>
        <v>0.98694280666076983</v>
      </c>
    </row>
    <row r="89" spans="1:32" x14ac:dyDescent="0.45">
      <c r="A89" s="15" t="s">
        <v>2</v>
      </c>
      <c r="B89" s="82">
        <f t="shared" ref="B89:Q94" si="5">B23/SUM(B$22:B$28)*(1+$A$67)</f>
        <v>0</v>
      </c>
      <c r="C89" s="82">
        <f t="shared" si="5"/>
        <v>0</v>
      </c>
      <c r="D89" s="82">
        <f t="shared" si="5"/>
        <v>0</v>
      </c>
      <c r="E89" s="82">
        <f t="shared" si="5"/>
        <v>0</v>
      </c>
      <c r="F89" s="82">
        <f t="shared" si="5"/>
        <v>0</v>
      </c>
      <c r="G89" s="82">
        <f t="shared" si="5"/>
        <v>0</v>
      </c>
      <c r="H89" s="82">
        <f t="shared" si="5"/>
        <v>0</v>
      </c>
      <c r="I89" s="82">
        <f t="shared" si="5"/>
        <v>0</v>
      </c>
      <c r="J89" s="82">
        <f t="shared" si="5"/>
        <v>0</v>
      </c>
      <c r="K89" s="82">
        <f t="shared" si="5"/>
        <v>0</v>
      </c>
      <c r="L89" s="82">
        <f t="shared" si="5"/>
        <v>0</v>
      </c>
      <c r="M89" s="82">
        <f t="shared" si="5"/>
        <v>0</v>
      </c>
      <c r="N89" s="82">
        <f t="shared" si="5"/>
        <v>0</v>
      </c>
      <c r="O89" s="82">
        <f t="shared" si="5"/>
        <v>0</v>
      </c>
      <c r="P89" s="82">
        <f t="shared" si="5"/>
        <v>0</v>
      </c>
      <c r="Q89" s="82">
        <f t="shared" si="5"/>
        <v>0</v>
      </c>
      <c r="R89" s="82">
        <f t="shared" si="4"/>
        <v>0</v>
      </c>
      <c r="S89" s="82">
        <f t="shared" si="4"/>
        <v>0</v>
      </c>
      <c r="T89" s="82">
        <f t="shared" si="4"/>
        <v>0</v>
      </c>
      <c r="U89" s="82">
        <f t="shared" si="4"/>
        <v>0</v>
      </c>
      <c r="V89" s="82">
        <f t="shared" si="4"/>
        <v>0</v>
      </c>
      <c r="W89" s="82">
        <f t="shared" si="4"/>
        <v>0</v>
      </c>
      <c r="X89" s="82">
        <f t="shared" si="4"/>
        <v>0</v>
      </c>
      <c r="Y89" s="82">
        <f t="shared" si="4"/>
        <v>0</v>
      </c>
      <c r="Z89" s="82">
        <f t="shared" si="4"/>
        <v>0</v>
      </c>
      <c r="AA89" s="82">
        <f t="shared" si="4"/>
        <v>0</v>
      </c>
      <c r="AB89" s="82">
        <f t="shared" si="4"/>
        <v>0</v>
      </c>
      <c r="AC89" s="82">
        <f t="shared" si="4"/>
        <v>0</v>
      </c>
      <c r="AD89" s="82">
        <f t="shared" si="4"/>
        <v>0</v>
      </c>
      <c r="AE89" s="82">
        <f t="shared" si="4"/>
        <v>0</v>
      </c>
      <c r="AF89" s="82">
        <f t="shared" si="4"/>
        <v>0</v>
      </c>
    </row>
    <row r="90" spans="1:32" x14ac:dyDescent="0.45">
      <c r="A90" s="15" t="s">
        <v>3</v>
      </c>
      <c r="B90" s="82">
        <f t="shared" si="5"/>
        <v>0</v>
      </c>
      <c r="C90" s="82">
        <f t="shared" si="4"/>
        <v>0</v>
      </c>
      <c r="D90" s="82">
        <f t="shared" si="4"/>
        <v>0</v>
      </c>
      <c r="E90" s="82">
        <f t="shared" si="4"/>
        <v>0</v>
      </c>
      <c r="F90" s="82">
        <f t="shared" si="4"/>
        <v>0</v>
      </c>
      <c r="G90" s="82">
        <f t="shared" si="4"/>
        <v>0</v>
      </c>
      <c r="H90" s="82">
        <f t="shared" si="4"/>
        <v>0</v>
      </c>
      <c r="I90" s="82">
        <f t="shared" si="4"/>
        <v>0</v>
      </c>
      <c r="J90" s="82">
        <f t="shared" si="4"/>
        <v>0</v>
      </c>
      <c r="K90" s="82">
        <f t="shared" si="4"/>
        <v>0</v>
      </c>
      <c r="L90" s="82">
        <f t="shared" si="4"/>
        <v>0</v>
      </c>
      <c r="M90" s="82">
        <f t="shared" si="4"/>
        <v>0</v>
      </c>
      <c r="N90" s="82">
        <f t="shared" si="4"/>
        <v>0</v>
      </c>
      <c r="O90" s="82">
        <f t="shared" si="4"/>
        <v>0</v>
      </c>
      <c r="P90" s="82">
        <f t="shared" si="4"/>
        <v>0</v>
      </c>
      <c r="Q90" s="82">
        <f t="shared" si="4"/>
        <v>0</v>
      </c>
      <c r="R90" s="82">
        <f t="shared" si="4"/>
        <v>0</v>
      </c>
      <c r="S90" s="82">
        <f t="shared" si="4"/>
        <v>0</v>
      </c>
      <c r="T90" s="82">
        <f t="shared" si="4"/>
        <v>0</v>
      </c>
      <c r="U90" s="82">
        <f t="shared" si="4"/>
        <v>0</v>
      </c>
      <c r="V90" s="82">
        <f t="shared" si="4"/>
        <v>0</v>
      </c>
      <c r="W90" s="82">
        <f t="shared" si="4"/>
        <v>0</v>
      </c>
      <c r="X90" s="82">
        <f t="shared" si="4"/>
        <v>0</v>
      </c>
      <c r="Y90" s="82">
        <f t="shared" si="4"/>
        <v>0</v>
      </c>
      <c r="Z90" s="82">
        <f t="shared" si="4"/>
        <v>0</v>
      </c>
      <c r="AA90" s="82">
        <f t="shared" si="4"/>
        <v>0</v>
      </c>
      <c r="AB90" s="82">
        <f t="shared" si="4"/>
        <v>0</v>
      </c>
      <c r="AC90" s="82">
        <f t="shared" si="4"/>
        <v>0</v>
      </c>
      <c r="AD90" s="82">
        <f t="shared" si="4"/>
        <v>0</v>
      </c>
      <c r="AE90" s="82">
        <f t="shared" si="4"/>
        <v>0</v>
      </c>
      <c r="AF90" s="82">
        <f t="shared" si="4"/>
        <v>0</v>
      </c>
    </row>
    <row r="91" spans="1:32" x14ac:dyDescent="0.45">
      <c r="A91" s="15" t="s">
        <v>4</v>
      </c>
      <c r="B91" s="82">
        <f t="shared" si="5"/>
        <v>0.40948081102736561</v>
      </c>
      <c r="C91" s="82">
        <f t="shared" si="4"/>
        <v>0.40925858252840125</v>
      </c>
      <c r="D91" s="82">
        <f t="shared" si="4"/>
        <v>0.40866905120168395</v>
      </c>
      <c r="E91" s="82">
        <f t="shared" si="4"/>
        <v>0.40235473115936737</v>
      </c>
      <c r="F91" s="82">
        <f t="shared" si="4"/>
        <v>0.39933131614198708</v>
      </c>
      <c r="G91" s="82">
        <f t="shared" si="4"/>
        <v>0.401949016661169</v>
      </c>
      <c r="H91" s="82">
        <f t="shared" si="4"/>
        <v>0.39619498454625895</v>
      </c>
      <c r="I91" s="82">
        <f t="shared" si="4"/>
        <v>0.392777283486273</v>
      </c>
      <c r="J91" s="82">
        <f t="shared" si="4"/>
        <v>0.3896282373798633</v>
      </c>
      <c r="K91" s="82">
        <f t="shared" si="4"/>
        <v>0.38900937888904408</v>
      </c>
      <c r="L91" s="82">
        <f t="shared" si="4"/>
        <v>0.38362285445890604</v>
      </c>
      <c r="M91" s="82">
        <f t="shared" si="4"/>
        <v>0.37215448728981326</v>
      </c>
      <c r="N91" s="82">
        <f t="shared" si="4"/>
        <v>0.38161492115447004</v>
      </c>
      <c r="O91" s="82">
        <f t="shared" si="4"/>
        <v>0.37644582014190309</v>
      </c>
      <c r="P91" s="82">
        <f t="shared" si="4"/>
        <v>0.38035726240309575</v>
      </c>
      <c r="Q91" s="82">
        <f t="shared" si="4"/>
        <v>0.37162653271815571</v>
      </c>
      <c r="R91" s="82">
        <f t="shared" si="4"/>
        <v>0.35792911485359713</v>
      </c>
      <c r="S91" s="82">
        <f t="shared" si="4"/>
        <v>0.35510274522143648</v>
      </c>
      <c r="T91" s="82">
        <f t="shared" si="4"/>
        <v>0.34660679708919234</v>
      </c>
      <c r="U91" s="82">
        <f t="shared" si="4"/>
        <v>0.34012533339802481</v>
      </c>
      <c r="V91" s="82">
        <f t="shared" si="4"/>
        <v>0.33887582382199738</v>
      </c>
      <c r="W91" s="82">
        <f t="shared" si="4"/>
        <v>0.32813288985483979</v>
      </c>
      <c r="X91" s="82">
        <f t="shared" si="4"/>
        <v>0.32996857377563604</v>
      </c>
      <c r="Y91" s="82">
        <f t="shared" si="4"/>
        <v>0.31621510616021653</v>
      </c>
      <c r="Z91" s="82">
        <f t="shared" si="4"/>
        <v>0.31016824825232359</v>
      </c>
      <c r="AA91" s="82">
        <f t="shared" si="4"/>
        <v>0.29540618617329117</v>
      </c>
      <c r="AB91" s="82">
        <f t="shared" si="4"/>
        <v>0.28876294438092315</v>
      </c>
      <c r="AC91" s="82">
        <f t="shared" si="4"/>
        <v>0.28125929075273942</v>
      </c>
      <c r="AD91" s="82">
        <f t="shared" si="4"/>
        <v>0.27516746965833661</v>
      </c>
      <c r="AE91" s="82">
        <f t="shared" si="4"/>
        <v>0.27198052141657586</v>
      </c>
      <c r="AF91" s="82">
        <f t="shared" si="4"/>
        <v>0.26305719333923011</v>
      </c>
    </row>
    <row r="92" spans="1:32" x14ac:dyDescent="0.45">
      <c r="A92" s="15" t="s">
        <v>5</v>
      </c>
      <c r="B92" s="82">
        <f t="shared" si="5"/>
        <v>0</v>
      </c>
      <c r="C92" s="82">
        <f t="shared" si="4"/>
        <v>0</v>
      </c>
      <c r="D92" s="82">
        <f t="shared" si="4"/>
        <v>0</v>
      </c>
      <c r="E92" s="82">
        <f t="shared" si="4"/>
        <v>0</v>
      </c>
      <c r="F92" s="82">
        <f t="shared" si="4"/>
        <v>0</v>
      </c>
      <c r="G92" s="82">
        <f t="shared" si="4"/>
        <v>0</v>
      </c>
      <c r="H92" s="82">
        <f t="shared" si="4"/>
        <v>0</v>
      </c>
      <c r="I92" s="82">
        <f t="shared" si="4"/>
        <v>0</v>
      </c>
      <c r="J92" s="82">
        <f t="shared" si="4"/>
        <v>0</v>
      </c>
      <c r="K92" s="82">
        <f t="shared" si="4"/>
        <v>0</v>
      </c>
      <c r="L92" s="82">
        <f t="shared" si="4"/>
        <v>0</v>
      </c>
      <c r="M92" s="82">
        <f t="shared" si="4"/>
        <v>0</v>
      </c>
      <c r="N92" s="82">
        <f t="shared" si="4"/>
        <v>0</v>
      </c>
      <c r="O92" s="82">
        <f t="shared" si="4"/>
        <v>0</v>
      </c>
      <c r="P92" s="82">
        <f t="shared" si="4"/>
        <v>0</v>
      </c>
      <c r="Q92" s="82">
        <f t="shared" si="4"/>
        <v>0</v>
      </c>
      <c r="R92" s="82">
        <f t="shared" si="4"/>
        <v>0</v>
      </c>
      <c r="S92" s="82">
        <f t="shared" si="4"/>
        <v>0</v>
      </c>
      <c r="T92" s="82">
        <f t="shared" si="4"/>
        <v>0</v>
      </c>
      <c r="U92" s="82">
        <f t="shared" si="4"/>
        <v>0</v>
      </c>
      <c r="V92" s="82">
        <f t="shared" si="4"/>
        <v>0</v>
      </c>
      <c r="W92" s="82">
        <f t="shared" si="4"/>
        <v>0</v>
      </c>
      <c r="X92" s="82">
        <f t="shared" si="4"/>
        <v>0</v>
      </c>
      <c r="Y92" s="82">
        <f t="shared" si="4"/>
        <v>0</v>
      </c>
      <c r="Z92" s="82">
        <f t="shared" si="4"/>
        <v>0</v>
      </c>
      <c r="AA92" s="82">
        <f t="shared" si="4"/>
        <v>0</v>
      </c>
      <c r="AB92" s="82">
        <f t="shared" si="4"/>
        <v>0</v>
      </c>
      <c r="AC92" s="82">
        <f t="shared" si="4"/>
        <v>0</v>
      </c>
      <c r="AD92" s="82">
        <f t="shared" si="4"/>
        <v>0</v>
      </c>
      <c r="AE92" s="82">
        <f t="shared" si="4"/>
        <v>0</v>
      </c>
      <c r="AF92" s="82">
        <f t="shared" si="4"/>
        <v>0</v>
      </c>
    </row>
    <row r="93" spans="1:32" x14ac:dyDescent="0.45">
      <c r="A93" s="15" t="s">
        <v>125</v>
      </c>
      <c r="B93" s="82">
        <f t="shared" si="5"/>
        <v>0</v>
      </c>
      <c r="C93" s="82">
        <f t="shared" si="4"/>
        <v>0</v>
      </c>
      <c r="D93" s="82">
        <f t="shared" si="4"/>
        <v>0</v>
      </c>
      <c r="E93" s="82">
        <f t="shared" si="4"/>
        <v>0</v>
      </c>
      <c r="F93" s="82">
        <f t="shared" si="4"/>
        <v>0</v>
      </c>
      <c r="G93" s="82">
        <f t="shared" si="4"/>
        <v>0</v>
      </c>
      <c r="H93" s="82">
        <f t="shared" si="4"/>
        <v>0</v>
      </c>
      <c r="I93" s="82">
        <f t="shared" si="4"/>
        <v>0</v>
      </c>
      <c r="J93" s="82">
        <f t="shared" si="4"/>
        <v>0</v>
      </c>
      <c r="K93" s="82">
        <f t="shared" si="4"/>
        <v>0</v>
      </c>
      <c r="L93" s="82">
        <f t="shared" si="4"/>
        <v>0</v>
      </c>
      <c r="M93" s="82">
        <f t="shared" si="4"/>
        <v>0</v>
      </c>
      <c r="N93" s="82">
        <f t="shared" si="4"/>
        <v>0</v>
      </c>
      <c r="O93" s="82">
        <f t="shared" si="4"/>
        <v>0</v>
      </c>
      <c r="P93" s="82">
        <f t="shared" si="4"/>
        <v>0</v>
      </c>
      <c r="Q93" s="82">
        <f t="shared" si="4"/>
        <v>0</v>
      </c>
      <c r="R93" s="82">
        <f t="shared" si="4"/>
        <v>0</v>
      </c>
      <c r="S93" s="82">
        <f t="shared" si="4"/>
        <v>0</v>
      </c>
      <c r="T93" s="82">
        <f t="shared" si="4"/>
        <v>0</v>
      </c>
      <c r="U93" s="82">
        <f t="shared" si="4"/>
        <v>0</v>
      </c>
      <c r="V93" s="82">
        <f t="shared" si="4"/>
        <v>0</v>
      </c>
      <c r="W93" s="82">
        <f t="shared" si="4"/>
        <v>0</v>
      </c>
      <c r="X93" s="82">
        <f t="shared" si="4"/>
        <v>0</v>
      </c>
      <c r="Y93" s="82">
        <f t="shared" si="4"/>
        <v>0</v>
      </c>
      <c r="Z93" s="82">
        <f t="shared" si="4"/>
        <v>0</v>
      </c>
      <c r="AA93" s="82">
        <f t="shared" si="4"/>
        <v>0</v>
      </c>
      <c r="AB93" s="82">
        <f t="shared" si="4"/>
        <v>0</v>
      </c>
      <c r="AC93" s="82">
        <f t="shared" si="4"/>
        <v>0</v>
      </c>
      <c r="AD93" s="82">
        <f t="shared" si="4"/>
        <v>0</v>
      </c>
      <c r="AE93" s="82">
        <f t="shared" si="4"/>
        <v>0</v>
      </c>
      <c r="AF93" s="82">
        <f t="shared" si="4"/>
        <v>0</v>
      </c>
    </row>
    <row r="94" spans="1:32" x14ac:dyDescent="0.45">
      <c r="A94" s="15" t="s">
        <v>126</v>
      </c>
      <c r="B94" s="82">
        <f t="shared" si="5"/>
        <v>0</v>
      </c>
      <c r="C94" s="82">
        <f t="shared" si="4"/>
        <v>0</v>
      </c>
      <c r="D94" s="82">
        <f t="shared" si="4"/>
        <v>0</v>
      </c>
      <c r="E94" s="82">
        <f t="shared" si="4"/>
        <v>0</v>
      </c>
      <c r="F94" s="82">
        <f t="shared" si="4"/>
        <v>0</v>
      </c>
      <c r="G94" s="82">
        <f t="shared" si="4"/>
        <v>0</v>
      </c>
      <c r="H94" s="82">
        <f t="shared" si="4"/>
        <v>0</v>
      </c>
      <c r="I94" s="82">
        <f t="shared" si="4"/>
        <v>0</v>
      </c>
      <c r="J94" s="82">
        <f t="shared" si="4"/>
        <v>0</v>
      </c>
      <c r="K94" s="82">
        <f t="shared" si="4"/>
        <v>0</v>
      </c>
      <c r="L94" s="82">
        <f t="shared" si="4"/>
        <v>0</v>
      </c>
      <c r="M94" s="82">
        <f t="shared" si="4"/>
        <v>0</v>
      </c>
      <c r="N94" s="82">
        <f t="shared" si="4"/>
        <v>0</v>
      </c>
      <c r="O94" s="82">
        <f t="shared" si="4"/>
        <v>0</v>
      </c>
      <c r="P94" s="82">
        <f t="shared" si="4"/>
        <v>0</v>
      </c>
      <c r="Q94" s="82">
        <f t="shared" si="4"/>
        <v>0</v>
      </c>
      <c r="R94" s="82">
        <f t="shared" si="4"/>
        <v>0</v>
      </c>
      <c r="S94" s="82">
        <f t="shared" si="4"/>
        <v>0</v>
      </c>
      <c r="T94" s="82">
        <f t="shared" si="4"/>
        <v>0</v>
      </c>
      <c r="U94" s="82">
        <f t="shared" si="4"/>
        <v>0</v>
      </c>
      <c r="V94" s="82">
        <f t="shared" si="4"/>
        <v>0</v>
      </c>
      <c r="W94" s="82">
        <f t="shared" si="4"/>
        <v>0</v>
      </c>
      <c r="X94" s="82">
        <f t="shared" si="4"/>
        <v>0</v>
      </c>
      <c r="Y94" s="82">
        <f t="shared" si="4"/>
        <v>0</v>
      </c>
      <c r="Z94" s="82">
        <f t="shared" si="4"/>
        <v>0</v>
      </c>
      <c r="AA94" s="82">
        <f t="shared" si="4"/>
        <v>0</v>
      </c>
      <c r="AB94" s="82">
        <f t="shared" si="4"/>
        <v>0</v>
      </c>
      <c r="AC94" s="82">
        <f t="shared" si="4"/>
        <v>0</v>
      </c>
      <c r="AD94" s="82">
        <f t="shared" si="4"/>
        <v>0</v>
      </c>
      <c r="AE94" s="82">
        <f t="shared" si="4"/>
        <v>0</v>
      </c>
      <c r="AF94" s="82">
        <f t="shared" si="4"/>
        <v>0</v>
      </c>
    </row>
    <row r="96" spans="1:32" x14ac:dyDescent="0.45">
      <c r="A96" s="1" t="s">
        <v>996</v>
      </c>
      <c r="B96">
        <v>2020</v>
      </c>
      <c r="C96">
        <v>2021</v>
      </c>
      <c r="D96">
        <v>2022</v>
      </c>
      <c r="E96">
        <v>2023</v>
      </c>
      <c r="F96">
        <v>2024</v>
      </c>
      <c r="G96">
        <v>2025</v>
      </c>
      <c r="H96">
        <v>2026</v>
      </c>
      <c r="I96">
        <v>2027</v>
      </c>
      <c r="J96">
        <v>2028</v>
      </c>
      <c r="K96">
        <v>2029</v>
      </c>
      <c r="L96">
        <v>2030</v>
      </c>
      <c r="M96">
        <v>2031</v>
      </c>
      <c r="N96">
        <v>2032</v>
      </c>
      <c r="O96">
        <v>2033</v>
      </c>
      <c r="P96">
        <v>2034</v>
      </c>
      <c r="Q96">
        <v>2035</v>
      </c>
      <c r="R96">
        <v>2036</v>
      </c>
      <c r="S96">
        <v>2037</v>
      </c>
      <c r="T96">
        <v>2038</v>
      </c>
      <c r="U96">
        <v>2039</v>
      </c>
      <c r="V96">
        <v>2040</v>
      </c>
      <c r="W96">
        <v>2041</v>
      </c>
      <c r="X96">
        <v>2042</v>
      </c>
      <c r="Y96">
        <v>2043</v>
      </c>
      <c r="Z96">
        <v>2044</v>
      </c>
      <c r="AA96">
        <v>2045</v>
      </c>
      <c r="AB96">
        <v>2046</v>
      </c>
      <c r="AC96">
        <v>2047</v>
      </c>
      <c r="AD96">
        <v>2048</v>
      </c>
      <c r="AE96">
        <v>2049</v>
      </c>
      <c r="AF96">
        <v>2050</v>
      </c>
    </row>
    <row r="97" spans="1:32" x14ac:dyDescent="0.45">
      <c r="A97" s="15" t="s">
        <v>1</v>
      </c>
      <c r="B97" s="82">
        <f>B31/SUM(B$31:B$37)*(1+$A$67)</f>
        <v>0.23104846712919291</v>
      </c>
      <c r="C97" s="82">
        <f t="shared" ref="C97:AF103" si="6">C31/SUM(C$31:C$37)*(1+$A$67)</f>
        <v>0.24034154367661692</v>
      </c>
      <c r="D97" s="82">
        <f t="shared" si="6"/>
        <v>0.25124134561733941</v>
      </c>
      <c r="E97" s="82">
        <f t="shared" si="6"/>
        <v>0.2623080330433688</v>
      </c>
      <c r="F97" s="82">
        <f t="shared" si="6"/>
        <v>0.27254091625191768</v>
      </c>
      <c r="G97" s="82">
        <f t="shared" si="6"/>
        <v>0.28274119509956647</v>
      </c>
      <c r="H97" s="82">
        <f t="shared" si="6"/>
        <v>0.29124625169474849</v>
      </c>
      <c r="I97" s="82">
        <f t="shared" si="6"/>
        <v>0.2997809491288182</v>
      </c>
      <c r="J97" s="82">
        <f t="shared" si="6"/>
        <v>0.308086728177489</v>
      </c>
      <c r="K97" s="82">
        <f t="shared" si="6"/>
        <v>0.3174319767480529</v>
      </c>
      <c r="L97" s="82">
        <f t="shared" si="6"/>
        <v>0.32754686855328519</v>
      </c>
      <c r="M97" s="82">
        <f t="shared" si="6"/>
        <v>0.33923858444248944</v>
      </c>
      <c r="N97" s="82">
        <f t="shared" si="6"/>
        <v>0.35208062267287732</v>
      </c>
      <c r="O97" s="82">
        <f t="shared" si="6"/>
        <v>0.36557266324243914</v>
      </c>
      <c r="P97" s="82">
        <f t="shared" si="6"/>
        <v>0.37837214631654792</v>
      </c>
      <c r="Q97" s="82">
        <f t="shared" si="6"/>
        <v>0.39203775872141999</v>
      </c>
      <c r="R97" s="82">
        <f t="shared" si="6"/>
        <v>0.40533305888440285</v>
      </c>
      <c r="S97" s="82">
        <f t="shared" si="6"/>
        <v>0.41832093595086722</v>
      </c>
      <c r="T97" s="82">
        <f t="shared" si="6"/>
        <v>0.43039790479973072</v>
      </c>
      <c r="U97" s="82">
        <f t="shared" si="6"/>
        <v>0.44207201419084885</v>
      </c>
      <c r="V97" s="82">
        <f t="shared" si="6"/>
        <v>0.45204415402797882</v>
      </c>
      <c r="W97" s="82">
        <f t="shared" si="6"/>
        <v>0.46179113191895194</v>
      </c>
      <c r="X97" s="82">
        <f t="shared" si="6"/>
        <v>0.47029457392308244</v>
      </c>
      <c r="Y97" s="82">
        <f t="shared" si="6"/>
        <v>0.47887597409858529</v>
      </c>
      <c r="Z97" s="82">
        <f t="shared" si="6"/>
        <v>0.48666166270967492</v>
      </c>
      <c r="AA97" s="82">
        <f t="shared" si="6"/>
        <v>0.49482260305179215</v>
      </c>
      <c r="AB97" s="82">
        <f t="shared" si="6"/>
        <v>0.50216433963581131</v>
      </c>
      <c r="AC97" s="82">
        <f t="shared" si="6"/>
        <v>0.50983183989470748</v>
      </c>
      <c r="AD97" s="82">
        <f t="shared" si="6"/>
        <v>0.51650060023777133</v>
      </c>
      <c r="AE97" s="82">
        <f t="shared" si="6"/>
        <v>0.52388821335272495</v>
      </c>
      <c r="AF97" s="82">
        <f t="shared" si="6"/>
        <v>0.53043394410232692</v>
      </c>
    </row>
    <row r="98" spans="1:32" x14ac:dyDescent="0.45">
      <c r="A98" s="15" t="s">
        <v>2</v>
      </c>
      <c r="B98" s="82">
        <f t="shared" ref="B98:Q103" si="7">B32/SUM(B$31:B$37)*(1+$A$67)</f>
        <v>0</v>
      </c>
      <c r="C98" s="82">
        <f t="shared" si="7"/>
        <v>0</v>
      </c>
      <c r="D98" s="82">
        <f t="shared" si="7"/>
        <v>0</v>
      </c>
      <c r="E98" s="82">
        <f t="shared" si="7"/>
        <v>0</v>
      </c>
      <c r="F98" s="82">
        <f t="shared" si="7"/>
        <v>0</v>
      </c>
      <c r="G98" s="82">
        <f t="shared" si="7"/>
        <v>0</v>
      </c>
      <c r="H98" s="82">
        <f t="shared" si="7"/>
        <v>0</v>
      </c>
      <c r="I98" s="82">
        <f t="shared" si="7"/>
        <v>0</v>
      </c>
      <c r="J98" s="82">
        <f t="shared" si="7"/>
        <v>0</v>
      </c>
      <c r="K98" s="82">
        <f t="shared" si="7"/>
        <v>0</v>
      </c>
      <c r="L98" s="82">
        <f t="shared" si="7"/>
        <v>0</v>
      </c>
      <c r="M98" s="82">
        <f t="shared" si="7"/>
        <v>0</v>
      </c>
      <c r="N98" s="82">
        <f t="shared" si="7"/>
        <v>0</v>
      </c>
      <c r="O98" s="82">
        <f t="shared" si="7"/>
        <v>0</v>
      </c>
      <c r="P98" s="82">
        <f t="shared" si="7"/>
        <v>0</v>
      </c>
      <c r="Q98" s="82">
        <f t="shared" si="7"/>
        <v>0</v>
      </c>
      <c r="R98" s="82">
        <f t="shared" si="6"/>
        <v>0</v>
      </c>
      <c r="S98" s="82">
        <f t="shared" si="6"/>
        <v>0</v>
      </c>
      <c r="T98" s="82">
        <f t="shared" si="6"/>
        <v>0</v>
      </c>
      <c r="U98" s="82">
        <f t="shared" si="6"/>
        <v>0</v>
      </c>
      <c r="V98" s="82">
        <f t="shared" si="6"/>
        <v>0</v>
      </c>
      <c r="W98" s="82">
        <f t="shared" si="6"/>
        <v>0</v>
      </c>
      <c r="X98" s="82">
        <f t="shared" si="6"/>
        <v>0</v>
      </c>
      <c r="Y98" s="82">
        <f t="shared" si="6"/>
        <v>0</v>
      </c>
      <c r="Z98" s="82">
        <f t="shared" si="6"/>
        <v>0</v>
      </c>
      <c r="AA98" s="82">
        <f t="shared" si="6"/>
        <v>0</v>
      </c>
      <c r="AB98" s="82">
        <f t="shared" si="6"/>
        <v>0</v>
      </c>
      <c r="AC98" s="82">
        <f t="shared" si="6"/>
        <v>0</v>
      </c>
      <c r="AD98" s="82">
        <f t="shared" si="6"/>
        <v>0</v>
      </c>
      <c r="AE98" s="82">
        <f t="shared" si="6"/>
        <v>0</v>
      </c>
      <c r="AF98" s="82">
        <f t="shared" si="6"/>
        <v>0</v>
      </c>
    </row>
    <row r="99" spans="1:32" x14ac:dyDescent="0.45">
      <c r="A99" s="15" t="s">
        <v>3</v>
      </c>
      <c r="B99" s="82">
        <f t="shared" si="7"/>
        <v>1.018951532870807</v>
      </c>
      <c r="C99" s="82">
        <f t="shared" si="6"/>
        <v>1.009658456323383</v>
      </c>
      <c r="D99" s="82">
        <f t="shared" si="6"/>
        <v>0.99875865438266054</v>
      </c>
      <c r="E99" s="82">
        <f t="shared" si="6"/>
        <v>0.98769196695663131</v>
      </c>
      <c r="F99" s="82">
        <f t="shared" si="6"/>
        <v>0.97745908374808232</v>
      </c>
      <c r="G99" s="82">
        <f t="shared" si="6"/>
        <v>0.96725880490043359</v>
      </c>
      <c r="H99" s="82">
        <f t="shared" si="6"/>
        <v>0.95875374830525151</v>
      </c>
      <c r="I99" s="82">
        <f t="shared" si="6"/>
        <v>0.95021905087118175</v>
      </c>
      <c r="J99" s="82">
        <f t="shared" si="6"/>
        <v>0.94191327182251106</v>
      </c>
      <c r="K99" s="82">
        <f t="shared" si="6"/>
        <v>0.9325680232519471</v>
      </c>
      <c r="L99" s="82">
        <f t="shared" si="6"/>
        <v>0.92245313144671481</v>
      </c>
      <c r="M99" s="82">
        <f t="shared" si="6"/>
        <v>0.91076141555751056</v>
      </c>
      <c r="N99" s="82">
        <f t="shared" si="6"/>
        <v>0.89791937732712268</v>
      </c>
      <c r="O99" s="82">
        <f t="shared" si="6"/>
        <v>0.8844273367575608</v>
      </c>
      <c r="P99" s="82">
        <f t="shared" si="6"/>
        <v>0.87162785368345208</v>
      </c>
      <c r="Q99" s="82">
        <f t="shared" si="6"/>
        <v>0.8579622412785799</v>
      </c>
      <c r="R99" s="82">
        <f t="shared" si="6"/>
        <v>0.84466694111559715</v>
      </c>
      <c r="S99" s="82">
        <f t="shared" si="6"/>
        <v>0.83167906404913283</v>
      </c>
      <c r="T99" s="82">
        <f t="shared" si="6"/>
        <v>0.81960209520026928</v>
      </c>
      <c r="U99" s="82">
        <f t="shared" si="6"/>
        <v>0.80792798580915126</v>
      </c>
      <c r="V99" s="82">
        <f t="shared" si="6"/>
        <v>0.79795584597202129</v>
      </c>
      <c r="W99" s="82">
        <f t="shared" si="6"/>
        <v>0.78820886808104818</v>
      </c>
      <c r="X99" s="82">
        <f t="shared" si="6"/>
        <v>0.77970542607691751</v>
      </c>
      <c r="Y99" s="82">
        <f t="shared" si="6"/>
        <v>0.77112402590141471</v>
      </c>
      <c r="Z99" s="82">
        <f t="shared" si="6"/>
        <v>0.76333833729032508</v>
      </c>
      <c r="AA99" s="82">
        <f t="shared" si="6"/>
        <v>0.75517739694820785</v>
      </c>
      <c r="AB99" s="82">
        <f t="shared" si="6"/>
        <v>0.74783566036418869</v>
      </c>
      <c r="AC99" s="82">
        <f t="shared" si="6"/>
        <v>0.74016816010529252</v>
      </c>
      <c r="AD99" s="82">
        <f t="shared" si="6"/>
        <v>0.73349939976222867</v>
      </c>
      <c r="AE99" s="82">
        <f t="shared" si="6"/>
        <v>0.72611178664727505</v>
      </c>
      <c r="AF99" s="82">
        <f t="shared" si="6"/>
        <v>0.71956605589767297</v>
      </c>
    </row>
    <row r="100" spans="1:32" x14ac:dyDescent="0.45">
      <c r="A100" s="15" t="s">
        <v>4</v>
      </c>
      <c r="B100" s="82">
        <f t="shared" si="7"/>
        <v>0</v>
      </c>
      <c r="C100" s="82">
        <f t="shared" si="6"/>
        <v>0</v>
      </c>
      <c r="D100" s="82">
        <f t="shared" si="6"/>
        <v>0</v>
      </c>
      <c r="E100" s="82">
        <f t="shared" si="6"/>
        <v>0</v>
      </c>
      <c r="F100" s="82">
        <f t="shared" si="6"/>
        <v>0</v>
      </c>
      <c r="G100" s="82">
        <f t="shared" si="6"/>
        <v>0</v>
      </c>
      <c r="H100" s="82">
        <f t="shared" si="6"/>
        <v>0</v>
      </c>
      <c r="I100" s="82">
        <f t="shared" si="6"/>
        <v>0</v>
      </c>
      <c r="J100" s="82">
        <f t="shared" si="6"/>
        <v>0</v>
      </c>
      <c r="K100" s="82">
        <f t="shared" si="6"/>
        <v>0</v>
      </c>
      <c r="L100" s="82">
        <f t="shared" si="6"/>
        <v>0</v>
      </c>
      <c r="M100" s="82">
        <f t="shared" si="6"/>
        <v>0</v>
      </c>
      <c r="N100" s="82">
        <f t="shared" si="6"/>
        <v>0</v>
      </c>
      <c r="O100" s="82">
        <f t="shared" si="6"/>
        <v>0</v>
      </c>
      <c r="P100" s="82">
        <f t="shared" si="6"/>
        <v>0</v>
      </c>
      <c r="Q100" s="82">
        <f t="shared" si="6"/>
        <v>0</v>
      </c>
      <c r="R100" s="82">
        <f t="shared" si="6"/>
        <v>0</v>
      </c>
      <c r="S100" s="82">
        <f t="shared" si="6"/>
        <v>0</v>
      </c>
      <c r="T100" s="82">
        <f t="shared" si="6"/>
        <v>0</v>
      </c>
      <c r="U100" s="82">
        <f t="shared" si="6"/>
        <v>0</v>
      </c>
      <c r="V100" s="82">
        <f t="shared" si="6"/>
        <v>0</v>
      </c>
      <c r="W100" s="82">
        <f t="shared" si="6"/>
        <v>0</v>
      </c>
      <c r="X100" s="82">
        <f t="shared" si="6"/>
        <v>0</v>
      </c>
      <c r="Y100" s="82">
        <f t="shared" si="6"/>
        <v>0</v>
      </c>
      <c r="Z100" s="82">
        <f t="shared" si="6"/>
        <v>0</v>
      </c>
      <c r="AA100" s="82">
        <f t="shared" si="6"/>
        <v>0</v>
      </c>
      <c r="AB100" s="82">
        <f t="shared" si="6"/>
        <v>0</v>
      </c>
      <c r="AC100" s="82">
        <f t="shared" si="6"/>
        <v>0</v>
      </c>
      <c r="AD100" s="82">
        <f t="shared" si="6"/>
        <v>0</v>
      </c>
      <c r="AE100" s="82">
        <f t="shared" si="6"/>
        <v>0</v>
      </c>
      <c r="AF100" s="82">
        <f t="shared" si="6"/>
        <v>0</v>
      </c>
    </row>
    <row r="101" spans="1:32" x14ac:dyDescent="0.45">
      <c r="A101" s="15" t="s">
        <v>5</v>
      </c>
      <c r="B101" s="82">
        <f t="shared" si="7"/>
        <v>0</v>
      </c>
      <c r="C101" s="82">
        <f t="shared" si="6"/>
        <v>0</v>
      </c>
      <c r="D101" s="82">
        <f t="shared" si="6"/>
        <v>0</v>
      </c>
      <c r="E101" s="82">
        <f t="shared" si="6"/>
        <v>0</v>
      </c>
      <c r="F101" s="82">
        <f t="shared" si="6"/>
        <v>0</v>
      </c>
      <c r="G101" s="82">
        <f t="shared" si="6"/>
        <v>0</v>
      </c>
      <c r="H101" s="82">
        <f t="shared" si="6"/>
        <v>0</v>
      </c>
      <c r="I101" s="82">
        <f t="shared" si="6"/>
        <v>0</v>
      </c>
      <c r="J101" s="82">
        <f t="shared" si="6"/>
        <v>0</v>
      </c>
      <c r="K101" s="82">
        <f t="shared" si="6"/>
        <v>0</v>
      </c>
      <c r="L101" s="82">
        <f t="shared" si="6"/>
        <v>0</v>
      </c>
      <c r="M101" s="82">
        <f t="shared" si="6"/>
        <v>0</v>
      </c>
      <c r="N101" s="82">
        <f t="shared" si="6"/>
        <v>0</v>
      </c>
      <c r="O101" s="82">
        <f t="shared" si="6"/>
        <v>0</v>
      </c>
      <c r="P101" s="82">
        <f t="shared" si="6"/>
        <v>0</v>
      </c>
      <c r="Q101" s="82">
        <f t="shared" si="6"/>
        <v>0</v>
      </c>
      <c r="R101" s="82">
        <f t="shared" si="6"/>
        <v>0</v>
      </c>
      <c r="S101" s="82">
        <f t="shared" si="6"/>
        <v>0</v>
      </c>
      <c r="T101" s="82">
        <f t="shared" si="6"/>
        <v>0</v>
      </c>
      <c r="U101" s="82">
        <f t="shared" si="6"/>
        <v>0</v>
      </c>
      <c r="V101" s="82">
        <f t="shared" si="6"/>
        <v>0</v>
      </c>
      <c r="W101" s="82">
        <f t="shared" si="6"/>
        <v>0</v>
      </c>
      <c r="X101" s="82">
        <f t="shared" si="6"/>
        <v>0</v>
      </c>
      <c r="Y101" s="82">
        <f t="shared" si="6"/>
        <v>0</v>
      </c>
      <c r="Z101" s="82">
        <f t="shared" si="6"/>
        <v>0</v>
      </c>
      <c r="AA101" s="82">
        <f t="shared" si="6"/>
        <v>0</v>
      </c>
      <c r="AB101" s="82">
        <f t="shared" si="6"/>
        <v>0</v>
      </c>
      <c r="AC101" s="82">
        <f t="shared" si="6"/>
        <v>0</v>
      </c>
      <c r="AD101" s="82">
        <f t="shared" si="6"/>
        <v>0</v>
      </c>
      <c r="AE101" s="82">
        <f t="shared" si="6"/>
        <v>0</v>
      </c>
      <c r="AF101" s="82">
        <f t="shared" si="6"/>
        <v>0</v>
      </c>
    </row>
    <row r="102" spans="1:32" x14ac:dyDescent="0.45">
      <c r="A102" s="15" t="s">
        <v>125</v>
      </c>
      <c r="B102" s="82">
        <f t="shared" si="7"/>
        <v>0</v>
      </c>
      <c r="C102" s="82">
        <f t="shared" si="6"/>
        <v>0</v>
      </c>
      <c r="D102" s="82">
        <f t="shared" si="6"/>
        <v>0</v>
      </c>
      <c r="E102" s="82">
        <f t="shared" si="6"/>
        <v>0</v>
      </c>
      <c r="F102" s="82">
        <f t="shared" si="6"/>
        <v>0</v>
      </c>
      <c r="G102" s="82">
        <f t="shared" si="6"/>
        <v>0</v>
      </c>
      <c r="H102" s="82">
        <f t="shared" si="6"/>
        <v>0</v>
      </c>
      <c r="I102" s="82">
        <f t="shared" si="6"/>
        <v>0</v>
      </c>
      <c r="J102" s="82">
        <f t="shared" si="6"/>
        <v>0</v>
      </c>
      <c r="K102" s="82">
        <f t="shared" si="6"/>
        <v>0</v>
      </c>
      <c r="L102" s="82">
        <f t="shared" si="6"/>
        <v>0</v>
      </c>
      <c r="M102" s="82">
        <f t="shared" si="6"/>
        <v>0</v>
      </c>
      <c r="N102" s="82">
        <f t="shared" si="6"/>
        <v>0</v>
      </c>
      <c r="O102" s="82">
        <f t="shared" si="6"/>
        <v>0</v>
      </c>
      <c r="P102" s="82">
        <f t="shared" si="6"/>
        <v>0</v>
      </c>
      <c r="Q102" s="82">
        <f t="shared" si="6"/>
        <v>0</v>
      </c>
      <c r="R102" s="82">
        <f t="shared" si="6"/>
        <v>0</v>
      </c>
      <c r="S102" s="82">
        <f t="shared" si="6"/>
        <v>0</v>
      </c>
      <c r="T102" s="82">
        <f t="shared" si="6"/>
        <v>0</v>
      </c>
      <c r="U102" s="82">
        <f t="shared" si="6"/>
        <v>0</v>
      </c>
      <c r="V102" s="82">
        <f t="shared" si="6"/>
        <v>0</v>
      </c>
      <c r="W102" s="82">
        <f t="shared" si="6"/>
        <v>0</v>
      </c>
      <c r="X102" s="82">
        <f t="shared" si="6"/>
        <v>0</v>
      </c>
      <c r="Y102" s="82">
        <f t="shared" si="6"/>
        <v>0</v>
      </c>
      <c r="Z102" s="82">
        <f t="shared" si="6"/>
        <v>0</v>
      </c>
      <c r="AA102" s="82">
        <f t="shared" si="6"/>
        <v>0</v>
      </c>
      <c r="AB102" s="82">
        <f t="shared" si="6"/>
        <v>0</v>
      </c>
      <c r="AC102" s="82">
        <f t="shared" si="6"/>
        <v>0</v>
      </c>
      <c r="AD102" s="82">
        <f t="shared" si="6"/>
        <v>0</v>
      </c>
      <c r="AE102" s="82">
        <f t="shared" si="6"/>
        <v>0</v>
      </c>
      <c r="AF102" s="82">
        <f t="shared" si="6"/>
        <v>0</v>
      </c>
    </row>
    <row r="103" spans="1:32" x14ac:dyDescent="0.45">
      <c r="A103" s="15" t="s">
        <v>126</v>
      </c>
      <c r="B103" s="82">
        <f t="shared" si="7"/>
        <v>0</v>
      </c>
      <c r="C103" s="82">
        <f t="shared" si="6"/>
        <v>0</v>
      </c>
      <c r="D103" s="82">
        <f t="shared" si="6"/>
        <v>0</v>
      </c>
      <c r="E103" s="82">
        <f t="shared" si="6"/>
        <v>0</v>
      </c>
      <c r="F103" s="82">
        <f t="shared" si="6"/>
        <v>0</v>
      </c>
      <c r="G103" s="82">
        <f t="shared" si="6"/>
        <v>0</v>
      </c>
      <c r="H103" s="82">
        <f t="shared" si="6"/>
        <v>0</v>
      </c>
      <c r="I103" s="82">
        <f t="shared" si="6"/>
        <v>0</v>
      </c>
      <c r="J103" s="82">
        <f t="shared" si="6"/>
        <v>0</v>
      </c>
      <c r="K103" s="82">
        <f t="shared" si="6"/>
        <v>0</v>
      </c>
      <c r="L103" s="82">
        <f t="shared" si="6"/>
        <v>0</v>
      </c>
      <c r="M103" s="82">
        <f t="shared" si="6"/>
        <v>0</v>
      </c>
      <c r="N103" s="82">
        <f t="shared" si="6"/>
        <v>0</v>
      </c>
      <c r="O103" s="82">
        <f t="shared" si="6"/>
        <v>0</v>
      </c>
      <c r="P103" s="82">
        <f t="shared" si="6"/>
        <v>0</v>
      </c>
      <c r="Q103" s="82">
        <f t="shared" si="6"/>
        <v>0</v>
      </c>
      <c r="R103" s="82">
        <f t="shared" si="6"/>
        <v>0</v>
      </c>
      <c r="S103" s="82">
        <f t="shared" si="6"/>
        <v>0</v>
      </c>
      <c r="T103" s="82">
        <f t="shared" si="6"/>
        <v>0</v>
      </c>
      <c r="U103" s="82">
        <f t="shared" si="6"/>
        <v>0</v>
      </c>
      <c r="V103" s="82">
        <f t="shared" si="6"/>
        <v>0</v>
      </c>
      <c r="W103" s="82">
        <f t="shared" si="6"/>
        <v>0</v>
      </c>
      <c r="X103" s="82">
        <f t="shared" si="6"/>
        <v>0</v>
      </c>
      <c r="Y103" s="82">
        <f t="shared" si="6"/>
        <v>0</v>
      </c>
      <c r="Z103" s="82">
        <f t="shared" si="6"/>
        <v>0</v>
      </c>
      <c r="AA103" s="82">
        <f t="shared" si="6"/>
        <v>0</v>
      </c>
      <c r="AB103" s="82">
        <f t="shared" si="6"/>
        <v>0</v>
      </c>
      <c r="AC103" s="82">
        <f t="shared" si="6"/>
        <v>0</v>
      </c>
      <c r="AD103" s="82">
        <f t="shared" si="6"/>
        <v>0</v>
      </c>
      <c r="AE103" s="82">
        <f t="shared" si="6"/>
        <v>0</v>
      </c>
      <c r="AF103" s="82">
        <f t="shared" si="6"/>
        <v>0</v>
      </c>
    </row>
    <row r="105" spans="1:32" x14ac:dyDescent="0.45">
      <c r="A105" s="1" t="s">
        <v>997</v>
      </c>
      <c r="B105">
        <v>2020</v>
      </c>
      <c r="C105">
        <v>2021</v>
      </c>
      <c r="D105">
        <v>2022</v>
      </c>
      <c r="E105">
        <v>2023</v>
      </c>
      <c r="F105">
        <v>2024</v>
      </c>
      <c r="G105">
        <v>2025</v>
      </c>
      <c r="H105">
        <v>2026</v>
      </c>
      <c r="I105">
        <v>2027</v>
      </c>
      <c r="J105">
        <v>2028</v>
      </c>
      <c r="K105">
        <v>2029</v>
      </c>
      <c r="L105">
        <v>2030</v>
      </c>
      <c r="M105">
        <v>2031</v>
      </c>
      <c r="N105">
        <v>2032</v>
      </c>
      <c r="O105">
        <v>2033</v>
      </c>
      <c r="P105">
        <v>2034</v>
      </c>
      <c r="Q105">
        <v>2035</v>
      </c>
      <c r="R105">
        <v>2036</v>
      </c>
      <c r="S105">
        <v>2037</v>
      </c>
      <c r="T105">
        <v>2038</v>
      </c>
      <c r="U105">
        <v>2039</v>
      </c>
      <c r="V105">
        <v>2040</v>
      </c>
      <c r="W105">
        <v>2041</v>
      </c>
      <c r="X105">
        <v>2042</v>
      </c>
      <c r="Y105">
        <v>2043</v>
      </c>
      <c r="Z105">
        <v>2044</v>
      </c>
      <c r="AA105">
        <v>2045</v>
      </c>
      <c r="AB105">
        <v>2046</v>
      </c>
      <c r="AC105">
        <v>2047</v>
      </c>
      <c r="AD105">
        <v>2048</v>
      </c>
      <c r="AE105">
        <v>2049</v>
      </c>
      <c r="AF105">
        <v>2050</v>
      </c>
    </row>
    <row r="106" spans="1:32" x14ac:dyDescent="0.45">
      <c r="A106" s="15" t="s">
        <v>1</v>
      </c>
      <c r="B106" s="82">
        <f>B40/SUM(B$40:B$46)*(1+$A$67)</f>
        <v>6.224500949984741E-2</v>
      </c>
      <c r="C106" s="82">
        <f t="shared" ref="C106:AF112" si="8">C40/SUM(C$40:C$46)*(1+$A$67)</f>
        <v>5.3921103777361534E-2</v>
      </c>
      <c r="D106" s="82">
        <f t="shared" si="8"/>
        <v>4.3912066941675522E-2</v>
      </c>
      <c r="E106" s="82">
        <f t="shared" si="8"/>
        <v>3.5939465688717982E-2</v>
      </c>
      <c r="F106" s="82">
        <f t="shared" si="8"/>
        <v>3.7180473466117789E-2</v>
      </c>
      <c r="G106" s="82">
        <f t="shared" si="8"/>
        <v>4.5835941791077632E-2</v>
      </c>
      <c r="H106" s="82">
        <f t="shared" si="8"/>
        <v>5.5342812499474578E-2</v>
      </c>
      <c r="I106" s="82">
        <f t="shared" si="8"/>
        <v>6.5427063654904541E-2</v>
      </c>
      <c r="J106" s="82">
        <f t="shared" si="8"/>
        <v>7.6669622078457136E-2</v>
      </c>
      <c r="K106" s="82">
        <f t="shared" si="8"/>
        <v>8.8829173175966031E-2</v>
      </c>
      <c r="L106" s="82">
        <f t="shared" si="8"/>
        <v>0.10266884598009893</v>
      </c>
      <c r="M106" s="82">
        <f t="shared" si="8"/>
        <v>0.11813191785061954</v>
      </c>
      <c r="N106" s="82">
        <f t="shared" si="8"/>
        <v>0.13561616790268088</v>
      </c>
      <c r="O106" s="82">
        <f t="shared" si="8"/>
        <v>0.15277425715964268</v>
      </c>
      <c r="P106" s="82">
        <f t="shared" si="8"/>
        <v>0.17015194091203706</v>
      </c>
      <c r="Q106" s="82">
        <f t="shared" si="8"/>
        <v>0.18708423644803679</v>
      </c>
      <c r="R106" s="82">
        <f t="shared" si="8"/>
        <v>0.20393403250889486</v>
      </c>
      <c r="S106" s="82">
        <f t="shared" si="8"/>
        <v>0.22017146287878603</v>
      </c>
      <c r="T106" s="82">
        <f t="shared" si="8"/>
        <v>0.23563428852963003</v>
      </c>
      <c r="U106" s="82">
        <f t="shared" si="8"/>
        <v>0.24992362072139648</v>
      </c>
      <c r="V106" s="82">
        <f t="shared" si="8"/>
        <v>0.26339360745546775</v>
      </c>
      <c r="W106" s="82">
        <f t="shared" si="8"/>
        <v>0.27630834592766396</v>
      </c>
      <c r="X106" s="82">
        <f t="shared" si="8"/>
        <v>0.28929623050421699</v>
      </c>
      <c r="Y106" s="82">
        <f t="shared" si="8"/>
        <v>0.30085476694085894</v>
      </c>
      <c r="Z106" s="82">
        <f t="shared" si="8"/>
        <v>0.31317487517982567</v>
      </c>
      <c r="AA106" s="82">
        <f t="shared" si="8"/>
        <v>0.32517032215081942</v>
      </c>
      <c r="AB106" s="82">
        <f t="shared" si="8"/>
        <v>0.33697061137101109</v>
      </c>
      <c r="AC106" s="82">
        <f t="shared" si="8"/>
        <v>0.34830624689989204</v>
      </c>
      <c r="AD106" s="82">
        <f t="shared" si="8"/>
        <v>0.3598006708955841</v>
      </c>
      <c r="AE106" s="82">
        <f t="shared" si="8"/>
        <v>0.37104872193009031</v>
      </c>
      <c r="AF106" s="82">
        <f t="shared" si="8"/>
        <v>0.38146109733578348</v>
      </c>
    </row>
    <row r="107" spans="1:32" x14ac:dyDescent="0.45">
      <c r="A107" s="15" t="s">
        <v>2</v>
      </c>
      <c r="B107" s="82">
        <f t="shared" ref="B107:Q112" si="9">B41/SUM(B$40:B$46)*(1+$A$67)</f>
        <v>6.736298515723875E-3</v>
      </c>
      <c r="C107" s="82">
        <f t="shared" si="9"/>
        <v>7.5658894566984786E-3</v>
      </c>
      <c r="D107" s="82">
        <f t="shared" si="9"/>
        <v>8.2149718165615056E-3</v>
      </c>
      <c r="E107" s="82">
        <f t="shared" si="9"/>
        <v>9.2305775119276515E-3</v>
      </c>
      <c r="F107" s="82">
        <f t="shared" si="9"/>
        <v>1.005478031867923E-2</v>
      </c>
      <c r="G107" s="82">
        <f t="shared" si="9"/>
        <v>1.054943575460307E-2</v>
      </c>
      <c r="H107" s="82">
        <f t="shared" si="9"/>
        <v>1.1072275442624808E-2</v>
      </c>
      <c r="I107" s="82">
        <f t="shared" si="9"/>
        <v>1.1476899882862254E-2</v>
      </c>
      <c r="J107" s="82">
        <f t="shared" si="9"/>
        <v>1.1899128130323917E-2</v>
      </c>
      <c r="K107" s="82">
        <f t="shared" si="9"/>
        <v>1.232927057403053E-2</v>
      </c>
      <c r="L107" s="82">
        <f t="shared" si="9"/>
        <v>1.2783006558264656E-2</v>
      </c>
      <c r="M107" s="82">
        <f t="shared" si="9"/>
        <v>1.3242205578912435E-2</v>
      </c>
      <c r="N107" s="82">
        <f t="shared" si="9"/>
        <v>1.3687789609112684E-2</v>
      </c>
      <c r="O107" s="82">
        <f t="shared" si="9"/>
        <v>1.4202835246204918E-2</v>
      </c>
      <c r="P107" s="82">
        <f t="shared" si="9"/>
        <v>1.4615864417261062E-2</v>
      </c>
      <c r="Q107" s="82">
        <f t="shared" si="9"/>
        <v>1.4995636089836634E-2</v>
      </c>
      <c r="R107" s="82">
        <f t="shared" si="8"/>
        <v>1.5409370043684791E-2</v>
      </c>
      <c r="S107" s="82">
        <f t="shared" si="8"/>
        <v>1.5797842005337234E-2</v>
      </c>
      <c r="T107" s="82">
        <f t="shared" si="8"/>
        <v>1.625459439639082E-2</v>
      </c>
      <c r="U107" s="82">
        <f t="shared" si="8"/>
        <v>1.6725088689343186E-2</v>
      </c>
      <c r="V107" s="82">
        <f t="shared" si="8"/>
        <v>1.7286469542039971E-2</v>
      </c>
      <c r="W107" s="82">
        <f t="shared" si="8"/>
        <v>1.784772049518274E-2</v>
      </c>
      <c r="X107" s="82">
        <f t="shared" si="8"/>
        <v>1.857190850623272E-2</v>
      </c>
      <c r="Y107" s="82">
        <f t="shared" si="8"/>
        <v>1.9211577976360323E-2</v>
      </c>
      <c r="Z107" s="82">
        <f t="shared" si="8"/>
        <v>2.003205128205128E-2</v>
      </c>
      <c r="AA107" s="82">
        <f t="shared" si="8"/>
        <v>2.0753053519507139E-2</v>
      </c>
      <c r="AB107" s="82">
        <f t="shared" si="8"/>
        <v>2.1542414946812017E-2</v>
      </c>
      <c r="AC107" s="82">
        <f t="shared" si="8"/>
        <v>2.2317279986762213E-2</v>
      </c>
      <c r="AD107" s="82">
        <f t="shared" si="8"/>
        <v>2.3179095658456862E-2</v>
      </c>
      <c r="AE107" s="82">
        <f t="shared" si="8"/>
        <v>2.3839793673815994E-2</v>
      </c>
      <c r="AF107" s="82">
        <f t="shared" si="8"/>
        <v>2.4573699540900003E-2</v>
      </c>
    </row>
    <row r="108" spans="1:32" x14ac:dyDescent="0.45">
      <c r="A108" s="15" t="s">
        <v>3</v>
      </c>
      <c r="B108" s="82">
        <f t="shared" si="9"/>
        <v>0.1050168324532732</v>
      </c>
      <c r="C108" s="82">
        <f t="shared" si="8"/>
        <v>0.10230341274705071</v>
      </c>
      <c r="D108" s="82">
        <f t="shared" si="8"/>
        <v>9.9029583634802507E-2</v>
      </c>
      <c r="E108" s="82">
        <f t="shared" si="8"/>
        <v>9.7171411023285623E-2</v>
      </c>
      <c r="F108" s="82">
        <f t="shared" si="8"/>
        <v>9.5153199368001762E-2</v>
      </c>
      <c r="G108" s="82">
        <f t="shared" si="8"/>
        <v>9.3548844159209166E-2</v>
      </c>
      <c r="H108" s="82">
        <f t="shared" si="8"/>
        <v>9.1979048915008091E-2</v>
      </c>
      <c r="I108" s="82">
        <f t="shared" si="8"/>
        <v>9.0873289714825056E-2</v>
      </c>
      <c r="J108" s="82">
        <f t="shared" si="8"/>
        <v>8.9572987072277219E-2</v>
      </c>
      <c r="K108" s="82">
        <f t="shared" si="8"/>
        <v>8.8342872641407916E-2</v>
      </c>
      <c r="L108" s="82">
        <f t="shared" si="8"/>
        <v>8.6560774038366428E-2</v>
      </c>
      <c r="M108" s="82">
        <f t="shared" si="8"/>
        <v>8.4484306830336628E-2</v>
      </c>
      <c r="N108" s="82">
        <f t="shared" si="8"/>
        <v>8.2012005376400327E-2</v>
      </c>
      <c r="O108" s="82">
        <f t="shared" si="8"/>
        <v>8.0306558309592352E-2</v>
      </c>
      <c r="P108" s="82">
        <f t="shared" si="8"/>
        <v>7.8035506277727359E-2</v>
      </c>
      <c r="Q108" s="82">
        <f t="shared" si="8"/>
        <v>7.5916558442693224E-2</v>
      </c>
      <c r="R108" s="82">
        <f t="shared" si="8"/>
        <v>7.3871684467849946E-2</v>
      </c>
      <c r="S108" s="82">
        <f t="shared" si="8"/>
        <v>7.2119144502383464E-2</v>
      </c>
      <c r="T108" s="82">
        <f t="shared" si="8"/>
        <v>7.0525033682980687E-2</v>
      </c>
      <c r="U108" s="82">
        <f t="shared" si="8"/>
        <v>6.9280822927527214E-2</v>
      </c>
      <c r="V108" s="82">
        <f t="shared" si="8"/>
        <v>6.8314079775566083E-2</v>
      </c>
      <c r="W108" s="82">
        <f t="shared" si="8"/>
        <v>6.7578443222086088E-2</v>
      </c>
      <c r="X108" s="82">
        <f t="shared" si="8"/>
        <v>6.7158210351346781E-2</v>
      </c>
      <c r="Y108" s="82">
        <f t="shared" si="8"/>
        <v>6.6960410238094153E-2</v>
      </c>
      <c r="Z108" s="82">
        <f t="shared" si="8"/>
        <v>6.6889333164085629E-2</v>
      </c>
      <c r="AA108" s="82">
        <f t="shared" si="8"/>
        <v>6.6985203554830605E-2</v>
      </c>
      <c r="AB108" s="82">
        <f t="shared" si="8"/>
        <v>6.7346484110308219E-2</v>
      </c>
      <c r="AC108" s="82">
        <f t="shared" si="8"/>
        <v>6.7927587073813842E-2</v>
      </c>
      <c r="AD108" s="82">
        <f t="shared" si="8"/>
        <v>6.8755826059289746E-2</v>
      </c>
      <c r="AE108" s="82">
        <f t="shared" si="8"/>
        <v>6.9565048261647486E-2</v>
      </c>
      <c r="AF108" s="82">
        <f t="shared" si="8"/>
        <v>7.0685948966276807E-2</v>
      </c>
    </row>
    <row r="109" spans="1:32" x14ac:dyDescent="0.45">
      <c r="A109" s="15" t="s">
        <v>4</v>
      </c>
      <c r="B109" s="82">
        <f t="shared" si="9"/>
        <v>1.0380466993164026</v>
      </c>
      <c r="C109" s="82">
        <f t="shared" si="8"/>
        <v>1.0398223322971083</v>
      </c>
      <c r="D109" s="82">
        <f t="shared" si="8"/>
        <v>1.0469559421933732</v>
      </c>
      <c r="E109" s="82">
        <f t="shared" si="8"/>
        <v>1.051832986185288</v>
      </c>
      <c r="F109" s="82">
        <f t="shared" si="8"/>
        <v>1.0451190177457901</v>
      </c>
      <c r="G109" s="82">
        <f t="shared" si="8"/>
        <v>1.0277258830323328</v>
      </c>
      <c r="H109" s="82">
        <f t="shared" si="8"/>
        <v>1.009083259027775</v>
      </c>
      <c r="I109" s="82">
        <f t="shared" si="8"/>
        <v>0.98976120781287258</v>
      </c>
      <c r="J109" s="82">
        <f t="shared" si="8"/>
        <v>0.96917034585277317</v>
      </c>
      <c r="K109" s="82">
        <f t="shared" si="8"/>
        <v>0.94788010215484242</v>
      </c>
      <c r="L109" s="82">
        <f t="shared" si="8"/>
        <v>0.92483970176846331</v>
      </c>
      <c r="M109" s="82">
        <f t="shared" si="8"/>
        <v>0.89992871398539265</v>
      </c>
      <c r="N109" s="82">
        <f t="shared" si="8"/>
        <v>0.87197838979948328</v>
      </c>
      <c r="O109" s="82">
        <f t="shared" si="8"/>
        <v>0.84380208375138432</v>
      </c>
      <c r="P109" s="82">
        <f t="shared" si="8"/>
        <v>0.8159036776901849</v>
      </c>
      <c r="Q109" s="82">
        <f t="shared" si="8"/>
        <v>0.78963743595812041</v>
      </c>
      <c r="R109" s="82">
        <f t="shared" si="8"/>
        <v>0.76384742248944759</v>
      </c>
      <c r="S109" s="82">
        <f t="shared" si="8"/>
        <v>0.74031513267287652</v>
      </c>
      <c r="T109" s="82">
        <f t="shared" si="8"/>
        <v>0.71829887176495033</v>
      </c>
      <c r="U109" s="82">
        <f t="shared" si="8"/>
        <v>0.69954539239099878</v>
      </c>
      <c r="V109" s="82">
        <f t="shared" si="8"/>
        <v>0.68244782246697155</v>
      </c>
      <c r="W109" s="82">
        <f t="shared" si="8"/>
        <v>0.66838873756787898</v>
      </c>
      <c r="X109" s="82">
        <f t="shared" si="8"/>
        <v>0.65478548325827424</v>
      </c>
      <c r="Y109" s="82">
        <f t="shared" si="8"/>
        <v>0.6439307913013339</v>
      </c>
      <c r="Z109" s="82">
        <f t="shared" si="8"/>
        <v>0.63214807057628841</v>
      </c>
      <c r="AA109" s="82">
        <f t="shared" si="8"/>
        <v>0.62171344519304284</v>
      </c>
      <c r="AB109" s="82">
        <f t="shared" si="8"/>
        <v>0.61086387056573599</v>
      </c>
      <c r="AC109" s="82">
        <f t="shared" si="8"/>
        <v>0.60112717027541551</v>
      </c>
      <c r="AD109" s="82">
        <f t="shared" si="8"/>
        <v>0.59060078107887948</v>
      </c>
      <c r="AE109" s="82">
        <f t="shared" si="8"/>
        <v>0.58091445431120203</v>
      </c>
      <c r="AF109" s="82">
        <f t="shared" si="8"/>
        <v>0.57061234407359973</v>
      </c>
    </row>
    <row r="110" spans="1:32" x14ac:dyDescent="0.45">
      <c r="A110" s="15" t="s">
        <v>5</v>
      </c>
      <c r="B110" s="82">
        <f t="shared" si="9"/>
        <v>2.6872926351066591E-2</v>
      </c>
      <c r="C110" s="82">
        <f t="shared" si="8"/>
        <v>3.4560612369462826E-2</v>
      </c>
      <c r="D110" s="82">
        <f t="shared" si="8"/>
        <v>3.9452021826267343E-2</v>
      </c>
      <c r="E110" s="82">
        <f t="shared" si="8"/>
        <v>4.2566803745638399E-2</v>
      </c>
      <c r="F110" s="82">
        <f t="shared" si="8"/>
        <v>4.8934566650256014E-2</v>
      </c>
      <c r="G110" s="82">
        <f t="shared" si="8"/>
        <v>5.9061457616536667E-2</v>
      </c>
      <c r="H110" s="82">
        <f t="shared" si="8"/>
        <v>6.9478615971874672E-2</v>
      </c>
      <c r="I110" s="82">
        <f t="shared" si="8"/>
        <v>7.9690212443880235E-2</v>
      </c>
      <c r="J110" s="82">
        <f t="shared" si="8"/>
        <v>9.0156182146157865E-2</v>
      </c>
      <c r="K110" s="82">
        <f t="shared" si="8"/>
        <v>0.10033276752323619</v>
      </c>
      <c r="L110" s="82">
        <f t="shared" si="8"/>
        <v>0.11071322787971122</v>
      </c>
      <c r="M110" s="82">
        <f t="shared" si="8"/>
        <v>0.12147631912394719</v>
      </c>
      <c r="N110" s="82">
        <f t="shared" si="8"/>
        <v>0.13357157986674059</v>
      </c>
      <c r="O110" s="82">
        <f t="shared" si="8"/>
        <v>0.14529044430733093</v>
      </c>
      <c r="P110" s="82">
        <f t="shared" si="8"/>
        <v>0.15718347613975392</v>
      </c>
      <c r="Q110" s="82">
        <f t="shared" si="8"/>
        <v>0.16778148593637579</v>
      </c>
      <c r="R110" s="82">
        <f t="shared" si="8"/>
        <v>0.17783286530240613</v>
      </c>
      <c r="S110" s="82">
        <f t="shared" si="8"/>
        <v>0.18596641729090815</v>
      </c>
      <c r="T110" s="82">
        <f t="shared" si="8"/>
        <v>0.19304532444293351</v>
      </c>
      <c r="U110" s="82">
        <f t="shared" si="8"/>
        <v>0.19766707735038658</v>
      </c>
      <c r="V110" s="82">
        <f t="shared" si="8"/>
        <v>0.20098221764406873</v>
      </c>
      <c r="W110" s="82">
        <f t="shared" si="8"/>
        <v>0.20150742440547334</v>
      </c>
      <c r="X110" s="82">
        <f t="shared" si="8"/>
        <v>0.20090482610519103</v>
      </c>
      <c r="Y110" s="82">
        <f t="shared" si="8"/>
        <v>0.19880801945076562</v>
      </c>
      <c r="Z110" s="82">
        <f t="shared" si="8"/>
        <v>0.19650080392654648</v>
      </c>
      <c r="AA110" s="82">
        <f t="shared" si="8"/>
        <v>0.19309598440872502</v>
      </c>
      <c r="AB110" s="82">
        <f t="shared" si="8"/>
        <v>0.18994917104510708</v>
      </c>
      <c r="AC110" s="82">
        <f t="shared" si="8"/>
        <v>0.18596276113350937</v>
      </c>
      <c r="AD110" s="82">
        <f t="shared" si="8"/>
        <v>0.1822410447664698</v>
      </c>
      <c r="AE110" s="82">
        <f t="shared" si="8"/>
        <v>0.17820693095166784</v>
      </c>
      <c r="AF110" s="82">
        <f t="shared" si="8"/>
        <v>0.17528556266685022</v>
      </c>
    </row>
    <row r="111" spans="1:32" x14ac:dyDescent="0.45">
      <c r="A111" s="15" t="s">
        <v>125</v>
      </c>
      <c r="B111" s="82">
        <f t="shared" si="9"/>
        <v>1.0855163184442365E-2</v>
      </c>
      <c r="C111" s="82">
        <f t="shared" si="8"/>
        <v>1.1784949119538195E-2</v>
      </c>
      <c r="D111" s="82">
        <f t="shared" si="8"/>
        <v>1.2427426809164987E-2</v>
      </c>
      <c r="E111" s="82">
        <f t="shared" si="8"/>
        <v>1.3253934344513281E-2</v>
      </c>
      <c r="F111" s="82">
        <f t="shared" si="8"/>
        <v>1.3553982795732535E-2</v>
      </c>
      <c r="G111" s="82">
        <f t="shared" si="8"/>
        <v>1.3274203900578103E-2</v>
      </c>
      <c r="H111" s="82">
        <f t="shared" si="8"/>
        <v>1.3040135089466508E-2</v>
      </c>
      <c r="I111" s="82">
        <f t="shared" si="8"/>
        <v>1.2767134015812339E-2</v>
      </c>
      <c r="J111" s="82">
        <f t="shared" si="8"/>
        <v>1.2525819256850802E-2</v>
      </c>
      <c r="K111" s="82">
        <f t="shared" si="8"/>
        <v>1.2240632817022423E-2</v>
      </c>
      <c r="L111" s="82">
        <f t="shared" si="8"/>
        <v>1.1933448287916516E-2</v>
      </c>
      <c r="M111" s="82">
        <f t="shared" si="8"/>
        <v>1.1566844511322859E-2</v>
      </c>
      <c r="N111" s="82">
        <f t="shared" si="8"/>
        <v>1.122218968024016E-2</v>
      </c>
      <c r="O111" s="82">
        <f t="shared" si="8"/>
        <v>1.0933623049638687E-2</v>
      </c>
      <c r="P111" s="82">
        <f t="shared" si="8"/>
        <v>1.0606545659446798E-2</v>
      </c>
      <c r="Q111" s="82">
        <f t="shared" si="8"/>
        <v>1.0254127864565001E-2</v>
      </c>
      <c r="R111" s="82">
        <f t="shared" si="8"/>
        <v>9.9307007134766187E-3</v>
      </c>
      <c r="S111" s="82">
        <f t="shared" si="8"/>
        <v>9.5886142199527874E-3</v>
      </c>
      <c r="T111" s="82">
        <f t="shared" si="8"/>
        <v>9.3185245636933992E-3</v>
      </c>
      <c r="U111" s="82">
        <f t="shared" si="8"/>
        <v>9.0401492669330424E-3</v>
      </c>
      <c r="V111" s="82">
        <f t="shared" si="8"/>
        <v>8.8236763003249428E-3</v>
      </c>
      <c r="W111" s="82">
        <f t="shared" si="8"/>
        <v>8.6020528068660607E-3</v>
      </c>
      <c r="X111" s="82">
        <f t="shared" si="8"/>
        <v>8.4331681374734038E-3</v>
      </c>
      <c r="Y111" s="82">
        <f t="shared" si="8"/>
        <v>8.2537532942221631E-3</v>
      </c>
      <c r="Z111" s="82">
        <f t="shared" si="8"/>
        <v>8.1125179825674871E-3</v>
      </c>
      <c r="AA111" s="82">
        <f t="shared" si="8"/>
        <v>7.9584095771181949E-3</v>
      </c>
      <c r="AB111" s="82">
        <f t="shared" si="8"/>
        <v>7.8290297310950208E-3</v>
      </c>
      <c r="AC111" s="82">
        <f t="shared" si="8"/>
        <v>7.6803238621079972E-3</v>
      </c>
      <c r="AD111" s="82">
        <f t="shared" si="8"/>
        <v>7.5768158203150257E-3</v>
      </c>
      <c r="AE111" s="82">
        <f t="shared" si="8"/>
        <v>7.4144400351593065E-3</v>
      </c>
      <c r="AF111" s="82">
        <f t="shared" si="8"/>
        <v>7.2763159469910093E-3</v>
      </c>
    </row>
    <row r="112" spans="1:32" x14ac:dyDescent="0.45">
      <c r="A112" s="15" t="s">
        <v>126</v>
      </c>
      <c r="B112" s="82">
        <f t="shared" si="9"/>
        <v>2.2707067924382859E-4</v>
      </c>
      <c r="C112" s="82">
        <f t="shared" si="8"/>
        <v>4.1700232779966103E-5</v>
      </c>
      <c r="D112" s="82">
        <f t="shared" si="8"/>
        <v>7.9867781549903523E-6</v>
      </c>
      <c r="E112" s="82">
        <f t="shared" si="8"/>
        <v>4.8215006290203898E-6</v>
      </c>
      <c r="F112" s="82">
        <f t="shared" si="8"/>
        <v>3.9796554226205927E-6</v>
      </c>
      <c r="G112" s="82">
        <f t="shared" si="8"/>
        <v>4.2337456625275682E-6</v>
      </c>
      <c r="H112" s="82">
        <f t="shared" si="8"/>
        <v>3.8530537763009453E-6</v>
      </c>
      <c r="I112" s="82">
        <f t="shared" si="8"/>
        <v>4.1924748430547044E-6</v>
      </c>
      <c r="J112" s="82">
        <f t="shared" si="8"/>
        <v>5.915463159887313E-6</v>
      </c>
      <c r="K112" s="82">
        <f t="shared" si="8"/>
        <v>4.5181113494405266E-5</v>
      </c>
      <c r="L112" s="82">
        <f t="shared" si="8"/>
        <v>5.0099548717898689E-4</v>
      </c>
      <c r="M112" s="82">
        <f t="shared" si="8"/>
        <v>1.1696921194688133E-3</v>
      </c>
      <c r="N112" s="82">
        <f t="shared" si="8"/>
        <v>1.9118777653420915E-3</v>
      </c>
      <c r="O112" s="82">
        <f t="shared" si="8"/>
        <v>2.6901981762061681E-3</v>
      </c>
      <c r="P112" s="82">
        <f t="shared" si="8"/>
        <v>3.502988903588947E-3</v>
      </c>
      <c r="Q112" s="82">
        <f t="shared" si="8"/>
        <v>4.3305192603721506E-3</v>
      </c>
      <c r="R112" s="82">
        <f t="shared" si="8"/>
        <v>5.1739244742400855E-3</v>
      </c>
      <c r="S112" s="82">
        <f t="shared" si="8"/>
        <v>6.0413864297556852E-3</v>
      </c>
      <c r="T112" s="82">
        <f t="shared" si="8"/>
        <v>6.9233626194212085E-3</v>
      </c>
      <c r="U112" s="82">
        <f t="shared" si="8"/>
        <v>7.8178486534147464E-3</v>
      </c>
      <c r="V112" s="82">
        <f t="shared" si="8"/>
        <v>8.7521268155610499E-3</v>
      </c>
      <c r="W112" s="82">
        <f t="shared" si="8"/>
        <v>9.7672755748488289E-3</v>
      </c>
      <c r="X112" s="82">
        <f t="shared" si="8"/>
        <v>1.0850173137264805E-2</v>
      </c>
      <c r="Y112" s="82">
        <f t="shared" si="8"/>
        <v>1.1980680798364811E-2</v>
      </c>
      <c r="Z112" s="82">
        <f t="shared" si="8"/>
        <v>1.3142347888635017E-2</v>
      </c>
      <c r="AA112" s="82">
        <f t="shared" si="8"/>
        <v>1.4323581595956822E-2</v>
      </c>
      <c r="AB112" s="82">
        <f t="shared" si="8"/>
        <v>1.5498418229930555E-2</v>
      </c>
      <c r="AC112" s="82">
        <f t="shared" si="8"/>
        <v>1.6678630768499028E-2</v>
      </c>
      <c r="AD112" s="82">
        <f t="shared" si="8"/>
        <v>1.7845765721005082E-2</v>
      </c>
      <c r="AE112" s="82">
        <f t="shared" si="8"/>
        <v>1.9010610836417054E-2</v>
      </c>
      <c r="AF112" s="82">
        <f t="shared" si="8"/>
        <v>2.0105031469598841E-2</v>
      </c>
    </row>
    <row r="114" spans="1:32" x14ac:dyDescent="0.45">
      <c r="A114" s="1" t="s">
        <v>998</v>
      </c>
      <c r="B114">
        <v>2020</v>
      </c>
      <c r="C114">
        <v>2021</v>
      </c>
      <c r="D114">
        <v>2022</v>
      </c>
      <c r="E114">
        <v>2023</v>
      </c>
      <c r="F114">
        <v>2024</v>
      </c>
      <c r="G114">
        <v>2025</v>
      </c>
      <c r="H114">
        <v>2026</v>
      </c>
      <c r="I114">
        <v>2027</v>
      </c>
      <c r="J114">
        <v>2028</v>
      </c>
      <c r="K114">
        <v>2029</v>
      </c>
      <c r="L114">
        <v>2030</v>
      </c>
      <c r="M114">
        <v>2031</v>
      </c>
      <c r="N114">
        <v>2032</v>
      </c>
      <c r="O114">
        <v>2033</v>
      </c>
      <c r="P114">
        <v>2034</v>
      </c>
      <c r="Q114">
        <v>2035</v>
      </c>
      <c r="R114">
        <v>2036</v>
      </c>
      <c r="S114">
        <v>2037</v>
      </c>
      <c r="T114">
        <v>2038</v>
      </c>
      <c r="U114">
        <v>2039</v>
      </c>
      <c r="V114">
        <v>2040</v>
      </c>
      <c r="W114">
        <v>2041</v>
      </c>
      <c r="X114">
        <v>2042</v>
      </c>
      <c r="Y114">
        <v>2043</v>
      </c>
      <c r="Z114">
        <v>2044</v>
      </c>
      <c r="AA114">
        <v>2045</v>
      </c>
      <c r="AB114">
        <v>2046</v>
      </c>
      <c r="AC114">
        <v>2047</v>
      </c>
      <c r="AD114">
        <v>2048</v>
      </c>
      <c r="AE114">
        <v>2049</v>
      </c>
      <c r="AF114">
        <v>2050</v>
      </c>
    </row>
    <row r="115" spans="1:32" x14ac:dyDescent="0.45">
      <c r="A115" s="15" t="s">
        <v>1</v>
      </c>
      <c r="B115" s="84">
        <f>B49/SUM(B$49:B$55)*(1+$A$67)</f>
        <v>0</v>
      </c>
      <c r="C115" s="84">
        <f t="shared" ref="C115:AF121" si="10">C49/SUM(C$49:C$55)*(1+$A$67)</f>
        <v>0</v>
      </c>
      <c r="D115" s="84">
        <f t="shared" si="10"/>
        <v>0</v>
      </c>
      <c r="E115" s="84">
        <f t="shared" si="10"/>
        <v>0</v>
      </c>
      <c r="F115" s="84">
        <f t="shared" si="10"/>
        <v>0</v>
      </c>
      <c r="G115" s="84">
        <f t="shared" si="10"/>
        <v>0</v>
      </c>
      <c r="H115" s="84">
        <f t="shared" si="10"/>
        <v>0</v>
      </c>
      <c r="I115" s="84">
        <f t="shared" si="10"/>
        <v>0</v>
      </c>
      <c r="J115" s="84">
        <f t="shared" si="10"/>
        <v>2.0200224626497846E-5</v>
      </c>
      <c r="K115" s="84">
        <f t="shared" si="10"/>
        <v>1.5985038004427855E-4</v>
      </c>
      <c r="L115" s="84">
        <f t="shared" si="10"/>
        <v>6.621338498636201E-4</v>
      </c>
      <c r="M115" s="84">
        <f t="shared" si="10"/>
        <v>1.3788921921452043E-3</v>
      </c>
      <c r="N115" s="84">
        <f t="shared" si="10"/>
        <v>2.1832205014065348E-3</v>
      </c>
      <c r="O115" s="84">
        <f t="shared" si="10"/>
        <v>3.1407759157234733E-3</v>
      </c>
      <c r="P115" s="84">
        <f t="shared" si="10"/>
        <v>4.1793630650688836E-3</v>
      </c>
      <c r="Q115" s="84">
        <f t="shared" si="10"/>
        <v>5.3167106281609075E-3</v>
      </c>
      <c r="R115" s="84">
        <f t="shared" si="10"/>
        <v>6.5673604970014933E-3</v>
      </c>
      <c r="S115" s="84">
        <f t="shared" si="10"/>
        <v>7.9001131737143019E-3</v>
      </c>
      <c r="T115" s="84">
        <f t="shared" si="10"/>
        <v>9.32069739892585E-3</v>
      </c>
      <c r="U115" s="84">
        <f t="shared" si="10"/>
        <v>1.0804844021918912E-2</v>
      </c>
      <c r="V115" s="84">
        <f t="shared" si="10"/>
        <v>1.2315139530086287E-2</v>
      </c>
      <c r="W115" s="84">
        <f t="shared" si="10"/>
        <v>1.3963827706766654E-2</v>
      </c>
      <c r="X115" s="84">
        <f t="shared" si="10"/>
        <v>1.5720698775055678E-2</v>
      </c>
      <c r="Y115" s="84">
        <f t="shared" si="10"/>
        <v>1.7593141172256056E-2</v>
      </c>
      <c r="Z115" s="84">
        <f t="shared" si="10"/>
        <v>1.9547514709696796E-2</v>
      </c>
      <c r="AA115" s="84">
        <f t="shared" si="10"/>
        <v>2.1575191910993878E-2</v>
      </c>
      <c r="AB115" s="84">
        <f t="shared" si="10"/>
        <v>2.364155411978611E-2</v>
      </c>
      <c r="AC115" s="84">
        <f t="shared" si="10"/>
        <v>2.5794998867617866E-2</v>
      </c>
      <c r="AD115" s="84">
        <f t="shared" si="10"/>
        <v>2.7918219057514012E-2</v>
      </c>
      <c r="AE115" s="84">
        <f t="shared" si="10"/>
        <v>3.0159027805192581E-2</v>
      </c>
      <c r="AF115" s="84">
        <f t="shared" si="10"/>
        <v>3.2709027037281749E-2</v>
      </c>
    </row>
    <row r="116" spans="1:32" x14ac:dyDescent="0.45">
      <c r="A116" s="15" t="s">
        <v>2</v>
      </c>
      <c r="B116" s="84">
        <f t="shared" ref="B116:Q121" si="11">B50/SUM(B$49:B$55)*(1+$A$67)</f>
        <v>3.2321341001292854E-4</v>
      </c>
      <c r="C116" s="84">
        <f t="shared" si="11"/>
        <v>4.057337860006492E-4</v>
      </c>
      <c r="D116" s="84">
        <f t="shared" si="11"/>
        <v>4.9967846776856632E-4</v>
      </c>
      <c r="E116" s="84">
        <f t="shared" si="11"/>
        <v>6.1076489194818997E-4</v>
      </c>
      <c r="F116" s="84">
        <f t="shared" si="11"/>
        <v>7.1862767477447772E-4</v>
      </c>
      <c r="G116" s="84">
        <f t="shared" si="11"/>
        <v>8.9524396439010976E-4</v>
      </c>
      <c r="H116" s="84">
        <f t="shared" si="11"/>
        <v>1.0631797124666595E-3</v>
      </c>
      <c r="I116" s="84">
        <f t="shared" si="11"/>
        <v>1.2871117212974086E-3</v>
      </c>
      <c r="J116" s="84">
        <f t="shared" si="11"/>
        <v>1.5554172962403343E-3</v>
      </c>
      <c r="K116" s="84">
        <f t="shared" si="11"/>
        <v>1.8682513167675055E-3</v>
      </c>
      <c r="L116" s="84">
        <f t="shared" si="11"/>
        <v>2.2334664189429575E-3</v>
      </c>
      <c r="M116" s="84">
        <f t="shared" si="11"/>
        <v>2.6893287435456109E-3</v>
      </c>
      <c r="N116" s="84">
        <f t="shared" si="11"/>
        <v>3.1782280750564159E-3</v>
      </c>
      <c r="O116" s="84">
        <f t="shared" si="11"/>
        <v>3.7650891711425126E-3</v>
      </c>
      <c r="P116" s="84">
        <f t="shared" si="11"/>
        <v>4.4833167425284391E-3</v>
      </c>
      <c r="Q116" s="84">
        <f t="shared" si="11"/>
        <v>5.3167106281609075E-3</v>
      </c>
      <c r="R116" s="84">
        <f t="shared" si="10"/>
        <v>6.3258451180452863E-3</v>
      </c>
      <c r="S116" s="84">
        <f t="shared" si="10"/>
        <v>7.4867351588106465E-3</v>
      </c>
      <c r="T116" s="84">
        <f t="shared" si="10"/>
        <v>8.8937258806514666E-3</v>
      </c>
      <c r="U116" s="84">
        <f t="shared" si="10"/>
        <v>1.0526183319190554E-2</v>
      </c>
      <c r="V116" s="84">
        <f t="shared" si="10"/>
        <v>1.2448516492505994E-2</v>
      </c>
      <c r="W116" s="84">
        <f t="shared" si="10"/>
        <v>1.4640915070381913E-2</v>
      </c>
      <c r="X116" s="84">
        <f t="shared" si="10"/>
        <v>1.7225779510022271E-2</v>
      </c>
      <c r="Y116" s="84">
        <f t="shared" si="10"/>
        <v>2.0185180082118549E-2</v>
      </c>
      <c r="Z116" s="84">
        <f t="shared" si="10"/>
        <v>2.3583295791183737E-2</v>
      </c>
      <c r="AA116" s="84">
        <f t="shared" si="10"/>
        <v>2.7425518244225761E-2</v>
      </c>
      <c r="AB116" s="84">
        <f t="shared" si="10"/>
        <v>3.1801622285288732E-2</v>
      </c>
      <c r="AC116" s="84">
        <f t="shared" si="10"/>
        <v>3.6719155909036412E-2</v>
      </c>
      <c r="AD116" s="84">
        <f t="shared" si="10"/>
        <v>4.2261979604396767E-2</v>
      </c>
      <c r="AE116" s="84">
        <f t="shared" si="10"/>
        <v>4.8441961759635756E-2</v>
      </c>
      <c r="AF116" s="84">
        <f t="shared" si="10"/>
        <v>5.544997808495189E-2</v>
      </c>
    </row>
    <row r="117" spans="1:32" x14ac:dyDescent="0.45">
      <c r="A117" s="15" t="s">
        <v>3</v>
      </c>
      <c r="B117" s="84">
        <f t="shared" si="11"/>
        <v>2.2290580000891622E-5</v>
      </c>
      <c r="C117" s="84">
        <f t="shared" si="10"/>
        <v>2.1931556000035092E-5</v>
      </c>
      <c r="D117" s="84">
        <f t="shared" si="10"/>
        <v>3.2587726158819542E-5</v>
      </c>
      <c r="E117" s="84">
        <f t="shared" si="10"/>
        <v>5.3575867714753512E-5</v>
      </c>
      <c r="F117" s="84">
        <f t="shared" si="10"/>
        <v>7.3976378285607995E-5</v>
      </c>
      <c r="G117" s="84">
        <f t="shared" si="10"/>
        <v>1.1450794893361871E-4</v>
      </c>
      <c r="H117" s="84">
        <f t="shared" si="10"/>
        <v>1.5483199696116401E-4</v>
      </c>
      <c r="I117" s="84">
        <f t="shared" si="10"/>
        <v>2.0430344782498551E-4</v>
      </c>
      <c r="J117" s="84">
        <f t="shared" si="10"/>
        <v>2.6260292014447203E-4</v>
      </c>
      <c r="K117" s="84">
        <f t="shared" si="10"/>
        <v>3.4967270634685935E-4</v>
      </c>
      <c r="L117" s="84">
        <f t="shared" si="10"/>
        <v>4.5459935960785866E-4</v>
      </c>
      <c r="M117" s="84">
        <f t="shared" si="10"/>
        <v>5.7698325770614927E-4</v>
      </c>
      <c r="N117" s="84">
        <f t="shared" si="10"/>
        <v>7.7282141642709206E-4</v>
      </c>
      <c r="O117" s="84">
        <f t="shared" si="10"/>
        <v>9.604819314139063E-4</v>
      </c>
      <c r="P117" s="84">
        <f t="shared" si="10"/>
        <v>1.253808919520665E-3</v>
      </c>
      <c r="Q117" s="84">
        <f t="shared" si="10"/>
        <v>1.606285366458507E-3</v>
      </c>
      <c r="R117" s="84">
        <f t="shared" si="10"/>
        <v>2.0528807211277651E-3</v>
      </c>
      <c r="S117" s="84">
        <f t="shared" si="10"/>
        <v>2.6272469391654544E-3</v>
      </c>
      <c r="T117" s="84">
        <f t="shared" si="10"/>
        <v>3.2976736411404316E-3</v>
      </c>
      <c r="U117" s="84">
        <f t="shared" si="10"/>
        <v>4.1619324310719265E-3</v>
      </c>
      <c r="V117" s="84">
        <f t="shared" si="10"/>
        <v>5.2372687243471645E-3</v>
      </c>
      <c r="W117" s="84">
        <f t="shared" si="10"/>
        <v>6.5510400765372515E-3</v>
      </c>
      <c r="X117" s="84">
        <f t="shared" si="10"/>
        <v>8.1604955456570146E-3</v>
      </c>
      <c r="Y117" s="84">
        <f t="shared" si="10"/>
        <v>1.0109812890958692E-2</v>
      </c>
      <c r="Z117" s="84">
        <f t="shared" si="10"/>
        <v>1.2423038593329784E-2</v>
      </c>
      <c r="AA117" s="84">
        <f t="shared" si="10"/>
        <v>1.5166886476615602E-2</v>
      </c>
      <c r="AB117" s="84">
        <f t="shared" si="10"/>
        <v>1.8383216257740743E-2</v>
      </c>
      <c r="AC117" s="84">
        <f t="shared" si="10"/>
        <v>2.2073125241463838E-2</v>
      </c>
      <c r="AD117" s="84">
        <f t="shared" si="10"/>
        <v>2.6238989881610209E-2</v>
      </c>
      <c r="AE117" s="84">
        <f t="shared" si="10"/>
        <v>3.0849880910083824E-2</v>
      </c>
      <c r="AF117" s="84">
        <f t="shared" si="10"/>
        <v>3.5726434781470993E-2</v>
      </c>
    </row>
    <row r="118" spans="1:32" x14ac:dyDescent="0.45">
      <c r="A118" s="15" t="s">
        <v>4</v>
      </c>
      <c r="B118" s="84">
        <f t="shared" si="11"/>
        <v>1.249576478979983</v>
      </c>
      <c r="C118" s="84">
        <f t="shared" si="10"/>
        <v>1.2495723346579992</v>
      </c>
      <c r="D118" s="84">
        <f t="shared" si="10"/>
        <v>1.2494677338060727</v>
      </c>
      <c r="E118" s="84">
        <f t="shared" si="10"/>
        <v>1.2493356592403371</v>
      </c>
      <c r="F118" s="84">
        <f t="shared" si="10"/>
        <v>1.2492073959469399</v>
      </c>
      <c r="G118" s="84">
        <f t="shared" si="10"/>
        <v>1.2489902480866764</v>
      </c>
      <c r="H118" s="84">
        <f t="shared" si="10"/>
        <v>1.2487819882905722</v>
      </c>
      <c r="I118" s="84">
        <f t="shared" si="10"/>
        <v>1.2485085848308777</v>
      </c>
      <c r="J118" s="84">
        <f t="shared" si="10"/>
        <v>1.2481617795589888</v>
      </c>
      <c r="K118" s="84">
        <f t="shared" si="10"/>
        <v>1.2476222255968414</v>
      </c>
      <c r="L118" s="84">
        <f t="shared" si="10"/>
        <v>1.2453749456457288</v>
      </c>
      <c r="M118" s="84">
        <f t="shared" si="10"/>
        <v>1.2415212799248945</v>
      </c>
      <c r="N118" s="84">
        <f t="shared" si="10"/>
        <v>1.2372194658258371</v>
      </c>
      <c r="O118" s="84">
        <f t="shared" si="10"/>
        <v>1.2322791083654134</v>
      </c>
      <c r="P118" s="84">
        <f t="shared" si="10"/>
        <v>1.2268900219606533</v>
      </c>
      <c r="Q118" s="84">
        <f t="shared" si="10"/>
        <v>1.2209177807335934</v>
      </c>
      <c r="R118" s="84">
        <f t="shared" si="10"/>
        <v>1.2144600830812904</v>
      </c>
      <c r="S118" s="84">
        <f t="shared" si="10"/>
        <v>1.2073302026838337</v>
      </c>
      <c r="T118" s="84">
        <f t="shared" si="10"/>
        <v>1.1997263748482887</v>
      </c>
      <c r="U118" s="84">
        <f t="shared" si="10"/>
        <v>1.1914273180974846</v>
      </c>
      <c r="V118" s="84">
        <f t="shared" si="10"/>
        <v>1.1824401226356711</v>
      </c>
      <c r="W118" s="84">
        <f t="shared" si="10"/>
        <v>1.1722668533200145</v>
      </c>
      <c r="X118" s="84">
        <f t="shared" si="10"/>
        <v>1.1611741369710469</v>
      </c>
      <c r="Y118" s="84">
        <f t="shared" si="10"/>
        <v>1.1489621510650609</v>
      </c>
      <c r="Z118" s="84">
        <f t="shared" si="10"/>
        <v>1.1357438806296158</v>
      </c>
      <c r="AA118" s="84">
        <f t="shared" si="10"/>
        <v>1.121106827635183</v>
      </c>
      <c r="AB118" s="84">
        <f t="shared" si="10"/>
        <v>1.1055592456172132</v>
      </c>
      <c r="AC118" s="84">
        <f t="shared" si="10"/>
        <v>1.0882775135552802</v>
      </c>
      <c r="AD118" s="84">
        <f t="shared" si="10"/>
        <v>1.0702728457888573</v>
      </c>
      <c r="AE118" s="84">
        <f t="shared" si="10"/>
        <v>1.0505819614964536</v>
      </c>
      <c r="AF118" s="84">
        <f t="shared" si="10"/>
        <v>1.0289360407685313</v>
      </c>
    </row>
    <row r="119" spans="1:32" x14ac:dyDescent="0.45">
      <c r="A119" s="15" t="s">
        <v>5</v>
      </c>
      <c r="B119" s="84">
        <f t="shared" si="11"/>
        <v>0</v>
      </c>
      <c r="C119" s="84">
        <f t="shared" si="10"/>
        <v>0</v>
      </c>
      <c r="D119" s="84">
        <f t="shared" si="10"/>
        <v>0</v>
      </c>
      <c r="E119" s="84">
        <f t="shared" si="10"/>
        <v>0</v>
      </c>
      <c r="F119" s="84">
        <f t="shared" si="10"/>
        <v>0</v>
      </c>
      <c r="G119" s="84">
        <f t="shared" si="10"/>
        <v>0</v>
      </c>
      <c r="H119" s="84">
        <f t="shared" si="10"/>
        <v>0</v>
      </c>
      <c r="I119" s="84">
        <f t="shared" si="10"/>
        <v>0</v>
      </c>
      <c r="J119" s="84">
        <f t="shared" si="10"/>
        <v>0</v>
      </c>
      <c r="K119" s="84">
        <f t="shared" si="10"/>
        <v>0</v>
      </c>
      <c r="L119" s="84">
        <f t="shared" si="10"/>
        <v>0</v>
      </c>
      <c r="M119" s="84">
        <f t="shared" si="10"/>
        <v>0</v>
      </c>
      <c r="N119" s="84">
        <f t="shared" si="10"/>
        <v>0</v>
      </c>
      <c r="O119" s="84">
        <f t="shared" si="10"/>
        <v>0</v>
      </c>
      <c r="P119" s="84">
        <f t="shared" si="10"/>
        <v>0</v>
      </c>
      <c r="Q119" s="84">
        <f t="shared" si="10"/>
        <v>0</v>
      </c>
      <c r="R119" s="84">
        <f t="shared" si="10"/>
        <v>0</v>
      </c>
      <c r="S119" s="84">
        <f t="shared" si="10"/>
        <v>0</v>
      </c>
      <c r="T119" s="84">
        <f t="shared" si="10"/>
        <v>0</v>
      </c>
      <c r="U119" s="84">
        <f t="shared" si="10"/>
        <v>0</v>
      </c>
      <c r="V119" s="84">
        <f t="shared" si="10"/>
        <v>0</v>
      </c>
      <c r="W119" s="84">
        <f t="shared" si="10"/>
        <v>0</v>
      </c>
      <c r="X119" s="84">
        <f t="shared" si="10"/>
        <v>0</v>
      </c>
      <c r="Y119" s="84">
        <f t="shared" si="10"/>
        <v>0</v>
      </c>
      <c r="Z119" s="84">
        <f t="shared" si="10"/>
        <v>0</v>
      </c>
      <c r="AA119" s="84">
        <f t="shared" si="10"/>
        <v>0</v>
      </c>
      <c r="AB119" s="84">
        <f t="shared" si="10"/>
        <v>0</v>
      </c>
      <c r="AC119" s="84">
        <f t="shared" si="10"/>
        <v>0</v>
      </c>
      <c r="AD119" s="84">
        <f t="shared" si="10"/>
        <v>0</v>
      </c>
      <c r="AE119" s="84">
        <f t="shared" si="10"/>
        <v>0</v>
      </c>
      <c r="AF119" s="84">
        <f t="shared" si="10"/>
        <v>0</v>
      </c>
    </row>
    <row r="120" spans="1:32" x14ac:dyDescent="0.45">
      <c r="A120" s="15" t="s">
        <v>125</v>
      </c>
      <c r="B120" s="84">
        <f t="shared" si="11"/>
        <v>0</v>
      </c>
      <c r="C120" s="84">
        <f t="shared" si="10"/>
        <v>0</v>
      </c>
      <c r="D120" s="84">
        <f t="shared" si="10"/>
        <v>0</v>
      </c>
      <c r="E120" s="84">
        <f t="shared" si="10"/>
        <v>0</v>
      </c>
      <c r="F120" s="84">
        <f t="shared" si="10"/>
        <v>0</v>
      </c>
      <c r="G120" s="84">
        <f t="shared" si="10"/>
        <v>0</v>
      </c>
      <c r="H120" s="84">
        <f t="shared" si="10"/>
        <v>0</v>
      </c>
      <c r="I120" s="84">
        <f t="shared" si="10"/>
        <v>0</v>
      </c>
      <c r="J120" s="84">
        <f t="shared" si="10"/>
        <v>0</v>
      </c>
      <c r="K120" s="84">
        <f t="shared" si="10"/>
        <v>0</v>
      </c>
      <c r="L120" s="84">
        <f t="shared" si="10"/>
        <v>0</v>
      </c>
      <c r="M120" s="84">
        <f t="shared" si="10"/>
        <v>0</v>
      </c>
      <c r="N120" s="84">
        <f t="shared" si="10"/>
        <v>0</v>
      </c>
      <c r="O120" s="84">
        <f t="shared" si="10"/>
        <v>0</v>
      </c>
      <c r="P120" s="84">
        <f t="shared" si="10"/>
        <v>0</v>
      </c>
      <c r="Q120" s="84">
        <f t="shared" si="10"/>
        <v>0</v>
      </c>
      <c r="R120" s="84">
        <f t="shared" si="10"/>
        <v>0</v>
      </c>
      <c r="S120" s="84">
        <f t="shared" si="10"/>
        <v>0</v>
      </c>
      <c r="T120" s="84">
        <f t="shared" si="10"/>
        <v>0</v>
      </c>
      <c r="U120" s="84">
        <f t="shared" si="10"/>
        <v>0</v>
      </c>
      <c r="V120" s="84">
        <f t="shared" si="10"/>
        <v>0</v>
      </c>
      <c r="W120" s="84">
        <f t="shared" si="10"/>
        <v>0</v>
      </c>
      <c r="X120" s="84">
        <f t="shared" si="10"/>
        <v>0</v>
      </c>
      <c r="Y120" s="84">
        <f t="shared" si="10"/>
        <v>0</v>
      </c>
      <c r="Z120" s="84">
        <f t="shared" si="10"/>
        <v>0</v>
      </c>
      <c r="AA120" s="84">
        <f t="shared" si="10"/>
        <v>0</v>
      </c>
      <c r="AB120" s="84">
        <f t="shared" si="10"/>
        <v>0</v>
      </c>
      <c r="AC120" s="84">
        <f t="shared" si="10"/>
        <v>0</v>
      </c>
      <c r="AD120" s="84">
        <f t="shared" si="10"/>
        <v>0</v>
      </c>
      <c r="AE120" s="84">
        <f t="shared" si="10"/>
        <v>0</v>
      </c>
      <c r="AF120" s="84">
        <f t="shared" si="10"/>
        <v>0</v>
      </c>
    </row>
    <row r="121" spans="1:32" x14ac:dyDescent="0.45">
      <c r="A121" s="15" t="s">
        <v>126</v>
      </c>
      <c r="B121" s="84">
        <f t="shared" si="11"/>
        <v>7.801703000312067E-5</v>
      </c>
      <c r="C121" s="84">
        <f t="shared" si="10"/>
        <v>0</v>
      </c>
      <c r="D121" s="84">
        <f t="shared" si="10"/>
        <v>0</v>
      </c>
      <c r="E121" s="84">
        <f t="shared" si="10"/>
        <v>0</v>
      </c>
      <c r="F121" s="84">
        <f t="shared" si="10"/>
        <v>0</v>
      </c>
      <c r="G121" s="84">
        <f t="shared" si="10"/>
        <v>0</v>
      </c>
      <c r="H121" s="84">
        <f t="shared" si="10"/>
        <v>0</v>
      </c>
      <c r="I121" s="84">
        <f t="shared" si="10"/>
        <v>0</v>
      </c>
      <c r="J121" s="84">
        <f t="shared" si="10"/>
        <v>0</v>
      </c>
      <c r="K121" s="84">
        <f t="shared" si="10"/>
        <v>0</v>
      </c>
      <c r="L121" s="84">
        <f t="shared" si="10"/>
        <v>1.2748547258568208E-3</v>
      </c>
      <c r="M121" s="84">
        <f t="shared" si="10"/>
        <v>3.8335158817086532E-3</v>
      </c>
      <c r="N121" s="84">
        <f t="shared" si="10"/>
        <v>6.6462641812729912E-3</v>
      </c>
      <c r="O121" s="84">
        <f t="shared" si="10"/>
        <v>9.8545446163066791E-3</v>
      </c>
      <c r="P121" s="84">
        <f t="shared" si="10"/>
        <v>1.3193489312228817E-2</v>
      </c>
      <c r="Q121" s="84">
        <f t="shared" si="10"/>
        <v>1.6842512643626333E-2</v>
      </c>
      <c r="R121" s="84">
        <f t="shared" si="10"/>
        <v>2.0593830582535094E-2</v>
      </c>
      <c r="S121" s="84">
        <f t="shared" si="10"/>
        <v>2.46557020444758E-2</v>
      </c>
      <c r="T121" s="84">
        <f t="shared" si="10"/>
        <v>2.8761528230993406E-2</v>
      </c>
      <c r="U121" s="84">
        <f t="shared" si="10"/>
        <v>3.3079722130334104E-2</v>
      </c>
      <c r="V121" s="84">
        <f t="shared" si="10"/>
        <v>3.7558952617389514E-2</v>
      </c>
      <c r="W121" s="84">
        <f t="shared" si="10"/>
        <v>4.2577363826299827E-2</v>
      </c>
      <c r="X121" s="84">
        <f t="shared" si="10"/>
        <v>4.7718889198218262E-2</v>
      </c>
      <c r="Y121" s="84">
        <f t="shared" si="10"/>
        <v>5.3149714789605666E-2</v>
      </c>
      <c r="Z121" s="84">
        <f t="shared" si="10"/>
        <v>5.870227027617371E-2</v>
      </c>
      <c r="AA121" s="84">
        <f t="shared" si="10"/>
        <v>6.4725575732981641E-2</v>
      </c>
      <c r="AB121" s="84">
        <f t="shared" si="10"/>
        <v>7.0614361719971278E-2</v>
      </c>
      <c r="AC121" s="84">
        <f t="shared" si="10"/>
        <v>7.7135206426601655E-2</v>
      </c>
      <c r="AD121" s="84">
        <f t="shared" si="10"/>
        <v>8.3307965667621817E-2</v>
      </c>
      <c r="AE121" s="84">
        <f t="shared" si="10"/>
        <v>8.996716802863422E-2</v>
      </c>
      <c r="AF121" s="84">
        <f t="shared" si="10"/>
        <v>9.7178519327764085E-2</v>
      </c>
    </row>
    <row r="123" spans="1:32" x14ac:dyDescent="0.45">
      <c r="A123" s="1" t="s">
        <v>1000</v>
      </c>
      <c r="B123">
        <v>2020</v>
      </c>
      <c r="C123">
        <v>2021</v>
      </c>
      <c r="D123">
        <v>2022</v>
      </c>
      <c r="E123">
        <v>2023</v>
      </c>
      <c r="F123">
        <v>2024</v>
      </c>
      <c r="G123">
        <v>2025</v>
      </c>
      <c r="H123">
        <v>2026</v>
      </c>
      <c r="I123">
        <v>2027</v>
      </c>
      <c r="J123">
        <v>2028</v>
      </c>
      <c r="K123">
        <v>2029</v>
      </c>
      <c r="L123">
        <v>2030</v>
      </c>
      <c r="M123">
        <v>2031</v>
      </c>
      <c r="N123">
        <v>2032</v>
      </c>
      <c r="O123">
        <v>2033</v>
      </c>
      <c r="P123">
        <v>2034</v>
      </c>
      <c r="Q123">
        <v>2035</v>
      </c>
      <c r="R123">
        <v>2036</v>
      </c>
      <c r="S123">
        <v>2037</v>
      </c>
      <c r="T123">
        <v>2038</v>
      </c>
      <c r="U123">
        <v>2039</v>
      </c>
      <c r="V123">
        <v>2040</v>
      </c>
      <c r="W123">
        <v>2041</v>
      </c>
      <c r="X123">
        <v>2042</v>
      </c>
      <c r="Y123">
        <v>2043</v>
      </c>
      <c r="Z123">
        <v>2044</v>
      </c>
      <c r="AA123">
        <v>2045</v>
      </c>
      <c r="AB123">
        <v>2046</v>
      </c>
      <c r="AC123">
        <v>2047</v>
      </c>
      <c r="AD123">
        <v>2048</v>
      </c>
      <c r="AE123">
        <v>2049</v>
      </c>
      <c r="AF123">
        <v>2050</v>
      </c>
    </row>
    <row r="124" spans="1:32" x14ac:dyDescent="0.45">
      <c r="A124" s="15" t="s">
        <v>1</v>
      </c>
      <c r="B124" s="82">
        <f>B58/SUM(B$58:B$64)*(1+$A$67)</f>
        <v>0.92558342875885036</v>
      </c>
      <c r="C124" s="82">
        <f t="shared" ref="C124:AF130" si="12">C58/SUM(C$58:C$64)*(1+$A$67)</f>
        <v>0.92464581816199898</v>
      </c>
      <c r="D124" s="82">
        <f t="shared" si="12"/>
        <v>0.92865572406799801</v>
      </c>
      <c r="E124" s="82">
        <f t="shared" si="12"/>
        <v>0.92923673159899789</v>
      </c>
      <c r="F124" s="82">
        <f t="shared" si="12"/>
        <v>0.93411557117521793</v>
      </c>
      <c r="G124" s="82">
        <f t="shared" si="12"/>
        <v>0.93361503474739083</v>
      </c>
      <c r="H124" s="82">
        <f t="shared" si="12"/>
        <v>0.93856873058898238</v>
      </c>
      <c r="I124" s="82">
        <f t="shared" si="12"/>
        <v>0.9379615057290045</v>
      </c>
      <c r="J124" s="82">
        <f t="shared" si="12"/>
        <v>0.94193776299397869</v>
      </c>
      <c r="K124" s="82">
        <f t="shared" si="12"/>
        <v>0.94735796592934729</v>
      </c>
      <c r="L124" s="82">
        <f t="shared" si="12"/>
        <v>0.94919695125628978</v>
      </c>
      <c r="M124" s="82">
        <f t="shared" si="12"/>
        <v>0.95536527831343687</v>
      </c>
      <c r="N124" s="82">
        <f t="shared" si="12"/>
        <v>0.95532426150681071</v>
      </c>
      <c r="O124" s="82">
        <f t="shared" si="12"/>
        <v>0.96096750613015636</v>
      </c>
      <c r="P124" s="82">
        <f t="shared" si="12"/>
        <v>0.96637245634389957</v>
      </c>
      <c r="Q124" s="82">
        <f t="shared" si="12"/>
        <v>0.96723057632887044</v>
      </c>
      <c r="R124" s="82">
        <f t="shared" si="12"/>
        <v>0.97330040367256954</v>
      </c>
      <c r="S124" s="82">
        <f t="shared" si="12"/>
        <v>0.97418014996376279</v>
      </c>
      <c r="T124" s="82">
        <f t="shared" si="12"/>
        <v>0.98085074042788123</v>
      </c>
      <c r="U124" s="82">
        <f t="shared" si="12"/>
        <v>0.98394995620626724</v>
      </c>
      <c r="V124" s="82">
        <f t="shared" si="12"/>
        <v>0.97859331000155769</v>
      </c>
      <c r="W124" s="82">
        <f t="shared" si="12"/>
        <v>0.9981087390060881</v>
      </c>
      <c r="X124" s="82">
        <f t="shared" si="12"/>
        <v>0.99703934476873102</v>
      </c>
      <c r="Y124" s="82">
        <f t="shared" si="12"/>
        <v>1.0101245041496303</v>
      </c>
      <c r="Z124" s="82">
        <f t="shared" si="12"/>
        <v>1.0211809970584937</v>
      </c>
      <c r="AA124" s="82">
        <f t="shared" si="12"/>
        <v>1.0214477733958807</v>
      </c>
      <c r="AB124" s="82">
        <f t="shared" si="12"/>
        <v>1.0318068586437419</v>
      </c>
      <c r="AC124" s="82">
        <f t="shared" si="12"/>
        <v>1.0303870644651423</v>
      </c>
      <c r="AD124" s="82">
        <f t="shared" si="12"/>
        <v>1.0324856117960752</v>
      </c>
      <c r="AE124" s="82">
        <f t="shared" si="12"/>
        <v>1.039921134357056</v>
      </c>
      <c r="AF124" s="82">
        <f t="shared" si="12"/>
        <v>1.0434512693530176</v>
      </c>
    </row>
    <row r="125" spans="1:32" x14ac:dyDescent="0.45">
      <c r="A125" s="15" t="s">
        <v>2</v>
      </c>
      <c r="B125" s="82">
        <f t="shared" ref="B125:Q130" si="13">B59/SUM(B$58:B$64)*(1+$A$67)</f>
        <v>0</v>
      </c>
      <c r="C125" s="82">
        <f t="shared" si="13"/>
        <v>0</v>
      </c>
      <c r="D125" s="82">
        <f t="shared" si="13"/>
        <v>0</v>
      </c>
      <c r="E125" s="82">
        <f t="shared" si="13"/>
        <v>0</v>
      </c>
      <c r="F125" s="82">
        <f t="shared" si="13"/>
        <v>0</v>
      </c>
      <c r="G125" s="82">
        <f t="shared" si="13"/>
        <v>0</v>
      </c>
      <c r="H125" s="82">
        <f t="shared" si="13"/>
        <v>0</v>
      </c>
      <c r="I125" s="82">
        <f t="shared" si="13"/>
        <v>0</v>
      </c>
      <c r="J125" s="82">
        <f t="shared" si="13"/>
        <v>0</v>
      </c>
      <c r="K125" s="82">
        <f t="shared" si="13"/>
        <v>0</v>
      </c>
      <c r="L125" s="82">
        <f t="shared" si="13"/>
        <v>0</v>
      </c>
      <c r="M125" s="82">
        <f t="shared" si="13"/>
        <v>0</v>
      </c>
      <c r="N125" s="82">
        <f t="shared" si="13"/>
        <v>0</v>
      </c>
      <c r="O125" s="82">
        <f t="shared" si="13"/>
        <v>0</v>
      </c>
      <c r="P125" s="82">
        <f t="shared" si="13"/>
        <v>0</v>
      </c>
      <c r="Q125" s="82">
        <f t="shared" si="13"/>
        <v>0</v>
      </c>
      <c r="R125" s="82">
        <f t="shared" si="12"/>
        <v>0</v>
      </c>
      <c r="S125" s="82">
        <f t="shared" si="12"/>
        <v>0</v>
      </c>
      <c r="T125" s="82">
        <f t="shared" si="12"/>
        <v>0</v>
      </c>
      <c r="U125" s="82">
        <f t="shared" si="12"/>
        <v>0</v>
      </c>
      <c r="V125" s="82">
        <f t="shared" si="12"/>
        <v>0</v>
      </c>
      <c r="W125" s="82">
        <f t="shared" si="12"/>
        <v>0</v>
      </c>
      <c r="X125" s="82">
        <f t="shared" si="12"/>
        <v>0</v>
      </c>
      <c r="Y125" s="82">
        <f t="shared" si="12"/>
        <v>0</v>
      </c>
      <c r="Z125" s="82">
        <f t="shared" si="12"/>
        <v>0</v>
      </c>
      <c r="AA125" s="82">
        <f t="shared" si="12"/>
        <v>0</v>
      </c>
      <c r="AB125" s="82">
        <f t="shared" si="12"/>
        <v>0</v>
      </c>
      <c r="AC125" s="82">
        <f t="shared" si="12"/>
        <v>0</v>
      </c>
      <c r="AD125" s="82">
        <f t="shared" si="12"/>
        <v>0</v>
      </c>
      <c r="AE125" s="82">
        <f t="shared" si="12"/>
        <v>0</v>
      </c>
      <c r="AF125" s="82">
        <f t="shared" si="12"/>
        <v>0</v>
      </c>
    </row>
    <row r="126" spans="1:32" x14ac:dyDescent="0.45">
      <c r="A126" s="15" t="s">
        <v>3</v>
      </c>
      <c r="B126" s="82">
        <f t="shared" si="13"/>
        <v>0</v>
      </c>
      <c r="C126" s="82">
        <f t="shared" si="12"/>
        <v>0</v>
      </c>
      <c r="D126" s="82">
        <f t="shared" si="12"/>
        <v>0</v>
      </c>
      <c r="E126" s="82">
        <f t="shared" si="12"/>
        <v>0</v>
      </c>
      <c r="F126" s="82">
        <f t="shared" si="12"/>
        <v>0</v>
      </c>
      <c r="G126" s="82">
        <f t="shared" si="12"/>
        <v>0</v>
      </c>
      <c r="H126" s="82">
        <f t="shared" si="12"/>
        <v>0</v>
      </c>
      <c r="I126" s="82">
        <f t="shared" si="12"/>
        <v>0</v>
      </c>
      <c r="J126" s="82">
        <f t="shared" si="12"/>
        <v>0</v>
      </c>
      <c r="K126" s="82">
        <f t="shared" si="12"/>
        <v>0</v>
      </c>
      <c r="L126" s="82">
        <f t="shared" si="12"/>
        <v>0</v>
      </c>
      <c r="M126" s="82">
        <f t="shared" si="12"/>
        <v>0</v>
      </c>
      <c r="N126" s="82">
        <f t="shared" si="12"/>
        <v>0</v>
      </c>
      <c r="O126" s="82">
        <f t="shared" si="12"/>
        <v>0</v>
      </c>
      <c r="P126" s="82">
        <f t="shared" si="12"/>
        <v>0</v>
      </c>
      <c r="Q126" s="82">
        <f t="shared" si="12"/>
        <v>0</v>
      </c>
      <c r="R126" s="82">
        <f t="shared" si="12"/>
        <v>0</v>
      </c>
      <c r="S126" s="82">
        <f t="shared" si="12"/>
        <v>0</v>
      </c>
      <c r="T126" s="82">
        <f t="shared" si="12"/>
        <v>0</v>
      </c>
      <c r="U126" s="82">
        <f t="shared" si="12"/>
        <v>0</v>
      </c>
      <c r="V126" s="82">
        <f t="shared" si="12"/>
        <v>0</v>
      </c>
      <c r="W126" s="82">
        <f t="shared" si="12"/>
        <v>0</v>
      </c>
      <c r="X126" s="82">
        <f t="shared" si="12"/>
        <v>0</v>
      </c>
      <c r="Y126" s="82">
        <f t="shared" si="12"/>
        <v>0</v>
      </c>
      <c r="Z126" s="82">
        <f t="shared" si="12"/>
        <v>0</v>
      </c>
      <c r="AA126" s="82">
        <f t="shared" si="12"/>
        <v>0</v>
      </c>
      <c r="AB126" s="82">
        <f t="shared" si="12"/>
        <v>0</v>
      </c>
      <c r="AC126" s="82">
        <f t="shared" si="12"/>
        <v>0</v>
      </c>
      <c r="AD126" s="82">
        <f t="shared" si="12"/>
        <v>0</v>
      </c>
      <c r="AE126" s="82">
        <f t="shared" si="12"/>
        <v>0</v>
      </c>
      <c r="AF126" s="82">
        <f t="shared" si="12"/>
        <v>0</v>
      </c>
    </row>
    <row r="127" spans="1:32" x14ac:dyDescent="0.45">
      <c r="A127" s="15" t="s">
        <v>4</v>
      </c>
      <c r="B127" s="82">
        <f t="shared" si="13"/>
        <v>0.32441657124114975</v>
      </c>
      <c r="C127" s="82">
        <f t="shared" si="12"/>
        <v>0.32535418183800091</v>
      </c>
      <c r="D127" s="82">
        <f t="shared" si="12"/>
        <v>0.32134427593200204</v>
      </c>
      <c r="E127" s="82">
        <f t="shared" si="12"/>
        <v>0.32076326840100206</v>
      </c>
      <c r="F127" s="82">
        <f t="shared" si="12"/>
        <v>0.31588442882478207</v>
      </c>
      <c r="G127" s="82">
        <f t="shared" si="12"/>
        <v>0.31638496525260917</v>
      </c>
      <c r="H127" s="82">
        <f t="shared" si="12"/>
        <v>0.31143126941101751</v>
      </c>
      <c r="I127" s="82">
        <f t="shared" si="12"/>
        <v>0.31203849427099545</v>
      </c>
      <c r="J127" s="82">
        <f t="shared" si="12"/>
        <v>0.30806223700602131</v>
      </c>
      <c r="K127" s="82">
        <f t="shared" si="12"/>
        <v>0.30264203407065282</v>
      </c>
      <c r="L127" s="82">
        <f t="shared" si="12"/>
        <v>0.30080304874371028</v>
      </c>
      <c r="M127" s="82">
        <f t="shared" si="12"/>
        <v>0.29463472168656324</v>
      </c>
      <c r="N127" s="82">
        <f t="shared" si="12"/>
        <v>0.29467573849318929</v>
      </c>
      <c r="O127" s="82">
        <f t="shared" si="12"/>
        <v>0.28903249386984364</v>
      </c>
      <c r="P127" s="82">
        <f t="shared" si="12"/>
        <v>0.28362754365610038</v>
      </c>
      <c r="Q127" s="82">
        <f t="shared" si="12"/>
        <v>0.28276942367112951</v>
      </c>
      <c r="R127" s="82">
        <f t="shared" si="12"/>
        <v>0.27669959632743052</v>
      </c>
      <c r="S127" s="82">
        <f t="shared" si="12"/>
        <v>0.27581985003623721</v>
      </c>
      <c r="T127" s="82">
        <f t="shared" si="12"/>
        <v>0.26914925957211866</v>
      </c>
      <c r="U127" s="82">
        <f t="shared" si="12"/>
        <v>0.2660500437937327</v>
      </c>
      <c r="V127" s="82">
        <f t="shared" si="12"/>
        <v>0.27140668999844231</v>
      </c>
      <c r="W127" s="82">
        <f t="shared" si="12"/>
        <v>0.25189126099391196</v>
      </c>
      <c r="X127" s="82">
        <f t="shared" si="12"/>
        <v>0.25296065523126898</v>
      </c>
      <c r="Y127" s="82">
        <f t="shared" si="12"/>
        <v>0.23987549585036974</v>
      </c>
      <c r="Z127" s="82">
        <f t="shared" si="12"/>
        <v>0.22881900294150617</v>
      </c>
      <c r="AA127" s="82">
        <f t="shared" si="12"/>
        <v>0.22855222660411939</v>
      </c>
      <c r="AB127" s="82">
        <f t="shared" si="12"/>
        <v>0.21819314135625817</v>
      </c>
      <c r="AC127" s="82">
        <f t="shared" si="12"/>
        <v>0.21961293553485775</v>
      </c>
      <c r="AD127" s="82">
        <f t="shared" si="12"/>
        <v>0.21751438820392488</v>
      </c>
      <c r="AE127" s="82">
        <f t="shared" si="12"/>
        <v>0.21007886564294409</v>
      </c>
      <c r="AF127" s="82">
        <f t="shared" si="12"/>
        <v>0.20654873064698265</v>
      </c>
    </row>
    <row r="128" spans="1:32" x14ac:dyDescent="0.45">
      <c r="A128" s="15" t="s">
        <v>5</v>
      </c>
      <c r="B128" s="82">
        <f t="shared" si="13"/>
        <v>0</v>
      </c>
      <c r="C128" s="82">
        <f t="shared" si="12"/>
        <v>0</v>
      </c>
      <c r="D128" s="82">
        <f t="shared" si="12"/>
        <v>0</v>
      </c>
      <c r="E128" s="82">
        <f t="shared" si="12"/>
        <v>0</v>
      </c>
      <c r="F128" s="82">
        <f t="shared" si="12"/>
        <v>0</v>
      </c>
      <c r="G128" s="82">
        <f t="shared" si="12"/>
        <v>0</v>
      </c>
      <c r="H128" s="82">
        <f t="shared" si="12"/>
        <v>0</v>
      </c>
      <c r="I128" s="82">
        <f t="shared" si="12"/>
        <v>0</v>
      </c>
      <c r="J128" s="82">
        <f t="shared" si="12"/>
        <v>0</v>
      </c>
      <c r="K128" s="82">
        <f t="shared" si="12"/>
        <v>0</v>
      </c>
      <c r="L128" s="82">
        <f t="shared" si="12"/>
        <v>0</v>
      </c>
      <c r="M128" s="82">
        <f t="shared" si="12"/>
        <v>0</v>
      </c>
      <c r="N128" s="82">
        <f t="shared" si="12"/>
        <v>0</v>
      </c>
      <c r="O128" s="82">
        <f t="shared" si="12"/>
        <v>0</v>
      </c>
      <c r="P128" s="82">
        <f t="shared" si="12"/>
        <v>0</v>
      </c>
      <c r="Q128" s="82">
        <f t="shared" si="12"/>
        <v>0</v>
      </c>
      <c r="R128" s="82">
        <f t="shared" si="12"/>
        <v>0</v>
      </c>
      <c r="S128" s="82">
        <f t="shared" si="12"/>
        <v>0</v>
      </c>
      <c r="T128" s="82">
        <f t="shared" si="12"/>
        <v>0</v>
      </c>
      <c r="U128" s="82">
        <f t="shared" si="12"/>
        <v>0</v>
      </c>
      <c r="V128" s="82">
        <f t="shared" si="12"/>
        <v>0</v>
      </c>
      <c r="W128" s="82">
        <f t="shared" si="12"/>
        <v>0</v>
      </c>
      <c r="X128" s="82">
        <f t="shared" si="12"/>
        <v>0</v>
      </c>
      <c r="Y128" s="82">
        <f t="shared" si="12"/>
        <v>0</v>
      </c>
      <c r="Z128" s="82">
        <f t="shared" si="12"/>
        <v>0</v>
      </c>
      <c r="AA128" s="82">
        <f t="shared" si="12"/>
        <v>0</v>
      </c>
      <c r="AB128" s="82">
        <f t="shared" si="12"/>
        <v>0</v>
      </c>
      <c r="AC128" s="82">
        <f t="shared" si="12"/>
        <v>0</v>
      </c>
      <c r="AD128" s="82">
        <f t="shared" si="12"/>
        <v>0</v>
      </c>
      <c r="AE128" s="82">
        <f t="shared" si="12"/>
        <v>0</v>
      </c>
      <c r="AF128" s="82">
        <f t="shared" si="12"/>
        <v>0</v>
      </c>
    </row>
    <row r="129" spans="1:32" x14ac:dyDescent="0.45">
      <c r="A129" s="15" t="s">
        <v>125</v>
      </c>
      <c r="B129" s="82">
        <f t="shared" si="13"/>
        <v>0</v>
      </c>
      <c r="C129" s="82">
        <f t="shared" si="12"/>
        <v>0</v>
      </c>
      <c r="D129" s="82">
        <f t="shared" si="12"/>
        <v>0</v>
      </c>
      <c r="E129" s="82">
        <f t="shared" si="12"/>
        <v>0</v>
      </c>
      <c r="F129" s="82">
        <f t="shared" si="12"/>
        <v>0</v>
      </c>
      <c r="G129" s="82">
        <f t="shared" si="12"/>
        <v>0</v>
      </c>
      <c r="H129" s="82">
        <f t="shared" si="12"/>
        <v>0</v>
      </c>
      <c r="I129" s="82">
        <f t="shared" si="12"/>
        <v>0</v>
      </c>
      <c r="J129" s="82">
        <f t="shared" si="12"/>
        <v>0</v>
      </c>
      <c r="K129" s="82">
        <f t="shared" si="12"/>
        <v>0</v>
      </c>
      <c r="L129" s="82">
        <f t="shared" si="12"/>
        <v>0</v>
      </c>
      <c r="M129" s="82">
        <f t="shared" si="12"/>
        <v>0</v>
      </c>
      <c r="N129" s="82">
        <f t="shared" si="12"/>
        <v>0</v>
      </c>
      <c r="O129" s="82">
        <f t="shared" si="12"/>
        <v>0</v>
      </c>
      <c r="P129" s="82">
        <f t="shared" si="12"/>
        <v>0</v>
      </c>
      <c r="Q129" s="82">
        <f t="shared" si="12"/>
        <v>0</v>
      </c>
      <c r="R129" s="82">
        <f t="shared" si="12"/>
        <v>0</v>
      </c>
      <c r="S129" s="82">
        <f t="shared" si="12"/>
        <v>0</v>
      </c>
      <c r="T129" s="82">
        <f t="shared" si="12"/>
        <v>0</v>
      </c>
      <c r="U129" s="82">
        <f t="shared" si="12"/>
        <v>0</v>
      </c>
      <c r="V129" s="82">
        <f t="shared" si="12"/>
        <v>0</v>
      </c>
      <c r="W129" s="82">
        <f t="shared" si="12"/>
        <v>0</v>
      </c>
      <c r="X129" s="82">
        <f t="shared" si="12"/>
        <v>0</v>
      </c>
      <c r="Y129" s="82">
        <f t="shared" si="12"/>
        <v>0</v>
      </c>
      <c r="Z129" s="82">
        <f t="shared" si="12"/>
        <v>0</v>
      </c>
      <c r="AA129" s="82">
        <f t="shared" si="12"/>
        <v>0</v>
      </c>
      <c r="AB129" s="82">
        <f t="shared" si="12"/>
        <v>0</v>
      </c>
      <c r="AC129" s="82">
        <f t="shared" si="12"/>
        <v>0</v>
      </c>
      <c r="AD129" s="82">
        <f t="shared" si="12"/>
        <v>0</v>
      </c>
      <c r="AE129" s="82">
        <f t="shared" si="12"/>
        <v>0</v>
      </c>
      <c r="AF129" s="82">
        <f t="shared" si="12"/>
        <v>0</v>
      </c>
    </row>
    <row r="130" spans="1:32" x14ac:dyDescent="0.45">
      <c r="A130" s="15" t="s">
        <v>126</v>
      </c>
      <c r="B130" s="82">
        <f t="shared" si="13"/>
        <v>0</v>
      </c>
      <c r="C130" s="82">
        <f t="shared" si="12"/>
        <v>0</v>
      </c>
      <c r="D130" s="82">
        <f t="shared" si="12"/>
        <v>0</v>
      </c>
      <c r="E130" s="82">
        <f t="shared" si="12"/>
        <v>0</v>
      </c>
      <c r="F130" s="82">
        <f t="shared" si="12"/>
        <v>0</v>
      </c>
      <c r="G130" s="82">
        <f t="shared" si="12"/>
        <v>0</v>
      </c>
      <c r="H130" s="82">
        <f t="shared" si="12"/>
        <v>0</v>
      </c>
      <c r="I130" s="82">
        <f t="shared" si="12"/>
        <v>0</v>
      </c>
      <c r="J130" s="82">
        <f t="shared" si="12"/>
        <v>0</v>
      </c>
      <c r="K130" s="82">
        <f t="shared" si="12"/>
        <v>0</v>
      </c>
      <c r="L130" s="82">
        <f t="shared" si="12"/>
        <v>0</v>
      </c>
      <c r="M130" s="82">
        <f t="shared" si="12"/>
        <v>0</v>
      </c>
      <c r="N130" s="82">
        <f t="shared" si="12"/>
        <v>0</v>
      </c>
      <c r="O130" s="82">
        <f t="shared" si="12"/>
        <v>0</v>
      </c>
      <c r="P130" s="82">
        <f t="shared" si="12"/>
        <v>0</v>
      </c>
      <c r="Q130" s="82">
        <f t="shared" si="12"/>
        <v>0</v>
      </c>
      <c r="R130" s="82">
        <f t="shared" si="12"/>
        <v>0</v>
      </c>
      <c r="S130" s="82">
        <f t="shared" si="12"/>
        <v>0</v>
      </c>
      <c r="T130" s="82">
        <f t="shared" si="12"/>
        <v>0</v>
      </c>
      <c r="U130" s="82">
        <f t="shared" si="12"/>
        <v>0</v>
      </c>
      <c r="V130" s="82">
        <f t="shared" si="12"/>
        <v>0</v>
      </c>
      <c r="W130" s="82">
        <f t="shared" si="12"/>
        <v>0</v>
      </c>
      <c r="X130" s="82">
        <f t="shared" si="12"/>
        <v>0</v>
      </c>
      <c r="Y130" s="82">
        <f t="shared" si="12"/>
        <v>0</v>
      </c>
      <c r="Z130" s="82">
        <f t="shared" si="12"/>
        <v>0</v>
      </c>
      <c r="AA130" s="82">
        <f t="shared" si="12"/>
        <v>0</v>
      </c>
      <c r="AB130" s="82">
        <f t="shared" si="12"/>
        <v>0</v>
      </c>
      <c r="AC130" s="82">
        <f t="shared" si="12"/>
        <v>0</v>
      </c>
      <c r="AD130" s="82">
        <f t="shared" si="12"/>
        <v>0</v>
      </c>
      <c r="AE130" s="82">
        <f t="shared" si="12"/>
        <v>0</v>
      </c>
      <c r="AF130" s="82">
        <f t="shared" si="12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92"/>
  <sheetViews>
    <sheetView tabSelected="1" workbookViewId="0">
      <selection activeCell="E10" sqref="E10"/>
    </sheetView>
  </sheetViews>
  <sheetFormatPr defaultColWidth="9.1328125" defaultRowHeight="14.25" x14ac:dyDescent="0.45"/>
  <cols>
    <col min="1" max="1" width="23.265625" style="15" customWidth="1"/>
    <col min="2" max="2" width="18.86328125" style="15" customWidth="1"/>
    <col min="3" max="3" width="24.1328125" style="15" customWidth="1"/>
    <col min="4" max="4" width="14.73046875" style="15" customWidth="1"/>
    <col min="5" max="5" width="16.265625" style="15" customWidth="1"/>
    <col min="6" max="6" width="18" style="9" customWidth="1"/>
    <col min="7" max="7" width="9.1328125" style="15"/>
    <col min="8" max="9" width="9.1328125" style="15" customWidth="1"/>
    <col min="10" max="16384" width="9.1328125" style="15"/>
  </cols>
  <sheetData>
    <row r="1" spans="1:38" x14ac:dyDescent="0.45">
      <c r="A1" s="15" t="s">
        <v>103</v>
      </c>
      <c r="H1" s="22" t="s">
        <v>144</v>
      </c>
      <c r="I1" s="23"/>
      <c r="J1" s="24"/>
      <c r="K1" s="24"/>
      <c r="L1" s="24"/>
      <c r="N1" s="22" t="s">
        <v>143</v>
      </c>
      <c r="O1" s="23"/>
      <c r="P1" s="24"/>
      <c r="Q1" s="24"/>
      <c r="R1" s="24"/>
    </row>
    <row r="2" spans="1:38" x14ac:dyDescent="0.45">
      <c r="A2" s="15" t="s">
        <v>104</v>
      </c>
      <c r="H2" s="11" t="s">
        <v>99</v>
      </c>
      <c r="I2" s="25">
        <v>1</v>
      </c>
      <c r="N2" s="11" t="s">
        <v>99</v>
      </c>
      <c r="O2" s="25">
        <v>1</v>
      </c>
    </row>
    <row r="3" spans="1:38" x14ac:dyDescent="0.45">
      <c r="A3" s="15" t="s">
        <v>105</v>
      </c>
      <c r="H3" s="11" t="s">
        <v>100</v>
      </c>
      <c r="I3" s="25">
        <v>-0.3</v>
      </c>
      <c r="N3" s="11" t="s">
        <v>100</v>
      </c>
      <c r="O3" s="25">
        <v>-0.4</v>
      </c>
    </row>
    <row r="4" spans="1:38" ht="14.65" thickBot="1" x14ac:dyDescent="0.5">
      <c r="A4" s="15" t="s">
        <v>106</v>
      </c>
      <c r="H4" s="12" t="s">
        <v>101</v>
      </c>
      <c r="I4" s="26">
        <v>-16</v>
      </c>
      <c r="N4" s="12" t="s">
        <v>101</v>
      </c>
      <c r="O4" s="26">
        <v>-12</v>
      </c>
    </row>
    <row r="5" spans="1:38" x14ac:dyDescent="0.45">
      <c r="A5" s="15" t="s">
        <v>107</v>
      </c>
    </row>
    <row r="6" spans="1:38" ht="28.5" x14ac:dyDescent="0.4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2.75" x14ac:dyDescent="0.45">
      <c r="A7" s="16"/>
      <c r="B7" s="16"/>
      <c r="C7" s="16"/>
      <c r="D7" s="35">
        <v>2020</v>
      </c>
      <c r="E7" s="35">
        <v>2050</v>
      </c>
      <c r="F7" s="35" t="s">
        <v>137</v>
      </c>
    </row>
    <row r="8" spans="1:38" x14ac:dyDescent="0.4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7">
        <f>D8</f>
        <v>2020</v>
      </c>
      <c r="I8" s="27">
        <f>H8+1</f>
        <v>2021</v>
      </c>
      <c r="J8" s="27">
        <f t="shared" ref="J8:AL8" si="0">I8+1</f>
        <v>2022</v>
      </c>
      <c r="K8" s="27">
        <f t="shared" si="0"/>
        <v>2023</v>
      </c>
      <c r="L8" s="27">
        <f t="shared" si="0"/>
        <v>2024</v>
      </c>
      <c r="M8" s="27">
        <f t="shared" si="0"/>
        <v>2025</v>
      </c>
      <c r="N8" s="27">
        <f t="shared" si="0"/>
        <v>2026</v>
      </c>
      <c r="O8" s="27">
        <f t="shared" si="0"/>
        <v>2027</v>
      </c>
      <c r="P8" s="27">
        <f t="shared" si="0"/>
        <v>2028</v>
      </c>
      <c r="Q8" s="27">
        <f t="shared" si="0"/>
        <v>2029</v>
      </c>
      <c r="R8" s="27">
        <f t="shared" si="0"/>
        <v>2030</v>
      </c>
      <c r="S8" s="27">
        <f t="shared" si="0"/>
        <v>2031</v>
      </c>
      <c r="T8" s="27">
        <f t="shared" si="0"/>
        <v>2032</v>
      </c>
      <c r="U8" s="27">
        <f t="shared" si="0"/>
        <v>2033</v>
      </c>
      <c r="V8" s="27">
        <f t="shared" si="0"/>
        <v>2034</v>
      </c>
      <c r="W8" s="27">
        <f t="shared" si="0"/>
        <v>2035</v>
      </c>
      <c r="X8" s="27">
        <f t="shared" si="0"/>
        <v>2036</v>
      </c>
      <c r="Y8" s="27">
        <f t="shared" si="0"/>
        <v>2037</v>
      </c>
      <c r="Z8" s="27">
        <f t="shared" si="0"/>
        <v>2038</v>
      </c>
      <c r="AA8" s="27">
        <f t="shared" si="0"/>
        <v>2039</v>
      </c>
      <c r="AB8" s="27">
        <f t="shared" si="0"/>
        <v>2040</v>
      </c>
      <c r="AC8" s="27">
        <f t="shared" si="0"/>
        <v>2041</v>
      </c>
      <c r="AD8" s="27">
        <f t="shared" si="0"/>
        <v>2042</v>
      </c>
      <c r="AE8" s="27">
        <f t="shared" si="0"/>
        <v>2043</v>
      </c>
      <c r="AF8" s="27">
        <f t="shared" si="0"/>
        <v>2044</v>
      </c>
      <c r="AG8" s="27">
        <f t="shared" si="0"/>
        <v>2045</v>
      </c>
      <c r="AH8" s="27">
        <f t="shared" si="0"/>
        <v>2046</v>
      </c>
      <c r="AI8" s="27">
        <f t="shared" si="0"/>
        <v>2047</v>
      </c>
      <c r="AJ8" s="27">
        <f t="shared" si="0"/>
        <v>2048</v>
      </c>
      <c r="AK8" s="27">
        <f t="shared" si="0"/>
        <v>2049</v>
      </c>
      <c r="AL8" s="27">
        <f t="shared" si="0"/>
        <v>2050</v>
      </c>
    </row>
    <row r="9" spans="1:38" x14ac:dyDescent="0.45">
      <c r="A9" s="15" t="s">
        <v>12</v>
      </c>
      <c r="B9" s="15" t="s">
        <v>19</v>
      </c>
      <c r="C9" s="15" t="s">
        <v>1</v>
      </c>
      <c r="D9" s="86">
        <f>'Potencia Calcs'!C70</f>
        <v>0.1013893282348942</v>
      </c>
      <c r="E9" s="28">
        <v>1</v>
      </c>
      <c r="F9" s="9" t="str">
        <f>IF(D9=E9,"n/a",IF(OR(C9="battery electric vehicle",C9="natural gas vehicle",C9="plugin hybrid vehicle"),"s-curve","linear"))</f>
        <v>s-curve</v>
      </c>
      <c r="H9" s="28">
        <f t="shared" ref="H9:H39" si="1">D9</f>
        <v>0.1013893282348942</v>
      </c>
      <c r="I9" s="15">
        <f>IF($F9="s-curve",$D9+($E9-$D9)*$O$2/(1+EXP($O$3*(COUNT($H$8:I$8)+$O$4))),TREND($D9:$E9,$D$7:$E$7,I$8))</f>
        <v>0.11755192845143754</v>
      </c>
      <c r="J9" s="15">
        <f>IF($F9="s-curve",$D9+($E9-$D9)*$O$2/(1+EXP($O$3*(COUNT($H$8:J$8)+$O$4))),TREND($D9:$E9,$D$7:$E$7,J$8))</f>
        <v>0.12528967049993384</v>
      </c>
      <c r="K9" s="15">
        <f>IF($F9="s-curve",$D9+($E9-$D9)*$O$2/(1+EXP($O$3*(COUNT($H$8:K$8)+$O$4))),TREND($D9:$E9,$D$7:$E$7,K$8))</f>
        <v>0.13658406470746054</v>
      </c>
      <c r="L9" s="15">
        <f>IF($F9="s-curve",$D9+($E9-$D9)*$O$2/(1+EXP($O$3*(COUNT($H$8:L$8)+$O$4))),TREND($D9:$E9,$D$7:$E$7,L$8))</f>
        <v>0.15290144444775772</v>
      </c>
      <c r="M9" s="15">
        <f>IF($F9="s-curve",$D9+($E9-$D9)*$O$2/(1+EXP($O$3*(COUNT($H$8:M$8)+$O$4))),TREND($D9:$E9,$D$7:$E$7,M$8))</f>
        <v>0.17612920090381301</v>
      </c>
      <c r="N9" s="15">
        <f>IF($F9="s-curve",$D9+($E9-$D9)*$O$2/(1+EXP($O$3*(COUNT($H$8:N$8)+$O$4))),TREND($D9:$E9,$D$7:$E$7,N$8))</f>
        <v>0.20850634606955276</v>
      </c>
      <c r="O9" s="15">
        <f>IF($F9="s-curve",$D9+($E9-$D9)*$O$2/(1+EXP($O$3*(COUNT($H$8:O$8)+$O$4))),TREND($D9:$E9,$D$7:$E$7,O$8))</f>
        <v>0.25233940001388561</v>
      </c>
      <c r="P9" s="15">
        <f>IF($F9="s-curve",$D9+($E9-$D9)*$O$2/(1+EXP($O$3*(COUNT($H$8:P$8)+$O$4))),TREND($D9:$E9,$D$7:$E$7,P$8))</f>
        <v>0.30939542803181524</v>
      </c>
      <c r="Q9" s="15">
        <f>IF($F9="s-curve",$D9+($E9-$D9)*$O$2/(1+EXP($O$3*(COUNT($H$8:Q$8)+$O$4))),TREND($D9:$E9,$D$7:$E$7,Q$8))</f>
        <v>0.37998156801313587</v>
      </c>
      <c r="R9" s="15">
        <f>IF($F9="s-curve",$D9+($E9-$D9)*$O$2/(1+EXP($O$3*(COUNT($H$8:R$8)+$O$4))),TREND($D9:$E9,$D$7:$E$7,R$8))</f>
        <v>0.46201287956887016</v>
      </c>
      <c r="S9" s="15">
        <f>IF($F9="s-curve",$D9+($E9-$D9)*$O$2/(1+EXP($O$3*(COUNT($H$8:S$8)+$O$4))),TREND($D9:$E9,$D$7:$E$7,S$8))</f>
        <v>0.55069466411744705</v>
      </c>
      <c r="T9" s="15">
        <f>IF($F9="s-curve",$D9+($E9-$D9)*$O$2/(1+EXP($O$3*(COUNT($H$8:T$8)+$O$4))),TREND($D9:$E9,$D$7:$E$7,T$8))</f>
        <v>0.63937644866602406</v>
      </c>
      <c r="U9" s="15">
        <f>IF($F9="s-curve",$D9+($E9-$D9)*$O$2/(1+EXP($O$3*(COUNT($H$8:U$8)+$O$4))),TREND($D9:$E9,$D$7:$E$7,U$8))</f>
        <v>0.72140776022175834</v>
      </c>
      <c r="V9" s="15">
        <f>IF($F9="s-curve",$D9+($E9-$D9)*$O$2/(1+EXP($O$3*(COUNT($H$8:V$8)+$O$4))),TREND($D9:$E9,$D$7:$E$7,V$8))</f>
        <v>0.79199390020307903</v>
      </c>
      <c r="W9" s="15">
        <f>IF($F9="s-curve",$D9+($E9-$D9)*$O$2/(1+EXP($O$3*(COUNT($H$8:W$8)+$O$4))),TREND($D9:$E9,$D$7:$E$7,W$8))</f>
        <v>0.84904992822100855</v>
      </c>
      <c r="X9" s="15">
        <f>IF($F9="s-curve",$D9+($E9-$D9)*$O$2/(1+EXP($O$3*(COUNT($H$8:X$8)+$O$4))),TREND($D9:$E9,$D$7:$E$7,X$8))</f>
        <v>0.89288298216534134</v>
      </c>
      <c r="Y9" s="15">
        <f>IF($F9="s-curve",$D9+($E9-$D9)*$O$2/(1+EXP($O$3*(COUNT($H$8:Y$8)+$O$4))),TREND($D9:$E9,$D$7:$E$7,Y$8))</f>
        <v>0.92526012733108121</v>
      </c>
      <c r="Z9" s="15">
        <f>IF($F9="s-curve",$D9+($E9-$D9)*$O$2/(1+EXP($O$3*(COUNT($H$8:Z$8)+$O$4))),TREND($D9:$E9,$D$7:$E$7,Z$8))</f>
        <v>0.94848788378713644</v>
      </c>
      <c r="AA9" s="15">
        <f>IF($F9="s-curve",$D9+($E9-$D9)*$O$2/(1+EXP($O$3*(COUNT($H$8:AA$8)+$O$4))),TREND($D9:$E9,$D$7:$E$7,AA$8))</f>
        <v>0.96480526352743368</v>
      </c>
      <c r="AB9" s="15">
        <f>IF($F9="s-curve",$D9+($E9-$D9)*$O$2/(1+EXP($O$3*(COUNT($H$8:AB$8)+$O$4))),TREND($D9:$E9,$D$7:$E$7,AB$8))</f>
        <v>0.97609965773496032</v>
      </c>
      <c r="AC9" s="15">
        <f>IF($F9="s-curve",$D9+($E9-$D9)*$O$2/(1+EXP($O$3*(COUNT($H$8:AC$8)+$O$4))),TREND($D9:$E9,$D$7:$E$7,AC$8))</f>
        <v>0.98383739978345663</v>
      </c>
      <c r="AD9" s="15">
        <f>IF($F9="s-curve",$D9+($E9-$D9)*$O$2/(1+EXP($O$3*(COUNT($H$8:AD$8)+$O$4))),TREND($D9:$E9,$D$7:$E$7,AD$8))</f>
        <v>0.98910125889132194</v>
      </c>
      <c r="AE9" s="15">
        <f>IF($F9="s-curve",$D9+($E9-$D9)*$O$2/(1+EXP($O$3*(COUNT($H$8:AE$8)+$O$4))),TREND($D9:$E9,$D$7:$E$7,AE$8))</f>
        <v>0.99266502645272847</v>
      </c>
      <c r="AF9" s="15">
        <f>IF($F9="s-curve",$D9+($E9-$D9)*$O$2/(1+EXP($O$3*(COUNT($H$8:AF$8)+$O$4))),TREND($D9:$E9,$D$7:$E$7,AF$8))</f>
        <v>0.99506995326046066</v>
      </c>
      <c r="AG9" s="15">
        <f>IF($F9="s-curve",$D9+($E9-$D9)*$O$2/(1+EXP($O$3*(COUNT($H$8:AG$8)+$O$4))),TREND($D9:$E9,$D$7:$E$7,AG$8))</f>
        <v>0.99668930270902412</v>
      </c>
      <c r="AH9" s="15">
        <f>IF($F9="s-curve",$D9+($E9-$D9)*$O$2/(1+EXP($O$3*(COUNT($H$8:AH$8)+$O$4))),TREND($D9:$E9,$D$7:$E$7,AH$8))</f>
        <v>0.99777807444419453</v>
      </c>
      <c r="AI9" s="15">
        <f>IF($F9="s-curve",$D9+($E9-$D9)*$O$2/(1+EXP($O$3*(COUNT($H$8:AI$8)+$O$4))),TREND($D9:$E9,$D$7:$E$7,AI$8))</f>
        <v>0.9985093836470198</v>
      </c>
      <c r="AJ9" s="15">
        <f>IF($F9="s-curve",$D9+($E9-$D9)*$O$2/(1+EXP($O$3*(COUNT($H$8:AJ$8)+$O$4))),TREND($D9:$E9,$D$7:$E$7,AJ$8))</f>
        <v>0.99900026324814861</v>
      </c>
      <c r="AK9" s="15">
        <f>IF($F9="s-curve",$D9+($E9-$D9)*$O$2/(1+EXP($O$3*(COUNT($H$8:AK$8)+$O$4))),TREND($D9:$E9,$D$7:$E$7,AK$8))</f>
        <v>0.99932961052846991</v>
      </c>
      <c r="AL9" s="15">
        <f>IF($F9="s-curve",$D9+($E9-$D9)*$O$2/(1+EXP($O$3*(COUNT($H$8:AL$8)+$O$4))),TREND($D9:$E9,$D$7:$E$7,AL$8))</f>
        <v>0.99955051394714967</v>
      </c>
    </row>
    <row r="10" spans="1:38" x14ac:dyDescent="0.45">
      <c r="C10" s="15" t="s">
        <v>2</v>
      </c>
      <c r="D10" s="28">
        <f>'Potencia Calcs'!B71</f>
        <v>8.4328980974594028E-3</v>
      </c>
      <c r="E10" s="28">
        <f>'Potencia Calcs'!AF71</f>
        <v>2.7825949313916638E-2</v>
      </c>
      <c r="F10" s="9" t="str">
        <f>IF(D10=E10,"n/a",IF(OR(C10="battery electric vehicle",C10="natural gas vehicle",C10="plugin hybrid vehicle"),"s-curve","linear"))</f>
        <v>s-curve</v>
      </c>
      <c r="H10" s="28">
        <f t="shared" si="1"/>
        <v>8.4328980974594028E-3</v>
      </c>
      <c r="I10" s="15">
        <f>IF($F10="s-curve",$D10+($E10-$D10)*$I$2/(1+EXP($I$3*(COUNT($H$8:I$8)+$I$4))),TREND($D10:$E10,$D$8:$E$8,I$8))</f>
        <v>8.7194116507606102E-3</v>
      </c>
      <c r="J10" s="15">
        <f>IF($F10="s-curve",$D10+($E10-$D10)*$I$2/(1+EXP($I$3*(COUNT($H$8:J$8)+$I$4))),TREND($D10:$E10,$D$8:$E$8,J$8))</f>
        <v>8.8176621627105382E-3</v>
      </c>
      <c r="K10" s="15">
        <f>IF($F10="s-curve",$D10+($E10-$D10)*$I$2/(1+EXP($I$3*(COUNT($H$8:K$8)+$I$4))),TREND($D10:$E10,$D$8:$E$8,K$8))</f>
        <v>8.9486949560993474E-3</v>
      </c>
      <c r="L10" s="15">
        <f>IF($F10="s-curve",$D10+($E10-$D10)*$I$2/(1+EXP($I$3*(COUNT($H$8:L$8)+$I$4))),TREND($D10:$E10,$D$8:$E$8,L$8))</f>
        <v>9.1227319928539295E-3</v>
      </c>
      <c r="M10" s="15">
        <f>IF($F10="s-curve",$D10+($E10-$D10)*$I$2/(1+EXP($I$3*(COUNT($H$8:M$8)+$I$4))),TREND($D10:$E10,$D$8:$E$8,M$8))</f>
        <v>9.3526304849771615E-3</v>
      </c>
      <c r="N10" s="15">
        <f>IF($F10="s-curve",$D10+($E10-$D10)*$I$2/(1+EXP($I$3*(COUNT($H$8:N$8)+$I$4))),TREND($D10:$E10,$D$8:$E$8,N$8))</f>
        <v>9.6541436167449333E-3</v>
      </c>
      <c r="O10" s="15">
        <f>IF($F10="s-curve",$D10+($E10-$D10)*$I$2/(1+EXP($I$3*(COUNT($H$8:O$8)+$I$4))),TREND($D10:$E10,$D$8:$E$8,O$8))</f>
        <v>1.0045870460376893E-2</v>
      </c>
      <c r="P10" s="15">
        <f>IF($F10="s-curve",$D10+($E10-$D10)*$I$2/(1+EXP($I$3*(COUNT($H$8:P$8)+$I$4))),TREND($D10:$E10,$D$8:$E$8,P$8))</f>
        <v>1.0548618338458601E-2</v>
      </c>
      <c r="Q10" s="15">
        <f>IF($F10="s-curve",$D10+($E10-$D10)*$I$2/(1+EXP($I$3*(COUNT($H$8:Q$8)+$I$4))),TREND($D10:$E10,$D$8:$E$8,Q$8))</f>
        <v>1.1183823064183562E-2</v>
      </c>
      <c r="R10" s="15">
        <f>IF($F10="s-curve",$D10+($E10-$D10)*$I$2/(1+EXP($I$3*(COUNT($H$8:R$8)+$I$4))),TREND($D10:$E10,$D$8:$E$8,R$8))</f>
        <v>1.197068562382511E-2</v>
      </c>
      <c r="S10" s="15">
        <f>IF($F10="s-curve",$D10+($E10-$D10)*$I$2/(1+EXP($I$3*(COUNT($H$8:S$8)+$I$4))),TREND($D10:$E10,$D$8:$E$8,S$8))</f>
        <v>1.292190882640348E-2</v>
      </c>
      <c r="T10" s="15">
        <f>IF($F10="s-curve",$D10+($E10-$D10)*$I$2/(1+EXP($I$3*(COUNT($H$8:T$8)+$I$4))),TREND($D10:$E10,$D$8:$E$8,T$8))</f>
        <v>1.403846919719514E-2</v>
      </c>
      <c r="U10" s="15">
        <f>IF($F10="s-curve",$D10+($E10-$D10)*$I$2/(1+EXP($I$3*(COUNT($H$8:U$8)+$I$4))),TREND($D10:$E10,$D$8:$E$8,U$8))</f>
        <v>1.530470349905119E-2</v>
      </c>
      <c r="V10" s="15">
        <f>IF($F10="s-curve",$D10+($E10-$D10)*$I$2/(1+EXP($I$3*(COUNT($H$8:V$8)+$I$4))),TREND($D10:$E10,$D$8:$E$8,V$8))</f>
        <v>1.6685756164477539E-2</v>
      </c>
      <c r="W10" s="15">
        <f>IF($F10="s-curve",$D10+($E10-$D10)*$I$2/(1+EXP($I$3*(COUNT($H$8:W$8)+$I$4))),TREND($D10:$E10,$D$8:$E$8,W$8))</f>
        <v>1.8129423705688021E-2</v>
      </c>
      <c r="X10" s="15">
        <f>IF($F10="s-curve",$D10+($E10-$D10)*$I$2/(1+EXP($I$3*(COUNT($H$8:X$8)+$I$4))),TREND($D10:$E10,$D$8:$E$8,X$8))</f>
        <v>1.9573091246898502E-2</v>
      </c>
      <c r="Y10" s="15">
        <f>IF($F10="s-curve",$D10+($E10-$D10)*$I$2/(1+EXP($I$3*(COUNT($H$8:Y$8)+$I$4))),TREND($D10:$E10,$D$8:$E$8,Y$8))</f>
        <v>2.0954143912324849E-2</v>
      </c>
      <c r="Z10" s="15">
        <f>IF($F10="s-curve",$D10+($E10-$D10)*$I$2/(1+EXP($I$3*(COUNT($H$8:Z$8)+$I$4))),TREND($D10:$E10,$D$8:$E$8,Z$8))</f>
        <v>2.2220378214180901E-2</v>
      </c>
      <c r="AA10" s="15">
        <f>IF($F10="s-curve",$D10+($E10-$D10)*$I$2/(1+EXP($I$3*(COUNT($H$8:AA$8)+$I$4))),TREND($D10:$E10,$D$8:$E$8,AA$8))</f>
        <v>2.3336938584972558E-2</v>
      </c>
      <c r="AB10" s="15">
        <f>IF($F10="s-curve",$D10+($E10-$D10)*$I$2/(1+EXP($I$3*(COUNT($H$8:AB$8)+$I$4))),TREND($D10:$E10,$D$8:$E$8,AB$8))</f>
        <v>2.428816178755093E-2</v>
      </c>
      <c r="AC10" s="15">
        <f>IF($F10="s-curve",$D10+($E10-$D10)*$I$2/(1+EXP($I$3*(COUNT($H$8:AC$8)+$I$4))),TREND($D10:$E10,$D$8:$E$8,AC$8))</f>
        <v>2.5075024347192481E-2</v>
      </c>
      <c r="AD10" s="15">
        <f>IF($F10="s-curve",$D10+($E10-$D10)*$I$2/(1+EXP($I$3*(COUNT($H$8:AD$8)+$I$4))),TREND($D10:$E10,$D$8:$E$8,AD$8))</f>
        <v>2.5710229072917441E-2</v>
      </c>
      <c r="AE10" s="15">
        <f>IF($F10="s-curve",$D10+($E10-$D10)*$I$2/(1+EXP($I$3*(COUNT($H$8:AE$8)+$I$4))),TREND($D10:$E10,$D$8:$E$8,AE$8))</f>
        <v>2.621297695099915E-2</v>
      </c>
      <c r="AF10" s="15">
        <f>IF($F10="s-curve",$D10+($E10-$D10)*$I$2/(1+EXP($I$3*(COUNT($H$8:AF$8)+$I$4))),TREND($D10:$E10,$D$8:$E$8,AF$8))</f>
        <v>2.6604703794631108E-2</v>
      </c>
      <c r="AG10" s="15">
        <f>IF($F10="s-curve",$D10+($E10-$D10)*$I$2/(1+EXP($I$3*(COUNT($H$8:AG$8)+$I$4))),TREND($D10:$E10,$D$8:$E$8,AG$8))</f>
        <v>2.6906216926398881E-2</v>
      </c>
      <c r="AH10" s="15">
        <f>IF($F10="s-curve",$D10+($E10-$D10)*$I$2/(1+EXP($I$3*(COUNT($H$8:AH$8)+$I$4))),TREND($D10:$E10,$D$8:$E$8,AH$8))</f>
        <v>2.7136115418522112E-2</v>
      </c>
      <c r="AI10" s="15">
        <f>IF($F10="s-curve",$D10+($E10-$D10)*$I$2/(1+EXP($I$3*(COUNT($H$8:AI$8)+$I$4))),TREND($D10:$E10,$D$8:$E$8,AI$8))</f>
        <v>2.7310152455276692E-2</v>
      </c>
      <c r="AJ10" s="15">
        <f>IF($F10="s-curve",$D10+($E10-$D10)*$I$2/(1+EXP($I$3*(COUNT($H$8:AJ$8)+$I$4))),TREND($D10:$E10,$D$8:$E$8,AJ$8))</f>
        <v>2.7441185248665505E-2</v>
      </c>
      <c r="AK10" s="15">
        <f>IF($F10="s-curve",$D10+($E10-$D10)*$I$2/(1+EXP($I$3*(COUNT($H$8:AK$8)+$I$4))),TREND($D10:$E10,$D$8:$E$8,AK$8))</f>
        <v>2.7539435760615433E-2</v>
      </c>
      <c r="AL10" s="15">
        <f>IF($F10="s-curve",$D10+($E10-$D10)*$I$2/(1+EXP($I$3*(COUNT($H$8:AL$8)+$I$4))),TREND($D10:$E10,$D$8:$E$8,AL$8))</f>
        <v>2.7612878972769268E-2</v>
      </c>
    </row>
    <row r="11" spans="1:38" x14ac:dyDescent="0.45">
      <c r="C11" s="15" t="s">
        <v>3</v>
      </c>
      <c r="D11" s="28">
        <f>'Potencia Calcs'!B72</f>
        <v>0.67087334892012906</v>
      </c>
      <c r="E11" s="28">
        <f>D11</f>
        <v>0.67087334892012906</v>
      </c>
      <c r="F11" s="9" t="str">
        <f>IF(D11=E11,"n/a",IF(OR(C11="battery electric vehicle",C11="natural gas vehicle",C11="plugin hybrid vehicle"),"s-curve","linear"))</f>
        <v>n/a</v>
      </c>
      <c r="H11" s="28">
        <f t="shared" si="1"/>
        <v>0.67087334892012906</v>
      </c>
      <c r="I11" s="15">
        <f>IF($F11="s-curve",$D11+($E11-$D11)*$I$2/(1+EXP($I$3*(COUNT($H$8:I$8)+$I$4))),TREND($D11:$E11,$D$8:$E$8,I$8))</f>
        <v>0.67087334892012906</v>
      </c>
      <c r="J11" s="15">
        <f>IF($F11="s-curve",$D11+($E11-$D11)*$I$2/(1+EXP($I$3*(COUNT($H$8:J$8)+$I$4))),TREND($D11:$E11,$D$8:$E$8,J$8))</f>
        <v>0.67087334892012906</v>
      </c>
      <c r="K11" s="15">
        <f>IF($F11="s-curve",$D11+($E11-$D11)*$I$2/(1+EXP($I$3*(COUNT($H$8:K$8)+$I$4))),TREND($D11:$E11,$D$8:$E$8,K$8))</f>
        <v>0.67087334892012906</v>
      </c>
      <c r="L11" s="15">
        <f>IF($F11="s-curve",$D11+($E11-$D11)*$I$2/(1+EXP($I$3*(COUNT($H$8:L$8)+$I$4))),TREND($D11:$E11,$D$8:$E$8,L$8))</f>
        <v>0.67087334892012906</v>
      </c>
      <c r="M11" s="15">
        <f>IF($F11="s-curve",$D11+($E11-$D11)*$I$2/(1+EXP($I$3*(COUNT($H$8:M$8)+$I$4))),TREND($D11:$E11,$D$8:$E$8,M$8))</f>
        <v>0.67087334892012906</v>
      </c>
      <c r="N11" s="15">
        <f>IF($F11="s-curve",$D11+($E11-$D11)*$I$2/(1+EXP($I$3*(COUNT($H$8:N$8)+$I$4))),TREND($D11:$E11,$D$8:$E$8,N$8))</f>
        <v>0.67087334892012906</v>
      </c>
      <c r="O11" s="15">
        <f>IF($F11="s-curve",$D11+($E11-$D11)*$I$2/(1+EXP($I$3*(COUNT($H$8:O$8)+$I$4))),TREND($D11:$E11,$D$8:$E$8,O$8))</f>
        <v>0.67087334892012906</v>
      </c>
      <c r="P11" s="15">
        <f>IF($F11="s-curve",$D11+($E11-$D11)*$I$2/(1+EXP($I$3*(COUNT($H$8:P$8)+$I$4))),TREND($D11:$E11,$D$8:$E$8,P$8))</f>
        <v>0.67087334892012906</v>
      </c>
      <c r="Q11" s="15">
        <f>IF($F11="s-curve",$D11+($E11-$D11)*$I$2/(1+EXP($I$3*(COUNT($H$8:Q$8)+$I$4))),TREND($D11:$E11,$D$8:$E$8,Q$8))</f>
        <v>0.67087334892012906</v>
      </c>
      <c r="R11" s="15">
        <f>IF($F11="s-curve",$D11+($E11-$D11)*$I$2/(1+EXP($I$3*(COUNT($H$8:R$8)+$I$4))),TREND($D11:$E11,$D$8:$E$8,R$8))</f>
        <v>0.67087334892012906</v>
      </c>
      <c r="S11" s="15">
        <f>IF($F11="s-curve",$D11+($E11-$D11)*$I$2/(1+EXP($I$3*(COUNT($H$8:S$8)+$I$4))),TREND($D11:$E11,$D$8:$E$8,S$8))</f>
        <v>0.67087334892012906</v>
      </c>
      <c r="T11" s="15">
        <f>IF($F11="s-curve",$D11+($E11-$D11)*$I$2/(1+EXP($I$3*(COUNT($H$8:T$8)+$I$4))),TREND($D11:$E11,$D$8:$E$8,T$8))</f>
        <v>0.67087334892012906</v>
      </c>
      <c r="U11" s="15">
        <f>IF($F11="s-curve",$D11+($E11-$D11)*$I$2/(1+EXP($I$3*(COUNT($H$8:U$8)+$I$4))),TREND($D11:$E11,$D$8:$E$8,U$8))</f>
        <v>0.67087334892012906</v>
      </c>
      <c r="V11" s="15">
        <f>IF($F11="s-curve",$D11+($E11-$D11)*$I$2/(1+EXP($I$3*(COUNT($H$8:V$8)+$I$4))),TREND($D11:$E11,$D$8:$E$8,V$8))</f>
        <v>0.67087334892012906</v>
      </c>
      <c r="W11" s="15">
        <f>IF($F11="s-curve",$D11+($E11-$D11)*$I$2/(1+EXP($I$3*(COUNT($H$8:W$8)+$I$4))),TREND($D11:$E11,$D$8:$E$8,W$8))</f>
        <v>0.67087334892012906</v>
      </c>
      <c r="X11" s="15">
        <f>IF($F11="s-curve",$D11+($E11-$D11)*$I$2/(1+EXP($I$3*(COUNT($H$8:X$8)+$I$4))),TREND($D11:$E11,$D$8:$E$8,X$8))</f>
        <v>0.67087334892012906</v>
      </c>
      <c r="Y11" s="15">
        <f>IF($F11="s-curve",$D11+($E11-$D11)*$I$2/(1+EXP($I$3*(COUNT($H$8:Y$8)+$I$4))),TREND($D11:$E11,$D$8:$E$8,Y$8))</f>
        <v>0.67087334892012906</v>
      </c>
      <c r="Z11" s="15">
        <f>IF($F11="s-curve",$D11+($E11-$D11)*$I$2/(1+EXP($I$3*(COUNT($H$8:Z$8)+$I$4))),TREND($D11:$E11,$D$8:$E$8,Z$8))</f>
        <v>0.67087334892012906</v>
      </c>
      <c r="AA11" s="15">
        <f>IF($F11="s-curve",$D11+($E11-$D11)*$I$2/(1+EXP($I$3*(COUNT($H$8:AA$8)+$I$4))),TREND($D11:$E11,$D$8:$E$8,AA$8))</f>
        <v>0.67087334892012906</v>
      </c>
      <c r="AB11" s="15">
        <f>IF($F11="s-curve",$D11+($E11-$D11)*$I$2/(1+EXP($I$3*(COUNT($H$8:AB$8)+$I$4))),TREND($D11:$E11,$D$8:$E$8,AB$8))</f>
        <v>0.67087334892012906</v>
      </c>
      <c r="AC11" s="15">
        <f>IF($F11="s-curve",$D11+($E11-$D11)*$I$2/(1+EXP($I$3*(COUNT($H$8:AC$8)+$I$4))),TREND($D11:$E11,$D$8:$E$8,AC$8))</f>
        <v>0.67087334892012906</v>
      </c>
      <c r="AD11" s="15">
        <f>IF($F11="s-curve",$D11+($E11-$D11)*$I$2/(1+EXP($I$3*(COUNT($H$8:AD$8)+$I$4))),TREND($D11:$E11,$D$8:$E$8,AD$8))</f>
        <v>0.67087334892012906</v>
      </c>
      <c r="AE11" s="15">
        <f>IF($F11="s-curve",$D11+($E11-$D11)*$I$2/(1+EXP($I$3*(COUNT($H$8:AE$8)+$I$4))),TREND($D11:$E11,$D$8:$E$8,AE$8))</f>
        <v>0.67087334892012906</v>
      </c>
      <c r="AF11" s="15">
        <f>IF($F11="s-curve",$D11+($E11-$D11)*$I$2/(1+EXP($I$3*(COUNT($H$8:AF$8)+$I$4))),TREND($D11:$E11,$D$8:$E$8,AF$8))</f>
        <v>0.67087334892012906</v>
      </c>
      <c r="AG11" s="15">
        <f>IF($F11="s-curve",$D11+($E11-$D11)*$I$2/(1+EXP($I$3*(COUNT($H$8:AG$8)+$I$4))),TREND($D11:$E11,$D$8:$E$8,AG$8))</f>
        <v>0.67087334892012906</v>
      </c>
      <c r="AH11" s="15">
        <f>IF($F11="s-curve",$D11+($E11-$D11)*$I$2/(1+EXP($I$3*(COUNT($H$8:AH$8)+$I$4))),TREND($D11:$E11,$D$8:$E$8,AH$8))</f>
        <v>0.67087334892012906</v>
      </c>
      <c r="AI11" s="15">
        <f>IF($F11="s-curve",$D11+($E11-$D11)*$I$2/(1+EXP($I$3*(COUNT($H$8:AI$8)+$I$4))),TREND($D11:$E11,$D$8:$E$8,AI$8))</f>
        <v>0.67087334892012906</v>
      </c>
      <c r="AJ11" s="15">
        <f>IF($F11="s-curve",$D11+($E11-$D11)*$I$2/(1+EXP($I$3*(COUNT($H$8:AJ$8)+$I$4))),TREND($D11:$E11,$D$8:$E$8,AJ$8))</f>
        <v>0.67087334892012906</v>
      </c>
      <c r="AK11" s="15">
        <f>IF($F11="s-curve",$D11+($E11-$D11)*$I$2/(1+EXP($I$3*(COUNT($H$8:AK$8)+$I$4))),TREND($D11:$E11,$D$8:$E$8,AK$8))</f>
        <v>0.67087334892012906</v>
      </c>
      <c r="AL11" s="15">
        <f>IF($F11="s-curve",$D11+($E11-$D11)*$I$2/(1+EXP($I$3*(COUNT($H$8:AL$8)+$I$4))),TREND($D11:$E11,$D$8:$E$8,AL$8))</f>
        <v>0.67087334892012906</v>
      </c>
    </row>
    <row r="12" spans="1:38" x14ac:dyDescent="0.45">
      <c r="C12" s="15" t="s">
        <v>4</v>
      </c>
      <c r="D12" s="28">
        <f>'Potencia Calcs'!B73</f>
        <v>0.50474699267716927</v>
      </c>
      <c r="E12" s="28">
        <f>D12</f>
        <v>0.50474699267716927</v>
      </c>
      <c r="F12" s="9" t="str">
        <f>IF(D12=E12,"n/a",IF(OR(C12="battery electric vehicle",C12="natural gas vehicle",C12="plugin hybrid vehicle"),"s-curve","linear"))</f>
        <v>n/a</v>
      </c>
      <c r="H12" s="28">
        <f t="shared" si="1"/>
        <v>0.50474699267716927</v>
      </c>
      <c r="I12" s="15">
        <f>IF($F12="s-curve",$D12+($E12-$D12)*$I$2/(1+EXP($I$3*(COUNT($H$8:I$8)+$I$4))),TREND($D12:$E12,$D$8:$E$8,I$8))</f>
        <v>0.50474699267716927</v>
      </c>
      <c r="J12" s="15">
        <f>IF($F12="s-curve",$D12+($E12-$D12)*$I$2/(1+EXP($I$3*(COUNT($H$8:J$8)+$I$4))),TREND($D12:$E12,$D$8:$E$8,J$8))</f>
        <v>0.50474699267716927</v>
      </c>
      <c r="K12" s="15">
        <f>IF($F12="s-curve",$D12+($E12-$D12)*$I$2/(1+EXP($I$3*(COUNT($H$8:K$8)+$I$4))),TREND($D12:$E12,$D$8:$E$8,K$8))</f>
        <v>0.50474699267716927</v>
      </c>
      <c r="L12" s="15">
        <f>IF($F12="s-curve",$D12+($E12-$D12)*$I$2/(1+EXP($I$3*(COUNT($H$8:L$8)+$I$4))),TREND($D12:$E12,$D$8:$E$8,L$8))</f>
        <v>0.50474699267716927</v>
      </c>
      <c r="M12" s="15">
        <f>IF($F12="s-curve",$D12+($E12-$D12)*$I$2/(1+EXP($I$3*(COUNT($H$8:M$8)+$I$4))),TREND($D12:$E12,$D$8:$E$8,M$8))</f>
        <v>0.50474699267716927</v>
      </c>
      <c r="N12" s="15">
        <f>IF($F12="s-curve",$D12+($E12-$D12)*$I$2/(1+EXP($I$3*(COUNT($H$8:N$8)+$I$4))),TREND($D12:$E12,$D$8:$E$8,N$8))</f>
        <v>0.50474699267716927</v>
      </c>
      <c r="O12" s="15">
        <f>IF($F12="s-curve",$D12+($E12-$D12)*$I$2/(1+EXP($I$3*(COUNT($H$8:O$8)+$I$4))),TREND($D12:$E12,$D$8:$E$8,O$8))</f>
        <v>0.50474699267716927</v>
      </c>
      <c r="P12" s="15">
        <f>IF($F12="s-curve",$D12+($E12-$D12)*$I$2/(1+EXP($I$3*(COUNT($H$8:P$8)+$I$4))),TREND($D12:$E12,$D$8:$E$8,P$8))</f>
        <v>0.50474699267716927</v>
      </c>
      <c r="Q12" s="15">
        <f>IF($F12="s-curve",$D12+($E12-$D12)*$I$2/(1+EXP($I$3*(COUNT($H$8:Q$8)+$I$4))),TREND($D12:$E12,$D$8:$E$8,Q$8))</f>
        <v>0.50474699267716927</v>
      </c>
      <c r="R12" s="15">
        <f>IF($F12="s-curve",$D12+($E12-$D12)*$I$2/(1+EXP($I$3*(COUNT($H$8:R$8)+$I$4))),TREND($D12:$E12,$D$8:$E$8,R$8))</f>
        <v>0.50474699267716927</v>
      </c>
      <c r="S12" s="15">
        <f>IF($F12="s-curve",$D12+($E12-$D12)*$I$2/(1+EXP($I$3*(COUNT($H$8:S$8)+$I$4))),TREND($D12:$E12,$D$8:$E$8,S$8))</f>
        <v>0.50474699267716927</v>
      </c>
      <c r="T12" s="15">
        <f>IF($F12="s-curve",$D12+($E12-$D12)*$I$2/(1+EXP($I$3*(COUNT($H$8:T$8)+$I$4))),TREND($D12:$E12,$D$8:$E$8,T$8))</f>
        <v>0.50474699267716927</v>
      </c>
      <c r="U12" s="15">
        <f>IF($F12="s-curve",$D12+($E12-$D12)*$I$2/(1+EXP($I$3*(COUNT($H$8:U$8)+$I$4))),TREND($D12:$E12,$D$8:$E$8,U$8))</f>
        <v>0.50474699267716927</v>
      </c>
      <c r="V12" s="15">
        <f>IF($F12="s-curve",$D12+($E12-$D12)*$I$2/(1+EXP($I$3*(COUNT($H$8:V$8)+$I$4))),TREND($D12:$E12,$D$8:$E$8,V$8))</f>
        <v>0.50474699267716927</v>
      </c>
      <c r="W12" s="15">
        <f>IF($F12="s-curve",$D12+($E12-$D12)*$I$2/(1+EXP($I$3*(COUNT($H$8:W$8)+$I$4))),TREND($D12:$E12,$D$8:$E$8,W$8))</f>
        <v>0.50474699267716927</v>
      </c>
      <c r="X12" s="15">
        <f>IF($F12="s-curve",$D12+($E12-$D12)*$I$2/(1+EXP($I$3*(COUNT($H$8:X$8)+$I$4))),TREND($D12:$E12,$D$8:$E$8,X$8))</f>
        <v>0.50474699267716927</v>
      </c>
      <c r="Y12" s="15">
        <f>IF($F12="s-curve",$D12+($E12-$D12)*$I$2/(1+EXP($I$3*(COUNT($H$8:Y$8)+$I$4))),TREND($D12:$E12,$D$8:$E$8,Y$8))</f>
        <v>0.50474699267716927</v>
      </c>
      <c r="Z12" s="15">
        <f>IF($F12="s-curve",$D12+($E12-$D12)*$I$2/(1+EXP($I$3*(COUNT($H$8:Z$8)+$I$4))),TREND($D12:$E12,$D$8:$E$8,Z$8))</f>
        <v>0.50474699267716927</v>
      </c>
      <c r="AA12" s="15">
        <f>IF($F12="s-curve",$D12+($E12-$D12)*$I$2/(1+EXP($I$3*(COUNT($H$8:AA$8)+$I$4))),TREND($D12:$E12,$D$8:$E$8,AA$8))</f>
        <v>0.50474699267716927</v>
      </c>
      <c r="AB12" s="15">
        <f>IF($F12="s-curve",$D12+($E12-$D12)*$I$2/(1+EXP($I$3*(COUNT($H$8:AB$8)+$I$4))),TREND($D12:$E12,$D$8:$E$8,AB$8))</f>
        <v>0.50474699267716927</v>
      </c>
      <c r="AC12" s="15">
        <f>IF($F12="s-curve",$D12+($E12-$D12)*$I$2/(1+EXP($I$3*(COUNT($H$8:AC$8)+$I$4))),TREND($D12:$E12,$D$8:$E$8,AC$8))</f>
        <v>0.50474699267716927</v>
      </c>
      <c r="AD12" s="15">
        <f>IF($F12="s-curve",$D12+($E12-$D12)*$I$2/(1+EXP($I$3*(COUNT($H$8:AD$8)+$I$4))),TREND($D12:$E12,$D$8:$E$8,AD$8))</f>
        <v>0.50474699267716927</v>
      </c>
      <c r="AE12" s="15">
        <f>IF($F12="s-curve",$D12+($E12-$D12)*$I$2/(1+EXP($I$3*(COUNT($H$8:AE$8)+$I$4))),TREND($D12:$E12,$D$8:$E$8,AE$8))</f>
        <v>0.50474699267716927</v>
      </c>
      <c r="AF12" s="15">
        <f>IF($F12="s-curve",$D12+($E12-$D12)*$I$2/(1+EXP($I$3*(COUNT($H$8:AF$8)+$I$4))),TREND($D12:$E12,$D$8:$E$8,AF$8))</f>
        <v>0.50474699267716927</v>
      </c>
      <c r="AG12" s="15">
        <f>IF($F12="s-curve",$D12+($E12-$D12)*$I$2/(1+EXP($I$3*(COUNT($H$8:AG$8)+$I$4))),TREND($D12:$E12,$D$8:$E$8,AG$8))</f>
        <v>0.50474699267716927</v>
      </c>
      <c r="AH12" s="15">
        <f>IF($F12="s-curve",$D12+($E12-$D12)*$I$2/(1+EXP($I$3*(COUNT($H$8:AH$8)+$I$4))),TREND($D12:$E12,$D$8:$E$8,AH$8))</f>
        <v>0.50474699267716927</v>
      </c>
      <c r="AI12" s="15">
        <f>IF($F12="s-curve",$D12+($E12-$D12)*$I$2/(1+EXP($I$3*(COUNT($H$8:AI$8)+$I$4))),TREND($D12:$E12,$D$8:$E$8,AI$8))</f>
        <v>0.50474699267716927</v>
      </c>
      <c r="AJ12" s="15">
        <f>IF($F12="s-curve",$D12+($E12-$D12)*$I$2/(1+EXP($I$3*(COUNT($H$8:AJ$8)+$I$4))),TREND($D12:$E12,$D$8:$E$8,AJ$8))</f>
        <v>0.50474699267716927</v>
      </c>
      <c r="AK12" s="15">
        <f>IF($F12="s-curve",$D12+($E12-$D12)*$I$2/(1+EXP($I$3*(COUNT($H$8:AK$8)+$I$4))),TREND($D12:$E12,$D$8:$E$8,AK$8))</f>
        <v>0.50474699267716927</v>
      </c>
      <c r="AL12" s="15">
        <f>IF($F12="s-curve",$D12+($E12-$D12)*$I$2/(1+EXP($I$3*(COUNT($H$8:AL$8)+$I$4))),TREND($D12:$E12,$D$8:$E$8,AL$8))</f>
        <v>0.50474699267716927</v>
      </c>
    </row>
    <row r="13" spans="1:38" x14ac:dyDescent="0.45">
      <c r="C13" s="15" t="s">
        <v>5</v>
      </c>
      <c r="D13" s="28">
        <f>'Potencia Calcs'!B74</f>
        <v>1.5989630976584193E-2</v>
      </c>
      <c r="E13" s="28">
        <f>'Potencia Calcs'!AF74</f>
        <v>0.105859902319594</v>
      </c>
      <c r="F13" s="9" t="str">
        <f>IF(D13=E13,"n/a",IF(OR(C13="battery electric vehicle",C13="natural gas vehicle",C13="plugin hybrid vehicle",C13="hydrogen vehicle"),"s-curve","linear"))</f>
        <v>s-curve</v>
      </c>
      <c r="H13" s="28">
        <f t="shared" si="1"/>
        <v>1.5989630976584193E-2</v>
      </c>
      <c r="I13" s="15">
        <f>IF($F13="s-curve",$D13+($E13-$D13)*$I$2/(1+EXP($I$3*(COUNT($H$8:I$8)+$I$4))),TREND($D13:$E13,$D$8:$E$8,I$8))</f>
        <v>1.7317377213688871E-2</v>
      </c>
      <c r="J13" s="15">
        <f>IF($F13="s-curve",$D13+($E13-$D13)*$I$2/(1+EXP($I$3*(COUNT($H$8:J$8)+$I$4))),TREND($D13:$E13,$D$8:$E$8,J$8))</f>
        <v>1.7772684636434014E-2</v>
      </c>
      <c r="K13" s="15">
        <f>IF($F13="s-curve",$D13+($E13-$D13)*$I$2/(1+EXP($I$3*(COUNT($H$8:K$8)+$I$4))),TREND($D13:$E13,$D$8:$E$8,K$8))</f>
        <v>1.8379910006245417E-2</v>
      </c>
      <c r="L13" s="15">
        <f>IF($F13="s-curve",$D13+($E13-$D13)*$I$2/(1+EXP($I$3*(COUNT($H$8:L$8)+$I$4))),TREND($D13:$E13,$D$8:$E$8,L$8))</f>
        <v>1.9186423408509568E-2</v>
      </c>
      <c r="M13" s="15">
        <f>IF($F13="s-curve",$D13+($E13-$D13)*$I$2/(1+EXP($I$3*(COUNT($H$8:M$8)+$I$4))),TREND($D13:$E13,$D$8:$E$8,M$8))</f>
        <v>2.0251807067731289E-2</v>
      </c>
      <c r="N13" s="15">
        <f>IF($F13="s-curve",$D13+($E13-$D13)*$I$2/(1+EXP($I$3*(COUNT($H$8:N$8)+$I$4))),TREND($D13:$E13,$D$8:$E$8,N$8))</f>
        <v>2.1649063572806437E-2</v>
      </c>
      <c r="O13" s="15">
        <f>IF($F13="s-curve",$D13+($E13-$D13)*$I$2/(1+EXP($I$3*(COUNT($H$8:O$8)+$I$4))),TREND($D13:$E13,$D$8:$E$8,O$8))</f>
        <v>2.3464383778822796E-2</v>
      </c>
      <c r="P13" s="15">
        <f>IF($F13="s-curve",$D13+($E13-$D13)*$I$2/(1+EXP($I$3*(COUNT($H$8:P$8)+$I$4))),TREND($D13:$E13,$D$8:$E$8,P$8))</f>
        <v>2.5794191900093751E-2</v>
      </c>
      <c r="Q13" s="15">
        <f>IF($F13="s-curve",$D13+($E13-$D13)*$I$2/(1+EXP($I$3*(COUNT($H$8:Q$8)+$I$4))),TREND($D13:$E13,$D$8:$E$8,Q$8))</f>
        <v>2.8737824669485927E-2</v>
      </c>
      <c r="R13" s="15">
        <f>IF($F13="s-curve",$D13+($E13-$D13)*$I$2/(1+EXP($I$3*(COUNT($H$8:R$8)+$I$4))),TREND($D13:$E13,$D$8:$E$8,R$8))</f>
        <v>3.2384262300952135E-2</v>
      </c>
      <c r="S13" s="15">
        <f>IF($F13="s-curve",$D13+($E13-$D13)*$I$2/(1+EXP($I$3*(COUNT($H$8:S$8)+$I$4))),TREND($D13:$E13,$D$8:$E$8,S$8))</f>
        <v>3.6792371492709419E-2</v>
      </c>
      <c r="T13" s="15">
        <f>IF($F13="s-curve",$D13+($E13-$D13)*$I$2/(1+EXP($I$3*(COUNT($H$8:T$8)+$I$4))),TREND($D13:$E13,$D$8:$E$8,T$8))</f>
        <v>4.1966677607507032E-2</v>
      </c>
      <c r="U13" s="15">
        <f>IF($F13="s-curve",$D13+($E13-$D13)*$I$2/(1+EXP($I$3*(COUNT($H$8:U$8)+$I$4))),TREND($D13:$E13,$D$8:$E$8,U$8))</f>
        <v>4.7834594884756325E-2</v>
      </c>
      <c r="V13" s="15">
        <f>IF($F13="s-curve",$D13+($E13-$D13)*$I$2/(1+EXP($I$3*(COUNT($H$8:V$8)+$I$4))),TREND($D13:$E13,$D$8:$E$8,V$8))</f>
        <v>5.4234597462768729E-2</v>
      </c>
      <c r="W13" s="15">
        <f>IF($F13="s-curve",$D13+($E13-$D13)*$I$2/(1+EXP($I$3*(COUNT($H$8:W$8)+$I$4))),TREND($D13:$E13,$D$8:$E$8,W$8))</f>
        <v>6.0924766648089095E-2</v>
      </c>
      <c r="X13" s="15">
        <f>IF($F13="s-curve",$D13+($E13-$D13)*$I$2/(1+EXP($I$3*(COUNT($H$8:X$8)+$I$4))),TREND($D13:$E13,$D$8:$E$8,X$8))</f>
        <v>6.7614935833409467E-2</v>
      </c>
      <c r="Y13" s="15">
        <f>IF($F13="s-curve",$D13+($E13-$D13)*$I$2/(1+EXP($I$3*(COUNT($H$8:Y$8)+$I$4))),TREND($D13:$E13,$D$8:$E$8,Y$8))</f>
        <v>7.4014938411421857E-2</v>
      </c>
      <c r="Z13" s="15">
        <f>IF($F13="s-curve",$D13+($E13-$D13)*$I$2/(1+EXP($I$3*(COUNT($H$8:Z$8)+$I$4))),TREND($D13:$E13,$D$8:$E$8,Z$8))</f>
        <v>7.988285568867115E-2</v>
      </c>
      <c r="AA13" s="15">
        <f>IF($F13="s-curve",$D13+($E13-$D13)*$I$2/(1+EXP($I$3*(COUNT($H$8:AA$8)+$I$4))),TREND($D13:$E13,$D$8:$E$8,AA$8))</f>
        <v>8.505716180346877E-2</v>
      </c>
      <c r="AB13" s="15">
        <f>IF($F13="s-curve",$D13+($E13-$D13)*$I$2/(1+EXP($I$3*(COUNT($H$8:AB$8)+$I$4))),TREND($D13:$E13,$D$8:$E$8,AB$8))</f>
        <v>8.9465270995226054E-2</v>
      </c>
      <c r="AC13" s="15">
        <f>IF($F13="s-curve",$D13+($E13-$D13)*$I$2/(1+EXP($I$3*(COUNT($H$8:AC$8)+$I$4))),TREND($D13:$E13,$D$8:$E$8,AC$8))</f>
        <v>9.3111708626692269E-2</v>
      </c>
      <c r="AD13" s="15">
        <f>IF($F13="s-curve",$D13+($E13-$D13)*$I$2/(1+EXP($I$3*(COUNT($H$8:AD$8)+$I$4))),TREND($D13:$E13,$D$8:$E$8,AD$8))</f>
        <v>9.6055341396084445E-2</v>
      </c>
      <c r="AE13" s="15">
        <f>IF($F13="s-curve",$D13+($E13-$D13)*$I$2/(1+EXP($I$3*(COUNT($H$8:AE$8)+$I$4))),TREND($D13:$E13,$D$8:$E$8,AE$8))</f>
        <v>9.83851495173554E-2</v>
      </c>
      <c r="AF13" s="15">
        <f>IF($F13="s-curve",$D13+($E13-$D13)*$I$2/(1+EXP($I$3*(COUNT($H$8:AF$8)+$I$4))),TREND($D13:$E13,$D$8:$E$8,AF$8))</f>
        <v>0.10020046972337175</v>
      </c>
      <c r="AG13" s="15">
        <f>IF($F13="s-curve",$D13+($E13-$D13)*$I$2/(1+EXP($I$3*(COUNT($H$8:AG$8)+$I$4))),TREND($D13:$E13,$D$8:$E$8,AG$8))</f>
        <v>0.10159772622844691</v>
      </c>
      <c r="AH13" s="15">
        <f>IF($F13="s-curve",$D13+($E13-$D13)*$I$2/(1+EXP($I$3*(COUNT($H$8:AH$8)+$I$4))),TREND($D13:$E13,$D$8:$E$8,AH$8))</f>
        <v>0.10266310988766862</v>
      </c>
      <c r="AI13" s="15">
        <f>IF($F13="s-curve",$D13+($E13-$D13)*$I$2/(1+EXP($I$3*(COUNT($H$8:AI$8)+$I$4))),TREND($D13:$E13,$D$8:$E$8,AI$8))</f>
        <v>0.10346962328993277</v>
      </c>
      <c r="AJ13" s="15">
        <f>IF($F13="s-curve",$D13+($E13-$D13)*$I$2/(1+EXP($I$3*(COUNT($H$8:AJ$8)+$I$4))),TREND($D13:$E13,$D$8:$E$8,AJ$8))</f>
        <v>0.10407684865974418</v>
      </c>
      <c r="AK13" s="15">
        <f>IF($F13="s-curve",$D13+($E13-$D13)*$I$2/(1+EXP($I$3*(COUNT($H$8:AK$8)+$I$4))),TREND($D13:$E13,$D$8:$E$8,AK$8))</f>
        <v>0.10453215608248932</v>
      </c>
      <c r="AL13" s="15">
        <f>IF($F13="s-curve",$D13+($E13-$D13)*$I$2/(1+EXP($I$3*(COUNT($H$8:AL$8)+$I$4))),TREND($D13:$E13,$D$8:$E$8,AL$8))</f>
        <v>0.10487250280415251</v>
      </c>
    </row>
    <row r="14" spans="1:38" x14ac:dyDescent="0.45">
      <c r="C14" s="15" t="s">
        <v>125</v>
      </c>
      <c r="D14" s="28">
        <f>'Potencia Calcs'!B75</f>
        <v>3.5096818448319883E-2</v>
      </c>
      <c r="E14" s="28">
        <f>D14</f>
        <v>3.5096818448319883E-2</v>
      </c>
      <c r="F14" s="9" t="str">
        <f>IF(D14=E14,"n/a",IF(OR(C14="battery electric vehicle",C14="natural gas vehicle",C14="plugin hybrid vehicle",C14="hydrogen vehicle"),"s-curve","linear"))</f>
        <v>n/a</v>
      </c>
      <c r="H14" s="28">
        <f t="shared" si="1"/>
        <v>3.5096818448319883E-2</v>
      </c>
      <c r="I14" s="15">
        <f>IF($F14="s-curve",$D14+($E14-$D14)*$I$2/(1+EXP($I$3*(COUNT($H$8:I$8)+$I$4))),TREND($D14:$E14,$D$8:$E$8,I$8))</f>
        <v>3.5096818448319883E-2</v>
      </c>
      <c r="J14" s="15">
        <f>IF($F14="s-curve",$D14+($E14-$D14)*$I$2/(1+EXP($I$3*(COUNT($H$8:J$8)+$I$4))),TREND($D14:$E14,$D$8:$E$8,J$8))</f>
        <v>3.5096818448319883E-2</v>
      </c>
      <c r="K14" s="15">
        <f>IF($F14="s-curve",$D14+($E14-$D14)*$I$2/(1+EXP($I$3*(COUNT($H$8:K$8)+$I$4))),TREND($D14:$E14,$D$8:$E$8,K$8))</f>
        <v>3.5096818448319883E-2</v>
      </c>
      <c r="L14" s="15">
        <f>IF($F14="s-curve",$D14+($E14-$D14)*$I$2/(1+EXP($I$3*(COUNT($H$8:L$8)+$I$4))),TREND($D14:$E14,$D$8:$E$8,L$8))</f>
        <v>3.5096818448319883E-2</v>
      </c>
      <c r="M14" s="15">
        <f>IF($F14="s-curve",$D14+($E14-$D14)*$I$2/(1+EXP($I$3*(COUNT($H$8:M$8)+$I$4))),TREND($D14:$E14,$D$8:$E$8,M$8))</f>
        <v>3.5096818448319883E-2</v>
      </c>
      <c r="N14" s="15">
        <f>IF($F14="s-curve",$D14+($E14-$D14)*$I$2/(1+EXP($I$3*(COUNT($H$8:N$8)+$I$4))),TREND($D14:$E14,$D$8:$E$8,N$8))</f>
        <v>3.5096818448319883E-2</v>
      </c>
      <c r="O14" s="15">
        <f>IF($F14="s-curve",$D14+($E14-$D14)*$I$2/(1+EXP($I$3*(COUNT($H$8:O$8)+$I$4))),TREND($D14:$E14,$D$8:$E$8,O$8))</f>
        <v>3.5096818448319883E-2</v>
      </c>
      <c r="P14" s="15">
        <f>IF($F14="s-curve",$D14+($E14-$D14)*$I$2/(1+EXP($I$3*(COUNT($H$8:P$8)+$I$4))),TREND($D14:$E14,$D$8:$E$8,P$8))</f>
        <v>3.5096818448319883E-2</v>
      </c>
      <c r="Q14" s="15">
        <f>IF($F14="s-curve",$D14+($E14-$D14)*$I$2/(1+EXP($I$3*(COUNT($H$8:Q$8)+$I$4))),TREND($D14:$E14,$D$8:$E$8,Q$8))</f>
        <v>3.5096818448319883E-2</v>
      </c>
      <c r="R14" s="15">
        <f>IF($F14="s-curve",$D14+($E14-$D14)*$I$2/(1+EXP($I$3*(COUNT($H$8:R$8)+$I$4))),TREND($D14:$E14,$D$8:$E$8,R$8))</f>
        <v>3.5096818448319883E-2</v>
      </c>
      <c r="S14" s="15">
        <f>IF($F14="s-curve",$D14+($E14-$D14)*$I$2/(1+EXP($I$3*(COUNT($H$8:S$8)+$I$4))),TREND($D14:$E14,$D$8:$E$8,S$8))</f>
        <v>3.5096818448319883E-2</v>
      </c>
      <c r="T14" s="15">
        <f>IF($F14="s-curve",$D14+($E14-$D14)*$I$2/(1+EXP($I$3*(COUNT($H$8:T$8)+$I$4))),TREND($D14:$E14,$D$8:$E$8,T$8))</f>
        <v>3.5096818448319883E-2</v>
      </c>
      <c r="U14" s="15">
        <f>IF($F14="s-curve",$D14+($E14-$D14)*$I$2/(1+EXP($I$3*(COUNT($H$8:U$8)+$I$4))),TREND($D14:$E14,$D$8:$E$8,U$8))</f>
        <v>3.5096818448319883E-2</v>
      </c>
      <c r="V14" s="15">
        <f>IF($F14="s-curve",$D14+($E14-$D14)*$I$2/(1+EXP($I$3*(COUNT($H$8:V$8)+$I$4))),TREND($D14:$E14,$D$8:$E$8,V$8))</f>
        <v>3.5096818448319883E-2</v>
      </c>
      <c r="W14" s="15">
        <f>IF($F14="s-curve",$D14+($E14-$D14)*$I$2/(1+EXP($I$3*(COUNT($H$8:W$8)+$I$4))),TREND($D14:$E14,$D$8:$E$8,W$8))</f>
        <v>3.5096818448319883E-2</v>
      </c>
      <c r="X14" s="15">
        <f>IF($F14="s-curve",$D14+($E14-$D14)*$I$2/(1+EXP($I$3*(COUNT($H$8:X$8)+$I$4))),TREND($D14:$E14,$D$8:$E$8,X$8))</f>
        <v>3.5096818448319883E-2</v>
      </c>
      <c r="Y14" s="15">
        <f>IF($F14="s-curve",$D14+($E14-$D14)*$I$2/(1+EXP($I$3*(COUNT($H$8:Y$8)+$I$4))),TREND($D14:$E14,$D$8:$E$8,Y$8))</f>
        <v>3.5096818448319883E-2</v>
      </c>
      <c r="Z14" s="15">
        <f>IF($F14="s-curve",$D14+($E14-$D14)*$I$2/(1+EXP($I$3*(COUNT($H$8:Z$8)+$I$4))),TREND($D14:$E14,$D$8:$E$8,Z$8))</f>
        <v>3.5096818448319883E-2</v>
      </c>
      <c r="AA14" s="15">
        <f>IF($F14="s-curve",$D14+($E14-$D14)*$I$2/(1+EXP($I$3*(COUNT($H$8:AA$8)+$I$4))),TREND($D14:$E14,$D$8:$E$8,AA$8))</f>
        <v>3.5096818448319883E-2</v>
      </c>
      <c r="AB14" s="15">
        <f>IF($F14="s-curve",$D14+($E14-$D14)*$I$2/(1+EXP($I$3*(COUNT($H$8:AB$8)+$I$4))),TREND($D14:$E14,$D$8:$E$8,AB$8))</f>
        <v>3.5096818448319883E-2</v>
      </c>
      <c r="AC14" s="15">
        <f>IF($F14="s-curve",$D14+($E14-$D14)*$I$2/(1+EXP($I$3*(COUNT($H$8:AC$8)+$I$4))),TREND($D14:$E14,$D$8:$E$8,AC$8))</f>
        <v>3.5096818448319883E-2</v>
      </c>
      <c r="AD14" s="15">
        <f>IF($F14="s-curve",$D14+($E14-$D14)*$I$2/(1+EXP($I$3*(COUNT($H$8:AD$8)+$I$4))),TREND($D14:$E14,$D$8:$E$8,AD$8))</f>
        <v>3.5096818448319883E-2</v>
      </c>
      <c r="AE14" s="15">
        <f>IF($F14="s-curve",$D14+($E14-$D14)*$I$2/(1+EXP($I$3*(COUNT($H$8:AE$8)+$I$4))),TREND($D14:$E14,$D$8:$E$8,AE$8))</f>
        <v>3.5096818448319883E-2</v>
      </c>
      <c r="AF14" s="15">
        <f>IF($F14="s-curve",$D14+($E14-$D14)*$I$2/(1+EXP($I$3*(COUNT($H$8:AF$8)+$I$4))),TREND($D14:$E14,$D$8:$E$8,AF$8))</f>
        <v>3.5096818448319883E-2</v>
      </c>
      <c r="AG14" s="15">
        <f>IF($F14="s-curve",$D14+($E14-$D14)*$I$2/(1+EXP($I$3*(COUNT($H$8:AG$8)+$I$4))),TREND($D14:$E14,$D$8:$E$8,AG$8))</f>
        <v>3.5096818448319883E-2</v>
      </c>
      <c r="AH14" s="15">
        <f>IF($F14="s-curve",$D14+($E14-$D14)*$I$2/(1+EXP($I$3*(COUNT($H$8:AH$8)+$I$4))),TREND($D14:$E14,$D$8:$E$8,AH$8))</f>
        <v>3.5096818448319883E-2</v>
      </c>
      <c r="AI14" s="15">
        <f>IF($F14="s-curve",$D14+($E14-$D14)*$I$2/(1+EXP($I$3*(COUNT($H$8:AI$8)+$I$4))),TREND($D14:$E14,$D$8:$E$8,AI$8))</f>
        <v>3.5096818448319883E-2</v>
      </c>
      <c r="AJ14" s="15">
        <f>IF($F14="s-curve",$D14+($E14-$D14)*$I$2/(1+EXP($I$3*(COUNT($H$8:AJ$8)+$I$4))),TREND($D14:$E14,$D$8:$E$8,AJ$8))</f>
        <v>3.5096818448319883E-2</v>
      </c>
      <c r="AK14" s="15">
        <f>IF($F14="s-curve",$D14+($E14-$D14)*$I$2/(1+EXP($I$3*(COUNT($H$8:AK$8)+$I$4))),TREND($D14:$E14,$D$8:$E$8,AK$8))</f>
        <v>3.5096818448319883E-2</v>
      </c>
      <c r="AL14" s="15">
        <f>IF($F14="s-curve",$D14+($E14-$D14)*$I$2/(1+EXP($I$3*(COUNT($H$8:AL$8)+$I$4))),TREND($D14:$E14,$D$8:$E$8,AL$8))</f>
        <v>3.5096818448319883E-2</v>
      </c>
    </row>
    <row r="15" spans="1:38" ht="14.65" thickBot="1" x14ac:dyDescent="0.5">
      <c r="A15" s="30"/>
      <c r="B15" s="30"/>
      <c r="C15" s="30" t="s">
        <v>126</v>
      </c>
      <c r="D15" s="28">
        <f>'Potencia Calcs'!B76</f>
        <v>9.2734269421550388E-5</v>
      </c>
      <c r="E15" s="28">
        <f>'Potencia Calcs'!AF76</f>
        <v>2.2033397725181196E-2</v>
      </c>
      <c r="F15" s="10" t="str">
        <f>IF(D15=E15,"n/a",IF(OR(C15="battery electric vehicle",C15="natural gas vehicle",C15="plugin hybrid vehicle",C15="hydrogen vehicle"),"s-curve","linear"))</f>
        <v>s-curve</v>
      </c>
      <c r="H15" s="28">
        <f t="shared" si="1"/>
        <v>9.2734269421550388E-5</v>
      </c>
      <c r="I15" s="15">
        <f>IF($F15="s-curve",$D15+($E15-$D15)*$I$2/(1+EXP($I$3*(COUNT($H$8:I$8)+$I$4))),TREND($D15:$E15,$D$8:$E$8,I$8))</f>
        <v>4.1688632668838131E-4</v>
      </c>
      <c r="J15" s="15">
        <f>IF($F15="s-curve",$D15+($E15-$D15)*$I$2/(1+EXP($I$3*(COUNT($H$8:J$8)+$I$4))),TREND($D15:$E15,$D$8:$E$8,J$8))</f>
        <v>5.2804374039232336E-4</v>
      </c>
      <c r="K15" s="15">
        <f>IF($F15="s-curve",$D15+($E15-$D15)*$I$2/(1+EXP($I$3*(COUNT($H$8:K$8)+$I$4))),TREND($D15:$E15,$D$8:$E$8,K$8))</f>
        <v>6.7628995442656529E-4</v>
      </c>
      <c r="L15" s="15">
        <f>IF($F15="s-curve",$D15+($E15-$D15)*$I$2/(1+EXP($I$3*(COUNT($H$8:L$8)+$I$4))),TREND($D15:$E15,$D$8:$E$8,L$8))</f>
        <v>8.7318976197358852E-4</v>
      </c>
      <c r="M15" s="15">
        <f>IF($F15="s-curve",$D15+($E15-$D15)*$I$2/(1+EXP($I$3*(COUNT($H$8:M$8)+$I$4))),TREND($D15:$E15,$D$8:$E$8,M$8))</f>
        <v>1.1332893919060814E-3</v>
      </c>
      <c r="N15" s="15">
        <f>IF($F15="s-curve",$D15+($E15-$D15)*$I$2/(1+EXP($I$3*(COUNT($H$8:N$8)+$I$4))),TREND($D15:$E15,$D$8:$E$8,N$8))</f>
        <v>1.4744114813478339E-3</v>
      </c>
      <c r="O15" s="15">
        <f>IF($F15="s-curve",$D15+($E15-$D15)*$I$2/(1+EXP($I$3*(COUNT($H$8:O$8)+$I$4))),TREND($D15:$E15,$D$8:$E$8,O$8))</f>
        <v>1.9175984119027413E-3</v>
      </c>
      <c r="P15" s="15">
        <f>IF($F15="s-curve",$D15+($E15-$D15)*$I$2/(1+EXP($I$3*(COUNT($H$8:P$8)+$I$4))),TREND($D15:$E15,$D$8:$E$8,P$8))</f>
        <v>2.486390907367679E-3</v>
      </c>
      <c r="Q15" s="15">
        <f>IF($F15="s-curve",$D15+($E15-$D15)*$I$2/(1+EXP($I$3*(COUNT($H$8:Q$8)+$I$4))),TREND($D15:$E15,$D$8:$E$8,Q$8))</f>
        <v>3.2050407452442731E-3</v>
      </c>
      <c r="R15" s="15">
        <f>IF($F15="s-curve",$D15+($E15-$D15)*$I$2/(1+EXP($I$3*(COUNT($H$8:R$8)+$I$4))),TREND($D15:$E15,$D$8:$E$8,R$8))</f>
        <v>4.0952712929974849E-3</v>
      </c>
      <c r="S15" s="15">
        <f>IF($F15="s-curve",$D15+($E15-$D15)*$I$2/(1+EXP($I$3*(COUNT($H$8:S$8)+$I$4))),TREND($D15:$E15,$D$8:$E$8,S$8))</f>
        <v>5.1714540930187063E-3</v>
      </c>
      <c r="T15" s="15">
        <f>IF($F15="s-curve",$D15+($E15-$D15)*$I$2/(1+EXP($I$3*(COUNT($H$8:T$8)+$I$4))),TREND($D15:$E15,$D$8:$E$8,T$8))</f>
        <v>6.434693954046276E-3</v>
      </c>
      <c r="U15" s="15">
        <f>IF($F15="s-curve",$D15+($E15-$D15)*$I$2/(1+EXP($I$3*(COUNT($H$8:U$8)+$I$4))),TREND($D15:$E15,$D$8:$E$8,U$8))</f>
        <v>7.8672700021921258E-3</v>
      </c>
      <c r="V15" s="15">
        <f>IF($F15="s-curve",$D15+($E15-$D15)*$I$2/(1+EXP($I$3*(COUNT($H$8:V$8)+$I$4))),TREND($D15:$E15,$D$8:$E$8,V$8))</f>
        <v>9.4297477891370322E-3</v>
      </c>
      <c r="W15" s="15">
        <f>IF($F15="s-curve",$D15+($E15-$D15)*$I$2/(1+EXP($I$3*(COUNT($H$8:W$8)+$I$4))),TREND($D15:$E15,$D$8:$E$8,W$8))</f>
        <v>1.1063065997301372E-2</v>
      </c>
      <c r="X15" s="15">
        <f>IF($F15="s-curve",$D15+($E15-$D15)*$I$2/(1+EXP($I$3*(COUNT($H$8:X$8)+$I$4))),TREND($D15:$E15,$D$8:$E$8,X$8))</f>
        <v>1.2696384205465712E-2</v>
      </c>
      <c r="Y15" s="15">
        <f>IF($F15="s-curve",$D15+($E15-$D15)*$I$2/(1+EXP($I$3*(COUNT($H$8:Y$8)+$I$4))),TREND($D15:$E15,$D$8:$E$8,Y$8))</f>
        <v>1.4258861992410618E-2</v>
      </c>
      <c r="Z15" s="15">
        <f>IF($F15="s-curve",$D15+($E15-$D15)*$I$2/(1+EXP($I$3*(COUNT($H$8:Z$8)+$I$4))),TREND($D15:$E15,$D$8:$E$8,Z$8))</f>
        <v>1.569143804055647E-2</v>
      </c>
      <c r="AA15" s="15">
        <f>IF($F15="s-curve",$D15+($E15-$D15)*$I$2/(1+EXP($I$3*(COUNT($H$8:AA$8)+$I$4))),TREND($D15:$E15,$D$8:$E$8,AA$8))</f>
        <v>1.6954677901584038E-2</v>
      </c>
      <c r="AB15" s="15">
        <f>IF($F15="s-curve",$D15+($E15-$D15)*$I$2/(1+EXP($I$3*(COUNT($H$8:AB$8)+$I$4))),TREND($D15:$E15,$D$8:$E$8,AB$8))</f>
        <v>1.8030860701605263E-2</v>
      </c>
      <c r="AC15" s="15">
        <f>IF($F15="s-curve",$D15+($E15-$D15)*$I$2/(1+EXP($I$3*(COUNT($H$8:AC$8)+$I$4))),TREND($D15:$E15,$D$8:$E$8,AC$8))</f>
        <v>1.8921091249358476E-2</v>
      </c>
      <c r="AD15" s="15">
        <f>IF($F15="s-curve",$D15+($E15-$D15)*$I$2/(1+EXP($I$3*(COUNT($H$8:AD$8)+$I$4))),TREND($D15:$E15,$D$8:$E$8,AD$8))</f>
        <v>1.9639741087235069E-2</v>
      </c>
      <c r="AE15" s="15">
        <f>IF($F15="s-curve",$D15+($E15-$D15)*$I$2/(1+EXP($I$3*(COUNT($H$8:AE$8)+$I$4))),TREND($D15:$E15,$D$8:$E$8,AE$8))</f>
        <v>2.0208533582700007E-2</v>
      </c>
      <c r="AF15" s="15">
        <f>IF($F15="s-curve",$D15+($E15-$D15)*$I$2/(1+EXP($I$3*(COUNT($H$8:AF$8)+$I$4))),TREND($D15:$E15,$D$8:$E$8,AF$8))</f>
        <v>2.0651720513254913E-2</v>
      </c>
      <c r="AG15" s="15">
        <f>IF($F15="s-curve",$D15+($E15-$D15)*$I$2/(1+EXP($I$3*(COUNT($H$8:AG$8)+$I$4))),TREND($D15:$E15,$D$8:$E$8,AG$8))</f>
        <v>2.0992842602696668E-2</v>
      </c>
      <c r="AH15" s="15">
        <f>IF($F15="s-curve",$D15+($E15-$D15)*$I$2/(1+EXP($I$3*(COUNT($H$8:AH$8)+$I$4))),TREND($D15:$E15,$D$8:$E$8,AH$8))</f>
        <v>2.1252942232629159E-2</v>
      </c>
      <c r="AI15" s="15">
        <f>IF($F15="s-curve",$D15+($E15-$D15)*$I$2/(1+EXP($I$3*(COUNT($H$8:AI$8)+$I$4))),TREND($D15:$E15,$D$8:$E$8,AI$8))</f>
        <v>2.1449842040176179E-2</v>
      </c>
      <c r="AJ15" s="15">
        <f>IF($F15="s-curve",$D15+($E15-$D15)*$I$2/(1+EXP($I$3*(COUNT($H$8:AJ$8)+$I$4))),TREND($D15:$E15,$D$8:$E$8,AJ$8))</f>
        <v>2.1598088254210425E-2</v>
      </c>
      <c r="AK15" s="15">
        <f>IF($F15="s-curve",$D15+($E15-$D15)*$I$2/(1+EXP($I$3*(COUNT($H$8:AK$8)+$I$4))),TREND($D15:$E15,$D$8:$E$8,AK$8))</f>
        <v>2.1709245667914365E-2</v>
      </c>
      <c r="AL15" s="15">
        <f>IF($F15="s-curve",$D15+($E15-$D15)*$I$2/(1+EXP($I$3*(COUNT($H$8:AL$8)+$I$4))),TREND($D15:$E15,$D$8:$E$8,AL$8))</f>
        <v>2.1792336914515615E-2</v>
      </c>
    </row>
    <row r="16" spans="1:38" x14ac:dyDescent="0.45">
      <c r="A16" s="29" t="s">
        <v>12</v>
      </c>
      <c r="B16" s="15" t="s">
        <v>18</v>
      </c>
      <c r="C16" s="15" t="s">
        <v>1</v>
      </c>
      <c r="D16" s="28">
        <f>MIN('Potencia Calcs'!B106,1)</f>
        <v>6.224500949984741E-2</v>
      </c>
      <c r="E16" s="28">
        <f>'Potencia Calcs'!AF106</f>
        <v>0.38146109733578348</v>
      </c>
      <c r="F16" s="9" t="str">
        <f>IF(D16=E16,"n/a",IF(OR(C16="battery electric vehicle",C16="natural gas vehicle",C16="plugin hybrid vehicle"),"s-curve","linear"))</f>
        <v>s-curve</v>
      </c>
      <c r="H16" s="28">
        <f t="shared" si="1"/>
        <v>6.224500949984741E-2</v>
      </c>
      <c r="I16" s="15">
        <f>IF($F16="s-curve",$D16+($E16-$D16)*$I$2/(1+EXP($I$3*(COUNT($H$8:I$8)+$I$4))),TREND($D16:$E16,$D$8:$E$8,I$8))</f>
        <v>6.6961118098538164E-2</v>
      </c>
      <c r="J16" s="15">
        <f>IF($F16="s-curve",$D16+($E16-$D16)*$I$2/(1+EXP($I$3*(COUNT($H$8:J$8)+$I$4))),TREND($D16:$E16,$D$8:$E$8,J$8))</f>
        <v>6.8578354277748527E-2</v>
      </c>
      <c r="K16" s="15">
        <f>IF($F16="s-curve",$D16+($E16-$D16)*$I$2/(1+EXP($I$3*(COUNT($H$8:K$8)+$I$4))),TREND($D16:$E16,$D$8:$E$8,K$8))</f>
        <v>7.073519773765205E-2</v>
      </c>
      <c r="L16" s="15">
        <f>IF($F16="s-curve",$D16+($E16-$D16)*$I$2/(1+EXP($I$3*(COUNT($H$8:L$8)+$I$4))),TREND($D16:$E16,$D$8:$E$8,L$8))</f>
        <v>7.3599905379129943E-2</v>
      </c>
      <c r="M16" s="15">
        <f>IF($F16="s-curve",$D16+($E16-$D16)*$I$2/(1+EXP($I$3*(COUNT($H$8:M$8)+$I$4))),TREND($D16:$E16,$D$8:$E$8,M$8))</f>
        <v>7.7384111197793537E-2</v>
      </c>
      <c r="N16" s="15">
        <f>IF($F16="s-curve",$D16+($E16-$D16)*$I$2/(1+EXP($I$3*(COUNT($H$8:N$8)+$I$4))),TREND($D16:$E16,$D$8:$E$8,N$8))</f>
        <v>8.2347117858261293E-2</v>
      </c>
      <c r="O16" s="15">
        <f>IF($F16="s-curve",$D16+($E16-$D16)*$I$2/(1+EXP($I$3*(COUNT($H$8:O$8)+$I$4))),TREND($D16:$E16,$D$8:$E$8,O$8))</f>
        <v>8.879507228940299E-2</v>
      </c>
      <c r="P16" s="15">
        <f>IF($F16="s-curve",$D16+($E16-$D16)*$I$2/(1+EXP($I$3*(COUNT($H$8:P$8)+$I$4))),TREND($D16:$E16,$D$8:$E$8,P$8))</f>
        <v>9.7070469957247607E-2</v>
      </c>
      <c r="Q16" s="15">
        <f>IF($F16="s-curve",$D16+($E16-$D16)*$I$2/(1+EXP($I$3*(COUNT($H$8:Q$8)+$I$4))),TREND($D16:$E16,$D$8:$E$8,Q$8))</f>
        <v>0.1075261514927426</v>
      </c>
      <c r="R16" s="15">
        <f>IF($F16="s-curve",$D16+($E16-$D16)*$I$2/(1+EXP($I$3*(COUNT($H$8:R$8)+$I$4))),TREND($D16:$E16,$D$8:$E$8,R$8))</f>
        <v>0.12047817153073391</v>
      </c>
      <c r="S16" s="15">
        <f>IF($F16="s-curve",$D16+($E16-$D16)*$I$2/(1+EXP($I$3*(COUNT($H$8:S$8)+$I$4))),TREND($D16:$E16,$D$8:$E$8,S$8))</f>
        <v>0.13613562254226733</v>
      </c>
      <c r="T16" s="15">
        <f>IF($F16="s-curve",$D16+($E16-$D16)*$I$2/(1+EXP($I$3*(COUNT($H$8:T$8)+$I$4))),TREND($D16:$E16,$D$8:$E$8,T$8))</f>
        <v>0.15451457845892516</v>
      </c>
      <c r="U16" s="15">
        <f>IF($F16="s-curve",$D16+($E16-$D16)*$I$2/(1+EXP($I$3*(COUNT($H$8:U$8)+$I$4))),TREND($D16:$E16,$D$8:$E$8,U$8))</f>
        <v>0.17535721717578392</v>
      </c>
      <c r="V16" s="15">
        <f>IF($F16="s-curve",$D16+($E16-$D16)*$I$2/(1+EXP($I$3*(COUNT($H$8:V$8)+$I$4))),TREND($D16:$E16,$D$8:$E$8,V$8))</f>
        <v>0.19808980443253676</v>
      </c>
      <c r="W16" s="15">
        <f>IF($F16="s-curve",$D16+($E16-$D16)*$I$2/(1+EXP($I$3*(COUNT($H$8:W$8)+$I$4))),TREND($D16:$E16,$D$8:$E$8,W$8))</f>
        <v>0.22185305341781544</v>
      </c>
      <c r="X16" s="15">
        <f>IF($F16="s-curve",$D16+($E16-$D16)*$I$2/(1+EXP($I$3*(COUNT($H$8:X$8)+$I$4))),TREND($D16:$E16,$D$8:$E$8,X$8))</f>
        <v>0.24561630240309415</v>
      </c>
      <c r="Y16" s="15">
        <f>IF($F16="s-curve",$D16+($E16-$D16)*$I$2/(1+EXP($I$3*(COUNT($H$8:Y$8)+$I$4))),TREND($D16:$E16,$D$8:$E$8,Y$8))</f>
        <v>0.26834888965984699</v>
      </c>
      <c r="Z16" s="15">
        <f>IF($F16="s-curve",$D16+($E16-$D16)*$I$2/(1+EXP($I$3*(COUNT($H$8:Z$8)+$I$4))),TREND($D16:$E16,$D$8:$E$8,Z$8))</f>
        <v>0.28919152837670575</v>
      </c>
      <c r="AA16" s="15">
        <f>IF($F16="s-curve",$D16+($E16-$D16)*$I$2/(1+EXP($I$3*(COUNT($H$8:AA$8)+$I$4))),TREND($D16:$E16,$D$8:$E$8,AA$8))</f>
        <v>0.30757048429336359</v>
      </c>
      <c r="AB16" s="15">
        <f>IF($F16="s-curve",$D16+($E16-$D16)*$I$2/(1+EXP($I$3*(COUNT($H$8:AB$8)+$I$4))),TREND($D16:$E16,$D$8:$E$8,AB$8))</f>
        <v>0.32322793530489696</v>
      </c>
      <c r="AC16" s="15">
        <f>IF($F16="s-curve",$D16+($E16-$D16)*$I$2/(1+EXP($I$3*(COUNT($H$8:AC$8)+$I$4))),TREND($D16:$E16,$D$8:$E$8,AC$8))</f>
        <v>0.3361799553428883</v>
      </c>
      <c r="AD16" s="15">
        <f>IF($F16="s-curve",$D16+($E16-$D16)*$I$2/(1+EXP($I$3*(COUNT($H$8:AD$8)+$I$4))),TREND($D16:$E16,$D$8:$E$8,AD$8))</f>
        <v>0.34663563687838328</v>
      </c>
      <c r="AE16" s="15">
        <f>IF($F16="s-curve",$D16+($E16-$D16)*$I$2/(1+EXP($I$3*(COUNT($H$8:AE$8)+$I$4))),TREND($D16:$E16,$D$8:$E$8,AE$8))</f>
        <v>0.35491103454622791</v>
      </c>
      <c r="AF16" s="15">
        <f>IF($F16="s-curve",$D16+($E16-$D16)*$I$2/(1+EXP($I$3*(COUNT($H$8:AF$8)+$I$4))),TREND($D16:$E16,$D$8:$E$8,AF$8))</f>
        <v>0.36135898897736962</v>
      </c>
      <c r="AG16" s="15">
        <f>IF($F16="s-curve",$D16+($E16-$D16)*$I$2/(1+EXP($I$3*(COUNT($H$8:AG$8)+$I$4))),TREND($D16:$E16,$D$8:$E$8,AG$8))</f>
        <v>0.36632199563783741</v>
      </c>
      <c r="AH16" s="15">
        <f>IF($F16="s-curve",$D16+($E16-$D16)*$I$2/(1+EXP($I$3*(COUNT($H$8:AH$8)+$I$4))),TREND($D16:$E16,$D$8:$E$8,AH$8))</f>
        <v>0.37010620145650097</v>
      </c>
      <c r="AI16" s="15">
        <f>IF($F16="s-curve",$D16+($E16-$D16)*$I$2/(1+EXP($I$3*(COUNT($H$8:AI$8)+$I$4))),TREND($D16:$E16,$D$8:$E$8,AI$8))</f>
        <v>0.37297090909797881</v>
      </c>
      <c r="AJ16" s="15">
        <f>IF($F16="s-curve",$D16+($E16-$D16)*$I$2/(1+EXP($I$3*(COUNT($H$8:AJ$8)+$I$4))),TREND($D16:$E16,$D$8:$E$8,AJ$8))</f>
        <v>0.37512775255788239</v>
      </c>
      <c r="AK16" s="15">
        <f>IF($F16="s-curve",$D16+($E16-$D16)*$I$2/(1+EXP($I$3*(COUNT($H$8:AK$8)+$I$4))),TREND($D16:$E16,$D$8:$E$8,AK$8))</f>
        <v>0.37674498873709272</v>
      </c>
      <c r="AL16" s="15">
        <f>IF($F16="s-curve",$D16+($E16-$D16)*$I$2/(1+EXP($I$3*(COUNT($H$8:AL$8)+$I$4))),TREND($D16:$E16,$D$8:$E$8,AL$8))</f>
        <v>0.37795388849196765</v>
      </c>
    </row>
    <row r="17" spans="1:38" x14ac:dyDescent="0.45">
      <c r="C17" s="15" t="s">
        <v>2</v>
      </c>
      <c r="D17" s="28">
        <f>MIN('Potencia Calcs'!B107,1)</f>
        <v>6.736298515723875E-3</v>
      </c>
      <c r="E17" s="28">
        <f>'Potencia Calcs'!AF107</f>
        <v>2.4573699540900003E-2</v>
      </c>
      <c r="F17" s="9" t="s">
        <v>123</v>
      </c>
      <c r="H17" s="28">
        <f t="shared" si="1"/>
        <v>6.736298515723875E-3</v>
      </c>
      <c r="I17" s="15">
        <f>IF($F17="s-curve",$D17+($E17-$D17)*$I$2/(1+EXP($I$3*(COUNT($H$8:I$8)+$I$4))),TREND($D17:$E17,$D$8:$E$8,I$8))</f>
        <v>7.3308785498964468E-3</v>
      </c>
      <c r="J17" s="15">
        <f>IF($F17="s-curve",$D17+($E17-$D17)*$I$2/(1+EXP($I$3*(COUNT($H$8:J$8)+$I$4))),TREND($D17:$E17,$D$8:$E$8,J$8))</f>
        <v>7.9254585840689007E-3</v>
      </c>
      <c r="K17" s="15">
        <f>IF($F17="s-curve",$D17+($E17-$D17)*$I$2/(1+EXP($I$3*(COUNT($H$8:K$8)+$I$4))),TREND($D17:$E17,$D$8:$E$8,K$8))</f>
        <v>8.5200386182415766E-3</v>
      </c>
      <c r="L17" s="15">
        <f>IF($F17="s-curve",$D17+($E17-$D17)*$I$2/(1+EXP($I$3*(COUNT($H$8:L$8)+$I$4))),TREND($D17:$E17,$D$8:$E$8,L$8))</f>
        <v>9.1146186524140305E-3</v>
      </c>
      <c r="M17" s="15">
        <f>IF($F17="s-curve",$D17+($E17-$D17)*$I$2/(1+EXP($I$3*(COUNT($H$8:M$8)+$I$4))),TREND($D17:$E17,$D$8:$E$8,M$8))</f>
        <v>9.7091986865864843E-3</v>
      </c>
      <c r="N17" s="15">
        <f>IF($F17="s-curve",$D17+($E17-$D17)*$I$2/(1+EXP($I$3*(COUNT($H$8:N$8)+$I$4))),TREND($D17:$E17,$D$8:$E$8,N$8))</f>
        <v>1.030377872075916E-2</v>
      </c>
      <c r="O17" s="15">
        <f>IF($F17="s-curve",$D17+($E17-$D17)*$I$2/(1+EXP($I$3*(COUNT($H$8:O$8)+$I$4))),TREND($D17:$E17,$D$8:$E$8,O$8))</f>
        <v>1.0898358754931614E-2</v>
      </c>
      <c r="P17" s="15">
        <f>IF($F17="s-curve",$D17+($E17-$D17)*$I$2/(1+EXP($I$3*(COUNT($H$8:P$8)+$I$4))),TREND($D17:$E17,$D$8:$E$8,P$8))</f>
        <v>1.1492938789104068E-2</v>
      </c>
      <c r="Q17" s="15">
        <f>IF($F17="s-curve",$D17+($E17-$D17)*$I$2/(1+EXP($I$3*(COUNT($H$8:Q$8)+$I$4))),TREND($D17:$E17,$D$8:$E$8,Q$8))</f>
        <v>1.2087518823276744E-2</v>
      </c>
      <c r="R17" s="15">
        <f>IF($F17="s-curve",$D17+($E17-$D17)*$I$2/(1+EXP($I$3*(COUNT($H$8:R$8)+$I$4))),TREND($D17:$E17,$D$8:$E$8,R$8))</f>
        <v>1.2682098857449198E-2</v>
      </c>
      <c r="S17" s="15">
        <f>IF($F17="s-curve",$D17+($E17-$D17)*$I$2/(1+EXP($I$3*(COUNT($H$8:S$8)+$I$4))),TREND($D17:$E17,$D$8:$E$8,S$8))</f>
        <v>1.3276678891621874E-2</v>
      </c>
      <c r="T17" s="15">
        <f>IF($F17="s-curve",$D17+($E17-$D17)*$I$2/(1+EXP($I$3*(COUNT($H$8:T$8)+$I$4))),TREND($D17:$E17,$D$8:$E$8,T$8))</f>
        <v>1.3871258925794328E-2</v>
      </c>
      <c r="U17" s="15">
        <f>IF($F17="s-curve",$D17+($E17-$D17)*$I$2/(1+EXP($I$3*(COUNT($H$8:U$8)+$I$4))),TREND($D17:$E17,$D$8:$E$8,U$8))</f>
        <v>1.4465838959966781E-2</v>
      </c>
      <c r="V17" s="15">
        <f>IF($F17="s-curve",$D17+($E17-$D17)*$I$2/(1+EXP($I$3*(COUNT($H$8:V$8)+$I$4))),TREND($D17:$E17,$D$8:$E$8,V$8))</f>
        <v>1.5060418994139457E-2</v>
      </c>
      <c r="W17" s="15">
        <f>IF($F17="s-curve",$D17+($E17-$D17)*$I$2/(1+EXP($I$3*(COUNT($H$8:W$8)+$I$4))),TREND($D17:$E17,$D$8:$E$8,W$8))</f>
        <v>1.5654999028311911E-2</v>
      </c>
      <c r="X17" s="15">
        <f>IF($F17="s-curve",$D17+($E17-$D17)*$I$2/(1+EXP($I$3*(COUNT($H$8:X$8)+$I$4))),TREND($D17:$E17,$D$8:$E$8,X$8))</f>
        <v>1.6249579062484365E-2</v>
      </c>
      <c r="Y17" s="15">
        <f>IF($F17="s-curve",$D17+($E17-$D17)*$I$2/(1+EXP($I$3*(COUNT($H$8:Y$8)+$I$4))),TREND($D17:$E17,$D$8:$E$8,Y$8))</f>
        <v>1.6844159096657041E-2</v>
      </c>
      <c r="Z17" s="15">
        <f>IF($F17="s-curve",$D17+($E17-$D17)*$I$2/(1+EXP($I$3*(COUNT($H$8:Z$8)+$I$4))),TREND($D17:$E17,$D$8:$E$8,Z$8))</f>
        <v>1.7438739130829495E-2</v>
      </c>
      <c r="AA17" s="15">
        <f>IF($F17="s-curve",$D17+($E17-$D17)*$I$2/(1+EXP($I$3*(COUNT($H$8:AA$8)+$I$4))),TREND($D17:$E17,$D$8:$E$8,AA$8))</f>
        <v>1.8033319165002171E-2</v>
      </c>
      <c r="AB17" s="15">
        <f>IF($F17="s-curve",$D17+($E17-$D17)*$I$2/(1+EXP($I$3*(COUNT($H$8:AB$8)+$I$4))),TREND($D17:$E17,$D$8:$E$8,AB$8))</f>
        <v>1.8627899199174625E-2</v>
      </c>
      <c r="AC17" s="15">
        <f>IF($F17="s-curve",$D17+($E17-$D17)*$I$2/(1+EXP($I$3*(COUNT($H$8:AC$8)+$I$4))),TREND($D17:$E17,$D$8:$E$8,AC$8))</f>
        <v>1.9222479233347078E-2</v>
      </c>
      <c r="AD17" s="15">
        <f>IF($F17="s-curve",$D17+($E17-$D17)*$I$2/(1+EXP($I$3*(COUNT($H$8:AD$8)+$I$4))),TREND($D17:$E17,$D$8:$E$8,AD$8))</f>
        <v>1.9817059267519754E-2</v>
      </c>
      <c r="AE17" s="15">
        <f>IF($F17="s-curve",$D17+($E17-$D17)*$I$2/(1+EXP($I$3*(COUNT($H$8:AE$8)+$I$4))),TREND($D17:$E17,$D$8:$E$8,AE$8))</f>
        <v>2.0411639301692208E-2</v>
      </c>
      <c r="AF17" s="15">
        <f>IF($F17="s-curve",$D17+($E17-$D17)*$I$2/(1+EXP($I$3*(COUNT($H$8:AF$8)+$I$4))),TREND($D17:$E17,$D$8:$E$8,AF$8))</f>
        <v>2.1006219335864662E-2</v>
      </c>
      <c r="AG17" s="15">
        <f>IF($F17="s-curve",$D17+($E17-$D17)*$I$2/(1+EXP($I$3*(COUNT($H$8:AG$8)+$I$4))),TREND($D17:$E17,$D$8:$E$8,AG$8))</f>
        <v>2.1600799370037338E-2</v>
      </c>
      <c r="AH17" s="15">
        <f>IF($F17="s-curve",$D17+($E17-$D17)*$I$2/(1+EXP($I$3*(COUNT($H$8:AH$8)+$I$4))),TREND($D17:$E17,$D$8:$E$8,AH$8))</f>
        <v>2.2195379404209792E-2</v>
      </c>
      <c r="AI17" s="15">
        <f>IF($F17="s-curve",$D17+($E17-$D17)*$I$2/(1+EXP($I$3*(COUNT($H$8:AI$8)+$I$4))),TREND($D17:$E17,$D$8:$E$8,AI$8))</f>
        <v>2.2789959438382468E-2</v>
      </c>
      <c r="AJ17" s="15">
        <f>IF($F17="s-curve",$D17+($E17-$D17)*$I$2/(1+EXP($I$3*(COUNT($H$8:AJ$8)+$I$4))),TREND($D17:$E17,$D$8:$E$8,AJ$8))</f>
        <v>2.3384539472554922E-2</v>
      </c>
      <c r="AK17" s="15">
        <f>IF($F17="s-curve",$D17+($E17-$D17)*$I$2/(1+EXP($I$3*(COUNT($H$8:AK$8)+$I$4))),TREND($D17:$E17,$D$8:$E$8,AK$8))</f>
        <v>2.3979119506727375E-2</v>
      </c>
      <c r="AL17" s="15">
        <f>IF($F17="s-curve",$D17+($E17-$D17)*$I$2/(1+EXP($I$3*(COUNT($H$8:AL$8)+$I$4))),TREND($D17:$E17,$D$8:$E$8,AL$8))</f>
        <v>2.4573699540900051E-2</v>
      </c>
    </row>
    <row r="18" spans="1:38" x14ac:dyDescent="0.45">
      <c r="C18" s="15" t="s">
        <v>3</v>
      </c>
      <c r="D18" s="28">
        <f>MIN('Potencia Calcs'!B108,1)</f>
        <v>0.1050168324532732</v>
      </c>
      <c r="E18" s="28">
        <f>D18</f>
        <v>0.1050168324532732</v>
      </c>
      <c r="F18" s="9" t="str">
        <f>IF(D18=E18,"n/a",IF(OR(C18="battery electric vehicle",C18="natural gas vehicle",C18="plugin hybrid vehicle"),"s-curve","linear"))</f>
        <v>n/a</v>
      </c>
      <c r="H18" s="28">
        <f t="shared" si="1"/>
        <v>0.1050168324532732</v>
      </c>
      <c r="I18" s="15">
        <f>IF($F18="s-curve",$D18+($E18-$D18)*$I$2/(1+EXP($I$3*(COUNT($H$8:I$8)+$I$4))),TREND($D18:$E18,$D$8:$E$8,I$8))</f>
        <v>0.1050168324532732</v>
      </c>
      <c r="J18" s="15">
        <f>IF($F18="s-curve",$D18+($E18-$D18)*$I$2/(1+EXP($I$3*(COUNT($H$8:J$8)+$I$4))),TREND($D18:$E18,$D$8:$E$8,J$8))</f>
        <v>0.1050168324532732</v>
      </c>
      <c r="K18" s="15">
        <f>IF($F18="s-curve",$D18+($E18-$D18)*$I$2/(1+EXP($I$3*(COUNT($H$8:K$8)+$I$4))),TREND($D18:$E18,$D$8:$E$8,K$8))</f>
        <v>0.1050168324532732</v>
      </c>
      <c r="L18" s="15">
        <f>IF($F18="s-curve",$D18+($E18-$D18)*$I$2/(1+EXP($I$3*(COUNT($H$8:L$8)+$I$4))),TREND($D18:$E18,$D$8:$E$8,L$8))</f>
        <v>0.1050168324532732</v>
      </c>
      <c r="M18" s="15">
        <f>IF($F18="s-curve",$D18+($E18-$D18)*$I$2/(1+EXP($I$3*(COUNT($H$8:M$8)+$I$4))),TREND($D18:$E18,$D$8:$E$8,M$8))</f>
        <v>0.1050168324532732</v>
      </c>
      <c r="N18" s="15">
        <f>IF($F18="s-curve",$D18+($E18-$D18)*$I$2/(1+EXP($I$3*(COUNT($H$8:N$8)+$I$4))),TREND($D18:$E18,$D$8:$E$8,N$8))</f>
        <v>0.1050168324532732</v>
      </c>
      <c r="O18" s="15">
        <f>IF($F18="s-curve",$D18+($E18-$D18)*$I$2/(1+EXP($I$3*(COUNT($H$8:O$8)+$I$4))),TREND($D18:$E18,$D$8:$E$8,O$8))</f>
        <v>0.1050168324532732</v>
      </c>
      <c r="P18" s="15">
        <f>IF($F18="s-curve",$D18+($E18-$D18)*$I$2/(1+EXP($I$3*(COUNT($H$8:P$8)+$I$4))),TREND($D18:$E18,$D$8:$E$8,P$8))</f>
        <v>0.1050168324532732</v>
      </c>
      <c r="Q18" s="15">
        <f>IF($F18="s-curve",$D18+($E18-$D18)*$I$2/(1+EXP($I$3*(COUNT($H$8:Q$8)+$I$4))),TREND($D18:$E18,$D$8:$E$8,Q$8))</f>
        <v>0.1050168324532732</v>
      </c>
      <c r="R18" s="15">
        <f>IF($F18="s-curve",$D18+($E18-$D18)*$I$2/(1+EXP($I$3*(COUNT($H$8:R$8)+$I$4))),TREND($D18:$E18,$D$8:$E$8,R$8))</f>
        <v>0.1050168324532732</v>
      </c>
      <c r="S18" s="15">
        <f>IF($F18="s-curve",$D18+($E18-$D18)*$I$2/(1+EXP($I$3*(COUNT($H$8:S$8)+$I$4))),TREND($D18:$E18,$D$8:$E$8,S$8))</f>
        <v>0.1050168324532732</v>
      </c>
      <c r="T18" s="15">
        <f>IF($F18="s-curve",$D18+($E18-$D18)*$I$2/(1+EXP($I$3*(COUNT($H$8:T$8)+$I$4))),TREND($D18:$E18,$D$8:$E$8,T$8))</f>
        <v>0.1050168324532732</v>
      </c>
      <c r="U18" s="15">
        <f>IF($F18="s-curve",$D18+($E18-$D18)*$I$2/(1+EXP($I$3*(COUNT($H$8:U$8)+$I$4))),TREND($D18:$E18,$D$8:$E$8,U$8))</f>
        <v>0.1050168324532732</v>
      </c>
      <c r="V18" s="15">
        <f>IF($F18="s-curve",$D18+($E18-$D18)*$I$2/(1+EXP($I$3*(COUNT($H$8:V$8)+$I$4))),TREND($D18:$E18,$D$8:$E$8,V$8))</f>
        <v>0.1050168324532732</v>
      </c>
      <c r="W18" s="15">
        <f>IF($F18="s-curve",$D18+($E18-$D18)*$I$2/(1+EXP($I$3*(COUNT($H$8:W$8)+$I$4))),TREND($D18:$E18,$D$8:$E$8,W$8))</f>
        <v>0.1050168324532732</v>
      </c>
      <c r="X18" s="15">
        <f>IF($F18="s-curve",$D18+($E18-$D18)*$I$2/(1+EXP($I$3*(COUNT($H$8:X$8)+$I$4))),TREND($D18:$E18,$D$8:$E$8,X$8))</f>
        <v>0.1050168324532732</v>
      </c>
      <c r="Y18" s="15">
        <f>IF($F18="s-curve",$D18+($E18-$D18)*$I$2/(1+EXP($I$3*(COUNT($H$8:Y$8)+$I$4))),TREND($D18:$E18,$D$8:$E$8,Y$8))</f>
        <v>0.1050168324532732</v>
      </c>
      <c r="Z18" s="15">
        <f>IF($F18="s-curve",$D18+($E18-$D18)*$I$2/(1+EXP($I$3*(COUNT($H$8:Z$8)+$I$4))),TREND($D18:$E18,$D$8:$E$8,Z$8))</f>
        <v>0.1050168324532732</v>
      </c>
      <c r="AA18" s="15">
        <f>IF($F18="s-curve",$D18+($E18-$D18)*$I$2/(1+EXP($I$3*(COUNT($H$8:AA$8)+$I$4))),TREND($D18:$E18,$D$8:$E$8,AA$8))</f>
        <v>0.1050168324532732</v>
      </c>
      <c r="AB18" s="15">
        <f>IF($F18="s-curve",$D18+($E18-$D18)*$I$2/(1+EXP($I$3*(COUNT($H$8:AB$8)+$I$4))),TREND($D18:$E18,$D$8:$E$8,AB$8))</f>
        <v>0.1050168324532732</v>
      </c>
      <c r="AC18" s="15">
        <f>IF($F18="s-curve",$D18+($E18-$D18)*$I$2/(1+EXP($I$3*(COUNT($H$8:AC$8)+$I$4))),TREND($D18:$E18,$D$8:$E$8,AC$8))</f>
        <v>0.1050168324532732</v>
      </c>
      <c r="AD18" s="15">
        <f>IF($F18="s-curve",$D18+($E18-$D18)*$I$2/(1+EXP($I$3*(COUNT($H$8:AD$8)+$I$4))),TREND($D18:$E18,$D$8:$E$8,AD$8))</f>
        <v>0.1050168324532732</v>
      </c>
      <c r="AE18" s="15">
        <f>IF($F18="s-curve",$D18+($E18-$D18)*$I$2/(1+EXP($I$3*(COUNT($H$8:AE$8)+$I$4))),TREND($D18:$E18,$D$8:$E$8,AE$8))</f>
        <v>0.1050168324532732</v>
      </c>
      <c r="AF18" s="15">
        <f>IF($F18="s-curve",$D18+($E18-$D18)*$I$2/(1+EXP($I$3*(COUNT($H$8:AF$8)+$I$4))),TREND($D18:$E18,$D$8:$E$8,AF$8))</f>
        <v>0.1050168324532732</v>
      </c>
      <c r="AG18" s="15">
        <f>IF($F18="s-curve",$D18+($E18-$D18)*$I$2/(1+EXP($I$3*(COUNT($H$8:AG$8)+$I$4))),TREND($D18:$E18,$D$8:$E$8,AG$8))</f>
        <v>0.1050168324532732</v>
      </c>
      <c r="AH18" s="15">
        <f>IF($F18="s-curve",$D18+($E18-$D18)*$I$2/(1+EXP($I$3*(COUNT($H$8:AH$8)+$I$4))),TREND($D18:$E18,$D$8:$E$8,AH$8))</f>
        <v>0.1050168324532732</v>
      </c>
      <c r="AI18" s="15">
        <f>IF($F18="s-curve",$D18+($E18-$D18)*$I$2/(1+EXP($I$3*(COUNT($H$8:AI$8)+$I$4))),TREND($D18:$E18,$D$8:$E$8,AI$8))</f>
        <v>0.1050168324532732</v>
      </c>
      <c r="AJ18" s="15">
        <f>IF($F18="s-curve",$D18+($E18-$D18)*$I$2/(1+EXP($I$3*(COUNT($H$8:AJ$8)+$I$4))),TREND($D18:$E18,$D$8:$E$8,AJ$8))</f>
        <v>0.1050168324532732</v>
      </c>
      <c r="AK18" s="15">
        <f>IF($F18="s-curve",$D18+($E18-$D18)*$I$2/(1+EXP($I$3*(COUNT($H$8:AK$8)+$I$4))),TREND($D18:$E18,$D$8:$E$8,AK$8))</f>
        <v>0.1050168324532732</v>
      </c>
      <c r="AL18" s="15">
        <f>IF($F18="s-curve",$D18+($E18-$D18)*$I$2/(1+EXP($I$3*(COUNT($H$8:AL$8)+$I$4))),TREND($D18:$E18,$D$8:$E$8,AL$8))</f>
        <v>0.1050168324532732</v>
      </c>
    </row>
    <row r="19" spans="1:38" x14ac:dyDescent="0.45">
      <c r="C19" s="15" t="s">
        <v>4</v>
      </c>
      <c r="D19" s="28">
        <f>MIN('Potencia Calcs'!B109,1)</f>
        <v>1</v>
      </c>
      <c r="E19" s="28">
        <f>D19</f>
        <v>1</v>
      </c>
      <c r="F19" s="9" t="str">
        <f>IF(D19=E19,"n/a",IF(OR(C19="battery electric vehicle",C19="natural gas vehicle",C19="plugin hybrid vehicle"),"s-curve","linear"))</f>
        <v>n/a</v>
      </c>
      <c r="H19" s="28">
        <f t="shared" si="1"/>
        <v>1</v>
      </c>
      <c r="I19" s="15">
        <f>IF($F19="s-curve",$D19+($E19-$D19)*$I$2/(1+EXP($I$3*(COUNT($H$8:I$8)+$I$4))),TREND($D19:$E19,$D$8:$E$8,I$8))</f>
        <v>1</v>
      </c>
      <c r="J19" s="15">
        <f>IF($F19="s-curve",$D19+($E19-$D19)*$I$2/(1+EXP($I$3*(COUNT($H$8:J$8)+$I$4))),TREND($D19:$E19,$D$8:$E$8,J$8))</f>
        <v>1</v>
      </c>
      <c r="K19" s="15">
        <f>IF($F19="s-curve",$D19+($E19-$D19)*$I$2/(1+EXP($I$3*(COUNT($H$8:K$8)+$I$4))),TREND($D19:$E19,$D$8:$E$8,K$8))</f>
        <v>1</v>
      </c>
      <c r="L19" s="15">
        <f>IF($F19="s-curve",$D19+($E19-$D19)*$I$2/(1+EXP($I$3*(COUNT($H$8:L$8)+$I$4))),TREND($D19:$E19,$D$8:$E$8,L$8))</f>
        <v>1</v>
      </c>
      <c r="M19" s="15">
        <f>IF($F19="s-curve",$D19+($E19-$D19)*$I$2/(1+EXP($I$3*(COUNT($H$8:M$8)+$I$4))),TREND($D19:$E19,$D$8:$E$8,M$8))</f>
        <v>1</v>
      </c>
      <c r="N19" s="15">
        <f>IF($F19="s-curve",$D19+($E19-$D19)*$I$2/(1+EXP($I$3*(COUNT($H$8:N$8)+$I$4))),TREND($D19:$E19,$D$8:$E$8,N$8))</f>
        <v>1</v>
      </c>
      <c r="O19" s="15">
        <f>IF($F19="s-curve",$D19+($E19-$D19)*$I$2/(1+EXP($I$3*(COUNT($H$8:O$8)+$I$4))),TREND($D19:$E19,$D$8:$E$8,O$8))</f>
        <v>1</v>
      </c>
      <c r="P19" s="15">
        <f>IF($F19="s-curve",$D19+($E19-$D19)*$I$2/(1+EXP($I$3*(COUNT($H$8:P$8)+$I$4))),TREND($D19:$E19,$D$8:$E$8,P$8))</f>
        <v>1</v>
      </c>
      <c r="Q19" s="15">
        <f>IF($F19="s-curve",$D19+($E19-$D19)*$I$2/(1+EXP($I$3*(COUNT($H$8:Q$8)+$I$4))),TREND($D19:$E19,$D$8:$E$8,Q$8))</f>
        <v>1</v>
      </c>
      <c r="R19" s="15">
        <f>IF($F19="s-curve",$D19+($E19-$D19)*$I$2/(1+EXP($I$3*(COUNT($H$8:R$8)+$I$4))),TREND($D19:$E19,$D$8:$E$8,R$8))</f>
        <v>1</v>
      </c>
      <c r="S19" s="15">
        <f>IF($F19="s-curve",$D19+($E19-$D19)*$I$2/(1+EXP($I$3*(COUNT($H$8:S$8)+$I$4))),TREND($D19:$E19,$D$8:$E$8,S$8))</f>
        <v>1</v>
      </c>
      <c r="T19" s="15">
        <f>IF($F19="s-curve",$D19+($E19-$D19)*$I$2/(1+EXP($I$3*(COUNT($H$8:T$8)+$I$4))),TREND($D19:$E19,$D$8:$E$8,T$8))</f>
        <v>1</v>
      </c>
      <c r="U19" s="15">
        <f>IF($F19="s-curve",$D19+($E19-$D19)*$I$2/(1+EXP($I$3*(COUNT($H$8:U$8)+$I$4))),TREND($D19:$E19,$D$8:$E$8,U$8))</f>
        <v>1</v>
      </c>
      <c r="V19" s="15">
        <f>IF($F19="s-curve",$D19+($E19-$D19)*$I$2/(1+EXP($I$3*(COUNT($H$8:V$8)+$I$4))),TREND($D19:$E19,$D$8:$E$8,V$8))</f>
        <v>1</v>
      </c>
      <c r="W19" s="15">
        <f>IF($F19="s-curve",$D19+($E19-$D19)*$I$2/(1+EXP($I$3*(COUNT($H$8:W$8)+$I$4))),TREND($D19:$E19,$D$8:$E$8,W$8))</f>
        <v>1</v>
      </c>
      <c r="X19" s="15">
        <f>IF($F19="s-curve",$D19+($E19-$D19)*$I$2/(1+EXP($I$3*(COUNT($H$8:X$8)+$I$4))),TREND($D19:$E19,$D$8:$E$8,X$8))</f>
        <v>1</v>
      </c>
      <c r="Y19" s="15">
        <f>IF($F19="s-curve",$D19+($E19-$D19)*$I$2/(1+EXP($I$3*(COUNT($H$8:Y$8)+$I$4))),TREND($D19:$E19,$D$8:$E$8,Y$8))</f>
        <v>1</v>
      </c>
      <c r="Z19" s="15">
        <f>IF($F19="s-curve",$D19+($E19-$D19)*$I$2/(1+EXP($I$3*(COUNT($H$8:Z$8)+$I$4))),TREND($D19:$E19,$D$8:$E$8,Z$8))</f>
        <v>1</v>
      </c>
      <c r="AA19" s="15">
        <f>IF($F19="s-curve",$D19+($E19-$D19)*$I$2/(1+EXP($I$3*(COUNT($H$8:AA$8)+$I$4))),TREND($D19:$E19,$D$8:$E$8,AA$8))</f>
        <v>1</v>
      </c>
      <c r="AB19" s="15">
        <f>IF($F19="s-curve",$D19+($E19-$D19)*$I$2/(1+EXP($I$3*(COUNT($H$8:AB$8)+$I$4))),TREND($D19:$E19,$D$8:$E$8,AB$8))</f>
        <v>1</v>
      </c>
      <c r="AC19" s="15">
        <f>IF($F19="s-curve",$D19+($E19-$D19)*$I$2/(1+EXP($I$3*(COUNT($H$8:AC$8)+$I$4))),TREND($D19:$E19,$D$8:$E$8,AC$8))</f>
        <v>1</v>
      </c>
      <c r="AD19" s="15">
        <f>IF($F19="s-curve",$D19+($E19-$D19)*$I$2/(1+EXP($I$3*(COUNT($H$8:AD$8)+$I$4))),TREND($D19:$E19,$D$8:$E$8,AD$8))</f>
        <v>1</v>
      </c>
      <c r="AE19" s="15">
        <f>IF($F19="s-curve",$D19+($E19-$D19)*$I$2/(1+EXP($I$3*(COUNT($H$8:AE$8)+$I$4))),TREND($D19:$E19,$D$8:$E$8,AE$8))</f>
        <v>1</v>
      </c>
      <c r="AF19" s="15">
        <f>IF($F19="s-curve",$D19+($E19-$D19)*$I$2/(1+EXP($I$3*(COUNT($H$8:AF$8)+$I$4))),TREND($D19:$E19,$D$8:$E$8,AF$8))</f>
        <v>1</v>
      </c>
      <c r="AG19" s="15">
        <f>IF($F19="s-curve",$D19+($E19-$D19)*$I$2/(1+EXP($I$3*(COUNT($H$8:AG$8)+$I$4))),TREND($D19:$E19,$D$8:$E$8,AG$8))</f>
        <v>1</v>
      </c>
      <c r="AH19" s="15">
        <f>IF($F19="s-curve",$D19+($E19-$D19)*$I$2/(1+EXP($I$3*(COUNT($H$8:AH$8)+$I$4))),TREND($D19:$E19,$D$8:$E$8,AH$8))</f>
        <v>1</v>
      </c>
      <c r="AI19" s="15">
        <f>IF($F19="s-curve",$D19+($E19-$D19)*$I$2/(1+EXP($I$3*(COUNT($H$8:AI$8)+$I$4))),TREND($D19:$E19,$D$8:$E$8,AI$8))</f>
        <v>1</v>
      </c>
      <c r="AJ19" s="15">
        <f>IF($F19="s-curve",$D19+($E19-$D19)*$I$2/(1+EXP($I$3*(COUNT($H$8:AJ$8)+$I$4))),TREND($D19:$E19,$D$8:$E$8,AJ$8))</f>
        <v>1</v>
      </c>
      <c r="AK19" s="15">
        <f>IF($F19="s-curve",$D19+($E19-$D19)*$I$2/(1+EXP($I$3*(COUNT($H$8:AK$8)+$I$4))),TREND($D19:$E19,$D$8:$E$8,AK$8))</f>
        <v>1</v>
      </c>
      <c r="AL19" s="15">
        <f>IF($F19="s-curve",$D19+($E19-$D19)*$I$2/(1+EXP($I$3*(COUNT($H$8:AL$8)+$I$4))),TREND($D19:$E19,$D$8:$E$8,AL$8))</f>
        <v>1</v>
      </c>
    </row>
    <row r="20" spans="1:38" x14ac:dyDescent="0.45">
      <c r="C20" s="15" t="s">
        <v>5</v>
      </c>
      <c r="D20" s="28">
        <f>MIN('Potencia Calcs'!B110,1)</f>
        <v>2.6872926351066591E-2</v>
      </c>
      <c r="E20" s="28">
        <f>'Potencia Calcs'!AF110</f>
        <v>0.17528556266685022</v>
      </c>
      <c r="F20" s="9" t="str">
        <f>IF(D20=E20,"n/a",IF(OR(C20="battery electric vehicle",C20="natural gas vehicle",C20="plugin hybrid vehicle"),"s-curve","linear"))</f>
        <v>s-curve</v>
      </c>
      <c r="H20" s="28">
        <f t="shared" si="1"/>
        <v>2.6872926351066591E-2</v>
      </c>
      <c r="I20" s="15">
        <f>IF($F20="s-curve",$D20+($E20-$D20)*$I$2/(1+EXP($I$3*(COUNT($H$8:I$8)+$I$4))),TREND($D20:$E20,$D$8:$E$8,I$8))</f>
        <v>2.9065579343678184E-2</v>
      </c>
      <c r="J20" s="15">
        <f>IF($F20="s-curve",$D20+($E20-$D20)*$I$2/(1+EXP($I$3*(COUNT($H$8:J$8)+$I$4))),TREND($D20:$E20,$D$8:$E$8,J$8))</f>
        <v>2.9817478430372194E-2</v>
      </c>
      <c r="K20" s="15">
        <f>IF($F20="s-curve",$D20+($E20-$D20)*$I$2/(1+EXP($I$3*(COUNT($H$8:K$8)+$I$4))),TREND($D20:$E20,$D$8:$E$8,K$8))</f>
        <v>3.0820256285883217E-2</v>
      </c>
      <c r="L20" s="15">
        <f>IF($F20="s-curve",$D20+($E20-$D20)*$I$2/(1+EXP($I$3*(COUNT($H$8:L$8)+$I$4))),TREND($D20:$E20,$D$8:$E$8,L$8))</f>
        <v>3.2152140327906246E-2</v>
      </c>
      <c r="M20" s="15">
        <f>IF($F20="s-curve",$D20+($E20-$D20)*$I$2/(1+EXP($I$3*(COUNT($H$8:M$8)+$I$4))),TREND($D20:$E20,$D$8:$E$8,M$8))</f>
        <v>3.3911525218927291E-2</v>
      </c>
      <c r="N20" s="15">
        <f>IF($F20="s-curve",$D20+($E20-$D20)*$I$2/(1+EXP($I$3*(COUNT($H$8:N$8)+$I$4))),TREND($D20:$E20,$D$8:$E$8,N$8))</f>
        <v>3.6218968141137967E-2</v>
      </c>
      <c r="O20" s="15">
        <f>IF($F20="s-curve",$D20+($E20-$D20)*$I$2/(1+EXP($I$3*(COUNT($H$8:O$8)+$I$4))),TREND($D20:$E20,$D$8:$E$8,O$8))</f>
        <v>3.9216805507222147E-2</v>
      </c>
      <c r="P20" s="15">
        <f>IF($F20="s-curve",$D20+($E20-$D20)*$I$2/(1+EXP($I$3*(COUNT($H$8:P$8)+$I$4))),TREND($D20:$E20,$D$8:$E$8,P$8))</f>
        <v>4.3064273198379167E-2</v>
      </c>
      <c r="Q20" s="15">
        <f>IF($F20="s-curve",$D20+($E20-$D20)*$I$2/(1+EXP($I$3*(COUNT($H$8:Q$8)+$I$4))),TREND($D20:$E20,$D$8:$E$8,Q$8))</f>
        <v>4.7925416857149308E-2</v>
      </c>
      <c r="R20" s="15">
        <f>IF($F20="s-curve",$D20+($E20-$D20)*$I$2/(1+EXP($I$3*(COUNT($H$8:R$8)+$I$4))),TREND($D20:$E20,$D$8:$E$8,R$8))</f>
        <v>5.3947179270455684E-2</v>
      </c>
      <c r="S20" s="15">
        <f>IF($F20="s-curve",$D20+($E20-$D20)*$I$2/(1+EXP($I$3*(COUNT($H$8:S$8)+$I$4))),TREND($D20:$E20,$D$8:$E$8,S$8))</f>
        <v>6.1226773473744167E-2</v>
      </c>
      <c r="T20" s="15">
        <f>IF($F20="s-curve",$D20+($E20-$D20)*$I$2/(1+EXP($I$3*(COUNT($H$8:T$8)+$I$4))),TREND($D20:$E20,$D$8:$E$8,T$8))</f>
        <v>6.9771672694878245E-2</v>
      </c>
      <c r="U20" s="15">
        <f>IF($F20="s-curve",$D20+($E20-$D20)*$I$2/(1+EXP($I$3*(COUNT($H$8:U$8)+$I$4))),TREND($D20:$E20,$D$8:$E$8,U$8))</f>
        <v>7.9462008105969012E-2</v>
      </c>
      <c r="V20" s="15">
        <f>IF($F20="s-curve",$D20+($E20-$D20)*$I$2/(1+EXP($I$3*(COUNT($H$8:V$8)+$I$4))),TREND($D20:$E20,$D$8:$E$8,V$8))</f>
        <v>9.0031034334958043E-2</v>
      </c>
      <c r="W20" s="15">
        <f>IF($F20="s-curve",$D20+($E20-$D20)*$I$2/(1+EXP($I$3*(COUNT($H$8:W$8)+$I$4))),TREND($D20:$E20,$D$8:$E$8,W$8))</f>
        <v>0.10107924450895842</v>
      </c>
      <c r="X20" s="15">
        <f>IF($F20="s-curve",$D20+($E20-$D20)*$I$2/(1+EXP($I$3*(COUNT($H$8:X$8)+$I$4))),TREND($D20:$E20,$D$8:$E$8,X$8))</f>
        <v>0.11212745468295876</v>
      </c>
      <c r="Y20" s="15">
        <f>IF($F20="s-curve",$D20+($E20-$D20)*$I$2/(1+EXP($I$3*(COUNT($H$8:Y$8)+$I$4))),TREND($D20:$E20,$D$8:$E$8,Y$8))</f>
        <v>0.12269648091194779</v>
      </c>
      <c r="Z20" s="15">
        <f>IF($F20="s-curve",$D20+($E20-$D20)*$I$2/(1+EXP($I$3*(COUNT($H$8:Z$8)+$I$4))),TREND($D20:$E20,$D$8:$E$8,Z$8))</f>
        <v>0.13238681632303856</v>
      </c>
      <c r="AA20" s="15">
        <f>IF($F20="s-curve",$D20+($E20-$D20)*$I$2/(1+EXP($I$3*(COUNT($H$8:AA$8)+$I$4))),TREND($D20:$E20,$D$8:$E$8,AA$8))</f>
        <v>0.14093171554417264</v>
      </c>
      <c r="AB20" s="15">
        <f>IF($F20="s-curve",$D20+($E20-$D20)*$I$2/(1+EXP($I$3*(COUNT($H$8:AB$8)+$I$4))),TREND($D20:$E20,$D$8:$E$8,AB$8))</f>
        <v>0.14821130974746113</v>
      </c>
      <c r="AC20" s="15">
        <f>IF($F20="s-curve",$D20+($E20-$D20)*$I$2/(1+EXP($I$3*(COUNT($H$8:AC$8)+$I$4))),TREND($D20:$E20,$D$8:$E$8,AC$8))</f>
        <v>0.15423307216076751</v>
      </c>
      <c r="AD20" s="15">
        <f>IF($F20="s-curve",$D20+($E20-$D20)*$I$2/(1+EXP($I$3*(COUNT($H$8:AD$8)+$I$4))),TREND($D20:$E20,$D$8:$E$8,AD$8))</f>
        <v>0.15909421581953764</v>
      </c>
      <c r="AE20" s="15">
        <f>IF($F20="s-curve",$D20+($E20-$D20)*$I$2/(1+EXP($I$3*(COUNT($H$8:AE$8)+$I$4))),TREND($D20:$E20,$D$8:$E$8,AE$8))</f>
        <v>0.16294168351069468</v>
      </c>
      <c r="AF20" s="15">
        <f>IF($F20="s-curve",$D20+($E20-$D20)*$I$2/(1+EXP($I$3*(COUNT($H$8:AF$8)+$I$4))),TREND($D20:$E20,$D$8:$E$8,AF$8))</f>
        <v>0.16593952087677885</v>
      </c>
      <c r="AG20" s="15">
        <f>IF($F20="s-curve",$D20+($E20-$D20)*$I$2/(1+EXP($I$3*(COUNT($H$8:AG$8)+$I$4))),TREND($D20:$E20,$D$8:$E$8,AG$8))</f>
        <v>0.16824696379898954</v>
      </c>
      <c r="AH20" s="15">
        <f>IF($F20="s-curve",$D20+($E20-$D20)*$I$2/(1+EXP($I$3*(COUNT($H$8:AH$8)+$I$4))),TREND($D20:$E20,$D$8:$E$8,AH$8))</f>
        <v>0.17000634869001058</v>
      </c>
      <c r="AI20" s="15">
        <f>IF($F20="s-curve",$D20+($E20-$D20)*$I$2/(1+EXP($I$3*(COUNT($H$8:AI$8)+$I$4))),TREND($D20:$E20,$D$8:$E$8,AI$8))</f>
        <v>0.17133823273203358</v>
      </c>
      <c r="AJ20" s="15">
        <f>IF($F20="s-curve",$D20+($E20-$D20)*$I$2/(1+EXP($I$3*(COUNT($H$8:AJ$8)+$I$4))),TREND($D20:$E20,$D$8:$E$8,AJ$8))</f>
        <v>0.17234101058754461</v>
      </c>
      <c r="AK20" s="15">
        <f>IF($F20="s-curve",$D20+($E20-$D20)*$I$2/(1+EXP($I$3*(COUNT($H$8:AK$8)+$I$4))),TREND($D20:$E20,$D$8:$E$8,AK$8))</f>
        <v>0.17309290967423863</v>
      </c>
      <c r="AL20" s="15">
        <f>IF($F20="s-curve",$D20+($E20-$D20)*$I$2/(1+EXP($I$3*(COUNT($H$8:AL$8)+$I$4))),TREND($D20:$E20,$D$8:$E$8,AL$8))</f>
        <v>0.17365496154599361</v>
      </c>
    </row>
    <row r="21" spans="1:38" x14ac:dyDescent="0.45">
      <c r="C21" s="15" t="s">
        <v>125</v>
      </c>
      <c r="D21" s="28">
        <f>MIN('Potencia Calcs'!B111,1)</f>
        <v>1.0855163184442365E-2</v>
      </c>
      <c r="E21" s="28">
        <f>D21</f>
        <v>1.0855163184442365E-2</v>
      </c>
      <c r="F21" s="9" t="str">
        <f>IF(D21=E21,"n/a",IF(OR(C21="battery electric vehicle",C21="natural gas vehicle",C21="plugin hybrid vehicle",C21="hydrogen vehicle"),"s-curve","linear"))</f>
        <v>n/a</v>
      </c>
      <c r="H21" s="28">
        <f t="shared" si="1"/>
        <v>1.0855163184442365E-2</v>
      </c>
      <c r="I21" s="15">
        <f>IF($F21="s-curve",$D21+($E21-$D21)*$I$2/(1+EXP($I$3*(COUNT($H$8:I$8)+$I$4))),TREND($D21:$E21,$D$8:$E$8,I$8))</f>
        <v>1.0855163184442365E-2</v>
      </c>
      <c r="J21" s="15">
        <f>IF($F21="s-curve",$D21+($E21-$D21)*$I$2/(1+EXP($I$3*(COUNT($H$8:J$8)+$I$4))),TREND($D21:$E21,$D$8:$E$8,J$8))</f>
        <v>1.0855163184442365E-2</v>
      </c>
      <c r="K21" s="15">
        <f>IF($F21="s-curve",$D21+($E21-$D21)*$I$2/(1+EXP($I$3*(COUNT($H$8:K$8)+$I$4))),TREND($D21:$E21,$D$8:$E$8,K$8))</f>
        <v>1.0855163184442365E-2</v>
      </c>
      <c r="L21" s="15">
        <f>IF($F21="s-curve",$D21+($E21-$D21)*$I$2/(1+EXP($I$3*(COUNT($H$8:L$8)+$I$4))),TREND($D21:$E21,$D$8:$E$8,L$8))</f>
        <v>1.0855163184442365E-2</v>
      </c>
      <c r="M21" s="15">
        <f>IF($F21="s-curve",$D21+($E21-$D21)*$I$2/(1+EXP($I$3*(COUNT($H$8:M$8)+$I$4))),TREND($D21:$E21,$D$8:$E$8,M$8))</f>
        <v>1.0855163184442365E-2</v>
      </c>
      <c r="N21" s="15">
        <f>IF($F21="s-curve",$D21+($E21-$D21)*$I$2/(1+EXP($I$3*(COUNT($H$8:N$8)+$I$4))),TREND($D21:$E21,$D$8:$E$8,N$8))</f>
        <v>1.0855163184442365E-2</v>
      </c>
      <c r="O21" s="15">
        <f>IF($F21="s-curve",$D21+($E21-$D21)*$I$2/(1+EXP($I$3*(COUNT($H$8:O$8)+$I$4))),TREND($D21:$E21,$D$8:$E$8,O$8))</f>
        <v>1.0855163184442365E-2</v>
      </c>
      <c r="P21" s="15">
        <f>IF($F21="s-curve",$D21+($E21-$D21)*$I$2/(1+EXP($I$3*(COUNT($H$8:P$8)+$I$4))),TREND($D21:$E21,$D$8:$E$8,P$8))</f>
        <v>1.0855163184442365E-2</v>
      </c>
      <c r="Q21" s="15">
        <f>IF($F21="s-curve",$D21+($E21-$D21)*$I$2/(1+EXP($I$3*(COUNT($H$8:Q$8)+$I$4))),TREND($D21:$E21,$D$8:$E$8,Q$8))</f>
        <v>1.0855163184442365E-2</v>
      </c>
      <c r="R21" s="15">
        <f>IF($F21="s-curve",$D21+($E21-$D21)*$I$2/(1+EXP($I$3*(COUNT($H$8:R$8)+$I$4))),TREND($D21:$E21,$D$8:$E$8,R$8))</f>
        <v>1.0855163184442365E-2</v>
      </c>
      <c r="S21" s="15">
        <f>IF($F21="s-curve",$D21+($E21-$D21)*$I$2/(1+EXP($I$3*(COUNT($H$8:S$8)+$I$4))),TREND($D21:$E21,$D$8:$E$8,S$8))</f>
        <v>1.0855163184442365E-2</v>
      </c>
      <c r="T21" s="15">
        <f>IF($F21="s-curve",$D21+($E21-$D21)*$I$2/(1+EXP($I$3*(COUNT($H$8:T$8)+$I$4))),TREND($D21:$E21,$D$8:$E$8,T$8))</f>
        <v>1.0855163184442365E-2</v>
      </c>
      <c r="U21" s="15">
        <f>IF($F21="s-curve",$D21+($E21-$D21)*$I$2/(1+EXP($I$3*(COUNT($H$8:U$8)+$I$4))),TREND($D21:$E21,$D$8:$E$8,U$8))</f>
        <v>1.0855163184442365E-2</v>
      </c>
      <c r="V21" s="15">
        <f>IF($F21="s-curve",$D21+($E21-$D21)*$I$2/(1+EXP($I$3*(COUNT($H$8:V$8)+$I$4))),TREND($D21:$E21,$D$8:$E$8,V$8))</f>
        <v>1.0855163184442365E-2</v>
      </c>
      <c r="W21" s="15">
        <f>IF($F21="s-curve",$D21+($E21-$D21)*$I$2/(1+EXP($I$3*(COUNT($H$8:W$8)+$I$4))),TREND($D21:$E21,$D$8:$E$8,W$8))</f>
        <v>1.0855163184442365E-2</v>
      </c>
      <c r="X21" s="15">
        <f>IF($F21="s-curve",$D21+($E21-$D21)*$I$2/(1+EXP($I$3*(COUNT($H$8:X$8)+$I$4))),TREND($D21:$E21,$D$8:$E$8,X$8))</f>
        <v>1.0855163184442365E-2</v>
      </c>
      <c r="Y21" s="15">
        <f>IF($F21="s-curve",$D21+($E21-$D21)*$I$2/(1+EXP($I$3*(COUNT($H$8:Y$8)+$I$4))),TREND($D21:$E21,$D$8:$E$8,Y$8))</f>
        <v>1.0855163184442365E-2</v>
      </c>
      <c r="Z21" s="15">
        <f>IF($F21="s-curve",$D21+($E21-$D21)*$I$2/(1+EXP($I$3*(COUNT($H$8:Z$8)+$I$4))),TREND($D21:$E21,$D$8:$E$8,Z$8))</f>
        <v>1.0855163184442365E-2</v>
      </c>
      <c r="AA21" s="15">
        <f>IF($F21="s-curve",$D21+($E21-$D21)*$I$2/(1+EXP($I$3*(COUNT($H$8:AA$8)+$I$4))),TREND($D21:$E21,$D$8:$E$8,AA$8))</f>
        <v>1.0855163184442365E-2</v>
      </c>
      <c r="AB21" s="15">
        <f>IF($F21="s-curve",$D21+($E21-$D21)*$I$2/(1+EXP($I$3*(COUNT($H$8:AB$8)+$I$4))),TREND($D21:$E21,$D$8:$E$8,AB$8))</f>
        <v>1.0855163184442365E-2</v>
      </c>
      <c r="AC21" s="15">
        <f>IF($F21="s-curve",$D21+($E21-$D21)*$I$2/(1+EXP($I$3*(COUNT($H$8:AC$8)+$I$4))),TREND($D21:$E21,$D$8:$E$8,AC$8))</f>
        <v>1.0855163184442365E-2</v>
      </c>
      <c r="AD21" s="15">
        <f>IF($F21="s-curve",$D21+($E21-$D21)*$I$2/(1+EXP($I$3*(COUNT($H$8:AD$8)+$I$4))),TREND($D21:$E21,$D$8:$E$8,AD$8))</f>
        <v>1.0855163184442365E-2</v>
      </c>
      <c r="AE21" s="15">
        <f>IF($F21="s-curve",$D21+($E21-$D21)*$I$2/(1+EXP($I$3*(COUNT($H$8:AE$8)+$I$4))),TREND($D21:$E21,$D$8:$E$8,AE$8))</f>
        <v>1.0855163184442365E-2</v>
      </c>
      <c r="AF21" s="15">
        <f>IF($F21="s-curve",$D21+($E21-$D21)*$I$2/(1+EXP($I$3*(COUNT($H$8:AF$8)+$I$4))),TREND($D21:$E21,$D$8:$E$8,AF$8))</f>
        <v>1.0855163184442365E-2</v>
      </c>
      <c r="AG21" s="15">
        <f>IF($F21="s-curve",$D21+($E21-$D21)*$I$2/(1+EXP($I$3*(COUNT($H$8:AG$8)+$I$4))),TREND($D21:$E21,$D$8:$E$8,AG$8))</f>
        <v>1.0855163184442365E-2</v>
      </c>
      <c r="AH21" s="15">
        <f>IF($F21="s-curve",$D21+($E21-$D21)*$I$2/(1+EXP($I$3*(COUNT($H$8:AH$8)+$I$4))),TREND($D21:$E21,$D$8:$E$8,AH$8))</f>
        <v>1.0855163184442365E-2</v>
      </c>
      <c r="AI21" s="15">
        <f>IF($F21="s-curve",$D21+($E21-$D21)*$I$2/(1+EXP($I$3*(COUNT($H$8:AI$8)+$I$4))),TREND($D21:$E21,$D$8:$E$8,AI$8))</f>
        <v>1.0855163184442365E-2</v>
      </c>
      <c r="AJ21" s="15">
        <f>IF($F21="s-curve",$D21+($E21-$D21)*$I$2/(1+EXP($I$3*(COUNT($H$8:AJ$8)+$I$4))),TREND($D21:$E21,$D$8:$E$8,AJ$8))</f>
        <v>1.0855163184442365E-2</v>
      </c>
      <c r="AK21" s="15">
        <f>IF($F21="s-curve",$D21+($E21-$D21)*$I$2/(1+EXP($I$3*(COUNT($H$8:AK$8)+$I$4))),TREND($D21:$E21,$D$8:$E$8,AK$8))</f>
        <v>1.0855163184442365E-2</v>
      </c>
      <c r="AL21" s="15">
        <f>IF($F21="s-curve",$D21+($E21-$D21)*$I$2/(1+EXP($I$3*(COUNT($H$8:AL$8)+$I$4))),TREND($D21:$E21,$D$8:$E$8,AL$8))</f>
        <v>1.0855163184442365E-2</v>
      </c>
    </row>
    <row r="22" spans="1:38" ht="14.65" thickBot="1" x14ac:dyDescent="0.5">
      <c r="A22" s="30"/>
      <c r="B22" s="30"/>
      <c r="C22" s="30" t="s">
        <v>126</v>
      </c>
      <c r="D22" s="28">
        <f>MIN('Potencia Calcs'!B112,1)</f>
        <v>2.2707067924382859E-4</v>
      </c>
      <c r="E22" s="28">
        <f>'Potencia Calcs'!AF112</f>
        <v>2.0105031469598841E-2</v>
      </c>
      <c r="F22" s="10" t="str">
        <f>IF(D22=E22,"n/a",IF(OR(C22="battery electric vehicle",C22="natural gas vehicle",C22="plugin hybrid vehicle",C22="hydrogen vehicle"),"s-curve","linear"))</f>
        <v>s-curve</v>
      </c>
      <c r="H22" s="28">
        <f t="shared" si="1"/>
        <v>2.2707067924382859E-4</v>
      </c>
      <c r="I22" s="15">
        <f>IF($F22="s-curve",$D22+($E22-$D22)*$I$2/(1+EXP($I$3*(COUNT($H$8:I$8)+$I$4))),TREND($D22:$E22,$D$8:$E$8,I$8))</f>
        <v>5.2074830195817268E-4</v>
      </c>
      <c r="J22" s="15">
        <f>IF($F22="s-curve",$D22+($E22-$D22)*$I$2/(1+EXP($I$3*(COUNT($H$8:J$8)+$I$4))),TREND($D22:$E22,$D$8:$E$8,J$8))</f>
        <v>6.2145549869447702E-4</v>
      </c>
      <c r="K22" s="15">
        <f>IF($F22="s-curve",$D22+($E22-$D22)*$I$2/(1+EXP($I$3*(COUNT($H$8:K$8)+$I$4))),TREND($D22:$E22,$D$8:$E$8,K$8))</f>
        <v>7.5576467470609245E-4</v>
      </c>
      <c r="L22" s="15">
        <f>IF($F22="s-curve",$D22+($E22-$D22)*$I$2/(1+EXP($I$3*(COUNT($H$8:L$8)+$I$4))),TREND($D22:$E22,$D$8:$E$8,L$8))</f>
        <v>9.3415338487158747E-4</v>
      </c>
      <c r="M22" s="15">
        <f>IF($F22="s-curve",$D22+($E22-$D22)*$I$2/(1+EXP($I$3*(COUNT($H$8:M$8)+$I$4))),TREND($D22:$E22,$D$8:$E$8,M$8))</f>
        <v>1.1698003267158507E-3</v>
      </c>
      <c r="N22" s="15">
        <f>IF($F22="s-curve",$D22+($E22-$D22)*$I$2/(1+EXP($I$3*(COUNT($H$8:N$8)+$I$4))),TREND($D22:$E22,$D$8:$E$8,N$8))</f>
        <v>1.4788525817818704E-3</v>
      </c>
      <c r="O22" s="15">
        <f>IF($F22="s-curve",$D22+($E22-$D22)*$I$2/(1+EXP($I$3*(COUNT($H$8:O$8)+$I$4))),TREND($D22:$E22,$D$8:$E$8,O$8))</f>
        <v>1.8803742789781153E-3</v>
      </c>
      <c r="P22" s="15">
        <f>IF($F22="s-curve",$D22+($E22-$D22)*$I$2/(1+EXP($I$3*(COUNT($H$8:P$8)+$I$4))),TREND($D22:$E22,$D$8:$E$8,P$8))</f>
        <v>2.3956930133225939E-3</v>
      </c>
      <c r="Q22" s="15">
        <f>IF($F22="s-curve",$D22+($E22-$D22)*$I$2/(1+EXP($I$3*(COUNT($H$8:Q$8)+$I$4))),TREND($D22:$E22,$D$8:$E$8,Q$8))</f>
        <v>3.0467805854058295E-3</v>
      </c>
      <c r="R22" s="15">
        <f>IF($F22="s-curve",$D22+($E22-$D22)*$I$2/(1+EXP($I$3*(COUNT($H$8:R$8)+$I$4))),TREND($D22:$E22,$D$8:$E$8,R$8))</f>
        <v>3.8533180886265554E-3</v>
      </c>
      <c r="S22" s="15">
        <f>IF($F22="s-curve",$D22+($E22-$D22)*$I$2/(1+EXP($I$3*(COUNT($H$8:S$8)+$I$4))),TREND($D22:$E22,$D$8:$E$8,S$8))</f>
        <v>4.8283259567892941E-3</v>
      </c>
      <c r="T22" s="15">
        <f>IF($F22="s-curve",$D22+($E22-$D22)*$I$2/(1+EXP($I$3*(COUNT($H$8:T$8)+$I$4))),TREND($D22:$E22,$D$8:$E$8,T$8))</f>
        <v>5.9728051324966155E-3</v>
      </c>
      <c r="U22" s="15">
        <f>IF($F22="s-curve",$D22+($E22-$D22)*$I$2/(1+EXP($I$3*(COUNT($H$8:U$8)+$I$4))),TREND($D22:$E22,$D$8:$E$8,U$8))</f>
        <v>7.2707007303970308E-3</v>
      </c>
      <c r="V22" s="15">
        <f>IF($F22="s-curve",$D22+($E22-$D22)*$I$2/(1+EXP($I$3*(COUNT($H$8:V$8)+$I$4))),TREND($D22:$E22,$D$8:$E$8,V$8))</f>
        <v>8.6862856441038347E-3</v>
      </c>
      <c r="W22" s="15">
        <f>IF($F22="s-curve",$D22+($E22-$D22)*$I$2/(1+EXP($I$3*(COUNT($H$8:W$8)+$I$4))),TREND($D22:$E22,$D$8:$E$8,W$8))</f>
        <v>1.0166051074421336E-2</v>
      </c>
      <c r="X22" s="15">
        <f>IF($F22="s-curve",$D22+($E22-$D22)*$I$2/(1+EXP($I$3*(COUNT($H$8:X$8)+$I$4))),TREND($D22:$E22,$D$8:$E$8,X$8))</f>
        <v>1.1645816504738837E-2</v>
      </c>
      <c r="Y22" s="15">
        <f>IF($F22="s-curve",$D22+($E22-$D22)*$I$2/(1+EXP($I$3*(COUNT($H$8:Y$8)+$I$4))),TREND($D22:$E22,$D$8:$E$8,Y$8))</f>
        <v>1.3061401418445641E-2</v>
      </c>
      <c r="Z22" s="15">
        <f>IF($F22="s-curve",$D22+($E22-$D22)*$I$2/(1+EXP($I$3*(COUNT($H$8:Z$8)+$I$4))),TREND($D22:$E22,$D$8:$E$8,Z$8))</f>
        <v>1.4359297016346056E-2</v>
      </c>
      <c r="AA22" s="15">
        <f>IF($F22="s-curve",$D22+($E22-$D22)*$I$2/(1+EXP($I$3*(COUNT($H$8:AA$8)+$I$4))),TREND($D22:$E22,$D$8:$E$8,AA$8))</f>
        <v>1.5503776192053377E-2</v>
      </c>
      <c r="AB22" s="15">
        <f>IF($F22="s-curve",$D22+($E22-$D22)*$I$2/(1+EXP($I$3*(COUNT($H$8:AB$8)+$I$4))),TREND($D22:$E22,$D$8:$E$8,AB$8))</f>
        <v>1.6478784060216113E-2</v>
      </c>
      <c r="AC22" s="15">
        <f>IF($F22="s-curve",$D22+($E22-$D22)*$I$2/(1+EXP($I$3*(COUNT($H$8:AC$8)+$I$4))),TREND($D22:$E22,$D$8:$E$8,AC$8))</f>
        <v>1.7285321563436842E-2</v>
      </c>
      <c r="AD22" s="15">
        <f>IF($F22="s-curve",$D22+($E22-$D22)*$I$2/(1+EXP($I$3*(COUNT($H$8:AD$8)+$I$4))),TREND($D22:$E22,$D$8:$E$8,AD$8))</f>
        <v>1.7936409135520075E-2</v>
      </c>
      <c r="AE22" s="15">
        <f>IF($F22="s-curve",$D22+($E22-$D22)*$I$2/(1+EXP($I$3*(COUNT($H$8:AE$8)+$I$4))),TREND($D22:$E22,$D$8:$E$8,AE$8))</f>
        <v>1.8451727869864556E-2</v>
      </c>
      <c r="AF22" s="15">
        <f>IF($F22="s-curve",$D22+($E22-$D22)*$I$2/(1+EXP($I$3*(COUNT($H$8:AF$8)+$I$4))),TREND($D22:$E22,$D$8:$E$8,AF$8))</f>
        <v>1.88532495670608E-2</v>
      </c>
      <c r="AG22" s="15">
        <f>IF($F22="s-curve",$D22+($E22-$D22)*$I$2/(1+EXP($I$3*(COUNT($H$8:AG$8)+$I$4))),TREND($D22:$E22,$D$8:$E$8,AG$8))</f>
        <v>1.9162301822126821E-2</v>
      </c>
      <c r="AH22" s="15">
        <f>IF($F22="s-curve",$D22+($E22-$D22)*$I$2/(1+EXP($I$3*(COUNT($H$8:AH$8)+$I$4))),TREND($D22:$E22,$D$8:$E$8,AH$8))</f>
        <v>1.9397948763971083E-2</v>
      </c>
      <c r="AI22" s="15">
        <f>IF($F22="s-curve",$D22+($E22-$D22)*$I$2/(1+EXP($I$3*(COUNT($H$8:AI$8)+$I$4))),TREND($D22:$E22,$D$8:$E$8,AI$8))</f>
        <v>1.9576337474136576E-2</v>
      </c>
      <c r="AJ22" s="15">
        <f>IF($F22="s-curve",$D22+($E22-$D22)*$I$2/(1+EXP($I$3*(COUNT($H$8:AJ$8)+$I$4))),TREND($D22:$E22,$D$8:$E$8,AJ$8))</f>
        <v>1.9710646650148194E-2</v>
      </c>
      <c r="AK22" s="15">
        <f>IF($F22="s-curve",$D22+($E22-$D22)*$I$2/(1+EXP($I$3*(COUNT($H$8:AK$8)+$I$4))),TREND($D22:$E22,$D$8:$E$8,AK$8))</f>
        <v>1.9811353846884497E-2</v>
      </c>
      <c r="AL22" s="15">
        <f>IF($F22="s-curve",$D22+($E22-$D22)*$I$2/(1+EXP($I$3*(COUNT($H$8:AL$8)+$I$4))),TREND($D22:$E22,$D$8:$E$8,AL$8))</f>
        <v>1.9886633454782032E-2</v>
      </c>
    </row>
    <row r="23" spans="1:38" x14ac:dyDescent="0.45">
      <c r="A23" s="15" t="s">
        <v>13</v>
      </c>
      <c r="B23" s="15" t="s">
        <v>19</v>
      </c>
      <c r="C23" s="15" t="s">
        <v>1</v>
      </c>
      <c r="D23" s="28">
        <f>MIN('Potencia Calcs'!B79,1)</f>
        <v>3.5090305461910193E-2</v>
      </c>
      <c r="E23" s="40">
        <f>'Potencia Calcs'!AF79</f>
        <v>0.37960839358715642</v>
      </c>
      <c r="F23" s="9" t="str">
        <f>IF(D23=E23,"n/a",IF(OR(C23="battery electric vehicle",C23="natural gas vehicle",C23="plugin hybrid vehicle"),"s-curve","linear"))</f>
        <v>s-curve</v>
      </c>
      <c r="H23" s="28">
        <f t="shared" si="1"/>
        <v>3.5090305461910193E-2</v>
      </c>
      <c r="I23" s="15">
        <f>IF($F23="s-curve",$D23+($E23-$D23)*$I$2/(1+EXP($I$3*(COUNT($H$8:I$8)+$I$4))),TREND($D23:$E23,$D$8:$E$8,I$8))</f>
        <v>4.0180226614778422E-2</v>
      </c>
      <c r="J23" s="15">
        <f>IF($F23="s-curve",$D23+($E23-$D23)*$I$2/(1+EXP($I$3*(COUNT($H$8:J$8)+$I$4))),TREND($D23:$E23,$D$8:$E$8,J$8))</f>
        <v>4.1925649661234937E-2</v>
      </c>
      <c r="K23" s="15">
        <f>IF($F23="s-curve",$D23+($E23-$D23)*$I$2/(1+EXP($I$3*(COUNT($H$8:K$8)+$I$4))),TREND($D23:$E23,$D$8:$E$8,K$8))</f>
        <v>4.425345083889147E-2</v>
      </c>
      <c r="L23" s="15">
        <f>IF($F23="s-curve",$D23+($E23-$D23)*$I$2/(1+EXP($I$3*(COUNT($H$8:L$8)+$I$4))),TREND($D23:$E23,$D$8:$E$8,L$8))</f>
        <v>4.7345223582460072E-2</v>
      </c>
      <c r="M23" s="15">
        <f>IF($F23="s-curve",$D23+($E23-$D23)*$I$2/(1+EXP($I$3*(COUNT($H$8:M$8)+$I$4))),TREND($D23:$E23,$D$8:$E$8,M$8))</f>
        <v>5.1429376616715899E-2</v>
      </c>
      <c r="N23" s="15">
        <f>IF($F23="s-curve",$D23+($E23-$D23)*$I$2/(1+EXP($I$3*(COUNT($H$8:N$8)+$I$4))),TREND($D23:$E23,$D$8:$E$8,N$8))</f>
        <v>5.6785765693497026E-2</v>
      </c>
      <c r="O23" s="15">
        <f>IF($F23="s-curve",$D23+($E23-$D23)*$I$2/(1+EXP($I$3*(COUNT($H$8:O$8)+$I$4))),TREND($D23:$E23,$D$8:$E$8,O$8))</f>
        <v>6.3744803842217701E-2</v>
      </c>
      <c r="P23" s="15">
        <f>IF($F23="s-curve",$D23+($E23-$D23)*$I$2/(1+EXP($I$3*(COUNT($H$8:P$8)+$I$4))),TREND($D23:$E23,$D$8:$E$8,P$8))</f>
        <v>7.2676133720764591E-2</v>
      </c>
      <c r="Q23" s="15">
        <f>IF($F23="s-curve",$D23+($E23-$D23)*$I$2/(1+EXP($I$3*(COUNT($H$8:Q$8)+$I$4))),TREND($D23:$E23,$D$8:$E$8,Q$8))</f>
        <v>8.3960563139956479E-2</v>
      </c>
      <c r="R23" s="15">
        <f>IF($F23="s-curve",$D23+($E23-$D23)*$I$2/(1+EXP($I$3*(COUNT($H$8:R$8)+$I$4))),TREND($D23:$E23,$D$8:$E$8,R$8))</f>
        <v>9.7939198148922671E-2</v>
      </c>
      <c r="S23" s="15">
        <f>IF($F23="s-curve",$D23+($E23-$D23)*$I$2/(1+EXP($I$3*(COUNT($H$8:S$8)+$I$4))),TREND($D23:$E23,$D$8:$E$8,S$8))</f>
        <v>0.11483770449920608</v>
      </c>
      <c r="T23" s="15">
        <f>IF($F23="s-curve",$D23+($E23-$D23)*$I$2/(1+EXP($I$3*(COUNT($H$8:T$8)+$I$4))),TREND($D23:$E23,$D$8:$E$8,T$8))</f>
        <v>0.13467343018919534</v>
      </c>
      <c r="U23" s="15">
        <f>IF($F23="s-curve",$D23+($E23-$D23)*$I$2/(1+EXP($I$3*(COUNT($H$8:U$8)+$I$4))),TREND($D23:$E23,$D$8:$E$8,U$8))</f>
        <v>0.15716811738023684</v>
      </c>
      <c r="V23" s="15">
        <f>IF($F23="s-curve",$D23+($E23-$D23)*$I$2/(1+EXP($I$3*(COUNT($H$8:V$8)+$I$4))),TREND($D23:$E23,$D$8:$E$8,V$8))</f>
        <v>0.18170255595734905</v>
      </c>
      <c r="W23" s="15">
        <f>IF($F23="s-curve",$D23+($E23-$D23)*$I$2/(1+EXP($I$3*(COUNT($H$8:W$8)+$I$4))),TREND($D23:$E23,$D$8:$E$8,W$8))</f>
        <v>0.20734934952453329</v>
      </c>
      <c r="X23" s="15">
        <f>IF($F23="s-curve",$D23+($E23-$D23)*$I$2/(1+EXP($I$3*(COUNT($H$8:X$8)+$I$4))),TREND($D23:$E23,$D$8:$E$8,X$8))</f>
        <v>0.23299614309171757</v>
      </c>
      <c r="Y23" s="15">
        <f>IF($F23="s-curve",$D23+($E23-$D23)*$I$2/(1+EXP($I$3*(COUNT($H$8:Y$8)+$I$4))),TREND($D23:$E23,$D$8:$E$8,Y$8))</f>
        <v>0.25753058166882969</v>
      </c>
      <c r="Z23" s="15">
        <f>IF($F23="s-curve",$D23+($E23-$D23)*$I$2/(1+EXP($I$3*(COUNT($H$8:Z$8)+$I$4))),TREND($D23:$E23,$D$8:$E$8,Z$8))</f>
        <v>0.28002526885987122</v>
      </c>
      <c r="AA23" s="15">
        <f>IF($F23="s-curve",$D23+($E23-$D23)*$I$2/(1+EXP($I$3*(COUNT($H$8:AA$8)+$I$4))),TREND($D23:$E23,$D$8:$E$8,AA$8))</f>
        <v>0.29986099454986048</v>
      </c>
      <c r="AB23" s="15">
        <f>IF($F23="s-curve",$D23+($E23-$D23)*$I$2/(1+EXP($I$3*(COUNT($H$8:AB$8)+$I$4))),TREND($D23:$E23,$D$8:$E$8,AB$8))</f>
        <v>0.31675950090014393</v>
      </c>
      <c r="AC23" s="15">
        <f>IF($F23="s-curve",$D23+($E23-$D23)*$I$2/(1+EXP($I$3*(COUNT($H$8:AC$8)+$I$4))),TREND($D23:$E23,$D$8:$E$8,AC$8))</f>
        <v>0.33073813590911016</v>
      </c>
      <c r="AD23" s="15">
        <f>IF($F23="s-curve",$D23+($E23-$D23)*$I$2/(1+EXP($I$3*(COUNT($H$8:AD$8)+$I$4))),TREND($D23:$E23,$D$8:$E$8,AD$8))</f>
        <v>0.342022565328302</v>
      </c>
      <c r="AE23" s="15">
        <f>IF($F23="s-curve",$D23+($E23-$D23)*$I$2/(1+EXP($I$3*(COUNT($H$8:AE$8)+$I$4))),TREND($D23:$E23,$D$8:$E$8,AE$8))</f>
        <v>0.35095389520684894</v>
      </c>
      <c r="AF23" s="15">
        <f>IF($F23="s-curve",$D23+($E23-$D23)*$I$2/(1+EXP($I$3*(COUNT($H$8:AF$8)+$I$4))),TREND($D23:$E23,$D$8:$E$8,AF$8))</f>
        <v>0.35791293335556962</v>
      </c>
      <c r="AG23" s="15">
        <f>IF($F23="s-curve",$D23+($E23-$D23)*$I$2/(1+EXP($I$3*(COUNT($H$8:AG$8)+$I$4))),TREND($D23:$E23,$D$8:$E$8,AG$8))</f>
        <v>0.36326932243235077</v>
      </c>
      <c r="AH23" s="15">
        <f>IF($F23="s-curve",$D23+($E23-$D23)*$I$2/(1+EXP($I$3*(COUNT($H$8:AH$8)+$I$4))),TREND($D23:$E23,$D$8:$E$8,AH$8))</f>
        <v>0.36735347546660657</v>
      </c>
      <c r="AI23" s="15">
        <f>IF($F23="s-curve",$D23+($E23-$D23)*$I$2/(1+EXP($I$3*(COUNT($H$8:AI$8)+$I$4))),TREND($D23:$E23,$D$8:$E$8,AI$8))</f>
        <v>0.3704452482101751</v>
      </c>
      <c r="AJ23" s="15">
        <f>IF($F23="s-curve",$D23+($E23-$D23)*$I$2/(1+EXP($I$3*(COUNT($H$8:AJ$8)+$I$4))),TREND($D23:$E23,$D$8:$E$8,AJ$8))</f>
        <v>0.37277304938783162</v>
      </c>
      <c r="AK23" s="15">
        <f>IF($F23="s-curve",$D23+($E23-$D23)*$I$2/(1+EXP($I$3*(COUNT($H$8:AK$8)+$I$4))),TREND($D23:$E23,$D$8:$E$8,AK$8))</f>
        <v>0.37451847243428815</v>
      </c>
      <c r="AL23" s="15">
        <f>IF($F23="s-curve",$D23+($E23-$D23)*$I$2/(1+EXP($I$3*(COUNT($H$8:AL$8)+$I$4))),TREND($D23:$E23,$D$8:$E$8,AL$8))</f>
        <v>0.37582319311772272</v>
      </c>
    </row>
    <row r="24" spans="1:38" x14ac:dyDescent="0.45">
      <c r="C24" s="15" t="s">
        <v>2</v>
      </c>
      <c r="D24" s="28">
        <f>MIN('Potencia Calcs'!B80,1)/5</f>
        <v>1.7839975388717264E-2</v>
      </c>
      <c r="E24" s="88">
        <f>'Potencia Calcs'!AF80/5</f>
        <v>2.4517286828055075E-2</v>
      </c>
      <c r="F24" s="9" t="str">
        <f>IF(D24=E24,"n/a",IF(OR(C24="battery electric vehicle",C24="natural gas vehicle",C24="plugin hybrid vehicle"),"s-curve","linear"))</f>
        <v>s-curve</v>
      </c>
      <c r="H24" s="28">
        <f t="shared" si="1"/>
        <v>1.7839975388717264E-2</v>
      </c>
      <c r="I24" s="15">
        <f>IF($F24="s-curve",$D24+($E24-$D24)*$I$2/(1+EXP($I$3*(COUNT($H$8:I$8)+$I$4))),TREND($D24:$E24,$D$8:$E$8,I$8))</f>
        <v>1.7938626199547895E-2</v>
      </c>
      <c r="J24" s="15">
        <f>IF($F24="s-curve",$D24+($E24-$D24)*$I$2/(1+EXP($I$3*(COUNT($H$8:J$8)+$I$4))),TREND($D24:$E24,$D$8:$E$8,J$8))</f>
        <v>1.7972455289155378E-2</v>
      </c>
      <c r="K24" s="15">
        <f>IF($F24="s-curve",$D24+($E24-$D24)*$I$2/(1+EXP($I$3*(COUNT($H$8:K$8)+$I$4))),TREND($D24:$E24,$D$8:$E$8,K$8))</f>
        <v>1.8017571798180063E-2</v>
      </c>
      <c r="L24" s="15">
        <f>IF($F24="s-curve",$D24+($E24-$D24)*$I$2/(1+EXP($I$3*(COUNT($H$8:L$8)+$I$4))),TREND($D24:$E24,$D$8:$E$8,L$8))</f>
        <v>1.8077495297758289E-2</v>
      </c>
      <c r="M24" s="15">
        <f>IF($F24="s-curve",$D24+($E24-$D24)*$I$2/(1+EXP($I$3*(COUNT($H$8:M$8)+$I$4))),TREND($D24:$E24,$D$8:$E$8,M$8))</f>
        <v>1.8156652714206415E-2</v>
      </c>
      <c r="N24" s="15">
        <f>IF($F24="s-curve",$D24+($E24-$D24)*$I$2/(1+EXP($I$3*(COUNT($H$8:N$8)+$I$4))),TREND($D24:$E24,$D$8:$E$8,N$8))</f>
        <v>1.826046809949014E-2</v>
      </c>
      <c r="O24" s="15">
        <f>IF($F24="s-curve",$D24+($E24-$D24)*$I$2/(1+EXP($I$3*(COUNT($H$8:O$8)+$I$4))),TREND($D24:$E24,$D$8:$E$8,O$8))</f>
        <v>1.8395345386456704E-2</v>
      </c>
      <c r="P24" s="15">
        <f>IF($F24="s-curve",$D24+($E24-$D24)*$I$2/(1+EXP($I$3*(COUNT($H$8:P$8)+$I$4))),TREND($D24:$E24,$D$8:$E$8,P$8))</f>
        <v>1.8568448840882122E-2</v>
      </c>
      <c r="Q24" s="15">
        <f>IF($F24="s-curve",$D24+($E24-$D24)*$I$2/(1+EXP($I$3*(COUNT($H$8:Q$8)+$I$4))),TREND($D24:$E24,$D$8:$E$8,Q$8))</f>
        <v>1.8787159127059541E-2</v>
      </c>
      <c r="R24" s="15">
        <f>IF($F24="s-curve",$D24+($E24-$D24)*$I$2/(1+EXP($I$3*(COUNT($H$8:R$8)+$I$4))),TREND($D24:$E24,$D$8:$E$8,R$8))</f>
        <v>1.905808742565664E-2</v>
      </c>
      <c r="S24" s="15">
        <f>IF($F24="s-curve",$D24+($E24-$D24)*$I$2/(1+EXP($I$3*(COUNT($H$8:S$8)+$I$4))),TREND($D24:$E24,$D$8:$E$8,S$8))</f>
        <v>1.9385607499782471E-2</v>
      </c>
      <c r="T24" s="15">
        <f>IF($F24="s-curve",$D24+($E24-$D24)*$I$2/(1+EXP($I$3*(COUNT($H$8:T$8)+$I$4))),TREND($D24:$E24,$D$8:$E$8,T$8))</f>
        <v>1.9770055581385608E-2</v>
      </c>
      <c r="U24" s="15">
        <f>IF($F24="s-curve",$D24+($E24-$D24)*$I$2/(1+EXP($I$3*(COUNT($H$8:U$8)+$I$4))),TREND($D24:$E24,$D$8:$E$8,U$8))</f>
        <v>2.0206038588612973E-2</v>
      </c>
      <c r="V24" s="15">
        <f>IF($F24="s-curve",$D24+($E24-$D24)*$I$2/(1+EXP($I$3*(COUNT($H$8:V$8)+$I$4))),TREND($D24:$E24,$D$8:$E$8,V$8))</f>
        <v>2.0681555239306582E-2</v>
      </c>
      <c r="W24" s="15">
        <f>IF($F24="s-curve",$D24+($E24-$D24)*$I$2/(1+EXP($I$3*(COUNT($H$8:W$8)+$I$4))),TREND($D24:$E24,$D$8:$E$8,W$8))</f>
        <v>2.1178631108386171E-2</v>
      </c>
      <c r="X24" s="15">
        <f>IF($F24="s-curve",$D24+($E24-$D24)*$I$2/(1+EXP($I$3*(COUNT($H$8:X$8)+$I$4))),TREND($D24:$E24,$D$8:$E$8,X$8))</f>
        <v>2.1675706977465757E-2</v>
      </c>
      <c r="Y24" s="15">
        <f>IF($F24="s-curve",$D24+($E24-$D24)*$I$2/(1+EXP($I$3*(COUNT($H$8:Y$8)+$I$4))),TREND($D24:$E24,$D$8:$E$8,Y$8))</f>
        <v>2.2151223628159366E-2</v>
      </c>
      <c r="Z24" s="15">
        <f>IF($F24="s-curve",$D24+($E24-$D24)*$I$2/(1+EXP($I$3*(COUNT($H$8:Z$8)+$I$4))),TREND($D24:$E24,$D$8:$E$8,Z$8))</f>
        <v>2.2587206635386728E-2</v>
      </c>
      <c r="AA24" s="15">
        <f>IF($F24="s-curve",$D24+($E24-$D24)*$I$2/(1+EXP($I$3*(COUNT($H$8:AA$8)+$I$4))),TREND($D24:$E24,$D$8:$E$8,AA$8))</f>
        <v>2.2971654716989868E-2</v>
      </c>
      <c r="AB24" s="15">
        <f>IF($F24="s-curve",$D24+($E24-$D24)*$I$2/(1+EXP($I$3*(COUNT($H$8:AB$8)+$I$4))),TREND($D24:$E24,$D$8:$E$8,AB$8))</f>
        <v>2.32991747911157E-2</v>
      </c>
      <c r="AC24" s="15">
        <f>IF($F24="s-curve",$D24+($E24-$D24)*$I$2/(1+EXP($I$3*(COUNT($H$8:AC$8)+$I$4))),TREND($D24:$E24,$D$8:$E$8,AC$8))</f>
        <v>2.3570103089712798E-2</v>
      </c>
      <c r="AD24" s="15">
        <f>IF($F24="s-curve",$D24+($E24-$D24)*$I$2/(1+EXP($I$3*(COUNT($H$8:AD$8)+$I$4))),TREND($D24:$E24,$D$8:$E$8,AD$8))</f>
        <v>2.3788813375890217E-2</v>
      </c>
      <c r="AE24" s="15">
        <f>IF($F24="s-curve",$D24+($E24-$D24)*$I$2/(1+EXP($I$3*(COUNT($H$8:AE$8)+$I$4))),TREND($D24:$E24,$D$8:$E$8,AE$8))</f>
        <v>2.3961916830315635E-2</v>
      </c>
      <c r="AF24" s="15">
        <f>IF($F24="s-curve",$D24+($E24-$D24)*$I$2/(1+EXP($I$3*(COUNT($H$8:AF$8)+$I$4))),TREND($D24:$E24,$D$8:$E$8,AF$8))</f>
        <v>2.4096794117282199E-2</v>
      </c>
      <c r="AG24" s="15">
        <f>IF($F24="s-curve",$D24+($E24-$D24)*$I$2/(1+EXP($I$3*(COUNT($H$8:AG$8)+$I$4))),TREND($D24:$E24,$D$8:$E$8,AG$8))</f>
        <v>2.4200609502565924E-2</v>
      </c>
      <c r="AH24" s="15">
        <f>IF($F24="s-curve",$D24+($E24-$D24)*$I$2/(1+EXP($I$3*(COUNT($H$8:AH$8)+$I$4))),TREND($D24:$E24,$D$8:$E$8,AH$8))</f>
        <v>2.427976691901405E-2</v>
      </c>
      <c r="AI24" s="15">
        <f>IF($F24="s-curve",$D24+($E24-$D24)*$I$2/(1+EXP($I$3*(COUNT($H$8:AI$8)+$I$4))),TREND($D24:$E24,$D$8:$E$8,AI$8))</f>
        <v>2.4339690418592276E-2</v>
      </c>
      <c r="AJ24" s="15">
        <f>IF($F24="s-curve",$D24+($E24-$D24)*$I$2/(1+EXP($I$3*(COUNT($H$8:AJ$8)+$I$4))),TREND($D24:$E24,$D$8:$E$8,AJ$8))</f>
        <v>2.4384806927616961E-2</v>
      </c>
      <c r="AK24" s="15">
        <f>IF($F24="s-curve",$D24+($E24-$D24)*$I$2/(1+EXP($I$3*(COUNT($H$8:AK$8)+$I$4))),TREND($D24:$E24,$D$8:$E$8,AK$8))</f>
        <v>2.4418636017224445E-2</v>
      </c>
      <c r="AL24" s="15">
        <f>IF($F24="s-curve",$D24+($E24-$D24)*$I$2/(1+EXP($I$3*(COUNT($H$8:AL$8)+$I$4))),TREND($D24:$E24,$D$8:$E$8,AL$8))</f>
        <v>2.4443923590344467E-2</v>
      </c>
    </row>
    <row r="25" spans="1:38" x14ac:dyDescent="0.45">
      <c r="C25" s="15" t="s">
        <v>3</v>
      </c>
      <c r="D25" s="28">
        <f>MIN('Potencia Calcs'!B81,1)</f>
        <v>7.3224975324625383E-3</v>
      </c>
      <c r="E25" s="40">
        <f>D25</f>
        <v>7.3224975324625383E-3</v>
      </c>
      <c r="F25" s="9" t="str">
        <f>IF(D25=E25,"n/a",IF(OR(C25="battery electric vehicle",C25="natural gas vehicle",C25="plugin hybrid vehicle"),"s-curve","linear"))</f>
        <v>n/a</v>
      </c>
      <c r="H25" s="28">
        <f t="shared" si="1"/>
        <v>7.3224975324625383E-3</v>
      </c>
      <c r="I25" s="15">
        <f>IF($F25="s-curve",$D25+($E25-$D25)*$I$2/(1+EXP($I$3*(COUNT($H$8:I$8)+$I$4))),TREND($D25:$E25,$D$8:$E$8,I$8))</f>
        <v>7.3224975324625383E-3</v>
      </c>
      <c r="J25" s="15">
        <f>IF($F25="s-curve",$D25+($E25-$D25)*$I$2/(1+EXP($I$3*(COUNT($H$8:J$8)+$I$4))),TREND($D25:$E25,$D$8:$E$8,J$8))</f>
        <v>7.3224975324625383E-3</v>
      </c>
      <c r="K25" s="15">
        <f>IF($F25="s-curve",$D25+($E25-$D25)*$I$2/(1+EXP($I$3*(COUNT($H$8:K$8)+$I$4))),TREND($D25:$E25,$D$8:$E$8,K$8))</f>
        <v>7.3224975324625383E-3</v>
      </c>
      <c r="L25" s="15">
        <f>IF($F25="s-curve",$D25+($E25-$D25)*$I$2/(1+EXP($I$3*(COUNT($H$8:L$8)+$I$4))),TREND($D25:$E25,$D$8:$E$8,L$8))</f>
        <v>7.3224975324625383E-3</v>
      </c>
      <c r="M25" s="15">
        <f>IF($F25="s-curve",$D25+($E25-$D25)*$I$2/(1+EXP($I$3*(COUNT($H$8:M$8)+$I$4))),TREND($D25:$E25,$D$8:$E$8,M$8))</f>
        <v>7.3224975324625383E-3</v>
      </c>
      <c r="N25" s="15">
        <f>IF($F25="s-curve",$D25+($E25-$D25)*$I$2/(1+EXP($I$3*(COUNT($H$8:N$8)+$I$4))),TREND($D25:$E25,$D$8:$E$8,N$8))</f>
        <v>7.3224975324625383E-3</v>
      </c>
      <c r="O25" s="15">
        <f>IF($F25="s-curve",$D25+($E25-$D25)*$I$2/(1+EXP($I$3*(COUNT($H$8:O$8)+$I$4))),TREND($D25:$E25,$D$8:$E$8,O$8))</f>
        <v>7.3224975324625383E-3</v>
      </c>
      <c r="P25" s="15">
        <f>IF($F25="s-curve",$D25+($E25-$D25)*$I$2/(1+EXP($I$3*(COUNT($H$8:P$8)+$I$4))),TREND($D25:$E25,$D$8:$E$8,P$8))</f>
        <v>7.3224975324625383E-3</v>
      </c>
      <c r="Q25" s="15">
        <f>IF($F25="s-curve",$D25+($E25-$D25)*$I$2/(1+EXP($I$3*(COUNT($H$8:Q$8)+$I$4))),TREND($D25:$E25,$D$8:$E$8,Q$8))</f>
        <v>7.3224975324625383E-3</v>
      </c>
      <c r="R25" s="15">
        <f>IF($F25="s-curve",$D25+($E25-$D25)*$I$2/(1+EXP($I$3*(COUNT($H$8:R$8)+$I$4))),TREND($D25:$E25,$D$8:$E$8,R$8))</f>
        <v>7.3224975324625383E-3</v>
      </c>
      <c r="S25" s="15">
        <f>IF($F25="s-curve",$D25+($E25-$D25)*$I$2/(1+EXP($I$3*(COUNT($H$8:S$8)+$I$4))),TREND($D25:$E25,$D$8:$E$8,S$8))</f>
        <v>7.3224975324625383E-3</v>
      </c>
      <c r="T25" s="15">
        <f>IF($F25="s-curve",$D25+($E25-$D25)*$I$2/(1+EXP($I$3*(COUNT($H$8:T$8)+$I$4))),TREND($D25:$E25,$D$8:$E$8,T$8))</f>
        <v>7.3224975324625383E-3</v>
      </c>
      <c r="U25" s="15">
        <f>IF($F25="s-curve",$D25+($E25-$D25)*$I$2/(1+EXP($I$3*(COUNT($H$8:U$8)+$I$4))),TREND($D25:$E25,$D$8:$E$8,U$8))</f>
        <v>7.3224975324625383E-3</v>
      </c>
      <c r="V25" s="15">
        <f>IF($F25="s-curve",$D25+($E25-$D25)*$I$2/(1+EXP($I$3*(COUNT($H$8:V$8)+$I$4))),TREND($D25:$E25,$D$8:$E$8,V$8))</f>
        <v>7.3224975324625383E-3</v>
      </c>
      <c r="W25" s="15">
        <f>IF($F25="s-curve",$D25+($E25-$D25)*$I$2/(1+EXP($I$3*(COUNT($H$8:W$8)+$I$4))),TREND($D25:$E25,$D$8:$E$8,W$8))</f>
        <v>7.3224975324625383E-3</v>
      </c>
      <c r="X25" s="15">
        <f>IF($F25="s-curve",$D25+($E25-$D25)*$I$2/(1+EXP($I$3*(COUNT($H$8:X$8)+$I$4))),TREND($D25:$E25,$D$8:$E$8,X$8))</f>
        <v>7.3224975324625383E-3</v>
      </c>
      <c r="Y25" s="15">
        <f>IF($F25="s-curve",$D25+($E25-$D25)*$I$2/(1+EXP($I$3*(COUNT($H$8:Y$8)+$I$4))),TREND($D25:$E25,$D$8:$E$8,Y$8))</f>
        <v>7.3224975324625383E-3</v>
      </c>
      <c r="Z25" s="15">
        <f>IF($F25="s-curve",$D25+($E25-$D25)*$I$2/(1+EXP($I$3*(COUNT($H$8:Z$8)+$I$4))),TREND($D25:$E25,$D$8:$E$8,Z$8))</f>
        <v>7.3224975324625383E-3</v>
      </c>
      <c r="AA25" s="15">
        <f>IF($F25="s-curve",$D25+($E25-$D25)*$I$2/(1+EXP($I$3*(COUNT($H$8:AA$8)+$I$4))),TREND($D25:$E25,$D$8:$E$8,AA$8))</f>
        <v>7.3224975324625383E-3</v>
      </c>
      <c r="AB25" s="15">
        <f>IF($F25="s-curve",$D25+($E25-$D25)*$I$2/(1+EXP($I$3*(COUNT($H$8:AB$8)+$I$4))),TREND($D25:$E25,$D$8:$E$8,AB$8))</f>
        <v>7.3224975324625383E-3</v>
      </c>
      <c r="AC25" s="15">
        <f>IF($F25="s-curve",$D25+($E25-$D25)*$I$2/(1+EXP($I$3*(COUNT($H$8:AC$8)+$I$4))),TREND($D25:$E25,$D$8:$E$8,AC$8))</f>
        <v>7.3224975324625383E-3</v>
      </c>
      <c r="AD25" s="15">
        <f>IF($F25="s-curve",$D25+($E25-$D25)*$I$2/(1+EXP($I$3*(COUNT($H$8:AD$8)+$I$4))),TREND($D25:$E25,$D$8:$E$8,AD$8))</f>
        <v>7.3224975324625383E-3</v>
      </c>
      <c r="AE25" s="15">
        <f>IF($F25="s-curve",$D25+($E25-$D25)*$I$2/(1+EXP($I$3*(COUNT($H$8:AE$8)+$I$4))),TREND($D25:$E25,$D$8:$E$8,AE$8))</f>
        <v>7.3224975324625383E-3</v>
      </c>
      <c r="AF25" s="15">
        <f>IF($F25="s-curve",$D25+($E25-$D25)*$I$2/(1+EXP($I$3*(COUNT($H$8:AF$8)+$I$4))),TREND($D25:$E25,$D$8:$E$8,AF$8))</f>
        <v>7.3224975324625383E-3</v>
      </c>
      <c r="AG25" s="15">
        <f>IF($F25="s-curve",$D25+($E25-$D25)*$I$2/(1+EXP($I$3*(COUNT($H$8:AG$8)+$I$4))),TREND($D25:$E25,$D$8:$E$8,AG$8))</f>
        <v>7.3224975324625383E-3</v>
      </c>
      <c r="AH25" s="15">
        <f>IF($F25="s-curve",$D25+($E25-$D25)*$I$2/(1+EXP($I$3*(COUNT($H$8:AH$8)+$I$4))),TREND($D25:$E25,$D$8:$E$8,AH$8))</f>
        <v>7.3224975324625383E-3</v>
      </c>
      <c r="AI25" s="15">
        <f>IF($F25="s-curve",$D25+($E25-$D25)*$I$2/(1+EXP($I$3*(COUNT($H$8:AI$8)+$I$4))),TREND($D25:$E25,$D$8:$E$8,AI$8))</f>
        <v>7.3224975324625383E-3</v>
      </c>
      <c r="AJ25" s="15">
        <f>IF($F25="s-curve",$D25+($E25-$D25)*$I$2/(1+EXP($I$3*(COUNT($H$8:AJ$8)+$I$4))),TREND($D25:$E25,$D$8:$E$8,AJ$8))</f>
        <v>7.3224975324625383E-3</v>
      </c>
      <c r="AK25" s="15">
        <f>IF($F25="s-curve",$D25+($E25-$D25)*$I$2/(1+EXP($I$3*(COUNT($H$8:AK$8)+$I$4))),TREND($D25:$E25,$D$8:$E$8,AK$8))</f>
        <v>7.3224975324625383E-3</v>
      </c>
      <c r="AL25" s="15">
        <f>IF($F25="s-curve",$D25+($E25-$D25)*$I$2/(1+EXP($I$3*(COUNT($H$8:AL$8)+$I$4))),TREND($D25:$E25,$D$8:$E$8,AL$8))</f>
        <v>7.3224975324625383E-3</v>
      </c>
    </row>
    <row r="26" spans="1:38" x14ac:dyDescent="0.45">
      <c r="C26" s="15" t="s">
        <v>4</v>
      </c>
      <c r="D26" s="28">
        <f>MIN('Potencia Calcs'!B82,1)</f>
        <v>1</v>
      </c>
      <c r="E26" s="40">
        <f>D26</f>
        <v>1</v>
      </c>
      <c r="F26" s="9" t="str">
        <f>IF(D26=E26,"n/a",IF(OR(C26="battery electric vehicle",C26="natural gas vehicle",C26="plugin hybrid vehicle"),"s-curve","linear"))</f>
        <v>n/a</v>
      </c>
      <c r="H26" s="28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45">
      <c r="C27" s="15" t="s">
        <v>5</v>
      </c>
      <c r="D27" s="28">
        <f>MIN('Potencia Calcs'!B83,1)</f>
        <v>8.6043351749067465E-3</v>
      </c>
      <c r="E27" s="40">
        <f>'Potencia Calcs'!AF83</f>
        <v>1.752697460031424E-2</v>
      </c>
      <c r="F27" s="9" t="str">
        <f>IF(D27=E27,"n/a",IF(OR(C27="battery electric vehicle",C27="natural gas vehicle",C27="plugin hybrid vehicle"),"s-curve","linear"))</f>
        <v>s-curve</v>
      </c>
      <c r="H27" s="28">
        <f t="shared" si="1"/>
        <v>8.6043351749067465E-3</v>
      </c>
      <c r="I27" s="15">
        <f>IF($F27="s-curve",$D27+($E27-$D27)*$I$2/(1+EXP($I$3*(COUNT($H$8:I$8)+$I$4))),TREND($D27:$E27,$D$8:$E$8,I$8))</f>
        <v>8.7361585325653641E-3</v>
      </c>
      <c r="J27" s="15">
        <f>IF($F27="s-curve",$D27+($E27-$D27)*$I$2/(1+EXP($I$3*(COUNT($H$8:J$8)+$I$4))),TREND($D27:$E27,$D$8:$E$8,J$8))</f>
        <v>8.7813630690617654E-3</v>
      </c>
      <c r="K27" s="15">
        <f>IF($F27="s-curve",$D27+($E27-$D27)*$I$2/(1+EXP($I$3*(COUNT($H$8:K$8)+$I$4))),TREND($D27:$E27,$D$8:$E$8,K$8))</f>
        <v>8.8416505583929998E-3</v>
      </c>
      <c r="L27" s="15">
        <f>IF($F27="s-curve",$D27+($E27-$D27)*$I$2/(1+EXP($I$3*(COUNT($H$8:L$8)+$I$4))),TREND($D27:$E27,$D$8:$E$8,L$8))</f>
        <v>8.9217240707194015E-3</v>
      </c>
      <c r="M27" s="15">
        <f>IF($F27="s-curve",$D27+($E27-$D27)*$I$2/(1+EXP($I$3*(COUNT($H$8:M$8)+$I$4))),TREND($D27:$E27,$D$8:$E$8,M$8))</f>
        <v>9.0274991407052804E-3</v>
      </c>
      <c r="N27" s="15">
        <f>IF($F27="s-curve",$D27+($E27-$D27)*$I$2/(1+EXP($I$3*(COUNT($H$8:N$8)+$I$4))),TREND($D27:$E27,$D$8:$E$8,N$8))</f>
        <v>9.1662237244111277E-3</v>
      </c>
      <c r="O27" s="15">
        <f>IF($F27="s-curve",$D27+($E27-$D27)*$I$2/(1+EXP($I$3*(COUNT($H$8:O$8)+$I$4))),TREND($D27:$E27,$D$8:$E$8,O$8))</f>
        <v>9.3464551557608695E-3</v>
      </c>
      <c r="P27" s="15">
        <f>IF($F27="s-curve",$D27+($E27-$D27)*$I$2/(1+EXP($I$3*(COUNT($H$8:P$8)+$I$4))),TREND($D27:$E27,$D$8:$E$8,P$8))</f>
        <v>9.5777667728933549E-3</v>
      </c>
      <c r="Q27" s="15">
        <f>IF($F27="s-curve",$D27+($E27-$D27)*$I$2/(1+EXP($I$3*(COUNT($H$8:Q$8)+$I$4))),TREND($D27:$E27,$D$8:$E$8,Q$8))</f>
        <v>9.8700210791238755E-3</v>
      </c>
      <c r="R27" s="15">
        <f>IF($F27="s-curve",$D27+($E27-$D27)*$I$2/(1+EXP($I$3*(COUNT($H$8:R$8)+$I$4))),TREND($D27:$E27,$D$8:$E$8,R$8))</f>
        <v>1.0232052345821955E-2</v>
      </c>
      <c r="S27" s="15">
        <f>IF($F27="s-curve",$D27+($E27-$D27)*$I$2/(1+EXP($I$3*(COUNT($H$8:S$8)+$I$4))),TREND($D27:$E27,$D$8:$E$8,S$8))</f>
        <v>1.0669705067663147E-2</v>
      </c>
      <c r="T27" s="15">
        <f>IF($F27="s-curve",$D27+($E27-$D27)*$I$2/(1+EXP($I$3*(COUNT($H$8:T$8)+$I$4))),TREND($D27:$E27,$D$8:$E$8,T$8))</f>
        <v>1.1183428538718532E-2</v>
      </c>
      <c r="U27" s="15">
        <f>IF($F27="s-curve",$D27+($E27-$D27)*$I$2/(1+EXP($I$3*(COUNT($H$8:U$8)+$I$4))),TREND($D27:$E27,$D$8:$E$8,U$8))</f>
        <v>1.1766016187120983E-2</v>
      </c>
      <c r="V27" s="15">
        <f>IF($F27="s-curve",$D27+($E27-$D27)*$I$2/(1+EXP($I$3*(COUNT($H$8:V$8)+$I$4))),TREND($D27:$E27,$D$8:$E$8,V$8))</f>
        <v>1.2401431152180224E-2</v>
      </c>
      <c r="W27" s="15">
        <f>IF($F27="s-curve",$D27+($E27-$D27)*$I$2/(1+EXP($I$3*(COUNT($H$8:W$8)+$I$4))),TREND($D27:$E27,$D$8:$E$8,W$8))</f>
        <v>1.3065654887610493E-2</v>
      </c>
      <c r="X27" s="15">
        <f>IF($F27="s-curve",$D27+($E27-$D27)*$I$2/(1+EXP($I$3*(COUNT($H$8:X$8)+$I$4))),TREND($D27:$E27,$D$8:$E$8,X$8))</f>
        <v>1.3729878623040762E-2</v>
      </c>
      <c r="Y27" s="15">
        <f>IF($F27="s-curve",$D27+($E27-$D27)*$I$2/(1+EXP($I$3*(COUNT($H$8:Y$8)+$I$4))),TREND($D27:$E27,$D$8:$E$8,Y$8))</f>
        <v>1.4365293588100002E-2</v>
      </c>
      <c r="Z27" s="15">
        <f>IF($F27="s-curve",$D27+($E27-$D27)*$I$2/(1+EXP($I$3*(COUNT($H$8:Z$8)+$I$4))),TREND($D27:$E27,$D$8:$E$8,Z$8))</f>
        <v>1.4947881236502454E-2</v>
      </c>
      <c r="AA27" s="15">
        <f>IF($F27="s-curve",$D27+($E27-$D27)*$I$2/(1+EXP($I$3*(COUNT($H$8:AA$8)+$I$4))),TREND($D27:$E27,$D$8:$E$8,AA$8))</f>
        <v>1.5461604707557839E-2</v>
      </c>
      <c r="AB27" s="15">
        <f>IF($F27="s-curve",$D27+($E27-$D27)*$I$2/(1+EXP($I$3*(COUNT($H$8:AB$8)+$I$4))),TREND($D27:$E27,$D$8:$E$8,AB$8))</f>
        <v>1.589925742939903E-2</v>
      </c>
      <c r="AC27" s="15">
        <f>IF($F27="s-curve",$D27+($E27-$D27)*$I$2/(1+EXP($I$3*(COUNT($H$8:AC$8)+$I$4))),TREND($D27:$E27,$D$8:$E$8,AC$8))</f>
        <v>1.6261288696097109E-2</v>
      </c>
      <c r="AD27" s="15">
        <f>IF($F27="s-curve",$D27+($E27-$D27)*$I$2/(1+EXP($I$3*(COUNT($H$8:AD$8)+$I$4))),TREND($D27:$E27,$D$8:$E$8,AD$8))</f>
        <v>1.6553543002327635E-2</v>
      </c>
      <c r="AE27" s="15">
        <f>IF($F27="s-curve",$D27+($E27-$D27)*$I$2/(1+EXP($I$3*(COUNT($H$8:AE$8)+$I$4))),TREND($D27:$E27,$D$8:$E$8,AE$8))</f>
        <v>1.6784854619460117E-2</v>
      </c>
      <c r="AF27" s="15">
        <f>IF($F27="s-curve",$D27+($E27-$D27)*$I$2/(1+EXP($I$3*(COUNT($H$8:AF$8)+$I$4))),TREND($D27:$E27,$D$8:$E$8,AF$8))</f>
        <v>1.6965086050809861E-2</v>
      </c>
      <c r="AG27" s="15">
        <f>IF($F27="s-curve",$D27+($E27-$D27)*$I$2/(1+EXP($I$3*(COUNT($H$8:AG$8)+$I$4))),TREND($D27:$E27,$D$8:$E$8,AG$8))</f>
        <v>1.7103810634515708E-2</v>
      </c>
      <c r="AH27" s="15">
        <f>IF($F27="s-curve",$D27+($E27-$D27)*$I$2/(1+EXP($I$3*(COUNT($H$8:AH$8)+$I$4))),TREND($D27:$E27,$D$8:$E$8,AH$8))</f>
        <v>1.7209585704501585E-2</v>
      </c>
      <c r="AI27" s="15">
        <f>IF($F27="s-curve",$D27+($E27-$D27)*$I$2/(1+EXP($I$3*(COUNT($H$8:AI$8)+$I$4))),TREND($D27:$E27,$D$8:$E$8,AI$8))</f>
        <v>1.7289659216827985E-2</v>
      </c>
      <c r="AJ27" s="15">
        <f>IF($F27="s-curve",$D27+($E27-$D27)*$I$2/(1+EXP($I$3*(COUNT($H$8:AJ$8)+$I$4))),TREND($D27:$E27,$D$8:$E$8,AJ$8))</f>
        <v>1.7349946706159223E-2</v>
      </c>
      <c r="AK27" s="15">
        <f>IF($F27="s-curve",$D27+($E27-$D27)*$I$2/(1+EXP($I$3*(COUNT($H$8:AK$8)+$I$4))),TREND($D27:$E27,$D$8:$E$8,AK$8))</f>
        <v>1.7395151242655622E-2</v>
      </c>
      <c r="AL27" s="15">
        <f>IF($F27="s-curve",$D27+($E27-$D27)*$I$2/(1+EXP($I$3*(COUNT($H$8:AL$8)+$I$4))),TREND($D27:$E27,$D$8:$E$8,AL$8))</f>
        <v>1.7428942072833818E-2</v>
      </c>
    </row>
    <row r="28" spans="1:38" x14ac:dyDescent="0.45">
      <c r="C28" s="15" t="s">
        <v>125</v>
      </c>
      <c r="D28" s="28">
        <f>MIN('Potencia Calcs'!B84,1)</f>
        <v>3.3327778703549412E-3</v>
      </c>
      <c r="E28" s="40">
        <f>'Potencia Calcs'!AF84</f>
        <v>2.382849441147342E-3</v>
      </c>
      <c r="F28" s="9" t="str">
        <f>IF(D28=E28,"n/a",IF(OR(C28="battery electric vehicle",C28="natural gas vehicle",C28="plugin hybrid vehicle",C28="hydrogen vehicle"),"s-curve","linear"))</f>
        <v>linear</v>
      </c>
      <c r="H28" s="28">
        <f t="shared" si="1"/>
        <v>3.3327778703549412E-3</v>
      </c>
      <c r="I28" s="15">
        <f>IF($F28="s-curve",$D28+($E28-$D28)*$I$2/(1+EXP($I$3*(COUNT($H$8:I$8)+$I$4))),TREND($D28:$E28,$D$8:$E$8,I$8))</f>
        <v>3.3011135893813576E-3</v>
      </c>
      <c r="J28" s="15">
        <f>IF($F28="s-curve",$D28+($E28-$D28)*$I$2/(1+EXP($I$3*(COUNT($H$8:J$8)+$I$4))),TREND($D28:$E28,$D$8:$E$8,J$8))</f>
        <v>3.2694493084077653E-3</v>
      </c>
      <c r="K28" s="15">
        <f>IF($F28="s-curve",$D28+($E28-$D28)*$I$2/(1+EXP($I$3*(COUNT($H$8:K$8)+$I$4))),TREND($D28:$E28,$D$8:$E$8,K$8))</f>
        <v>3.2377850274341868E-3</v>
      </c>
      <c r="L28" s="15">
        <f>IF($F28="s-curve",$D28+($E28-$D28)*$I$2/(1+EXP($I$3*(COUNT($H$8:L$8)+$I$4))),TREND($D28:$E28,$D$8:$E$8,L$8))</f>
        <v>3.2061207464605945E-3</v>
      </c>
      <c r="M28" s="15">
        <f>IF($F28="s-curve",$D28+($E28-$D28)*$I$2/(1+EXP($I$3*(COUNT($H$8:M$8)+$I$4))),TREND($D28:$E28,$D$8:$E$8,M$8))</f>
        <v>3.1744564654870161E-3</v>
      </c>
      <c r="N28" s="15">
        <f>IF($F28="s-curve",$D28+($E28-$D28)*$I$2/(1+EXP($I$3*(COUNT($H$8:N$8)+$I$4))),TREND($D28:$E28,$D$8:$E$8,N$8))</f>
        <v>3.1427921845134238E-3</v>
      </c>
      <c r="O28" s="15">
        <f>IF($F28="s-curve",$D28+($E28-$D28)*$I$2/(1+EXP($I$3*(COUNT($H$8:O$8)+$I$4))),TREND($D28:$E28,$D$8:$E$8,O$8))</f>
        <v>3.1111279035398315E-3</v>
      </c>
      <c r="P28" s="15">
        <f>IF($F28="s-curve",$D28+($E28-$D28)*$I$2/(1+EXP($I$3*(COUNT($H$8:P$8)+$I$4))),TREND($D28:$E28,$D$8:$E$8,P$8))</f>
        <v>3.0794636225662531E-3</v>
      </c>
      <c r="Q28" s="15">
        <f>IF($F28="s-curve",$D28+($E28-$D28)*$I$2/(1+EXP($I$3*(COUNT($H$8:Q$8)+$I$4))),TREND($D28:$E28,$D$8:$E$8,Q$8))</f>
        <v>3.0477993415926607E-3</v>
      </c>
      <c r="R28" s="15">
        <f>IF($F28="s-curve",$D28+($E28-$D28)*$I$2/(1+EXP($I$3*(COUNT($H$8:R$8)+$I$4))),TREND($D28:$E28,$D$8:$E$8,R$8))</f>
        <v>3.0161350606190823E-3</v>
      </c>
      <c r="S28" s="15">
        <f>IF($F28="s-curve",$D28+($E28-$D28)*$I$2/(1+EXP($I$3*(COUNT($H$8:S$8)+$I$4))),TREND($D28:$E28,$D$8:$E$8,S$8))</f>
        <v>2.98447077964549E-3</v>
      </c>
      <c r="T28" s="15">
        <f>IF($F28="s-curve",$D28+($E28-$D28)*$I$2/(1+EXP($I$3*(COUNT($H$8:T$8)+$I$4))),TREND($D28:$E28,$D$8:$E$8,T$8))</f>
        <v>2.9528064986718977E-3</v>
      </c>
      <c r="U28" s="15">
        <f>IF($F28="s-curve",$D28+($E28-$D28)*$I$2/(1+EXP($I$3*(COUNT($H$8:U$8)+$I$4))),TREND($D28:$E28,$D$8:$E$8,U$8))</f>
        <v>2.9211422176983193E-3</v>
      </c>
      <c r="V28" s="15">
        <f>IF($F28="s-curve",$D28+($E28-$D28)*$I$2/(1+EXP($I$3*(COUNT($H$8:V$8)+$I$4))),TREND($D28:$E28,$D$8:$E$8,V$8))</f>
        <v>2.889477936724727E-3</v>
      </c>
      <c r="W28" s="15">
        <f>IF($F28="s-curve",$D28+($E28-$D28)*$I$2/(1+EXP($I$3*(COUNT($H$8:W$8)+$I$4))),TREND($D28:$E28,$D$8:$E$8,W$8))</f>
        <v>2.8578136557511485E-3</v>
      </c>
      <c r="X28" s="15">
        <f>IF($F28="s-curve",$D28+($E28-$D28)*$I$2/(1+EXP($I$3*(COUNT($H$8:X$8)+$I$4))),TREND($D28:$E28,$D$8:$E$8,X$8))</f>
        <v>2.8261493747775562E-3</v>
      </c>
      <c r="Y28" s="15">
        <f>IF($F28="s-curve",$D28+($E28-$D28)*$I$2/(1+EXP($I$3*(COUNT($H$8:Y$8)+$I$4))),TREND($D28:$E28,$D$8:$E$8,Y$8))</f>
        <v>2.7944850938039639E-3</v>
      </c>
      <c r="Z28" s="15">
        <f>IF($F28="s-curve",$D28+($E28-$D28)*$I$2/(1+EXP($I$3*(COUNT($H$8:Z$8)+$I$4))),TREND($D28:$E28,$D$8:$E$8,Z$8))</f>
        <v>2.7628208128303855E-3</v>
      </c>
      <c r="AA28" s="15">
        <f>IF($F28="s-curve",$D28+($E28-$D28)*$I$2/(1+EXP($I$3*(COUNT($H$8:AA$8)+$I$4))),TREND($D28:$E28,$D$8:$E$8,AA$8))</f>
        <v>2.7311565318567932E-3</v>
      </c>
      <c r="AB28" s="15">
        <f>IF($F28="s-curve",$D28+($E28-$D28)*$I$2/(1+EXP($I$3*(COUNT($H$8:AB$8)+$I$4))),TREND($D28:$E28,$D$8:$E$8,AB$8))</f>
        <v>2.6994922508832148E-3</v>
      </c>
      <c r="AC28" s="15">
        <f>IF($F28="s-curve",$D28+($E28-$D28)*$I$2/(1+EXP($I$3*(COUNT($H$8:AC$8)+$I$4))),TREND($D28:$E28,$D$8:$E$8,AC$8))</f>
        <v>2.6678279699096225E-3</v>
      </c>
      <c r="AD28" s="15">
        <f>IF($F28="s-curve",$D28+($E28-$D28)*$I$2/(1+EXP($I$3*(COUNT($H$8:AD$8)+$I$4))),TREND($D28:$E28,$D$8:$E$8,AD$8))</f>
        <v>2.636163688936044E-3</v>
      </c>
      <c r="AE28" s="15">
        <f>IF($F28="s-curve",$D28+($E28-$D28)*$I$2/(1+EXP($I$3*(COUNT($H$8:AE$8)+$I$4))),TREND($D28:$E28,$D$8:$E$8,AE$8))</f>
        <v>2.6044994079624517E-3</v>
      </c>
      <c r="AF28" s="15">
        <f>IF($F28="s-curve",$D28+($E28-$D28)*$I$2/(1+EXP($I$3*(COUNT($H$8:AF$8)+$I$4))),TREND($D28:$E28,$D$8:$E$8,AF$8))</f>
        <v>2.5728351269888594E-3</v>
      </c>
      <c r="AG28" s="15">
        <f>IF($F28="s-curve",$D28+($E28-$D28)*$I$2/(1+EXP($I$3*(COUNT($H$8:AG$8)+$I$4))),TREND($D28:$E28,$D$8:$E$8,AG$8))</f>
        <v>2.541170846015281E-3</v>
      </c>
      <c r="AH28" s="15">
        <f>IF($F28="s-curve",$D28+($E28-$D28)*$I$2/(1+EXP($I$3*(COUNT($H$8:AH$8)+$I$4))),TREND($D28:$E28,$D$8:$E$8,AH$8))</f>
        <v>2.5095065650416887E-3</v>
      </c>
      <c r="AI28" s="15">
        <f>IF($F28="s-curve",$D28+($E28-$D28)*$I$2/(1+EXP($I$3*(COUNT($H$8:AI$8)+$I$4))),TREND($D28:$E28,$D$8:$E$8,AI$8))</f>
        <v>2.4778422840681102E-3</v>
      </c>
      <c r="AJ28" s="15">
        <f>IF($F28="s-curve",$D28+($E28-$D28)*$I$2/(1+EXP($I$3*(COUNT($H$8:AJ$8)+$I$4))),TREND($D28:$E28,$D$8:$E$8,AJ$8))</f>
        <v>2.4461780030945179E-3</v>
      </c>
      <c r="AK28" s="15">
        <f>IF($F28="s-curve",$D28+($E28-$D28)*$I$2/(1+EXP($I$3*(COUNT($H$8:AK$8)+$I$4))),TREND($D28:$E28,$D$8:$E$8,AK$8))</f>
        <v>2.4145137221209256E-3</v>
      </c>
      <c r="AL28" s="15">
        <f>IF($F28="s-curve",$D28+($E28-$D28)*$I$2/(1+EXP($I$3*(COUNT($H$8:AL$8)+$I$4))),TREND($D28:$E28,$D$8:$E$8,AL$8))</f>
        <v>2.3828494411473472E-3</v>
      </c>
    </row>
    <row r="29" spans="1:38" ht="14.65" thickBot="1" x14ac:dyDescent="0.5">
      <c r="A29" s="30"/>
      <c r="B29" s="30"/>
      <c r="C29" s="30" t="s">
        <v>126</v>
      </c>
      <c r="D29" s="28">
        <f>MIN('Potencia Calcs'!B85,1)</f>
        <v>8.0114852652762996E-5</v>
      </c>
      <c r="E29" s="40">
        <f>'Potencia Calcs'!AF85</f>
        <v>0.10275107414384964</v>
      </c>
      <c r="F29" s="10" t="str">
        <f>IF(D29=E29,"n/a",IF(OR(C29="battery electric vehicle",C29="natural gas vehicle",C29="plugin hybrid vehicle",C29="hydrogen vehicle"),"s-curve","linear"))</f>
        <v>s-curve</v>
      </c>
      <c r="H29" s="28">
        <f t="shared" si="1"/>
        <v>8.0114852652762996E-5</v>
      </c>
      <c r="I29" s="15">
        <f>IF($F29="s-curve",$D29+($E29-$D29)*$I$2/(1+EXP($I$3*(COUNT($H$8:I$8)+$I$4))),TREND($D29:$E29,$D$8:$E$8,I$8))</f>
        <v>1.5969788591996532E-3</v>
      </c>
      <c r="J29" s="15">
        <f>IF($F29="s-curve",$D29+($E29-$D29)*$I$2/(1+EXP($I$3*(COUNT($H$8:J$8)+$I$4))),TREND($D29:$E29,$D$8:$E$8,J$8))</f>
        <v>2.1171380750011353E-3</v>
      </c>
      <c r="K29" s="15">
        <f>IF($F29="s-curve",$D29+($E29-$D29)*$I$2/(1+EXP($I$3*(COUNT($H$8:K$8)+$I$4))),TREND($D29:$E29,$D$8:$E$8,K$8))</f>
        <v>2.810853697451383E-3</v>
      </c>
      <c r="L29" s="15">
        <f>IF($F29="s-curve",$D29+($E29-$D29)*$I$2/(1+EXP($I$3*(COUNT($H$8:L$8)+$I$4))),TREND($D29:$E29,$D$8:$E$8,L$8))</f>
        <v>3.7322429784030515E-3</v>
      </c>
      <c r="M29" s="15">
        <f>IF($F29="s-curve",$D29+($E29-$D29)*$I$2/(1+EXP($I$3*(COUNT($H$8:M$8)+$I$4))),TREND($D29:$E29,$D$8:$E$8,M$8))</f>
        <v>4.9493747470161879E-3</v>
      </c>
      <c r="N29" s="15">
        <f>IF($F29="s-curve",$D29+($E29-$D29)*$I$2/(1+EXP($I$3*(COUNT($H$8:N$8)+$I$4))),TREND($D29:$E29,$D$8:$E$8,N$8))</f>
        <v>6.5456497288106973E-3</v>
      </c>
      <c r="O29" s="15">
        <f>IF($F29="s-curve",$D29+($E29-$D29)*$I$2/(1+EXP($I$3*(COUNT($H$8:O$8)+$I$4))),TREND($D29:$E29,$D$8:$E$8,O$8))</f>
        <v>8.619535388519341E-3</v>
      </c>
      <c r="P29" s="15">
        <f>IF($F29="s-curve",$D29+($E29-$D29)*$I$2/(1+EXP($I$3*(COUNT($H$8:P$8)+$I$4))),TREND($D29:$E29,$D$8:$E$8,P$8))</f>
        <v>1.1281190140426523E-2</v>
      </c>
      <c r="Q29" s="15">
        <f>IF($F29="s-curve",$D29+($E29-$D29)*$I$2/(1+EXP($I$3*(COUNT($H$8:Q$8)+$I$4))),TREND($D29:$E29,$D$8:$E$8,Q$8))</f>
        <v>1.4644099762463674E-2</v>
      </c>
      <c r="R29" s="15">
        <f>IF($F29="s-curve",$D29+($E29-$D29)*$I$2/(1+EXP($I$3*(COUNT($H$8:R$8)+$I$4))),TREND($D29:$E29,$D$8:$E$8,R$8))</f>
        <v>1.8809918381050443E-2</v>
      </c>
      <c r="S29" s="15">
        <f>IF($F29="s-curve",$D29+($E29-$D29)*$I$2/(1+EXP($I$3*(COUNT($H$8:S$8)+$I$4))),TREND($D29:$E29,$D$8:$E$8,S$8))</f>
        <v>2.3845897382946107E-2</v>
      </c>
      <c r="T29" s="15">
        <f>IF($F29="s-curve",$D29+($E29-$D29)*$I$2/(1+EXP($I$3*(COUNT($H$8:T$8)+$I$4))),TREND($D29:$E29,$D$8:$E$8,T$8))</f>
        <v>2.9757206701741194E-2</v>
      </c>
      <c r="U29" s="15">
        <f>IF($F29="s-curve",$D29+($E29-$D29)*$I$2/(1+EXP($I$3*(COUNT($H$8:U$8)+$I$4))),TREND($D29:$E29,$D$8:$E$8,U$8))</f>
        <v>3.6460921811236446E-2</v>
      </c>
      <c r="V29" s="15">
        <f>IF($F29="s-curve",$D29+($E29-$D29)*$I$2/(1+EXP($I$3*(COUNT($H$8:V$8)+$I$4))),TREND($D29:$E29,$D$8:$E$8,V$8))</f>
        <v>4.3772509885147116E-2</v>
      </c>
      <c r="W29" s="15">
        <f>IF($F29="s-curve",$D29+($E29-$D29)*$I$2/(1+EXP($I$3*(COUNT($H$8:W$8)+$I$4))),TREND($D29:$E29,$D$8:$E$8,W$8))</f>
        <v>5.1415594498251199E-2</v>
      </c>
      <c r="X29" s="15">
        <f>IF($F29="s-curve",$D29+($E29-$D29)*$I$2/(1+EXP($I$3*(COUNT($H$8:X$8)+$I$4))),TREND($D29:$E29,$D$8:$E$8,X$8))</f>
        <v>5.9058679111355282E-2</v>
      </c>
      <c r="Y29" s="15">
        <f>IF($F29="s-curve",$D29+($E29-$D29)*$I$2/(1+EXP($I$3*(COUNT($H$8:Y$8)+$I$4))),TREND($D29:$E29,$D$8:$E$8,Y$8))</f>
        <v>6.6370267185265952E-2</v>
      </c>
      <c r="Z29" s="15">
        <f>IF($F29="s-curve",$D29+($E29-$D29)*$I$2/(1+EXP($I$3*(COUNT($H$8:Z$8)+$I$4))),TREND($D29:$E29,$D$8:$E$8,Z$8))</f>
        <v>7.3073982294761211E-2</v>
      </c>
      <c r="AA29" s="15">
        <f>IF($F29="s-curve",$D29+($E29-$D29)*$I$2/(1+EXP($I$3*(COUNT($H$8:AA$8)+$I$4))),TREND($D29:$E29,$D$8:$E$8,AA$8))</f>
        <v>7.8985291613556288E-2</v>
      </c>
      <c r="AB29" s="15">
        <f>IF($F29="s-curve",$D29+($E29-$D29)*$I$2/(1+EXP($I$3*(COUNT($H$8:AB$8)+$I$4))),TREND($D29:$E29,$D$8:$E$8,AB$8))</f>
        <v>8.4021270615451948E-2</v>
      </c>
      <c r="AC29" s="15">
        <f>IF($F29="s-curve",$D29+($E29-$D29)*$I$2/(1+EXP($I$3*(COUNT($H$8:AC$8)+$I$4))),TREND($D29:$E29,$D$8:$E$8,AC$8))</f>
        <v>8.8187089234038743E-2</v>
      </c>
      <c r="AD29" s="15">
        <f>IF($F29="s-curve",$D29+($E29-$D29)*$I$2/(1+EXP($I$3*(COUNT($H$8:AD$8)+$I$4))),TREND($D29:$E29,$D$8:$E$8,AD$8))</f>
        <v>9.1549998856075884E-2</v>
      </c>
      <c r="AE29" s="15">
        <f>IF($F29="s-curve",$D29+($E29-$D29)*$I$2/(1+EXP($I$3*(COUNT($H$8:AE$8)+$I$4))),TREND($D29:$E29,$D$8:$E$8,AE$8))</f>
        <v>9.4211653607983059E-2</v>
      </c>
      <c r="AF29" s="15">
        <f>IF($F29="s-curve",$D29+($E29-$D29)*$I$2/(1+EXP($I$3*(COUNT($H$8:AF$8)+$I$4))),TREND($D29:$E29,$D$8:$E$8,AF$8))</f>
        <v>9.6285539267691705E-2</v>
      </c>
      <c r="AG29" s="15">
        <f>IF($F29="s-curve",$D29+($E29-$D29)*$I$2/(1+EXP($I$3*(COUNT($H$8:AG$8)+$I$4))),TREND($D29:$E29,$D$8:$E$8,AG$8))</f>
        <v>9.7881814249486221E-2</v>
      </c>
      <c r="AH29" s="15">
        <f>IF($F29="s-curve",$D29+($E29-$D29)*$I$2/(1+EXP($I$3*(COUNT($H$8:AH$8)+$I$4))),TREND($D29:$E29,$D$8:$E$8,AH$8))</f>
        <v>9.9098946018099349E-2</v>
      </c>
      <c r="AI29" s="15">
        <f>IF($F29="s-curve",$D29+($E29-$D29)*$I$2/(1+EXP($I$3*(COUNT($H$8:AI$8)+$I$4))),TREND($D29:$E29,$D$8:$E$8,AI$8))</f>
        <v>0.10002033529905101</v>
      </c>
      <c r="AJ29" s="15">
        <f>IF($F29="s-curve",$D29+($E29-$D29)*$I$2/(1+EXP($I$3*(COUNT($H$8:AJ$8)+$I$4))),TREND($D29:$E29,$D$8:$E$8,AJ$8))</f>
        <v>0.10071405092150128</v>
      </c>
      <c r="AK29" s="15">
        <f>IF($F29="s-curve",$D29+($E29-$D29)*$I$2/(1+EXP($I$3*(COUNT($H$8:AK$8)+$I$4))),TREND($D29:$E29,$D$8:$E$8,AK$8))</f>
        <v>0.10123421013730274</v>
      </c>
      <c r="AL29" s="15">
        <f>IF($F29="s-curve",$D29+($E29-$D29)*$I$2/(1+EXP($I$3*(COUNT($H$8:AL$8)+$I$4))),TREND($D29:$E29,$D$8:$E$8,AL$8))</f>
        <v>0.10162303420428929</v>
      </c>
    </row>
    <row r="30" spans="1:38" x14ac:dyDescent="0.45">
      <c r="A30" s="29" t="s">
        <v>13</v>
      </c>
      <c r="B30" s="15" t="s">
        <v>18</v>
      </c>
      <c r="C30" s="15" t="s">
        <v>1</v>
      </c>
      <c r="D30" s="28">
        <f>MIN('Potencia Calcs'!B115,1)</f>
        <v>0</v>
      </c>
      <c r="E30" s="28">
        <f>MIN('Potencia Calcs'!AF106,1)</f>
        <v>0.38146109733578348</v>
      </c>
      <c r="F30" s="9" t="str">
        <f>IF(D30=E30,"n/a",IF(OR(C30="battery electric vehicle",C30="natural gas vehicle",C30="plugin hybrid vehicle"),"s-curve","linear"))</f>
        <v>s-curve</v>
      </c>
      <c r="H30" s="28">
        <f t="shared" si="1"/>
        <v>0</v>
      </c>
      <c r="I30" s="15">
        <f>IF($F30="s-curve",$D30+($E30-$D30)*$I$2/(1+EXP($I$3*(COUNT($H$8:I$8)+$I$4))),TREND($D30:$E30,$D$8:$E$8,I$8))</f>
        <v>5.6357183417895832E-3</v>
      </c>
      <c r="J30" s="15">
        <f>IF($F30="s-curve",$D30+($E30-$D30)*$I$2/(1+EXP($I$3*(COUNT($H$8:J$8)+$I$4))),TREND($D30:$E30,$D$8:$E$8,J$8))</f>
        <v>7.5683047967986441E-3</v>
      </c>
      <c r="K30" s="15">
        <f>IF($F30="s-curve",$D30+($E30-$D30)*$I$2/(1+EXP($I$3*(COUNT($H$8:K$8)+$I$4))),TREND($D30:$E30,$D$8:$E$8,K$8))</f>
        <v>1.0145718355664038E-2</v>
      </c>
      <c r="L30" s="15">
        <f>IF($F30="s-curve",$D30+($E30-$D30)*$I$2/(1+EXP($I$3*(COUNT($H$8:L$8)+$I$4))),TREND($D30:$E30,$D$8:$E$8,L$8))</f>
        <v>1.3569024893478646E-2</v>
      </c>
      <c r="M30" s="15">
        <f>IF($F30="s-curve",$D30+($E30-$D30)*$I$2/(1+EXP($I$3*(COUNT($H$8:M$8)+$I$4))),TREND($D30:$E30,$D$8:$E$8,M$8))</f>
        <v>1.8091125624422326E-2</v>
      </c>
      <c r="N30" s="15">
        <f>IF($F30="s-curve",$D30+($E30-$D30)*$I$2/(1+EXP($I$3*(COUNT($H$8:N$8)+$I$4))),TREND($D30:$E30,$D$8:$E$8,N$8))</f>
        <v>2.4021885504418895E-2</v>
      </c>
      <c r="O30" s="15">
        <f>IF($F30="s-curve",$D30+($E30-$D30)*$I$2/(1+EXP($I$3*(COUNT($H$8:O$8)+$I$4))),TREND($D30:$E30,$D$8:$E$8,O$8))</f>
        <v>3.17271480729477E-2</v>
      </c>
      <c r="P30" s="15">
        <f>IF($F30="s-curve",$D30+($E30-$D30)*$I$2/(1+EXP($I$3*(COUNT($H$8:P$8)+$I$4))),TREND($D30:$E30,$D$8:$E$8,P$8))</f>
        <v>4.161619312912427E-2</v>
      </c>
      <c r="Q30" s="15">
        <f>IF($F30="s-curve",$D30+($E30-$D30)*$I$2/(1+EXP($I$3*(COUNT($H$8:Q$8)+$I$4))),TREND($D30:$E30,$D$8:$E$8,Q$8))</f>
        <v>5.4110662875189522E-2</v>
      </c>
      <c r="R30" s="15">
        <f>IF($F30="s-curve",$D30+($E30-$D30)*$I$2/(1+EXP($I$3*(COUNT($H$8:R$8)+$I$4))),TREND($D30:$E30,$D$8:$E$8,R$8))</f>
        <v>6.9588240493227788E-2</v>
      </c>
      <c r="S30" s="15">
        <f>IF($F30="s-curve",$D30+($E30-$D30)*$I$2/(1+EXP($I$3*(COUNT($H$8:S$8)+$I$4))),TREND($D30:$E30,$D$8:$E$8,S$8))</f>
        <v>8.8298790092502785E-2</v>
      </c>
      <c r="T30" s="15">
        <f>IF($F30="s-curve",$D30+($E30-$D30)*$I$2/(1+EXP($I$3*(COUNT($H$8:T$8)+$I$4))),TREND($D30:$E30,$D$8:$E$8,T$8))</f>
        <v>0.11026151991412</v>
      </c>
      <c r="U30" s="15">
        <f>IF($F30="s-curve",$D30+($E30-$D30)*$I$2/(1+EXP($I$3*(COUNT($H$8:U$8)+$I$4))),TREND($D30:$E30,$D$8:$E$8,U$8))</f>
        <v>0.1351683342611229</v>
      </c>
      <c r="V30" s="15">
        <f>IF($F30="s-curve",$D30+($E30-$D30)*$I$2/(1+EXP($I$3*(COUNT($H$8:V$8)+$I$4))),TREND($D30:$E30,$D$8:$E$8,V$8))</f>
        <v>0.16233362451647879</v>
      </c>
      <c r="W30" s="15">
        <f>IF($F30="s-curve",$D30+($E30-$D30)*$I$2/(1+EXP($I$3*(COUNT($H$8:W$8)+$I$4))),TREND($D30:$E30,$D$8:$E$8,W$8))</f>
        <v>0.19073054866789174</v>
      </c>
      <c r="X30" s="15">
        <f>IF($F30="s-curve",$D30+($E30-$D30)*$I$2/(1+EXP($I$3*(COUNT($H$8:X$8)+$I$4))),TREND($D30:$E30,$D$8:$E$8,X$8))</f>
        <v>0.2191274728193047</v>
      </c>
      <c r="Y30" s="15">
        <f>IF($F30="s-curve",$D30+($E30-$D30)*$I$2/(1+EXP($I$3*(COUNT($H$8:Y$8)+$I$4))),TREND($D30:$E30,$D$8:$E$8,Y$8))</f>
        <v>0.24629276307466058</v>
      </c>
      <c r="Z30" s="15">
        <f>IF($F30="s-curve",$D30+($E30-$D30)*$I$2/(1+EXP($I$3*(COUNT($H$8:Z$8)+$I$4))),TREND($D30:$E30,$D$8:$E$8,Z$8))</f>
        <v>0.27119957742166345</v>
      </c>
      <c r="AA30" s="15">
        <f>IF($F30="s-curve",$D30+($E30-$D30)*$I$2/(1+EXP($I$3*(COUNT($H$8:AA$8)+$I$4))),TREND($D30:$E30,$D$8:$E$8,AA$8))</f>
        <v>0.29316230724328068</v>
      </c>
      <c r="AB30" s="15">
        <f>IF($F30="s-curve",$D30+($E30-$D30)*$I$2/(1+EXP($I$3*(COUNT($H$8:AB$8)+$I$4))),TREND($D30:$E30,$D$8:$E$8,AB$8))</f>
        <v>0.31187285684255567</v>
      </c>
      <c r="AC30" s="15">
        <f>IF($F30="s-curve",$D30+($E30-$D30)*$I$2/(1+EXP($I$3*(COUNT($H$8:AC$8)+$I$4))),TREND($D30:$E30,$D$8:$E$8,AC$8))</f>
        <v>0.32735043446059398</v>
      </c>
      <c r="AD30" s="15">
        <f>IF($F30="s-curve",$D30+($E30-$D30)*$I$2/(1+EXP($I$3*(COUNT($H$8:AD$8)+$I$4))),TREND($D30:$E30,$D$8:$E$8,AD$8))</f>
        <v>0.33984490420665925</v>
      </c>
      <c r="AE30" s="15">
        <f>IF($F30="s-curve",$D30+($E30-$D30)*$I$2/(1+EXP($I$3*(COUNT($H$8:AE$8)+$I$4))),TREND($D30:$E30,$D$8:$E$8,AE$8))</f>
        <v>0.3497339492628358</v>
      </c>
      <c r="AF30" s="15">
        <f>IF($F30="s-curve",$D30+($E30-$D30)*$I$2/(1+EXP($I$3*(COUNT($H$8:AF$8)+$I$4))),TREND($D30:$E30,$D$8:$E$8,AF$8))</f>
        <v>0.35743921183136462</v>
      </c>
      <c r="AG30" s="15">
        <f>IF($F30="s-curve",$D30+($E30-$D30)*$I$2/(1+EXP($I$3*(COUNT($H$8:AG$8)+$I$4))),TREND($D30:$E30,$D$8:$E$8,AG$8))</f>
        <v>0.36336997171136121</v>
      </c>
      <c r="AH30" s="15">
        <f>IF($F30="s-curve",$D30+($E30-$D30)*$I$2/(1+EXP($I$3*(COUNT($H$8:AH$8)+$I$4))),TREND($D30:$E30,$D$8:$E$8,AH$8))</f>
        <v>0.36789207244230487</v>
      </c>
      <c r="AI30" s="15">
        <f>IF($F30="s-curve",$D30+($E30-$D30)*$I$2/(1+EXP($I$3*(COUNT($H$8:AI$8)+$I$4))),TREND($D30:$E30,$D$8:$E$8,AI$8))</f>
        <v>0.3713153789801194</v>
      </c>
      <c r="AJ30" s="15">
        <f>IF($F30="s-curve",$D30+($E30-$D30)*$I$2/(1+EXP($I$3*(COUNT($H$8:AJ$8)+$I$4))),TREND($D30:$E30,$D$8:$E$8,AJ$8))</f>
        <v>0.37389279253898489</v>
      </c>
      <c r="AK30" s="15">
        <f>IF($F30="s-curve",$D30+($E30-$D30)*$I$2/(1+EXP($I$3*(COUNT($H$8:AK$8)+$I$4))),TREND($D30:$E30,$D$8:$E$8,AK$8))</f>
        <v>0.37582537899399393</v>
      </c>
      <c r="AL30" s="15">
        <f>IF($F30="s-curve",$D30+($E30-$D30)*$I$2/(1+EXP($I$3*(COUNT($H$8:AL$8)+$I$4))),TREND($D30:$E30,$D$8:$E$8,AL$8))</f>
        <v>0.37727000614355211</v>
      </c>
    </row>
    <row r="31" spans="1:38" x14ac:dyDescent="0.45">
      <c r="C31" s="15" t="s">
        <v>2</v>
      </c>
      <c r="D31" s="28">
        <f>MIN('Potencia Calcs'!B116,1)</f>
        <v>3.2321341001292854E-4</v>
      </c>
      <c r="E31" s="28">
        <f>MIN('Potencia Calcs'!AF107,1)</f>
        <v>2.4573699540900003E-2</v>
      </c>
      <c r="F31" s="9" t="str">
        <f>IF(D31=E31,"n/a",IF(OR(C31="battery electric vehicle",C31="natural gas vehicle",C31="plugin hybrid vehicle"),"s-curve","linear"))</f>
        <v>s-curve</v>
      </c>
      <c r="H31" s="28">
        <f t="shared" si="1"/>
        <v>3.2321341001292854E-4</v>
      </c>
      <c r="I31" s="15">
        <f>IF($F31="s-curve",$D31+($E31-$D31)*$I$2/(1+EXP($I$3*(COUNT($H$8:I$8)+$I$4))),TREND($D31:$E31,$D$8:$E$8,I$8))</f>
        <v>6.8149086068793291E-4</v>
      </c>
      <c r="J31" s="15">
        <f>IF($F31="s-curve",$D31+($E31-$D31)*$I$2/(1+EXP($I$3*(COUNT($H$8:J$8)+$I$4))),TREND($D31:$E31,$D$8:$E$8,J$8))</f>
        <v>8.043504690497345E-4</v>
      </c>
      <c r="K31" s="15">
        <f>IF($F31="s-curve",$D31+($E31-$D31)*$I$2/(1+EXP($I$3*(COUNT($H$8:K$8)+$I$4))),TREND($D31:$E31,$D$8:$E$8,K$8))</f>
        <v>9.6820343387200684E-4</v>
      </c>
      <c r="L31" s="15">
        <f>IF($F31="s-curve",$D31+($E31-$D31)*$I$2/(1+EXP($I$3*(COUNT($H$8:L$8)+$I$4))),TREND($D31:$E31,$D$8:$E$8,L$8))</f>
        <v>1.1858320421281512E-3</v>
      </c>
      <c r="M31" s="15">
        <f>IF($F31="s-curve",$D31+($E31-$D31)*$I$2/(1+EXP($I$3*(COUNT($H$8:M$8)+$I$4))),TREND($D31:$E31,$D$8:$E$8,M$8))</f>
        <v>1.473313889750721E-3</v>
      </c>
      <c r="N31" s="15">
        <f>IF($F31="s-curve",$D31+($E31-$D31)*$I$2/(1+EXP($I$3*(COUNT($H$8:N$8)+$I$4))),TREND($D31:$E31,$D$8:$E$8,N$8))</f>
        <v>1.8503479076885357E-3</v>
      </c>
      <c r="O31" s="15">
        <f>IF($F31="s-curve",$D31+($E31-$D31)*$I$2/(1+EXP($I$3*(COUNT($H$8:O$8)+$I$4))),TREND($D31:$E31,$D$8:$E$8,O$8))</f>
        <v>2.3401917328072733E-3</v>
      </c>
      <c r="P31" s="15">
        <f>IF($F31="s-curve",$D31+($E31-$D31)*$I$2/(1+EXP($I$3*(COUNT($H$8:P$8)+$I$4))),TREND($D31:$E31,$D$8:$E$8,P$8))</f>
        <v>2.9688643593410069E-3</v>
      </c>
      <c r="Q31" s="15">
        <f>IF($F31="s-curve",$D31+($E31-$D31)*$I$2/(1+EXP($I$3*(COUNT($H$8:Q$8)+$I$4))),TREND($D31:$E31,$D$8:$E$8,Q$8))</f>
        <v>3.7631706920337707E-3</v>
      </c>
      <c r="R31" s="15">
        <f>IF($F31="s-curve",$D31+($E31-$D31)*$I$2/(1+EXP($I$3*(COUNT($H$8:R$8)+$I$4))),TREND($D31:$E31,$D$8:$E$8,R$8))</f>
        <v>4.7471210449987825E-3</v>
      </c>
      <c r="S31" s="15">
        <f>IF($F31="s-curve",$D31+($E31-$D31)*$I$2/(1+EXP($I$3*(COUNT($H$8:S$8)+$I$4))),TREND($D31:$E31,$D$8:$E$8,S$8))</f>
        <v>5.9365999374140837E-3</v>
      </c>
      <c r="T31" s="15">
        <f>IF($F31="s-curve",$D31+($E31-$D31)*$I$2/(1+EXP($I$3*(COUNT($H$8:T$8)+$I$4))),TREND($D31:$E31,$D$8:$E$8,T$8))</f>
        <v>7.3328284877312803E-3</v>
      </c>
      <c r="U31" s="15">
        <f>IF($F31="s-curve",$D31+($E31-$D31)*$I$2/(1+EXP($I$3*(COUNT($H$8:U$8)+$I$4))),TREND($D31:$E31,$D$8:$E$8,U$8))</f>
        <v>8.916220241451573E-3</v>
      </c>
      <c r="V31" s="15">
        <f>IF($F31="s-curve",$D31+($E31-$D31)*$I$2/(1+EXP($I$3*(COUNT($H$8:V$8)+$I$4))),TREND($D31:$E31,$D$8:$E$8,V$8))</f>
        <v>1.0643189253967001E-2</v>
      </c>
      <c r="W31" s="15">
        <f>IF($F31="s-curve",$D31+($E31-$D31)*$I$2/(1+EXP($I$3*(COUNT($H$8:W$8)+$I$4))),TREND($D31:$E31,$D$8:$E$8,W$8))</f>
        <v>1.2448456475456466E-2</v>
      </c>
      <c r="X31" s="15">
        <f>IF($F31="s-curve",$D31+($E31-$D31)*$I$2/(1+EXP($I$3*(COUNT($H$8:X$8)+$I$4))),TREND($D31:$E31,$D$8:$E$8,X$8))</f>
        <v>1.4253723696945931E-2</v>
      </c>
      <c r="Y31" s="15">
        <f>IF($F31="s-curve",$D31+($E31-$D31)*$I$2/(1+EXP($I$3*(COUNT($H$8:Y$8)+$I$4))),TREND($D31:$E31,$D$8:$E$8,Y$8))</f>
        <v>1.5980692709461359E-2</v>
      </c>
      <c r="Z31" s="15">
        <f>IF($F31="s-curve",$D31+($E31-$D31)*$I$2/(1+EXP($I$3*(COUNT($H$8:Z$8)+$I$4))),TREND($D31:$E31,$D$8:$E$8,Z$8))</f>
        <v>1.756408446318165E-2</v>
      </c>
      <c r="AA31" s="15">
        <f>IF($F31="s-curve",$D31+($E31-$D31)*$I$2/(1+EXP($I$3*(COUNT($H$8:AA$8)+$I$4))),TREND($D31:$E31,$D$8:$E$8,AA$8))</f>
        <v>1.8960313013498847E-2</v>
      </c>
      <c r="AB31" s="15">
        <f>IF($F31="s-curve",$D31+($E31-$D31)*$I$2/(1+EXP($I$3*(COUNT($H$8:AB$8)+$I$4))),TREND($D31:$E31,$D$8:$E$8,AB$8))</f>
        <v>2.0149791905914146E-2</v>
      </c>
      <c r="AC31" s="15">
        <f>IF($F31="s-curve",$D31+($E31-$D31)*$I$2/(1+EXP($I$3*(COUNT($H$8:AC$8)+$I$4))),TREND($D31:$E31,$D$8:$E$8,AC$8))</f>
        <v>2.1133742258879162E-2</v>
      </c>
      <c r="AD31" s="15">
        <f>IF($F31="s-curve",$D31+($E31-$D31)*$I$2/(1+EXP($I$3*(COUNT($H$8:AD$8)+$I$4))),TREND($D31:$E31,$D$8:$E$8,AD$8))</f>
        <v>2.1928048591571925E-2</v>
      </c>
      <c r="AE31" s="15">
        <f>IF($F31="s-curve",$D31+($E31-$D31)*$I$2/(1+EXP($I$3*(COUNT($H$8:AE$8)+$I$4))),TREND($D31:$E31,$D$8:$E$8,AE$8))</f>
        <v>2.255672121810566E-2</v>
      </c>
      <c r="AF31" s="15">
        <f>IF($F31="s-curve",$D31+($E31-$D31)*$I$2/(1+EXP($I$3*(COUNT($H$8:AF$8)+$I$4))),TREND($D31:$E31,$D$8:$E$8,AF$8))</f>
        <v>2.3046565043224398E-2</v>
      </c>
      <c r="AG31" s="15">
        <f>IF($F31="s-curve",$D31+($E31-$D31)*$I$2/(1+EXP($I$3*(COUNT($H$8:AG$8)+$I$4))),TREND($D31:$E31,$D$8:$E$8,AG$8))</f>
        <v>2.3423599061162214E-2</v>
      </c>
      <c r="AH31" s="15">
        <f>IF($F31="s-curve",$D31+($E31-$D31)*$I$2/(1+EXP($I$3*(COUNT($H$8:AH$8)+$I$4))),TREND($D31:$E31,$D$8:$E$8,AH$8))</f>
        <v>2.3711080908784783E-2</v>
      </c>
      <c r="AI31" s="15">
        <f>IF($F31="s-curve",$D31+($E31-$D31)*$I$2/(1+EXP($I$3*(COUNT($H$8:AI$8)+$I$4))),TREND($D31:$E31,$D$8:$E$8,AI$8))</f>
        <v>2.3928709517040923E-2</v>
      </c>
      <c r="AJ31" s="15">
        <f>IF($F31="s-curve",$D31+($E31-$D31)*$I$2/(1+EXP($I$3*(COUNT($H$8:AJ$8)+$I$4))),TREND($D31:$E31,$D$8:$E$8,AJ$8))</f>
        <v>2.4092562481863197E-2</v>
      </c>
      <c r="AK31" s="15">
        <f>IF($F31="s-curve",$D31+($E31-$D31)*$I$2/(1+EXP($I$3*(COUNT($H$8:AK$8)+$I$4))),TREND($D31:$E31,$D$8:$E$8,AK$8))</f>
        <v>2.4215422090224998E-2</v>
      </c>
      <c r="AL31" s="15">
        <f>IF($F31="s-curve",$D31+($E31-$D31)*$I$2/(1+EXP($I$3*(COUNT($H$8:AL$8)+$I$4))),TREND($D31:$E31,$D$8:$E$8,AL$8))</f>
        <v>2.4307260841015952E-2</v>
      </c>
    </row>
    <row r="32" spans="1:38" x14ac:dyDescent="0.45">
      <c r="C32" s="15" t="s">
        <v>3</v>
      </c>
      <c r="D32" s="28">
        <f>MIN('Potencia Calcs'!B117,1)</f>
        <v>2.2290580000891622E-5</v>
      </c>
      <c r="E32" s="28">
        <f>MIN('Potencia Calcs'!AF108,1)</f>
        <v>7.0685948966276807E-2</v>
      </c>
      <c r="F32" s="9" t="str">
        <f>IF(D32=E32,"n/a",IF(OR(C32="battery electric vehicle",C32="natural gas vehicle",C32="plugin hybrid vehicle"),"s-curve","linear"))</f>
        <v>linear</v>
      </c>
      <c r="H32" s="28">
        <f t="shared" si="1"/>
        <v>2.2290580000891622E-5</v>
      </c>
      <c r="I32" s="15">
        <f>IF($F32="s-curve",$D32+($E32-$D32)*$I$2/(1+EXP($I$3*(COUNT($H$8:I$8)+$I$4))),TREND($D32:$E32,$D$8:$E$8,I$8))</f>
        <v>2.3777458595439782E-3</v>
      </c>
      <c r="J32" s="15">
        <f>IF($F32="s-curve",$D32+($E32-$D32)*$I$2/(1+EXP($I$3*(COUNT($H$8:J$8)+$I$4))),TREND($D32:$E32,$D$8:$E$8,J$8))</f>
        <v>4.7332011390865958E-3</v>
      </c>
      <c r="K32" s="15">
        <f>IF($F32="s-curve",$D32+($E32-$D32)*$I$2/(1+EXP($I$3*(COUNT($H$8:K$8)+$I$4))),TREND($D32:$E32,$D$8:$E$8,K$8))</f>
        <v>7.0886564186283252E-3</v>
      </c>
      <c r="L32" s="15">
        <f>IF($F32="s-curve",$D32+($E32-$D32)*$I$2/(1+EXP($I$3*(COUNT($H$8:L$8)+$I$4))),TREND($D32:$E32,$D$8:$E$8,L$8))</f>
        <v>9.4441116981709428E-3</v>
      </c>
      <c r="M32" s="15">
        <f>IF($F32="s-curve",$D32+($E32-$D32)*$I$2/(1+EXP($I$3*(COUNT($H$8:M$8)+$I$4))),TREND($D32:$E32,$D$8:$E$8,M$8))</f>
        <v>1.179956697771356E-2</v>
      </c>
      <c r="N32" s="15">
        <f>IF($F32="s-curve",$D32+($E32-$D32)*$I$2/(1+EXP($I$3*(COUNT($H$8:N$8)+$I$4))),TREND($D32:$E32,$D$8:$E$8,N$8))</f>
        <v>1.4155022257256178E-2</v>
      </c>
      <c r="O32" s="15">
        <f>IF($F32="s-curve",$D32+($E32-$D32)*$I$2/(1+EXP($I$3*(COUNT($H$8:O$8)+$I$4))),TREND($D32:$E32,$D$8:$E$8,O$8))</f>
        <v>1.6510477536798795E-2</v>
      </c>
      <c r="P32" s="15">
        <f>IF($F32="s-curve",$D32+($E32-$D32)*$I$2/(1+EXP($I$3*(COUNT($H$8:P$8)+$I$4))),TREND($D32:$E32,$D$8:$E$8,P$8))</f>
        <v>1.8865932816341413E-2</v>
      </c>
      <c r="Q32" s="15">
        <f>IF($F32="s-curve",$D32+($E32-$D32)*$I$2/(1+EXP($I$3*(COUNT($H$8:Q$8)+$I$4))),TREND($D32:$E32,$D$8:$E$8,Q$8))</f>
        <v>2.1221388095884031E-2</v>
      </c>
      <c r="R32" s="15">
        <f>IF($F32="s-curve",$D32+($E32-$D32)*$I$2/(1+EXP($I$3*(COUNT($H$8:R$8)+$I$4))),TREND($D32:$E32,$D$8:$E$8,R$8))</f>
        <v>2.3576843375426648E-2</v>
      </c>
      <c r="S32" s="15">
        <f>IF($F32="s-curve",$D32+($E32-$D32)*$I$2/(1+EXP($I$3*(COUNT($H$8:S$8)+$I$4))),TREND($D32:$E32,$D$8:$E$8,S$8))</f>
        <v>2.5932298654969266E-2</v>
      </c>
      <c r="T32" s="15">
        <f>IF($F32="s-curve",$D32+($E32-$D32)*$I$2/(1+EXP($I$3*(COUNT($H$8:T$8)+$I$4))),TREND($D32:$E32,$D$8:$E$8,T$8))</f>
        <v>2.8287753934511883E-2</v>
      </c>
      <c r="U32" s="15">
        <f>IF($F32="s-curve",$D32+($E32-$D32)*$I$2/(1+EXP($I$3*(COUNT($H$8:U$8)+$I$4))),TREND($D32:$E32,$D$8:$E$8,U$8))</f>
        <v>3.0643209214053613E-2</v>
      </c>
      <c r="V32" s="15">
        <f>IF($F32="s-curve",$D32+($E32-$D32)*$I$2/(1+EXP($I$3*(COUNT($H$8:V$8)+$I$4))),TREND($D32:$E32,$D$8:$E$8,V$8))</f>
        <v>3.299866449359623E-2</v>
      </c>
      <c r="W32" s="15">
        <f>IF($F32="s-curve",$D32+($E32-$D32)*$I$2/(1+EXP($I$3*(COUNT($H$8:W$8)+$I$4))),TREND($D32:$E32,$D$8:$E$8,W$8))</f>
        <v>3.5354119773138848E-2</v>
      </c>
      <c r="X32" s="15">
        <f>IF($F32="s-curve",$D32+($E32-$D32)*$I$2/(1+EXP($I$3*(COUNT($H$8:X$8)+$I$4))),TREND($D32:$E32,$D$8:$E$8,X$8))</f>
        <v>3.7709575052681465E-2</v>
      </c>
      <c r="Y32" s="15">
        <f>IF($F32="s-curve",$D32+($E32-$D32)*$I$2/(1+EXP($I$3*(COUNT($H$8:Y$8)+$I$4))),TREND($D32:$E32,$D$8:$E$8,Y$8))</f>
        <v>4.0065030332224083E-2</v>
      </c>
      <c r="Z32" s="15">
        <f>IF($F32="s-curve",$D32+($E32-$D32)*$I$2/(1+EXP($I$3*(COUNT($H$8:Z$8)+$I$4))),TREND($D32:$E32,$D$8:$E$8,Z$8))</f>
        <v>4.2420485611766701E-2</v>
      </c>
      <c r="AA32" s="15">
        <f>IF($F32="s-curve",$D32+($E32-$D32)*$I$2/(1+EXP($I$3*(COUNT($H$8:AA$8)+$I$4))),TREND($D32:$E32,$D$8:$E$8,AA$8))</f>
        <v>4.4775940891309318E-2</v>
      </c>
      <c r="AB32" s="15">
        <f>IF($F32="s-curve",$D32+($E32-$D32)*$I$2/(1+EXP($I$3*(COUNT($H$8:AB$8)+$I$4))),TREND($D32:$E32,$D$8:$E$8,AB$8))</f>
        <v>4.7131396170851936E-2</v>
      </c>
      <c r="AC32" s="15">
        <f>IF($F32="s-curve",$D32+($E32-$D32)*$I$2/(1+EXP($I$3*(COUNT($H$8:AC$8)+$I$4))),TREND($D32:$E32,$D$8:$E$8,AC$8))</f>
        <v>4.9486851450394553E-2</v>
      </c>
      <c r="AD32" s="15">
        <f>IF($F32="s-curve",$D32+($E32-$D32)*$I$2/(1+EXP($I$3*(COUNT($H$8:AD$8)+$I$4))),TREND($D32:$E32,$D$8:$E$8,AD$8))</f>
        <v>5.1842306729937171E-2</v>
      </c>
      <c r="AE32" s="15">
        <f>IF($F32="s-curve",$D32+($E32-$D32)*$I$2/(1+EXP($I$3*(COUNT($H$8:AE$8)+$I$4))),TREND($D32:$E32,$D$8:$E$8,AE$8))</f>
        <v>5.41977620094789E-2</v>
      </c>
      <c r="AF32" s="15">
        <f>IF($F32="s-curve",$D32+($E32-$D32)*$I$2/(1+EXP($I$3*(COUNT($H$8:AF$8)+$I$4))),TREND($D32:$E32,$D$8:$E$8,AF$8))</f>
        <v>5.6553217289021518E-2</v>
      </c>
      <c r="AG32" s="15">
        <f>IF($F32="s-curve",$D32+($E32-$D32)*$I$2/(1+EXP($I$3*(COUNT($H$8:AG$8)+$I$4))),TREND($D32:$E32,$D$8:$E$8,AG$8))</f>
        <v>5.8908672568564135E-2</v>
      </c>
      <c r="AH32" s="15">
        <f>IF($F32="s-curve",$D32+($E32-$D32)*$I$2/(1+EXP($I$3*(COUNT($H$8:AH$8)+$I$4))),TREND($D32:$E32,$D$8:$E$8,AH$8))</f>
        <v>6.1264127848106753E-2</v>
      </c>
      <c r="AI32" s="15">
        <f>IF($F32="s-curve",$D32+($E32-$D32)*$I$2/(1+EXP($I$3*(COUNT($H$8:AI$8)+$I$4))),TREND($D32:$E32,$D$8:$E$8,AI$8))</f>
        <v>6.3619583127649371E-2</v>
      </c>
      <c r="AJ32" s="15">
        <f>IF($F32="s-curve",$D32+($E32-$D32)*$I$2/(1+EXP($I$3*(COUNT($H$8:AJ$8)+$I$4))),TREND($D32:$E32,$D$8:$E$8,AJ$8))</f>
        <v>6.5975038407191988E-2</v>
      </c>
      <c r="AK32" s="15">
        <f>IF($F32="s-curve",$D32+($E32-$D32)*$I$2/(1+EXP($I$3*(COUNT($H$8:AK$8)+$I$4))),TREND($D32:$E32,$D$8:$E$8,AK$8))</f>
        <v>6.8330493686734606E-2</v>
      </c>
      <c r="AL32" s="15">
        <f>IF($F32="s-curve",$D32+($E32-$D32)*$I$2/(1+EXP($I$3*(COUNT($H$8:AL$8)+$I$4))),TREND($D32:$E32,$D$8:$E$8,AL$8))</f>
        <v>7.0685948966277223E-2</v>
      </c>
    </row>
    <row r="33" spans="1:38" x14ac:dyDescent="0.45">
      <c r="C33" s="15" t="s">
        <v>4</v>
      </c>
      <c r="D33" s="28">
        <f>MIN('Potencia Calcs'!B118,1)</f>
        <v>1</v>
      </c>
      <c r="E33" s="28">
        <f>D33</f>
        <v>1</v>
      </c>
      <c r="F33" s="9" t="str">
        <f>IF(D33=E33,"n/a",IF(OR(C33="battery electric vehicle",C33="natural gas vehicle",C33="plugin hybrid vehicle"),"s-curve","linear"))</f>
        <v>n/a</v>
      </c>
      <c r="H33" s="28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45">
      <c r="C34" s="15" t="s">
        <v>5</v>
      </c>
      <c r="D34" s="28">
        <v>0</v>
      </c>
      <c r="E34" s="28">
        <v>0</v>
      </c>
      <c r="F34" s="9" t="str">
        <f>IF(D34=E34,"n/a",IF(OR(C34="battery electric vehicle",C34="natural gas vehicle",C34="plugin hybrid vehicle"),"s-curve","linear"))</f>
        <v>n/a</v>
      </c>
      <c r="H34" s="28">
        <f t="shared" si="1"/>
        <v>0</v>
      </c>
      <c r="I34" s="15">
        <f>IF($F34="s-curve",$D34+($E34-$D34)*$I$2/(1+EXP($I$3*(COUNT($H$8:I$8)+$I$4))),TREND($D34:$E34,$D$8:$E$8,I$8))</f>
        <v>0</v>
      </c>
      <c r="J34" s="15">
        <f>IF($F34="s-curve",$D34+($E34-$D34)*$I$2/(1+EXP($I$3*(COUNT($H$8:J$8)+$I$4))),TREND($D34:$E34,$D$8:$E$8,J$8))</f>
        <v>0</v>
      </c>
      <c r="K34" s="15">
        <f>IF($F34="s-curve",$D34+($E34-$D34)*$I$2/(1+EXP($I$3*(COUNT($H$8:K$8)+$I$4))),TREND($D34:$E34,$D$8:$E$8,K$8))</f>
        <v>0</v>
      </c>
      <c r="L34" s="15">
        <f>IF($F34="s-curve",$D34+($E34-$D34)*$I$2/(1+EXP($I$3*(COUNT($H$8:L$8)+$I$4))),TREND($D34:$E34,$D$8:$E$8,L$8))</f>
        <v>0</v>
      </c>
      <c r="M34" s="15">
        <f>IF($F34="s-curve",$D34+($E34-$D34)*$I$2/(1+EXP($I$3*(COUNT($H$8:M$8)+$I$4))),TREND($D34:$E34,$D$8:$E$8,M$8))</f>
        <v>0</v>
      </c>
      <c r="N34" s="15">
        <f>IF($F34="s-curve",$D34+($E34-$D34)*$I$2/(1+EXP($I$3*(COUNT($H$8:N$8)+$I$4))),TREND($D34:$E34,$D$8:$E$8,N$8))</f>
        <v>0</v>
      </c>
      <c r="O34" s="15">
        <f>IF($F34="s-curve",$D34+($E34-$D34)*$I$2/(1+EXP($I$3*(COUNT($H$8:O$8)+$I$4))),TREND($D34:$E34,$D$8:$E$8,O$8))</f>
        <v>0</v>
      </c>
      <c r="P34" s="15">
        <f>IF($F34="s-curve",$D34+($E34-$D34)*$I$2/(1+EXP($I$3*(COUNT($H$8:P$8)+$I$4))),TREND($D34:$E34,$D$8:$E$8,P$8))</f>
        <v>0</v>
      </c>
      <c r="Q34" s="15">
        <f>IF($F34="s-curve",$D34+($E34-$D34)*$I$2/(1+EXP($I$3*(COUNT($H$8:Q$8)+$I$4))),TREND($D34:$E34,$D$8:$E$8,Q$8))</f>
        <v>0</v>
      </c>
      <c r="R34" s="15">
        <f>IF($F34="s-curve",$D34+($E34-$D34)*$I$2/(1+EXP($I$3*(COUNT($H$8:R$8)+$I$4))),TREND($D34:$E34,$D$8:$E$8,R$8))</f>
        <v>0</v>
      </c>
      <c r="S34" s="15">
        <f>IF($F34="s-curve",$D34+($E34-$D34)*$I$2/(1+EXP($I$3*(COUNT($H$8:S$8)+$I$4))),TREND($D34:$E34,$D$8:$E$8,S$8))</f>
        <v>0</v>
      </c>
      <c r="T34" s="15">
        <f>IF($F34="s-curve",$D34+($E34-$D34)*$I$2/(1+EXP($I$3*(COUNT($H$8:T$8)+$I$4))),TREND($D34:$E34,$D$8:$E$8,T$8))</f>
        <v>0</v>
      </c>
      <c r="U34" s="15">
        <f>IF($F34="s-curve",$D34+($E34-$D34)*$I$2/(1+EXP($I$3*(COUNT($H$8:U$8)+$I$4))),TREND($D34:$E34,$D$8:$E$8,U$8))</f>
        <v>0</v>
      </c>
      <c r="V34" s="15">
        <f>IF($F34="s-curve",$D34+($E34-$D34)*$I$2/(1+EXP($I$3*(COUNT($H$8:V$8)+$I$4))),TREND($D34:$E34,$D$8:$E$8,V$8))</f>
        <v>0</v>
      </c>
      <c r="W34" s="15">
        <f>IF($F34="s-curve",$D34+($E34-$D34)*$I$2/(1+EXP($I$3*(COUNT($H$8:W$8)+$I$4))),TREND($D34:$E34,$D$8:$E$8,W$8))</f>
        <v>0</v>
      </c>
      <c r="X34" s="15">
        <f>IF($F34="s-curve",$D34+($E34-$D34)*$I$2/(1+EXP($I$3*(COUNT($H$8:X$8)+$I$4))),TREND($D34:$E34,$D$8:$E$8,X$8))</f>
        <v>0</v>
      </c>
      <c r="Y34" s="15">
        <f>IF($F34="s-curve",$D34+($E34-$D34)*$I$2/(1+EXP($I$3*(COUNT($H$8:Y$8)+$I$4))),TREND($D34:$E34,$D$8:$E$8,Y$8))</f>
        <v>0</v>
      </c>
      <c r="Z34" s="15">
        <f>IF($F34="s-curve",$D34+($E34-$D34)*$I$2/(1+EXP($I$3*(COUNT($H$8:Z$8)+$I$4))),TREND($D34:$E34,$D$8:$E$8,Z$8))</f>
        <v>0</v>
      </c>
      <c r="AA34" s="15">
        <f>IF($F34="s-curve",$D34+($E34-$D34)*$I$2/(1+EXP($I$3*(COUNT($H$8:AA$8)+$I$4))),TREND($D34:$E34,$D$8:$E$8,AA$8))</f>
        <v>0</v>
      </c>
      <c r="AB34" s="15">
        <f>IF($F34="s-curve",$D34+($E34-$D34)*$I$2/(1+EXP($I$3*(COUNT($H$8:AB$8)+$I$4))),TREND($D34:$E34,$D$8:$E$8,AB$8))</f>
        <v>0</v>
      </c>
      <c r="AC34" s="15">
        <f>IF($F34="s-curve",$D34+($E34-$D34)*$I$2/(1+EXP($I$3*(COUNT($H$8:AC$8)+$I$4))),TREND($D34:$E34,$D$8:$E$8,AC$8))</f>
        <v>0</v>
      </c>
      <c r="AD34" s="15">
        <f>IF($F34="s-curve",$D34+($E34-$D34)*$I$2/(1+EXP($I$3*(COUNT($H$8:AD$8)+$I$4))),TREND($D34:$E34,$D$8:$E$8,AD$8))</f>
        <v>0</v>
      </c>
      <c r="AE34" s="15">
        <f>IF($F34="s-curve",$D34+($E34-$D34)*$I$2/(1+EXP($I$3*(COUNT($H$8:AE$8)+$I$4))),TREND($D34:$E34,$D$8:$E$8,AE$8))</f>
        <v>0</v>
      </c>
      <c r="AF34" s="15">
        <f>IF($F34="s-curve",$D34+($E34-$D34)*$I$2/(1+EXP($I$3*(COUNT($H$8:AF$8)+$I$4))),TREND($D34:$E34,$D$8:$E$8,AF$8))</f>
        <v>0</v>
      </c>
      <c r="AG34" s="15">
        <f>IF($F34="s-curve",$D34+($E34-$D34)*$I$2/(1+EXP($I$3*(COUNT($H$8:AG$8)+$I$4))),TREND($D34:$E34,$D$8:$E$8,AG$8))</f>
        <v>0</v>
      </c>
      <c r="AH34" s="15">
        <f>IF($F34="s-curve",$D34+($E34-$D34)*$I$2/(1+EXP($I$3*(COUNT($H$8:AH$8)+$I$4))),TREND($D34:$E34,$D$8:$E$8,AH$8))</f>
        <v>0</v>
      </c>
      <c r="AI34" s="15">
        <f>IF($F34="s-curve",$D34+($E34-$D34)*$I$2/(1+EXP($I$3*(COUNT($H$8:AI$8)+$I$4))),TREND($D34:$E34,$D$8:$E$8,AI$8))</f>
        <v>0</v>
      </c>
      <c r="AJ34" s="15">
        <f>IF($F34="s-curve",$D34+($E34-$D34)*$I$2/(1+EXP($I$3*(COUNT($H$8:AJ$8)+$I$4))),TREND($D34:$E34,$D$8:$E$8,AJ$8))</f>
        <v>0</v>
      </c>
      <c r="AK34" s="15">
        <f>IF($F34="s-curve",$D34+($E34-$D34)*$I$2/(1+EXP($I$3*(COUNT($H$8:AK$8)+$I$4))),TREND($D34:$E34,$D$8:$E$8,AK$8))</f>
        <v>0</v>
      </c>
      <c r="AL34" s="15">
        <f>IF($F34="s-curve",$D34+($E34-$D34)*$I$2/(1+EXP($I$3*(COUNT($H$8:AL$8)+$I$4))),TREND($D34:$E34,$D$8:$E$8,AL$8))</f>
        <v>0</v>
      </c>
    </row>
    <row r="35" spans="1:38" x14ac:dyDescent="0.45">
      <c r="C35" s="15" t="s">
        <v>125</v>
      </c>
      <c r="D35" s="28">
        <v>0</v>
      </c>
      <c r="E35" s="28">
        <v>0</v>
      </c>
      <c r="F35" s="9" t="str">
        <f>IF(D35=E35,"n/a",IF(OR(C35="battery electric vehicle",C35="natural gas vehicle",C35="plugin hybrid vehicle",C35="hydrogen vehicle"),"s-curve","linear"))</f>
        <v>n/a</v>
      </c>
      <c r="H35" s="28">
        <f t="shared" si="1"/>
        <v>0</v>
      </c>
      <c r="I35" s="15">
        <f>IF($F35="s-curve",$D35+($E35-$D35)*$I$2/(1+EXP($I$3*(COUNT($H$8:I$8)+$I$4))),TREND($D35:$E35,$D$8:$E$8,I$8))</f>
        <v>0</v>
      </c>
      <c r="J35" s="15">
        <f>IF($F35="s-curve",$D35+($E35-$D35)*$I$2/(1+EXP($I$3*(COUNT($H$8:J$8)+$I$4))),TREND($D35:$E35,$D$8:$E$8,J$8))</f>
        <v>0</v>
      </c>
      <c r="K35" s="15">
        <f>IF($F35="s-curve",$D35+($E35-$D35)*$I$2/(1+EXP($I$3*(COUNT($H$8:K$8)+$I$4))),TREND($D35:$E35,$D$8:$E$8,K$8))</f>
        <v>0</v>
      </c>
      <c r="L35" s="15">
        <f>IF($F35="s-curve",$D35+($E35-$D35)*$I$2/(1+EXP($I$3*(COUNT($H$8:L$8)+$I$4))),TREND($D35:$E35,$D$8:$E$8,L$8))</f>
        <v>0</v>
      </c>
      <c r="M35" s="15">
        <f>IF($F35="s-curve",$D35+($E35-$D35)*$I$2/(1+EXP($I$3*(COUNT($H$8:M$8)+$I$4))),TREND($D35:$E35,$D$8:$E$8,M$8))</f>
        <v>0</v>
      </c>
      <c r="N35" s="15">
        <f>IF($F35="s-curve",$D35+($E35-$D35)*$I$2/(1+EXP($I$3*(COUNT($H$8:N$8)+$I$4))),TREND($D35:$E35,$D$8:$E$8,N$8))</f>
        <v>0</v>
      </c>
      <c r="O35" s="15">
        <f>IF($F35="s-curve",$D35+($E35-$D35)*$I$2/(1+EXP($I$3*(COUNT($H$8:O$8)+$I$4))),TREND($D35:$E35,$D$8:$E$8,O$8))</f>
        <v>0</v>
      </c>
      <c r="P35" s="15">
        <f>IF($F35="s-curve",$D35+($E35-$D35)*$I$2/(1+EXP($I$3*(COUNT($H$8:P$8)+$I$4))),TREND($D35:$E35,$D$8:$E$8,P$8))</f>
        <v>0</v>
      </c>
      <c r="Q35" s="15">
        <f>IF($F35="s-curve",$D35+($E35-$D35)*$I$2/(1+EXP($I$3*(COUNT($H$8:Q$8)+$I$4))),TREND($D35:$E35,$D$8:$E$8,Q$8))</f>
        <v>0</v>
      </c>
      <c r="R35" s="15">
        <f>IF($F35="s-curve",$D35+($E35-$D35)*$I$2/(1+EXP($I$3*(COUNT($H$8:R$8)+$I$4))),TREND($D35:$E35,$D$8:$E$8,R$8))</f>
        <v>0</v>
      </c>
      <c r="S35" s="15">
        <f>IF($F35="s-curve",$D35+($E35-$D35)*$I$2/(1+EXP($I$3*(COUNT($H$8:S$8)+$I$4))),TREND($D35:$E35,$D$8:$E$8,S$8))</f>
        <v>0</v>
      </c>
      <c r="T35" s="15">
        <f>IF($F35="s-curve",$D35+($E35-$D35)*$I$2/(1+EXP($I$3*(COUNT($H$8:T$8)+$I$4))),TREND($D35:$E35,$D$8:$E$8,T$8))</f>
        <v>0</v>
      </c>
      <c r="U35" s="15">
        <f>IF($F35="s-curve",$D35+($E35-$D35)*$I$2/(1+EXP($I$3*(COUNT($H$8:U$8)+$I$4))),TREND($D35:$E35,$D$8:$E$8,U$8))</f>
        <v>0</v>
      </c>
      <c r="V35" s="15">
        <f>IF($F35="s-curve",$D35+($E35-$D35)*$I$2/(1+EXP($I$3*(COUNT($H$8:V$8)+$I$4))),TREND($D35:$E35,$D$8:$E$8,V$8))</f>
        <v>0</v>
      </c>
      <c r="W35" s="15">
        <f>IF($F35="s-curve",$D35+($E35-$D35)*$I$2/(1+EXP($I$3*(COUNT($H$8:W$8)+$I$4))),TREND($D35:$E35,$D$8:$E$8,W$8))</f>
        <v>0</v>
      </c>
      <c r="X35" s="15">
        <f>IF($F35="s-curve",$D35+($E35-$D35)*$I$2/(1+EXP($I$3*(COUNT($H$8:X$8)+$I$4))),TREND($D35:$E35,$D$8:$E$8,X$8))</f>
        <v>0</v>
      </c>
      <c r="Y35" s="15">
        <f>IF($F35="s-curve",$D35+($E35-$D35)*$I$2/(1+EXP($I$3*(COUNT($H$8:Y$8)+$I$4))),TREND($D35:$E35,$D$8:$E$8,Y$8))</f>
        <v>0</v>
      </c>
      <c r="Z35" s="15">
        <f>IF($F35="s-curve",$D35+($E35-$D35)*$I$2/(1+EXP($I$3*(COUNT($H$8:Z$8)+$I$4))),TREND($D35:$E35,$D$8:$E$8,Z$8))</f>
        <v>0</v>
      </c>
      <c r="AA35" s="15">
        <f>IF($F35="s-curve",$D35+($E35-$D35)*$I$2/(1+EXP($I$3*(COUNT($H$8:AA$8)+$I$4))),TREND($D35:$E35,$D$8:$E$8,AA$8))</f>
        <v>0</v>
      </c>
      <c r="AB35" s="15">
        <f>IF($F35="s-curve",$D35+($E35-$D35)*$I$2/(1+EXP($I$3*(COUNT($H$8:AB$8)+$I$4))),TREND($D35:$E35,$D$8:$E$8,AB$8))</f>
        <v>0</v>
      </c>
      <c r="AC35" s="15">
        <f>IF($F35="s-curve",$D35+($E35-$D35)*$I$2/(1+EXP($I$3*(COUNT($H$8:AC$8)+$I$4))),TREND($D35:$E35,$D$8:$E$8,AC$8))</f>
        <v>0</v>
      </c>
      <c r="AD35" s="15">
        <f>IF($F35="s-curve",$D35+($E35-$D35)*$I$2/(1+EXP($I$3*(COUNT($H$8:AD$8)+$I$4))),TREND($D35:$E35,$D$8:$E$8,AD$8))</f>
        <v>0</v>
      </c>
      <c r="AE35" s="15">
        <f>IF($F35="s-curve",$D35+($E35-$D35)*$I$2/(1+EXP($I$3*(COUNT($H$8:AE$8)+$I$4))),TREND($D35:$E35,$D$8:$E$8,AE$8))</f>
        <v>0</v>
      </c>
      <c r="AF35" s="15">
        <f>IF($F35="s-curve",$D35+($E35-$D35)*$I$2/(1+EXP($I$3*(COUNT($H$8:AF$8)+$I$4))),TREND($D35:$E35,$D$8:$E$8,AF$8))</f>
        <v>0</v>
      </c>
      <c r="AG35" s="15">
        <f>IF($F35="s-curve",$D35+($E35-$D35)*$I$2/(1+EXP($I$3*(COUNT($H$8:AG$8)+$I$4))),TREND($D35:$E35,$D$8:$E$8,AG$8))</f>
        <v>0</v>
      </c>
      <c r="AH35" s="15">
        <f>IF($F35="s-curve",$D35+($E35-$D35)*$I$2/(1+EXP($I$3*(COUNT($H$8:AH$8)+$I$4))),TREND($D35:$E35,$D$8:$E$8,AH$8))</f>
        <v>0</v>
      </c>
      <c r="AI35" s="15">
        <f>IF($F35="s-curve",$D35+($E35-$D35)*$I$2/(1+EXP($I$3*(COUNT($H$8:AI$8)+$I$4))),TREND($D35:$E35,$D$8:$E$8,AI$8))</f>
        <v>0</v>
      </c>
      <c r="AJ35" s="15">
        <f>IF($F35="s-curve",$D35+($E35-$D35)*$I$2/(1+EXP($I$3*(COUNT($H$8:AJ$8)+$I$4))),TREND($D35:$E35,$D$8:$E$8,AJ$8))</f>
        <v>0</v>
      </c>
      <c r="AK35" s="15">
        <f>IF($F35="s-curve",$D35+($E35-$D35)*$I$2/(1+EXP($I$3*(COUNT($H$8:AK$8)+$I$4))),TREND($D35:$E35,$D$8:$E$8,AK$8))</f>
        <v>0</v>
      </c>
      <c r="AL35" s="15">
        <f>IF($F35="s-curve",$D35+($E35-$D35)*$I$2/(1+EXP($I$3*(COUNT($H$8:AL$8)+$I$4))),TREND($D35:$E35,$D$8:$E$8,AL$8))</f>
        <v>0</v>
      </c>
    </row>
    <row r="36" spans="1:38" ht="14.65" thickBot="1" x14ac:dyDescent="0.5">
      <c r="A36" s="30"/>
      <c r="B36" s="30"/>
      <c r="C36" s="30" t="s">
        <v>126</v>
      </c>
      <c r="D36" s="28">
        <f>MIN('Potencia Calcs'!B121,1)</f>
        <v>7.801703000312067E-5</v>
      </c>
      <c r="E36" s="28">
        <f>MIN('Potencia Calcs'!AF112,1)</f>
        <v>2.0105031469598841E-2</v>
      </c>
      <c r="F36" s="10" t="str">
        <f>IF(D36=E36,"n/a",IF(OR(C36="battery electric vehicle",C36="natural gas vehicle",C36="plugin hybrid vehicle",C36="hydrogen vehicle"),"s-curve","linear"))</f>
        <v>s-curve</v>
      </c>
      <c r="H36" s="28">
        <f t="shared" si="1"/>
        <v>7.801703000312067E-5</v>
      </c>
      <c r="I36" s="15">
        <f>IF($F36="s-curve",$D36+($E36-$D36)*$I$2/(1+EXP($I$3*(COUNT($H$8:I$8)+$I$4))),TREND($D36:$E36,$D$8:$E$8,I$8))</f>
        <v>3.7389677605534496E-4</v>
      </c>
      <c r="J36" s="15">
        <f>IF($F36="s-curve",$D36+($E36-$D36)*$I$2/(1+EXP($I$3*(COUNT($H$8:J$8)+$I$4))),TREND($D36:$E36,$D$8:$E$8,J$8))</f>
        <v>4.7535911942548476E-4</v>
      </c>
      <c r="K36" s="15">
        <f>IF($F36="s-curve",$D36+($E36-$D36)*$I$2/(1+EXP($I$3*(COUNT($H$8:K$8)+$I$4))),TREND($D36:$E36,$D$8:$E$8,K$8))</f>
        <v>6.1067540441684797E-4</v>
      </c>
      <c r="L36" s="15">
        <f>IF($F36="s-curve",$D36+($E36-$D36)*$I$2/(1+EXP($I$3*(COUNT($H$8:L$8)+$I$4))),TREND($D36:$E36,$D$8:$E$8,L$8))</f>
        <v>7.9040175119979782E-4</v>
      </c>
      <c r="M36" s="15">
        <f>IF($F36="s-curve",$D36+($E36-$D36)*$I$2/(1+EXP($I$3*(COUNT($H$8:M$8)+$I$4))),TREND($D36:$E36,$D$8:$E$8,M$8))</f>
        <v>1.0278156769406859E-3</v>
      </c>
      <c r="N36" s="15">
        <f>IF($F36="s-curve",$D36+($E36-$D36)*$I$2/(1+EXP($I$3*(COUNT($H$8:N$8)+$I$4))),TREND($D36:$E36,$D$8:$E$8,N$8))</f>
        <v>1.3391853410663925E-3</v>
      </c>
      <c r="O36" s="15">
        <f>IF($F36="s-curve",$D36+($E36-$D36)*$I$2/(1+EXP($I$3*(COUNT($H$8:O$8)+$I$4))),TREND($D36:$E36,$D$8:$E$8,O$8))</f>
        <v>1.7437178236670164E-3</v>
      </c>
      <c r="P36" s="15">
        <f>IF($F36="s-curve",$D36+($E36-$D36)*$I$2/(1+EXP($I$3*(COUNT($H$8:P$8)+$I$4))),TREND($D36:$E36,$D$8:$E$8,P$8))</f>
        <v>2.2629006434016531E-3</v>
      </c>
      <c r="Q36" s="15">
        <f>IF($F36="s-curve",$D36+($E36-$D36)*$I$2/(1+EXP($I$3*(COUNT($H$8:Q$8)+$I$4))),TREND($D36:$E36,$D$8:$E$8,Q$8))</f>
        <v>2.9188703550372197E-3</v>
      </c>
      <c r="R36" s="15">
        <f>IF($F36="s-curve",$D36+($E36-$D36)*$I$2/(1+EXP($I$3*(COUNT($H$8:R$8)+$I$4))),TREND($D36:$E36,$D$8:$E$8,R$8))</f>
        <v>3.7314556294238323E-3</v>
      </c>
      <c r="S36" s="15">
        <f>IF($F36="s-curve",$D36+($E36-$D36)*$I$2/(1+EXP($I$3*(COUNT($H$8:S$8)+$I$4))),TREND($D36:$E36,$D$8:$E$8,S$8))</f>
        <v>4.7137745332768398E-3</v>
      </c>
      <c r="T36" s="15">
        <f>IF($F36="s-curve",$D36+($E36-$D36)*$I$2/(1+EXP($I$3*(COUNT($H$8:T$8)+$I$4))),TREND($D36:$E36,$D$8:$E$8,T$8))</f>
        <v>5.8668355147044908E-3</v>
      </c>
      <c r="U36" s="15">
        <f>IF($F36="s-curve",$D36+($E36-$D36)*$I$2/(1+EXP($I$3*(COUNT($H$8:U$8)+$I$4))),TREND($D36:$E36,$D$8:$E$8,U$8))</f>
        <v>7.1744633017987985E-3</v>
      </c>
      <c r="V36" s="15">
        <f>IF($F36="s-curve",$D36+($E36-$D36)*$I$2/(1+EXP($I$3*(COUNT($H$8:V$8)+$I$4))),TREND($D36:$E36,$D$8:$E$8,V$8))</f>
        <v>8.6006628906940396E-3</v>
      </c>
      <c r="W36" s="15">
        <f>IF($F36="s-curve",$D36+($E36-$D36)*$I$2/(1+EXP($I$3*(COUNT($H$8:W$8)+$I$4))),TREND($D36:$E36,$D$8:$E$8,W$8))</f>
        <v>1.0091524249800981E-2</v>
      </c>
      <c r="X36" s="15">
        <f>IF($F36="s-curve",$D36+($E36-$D36)*$I$2/(1+EXP($I$3*(COUNT($H$8:X$8)+$I$4))),TREND($D36:$E36,$D$8:$E$8,X$8))</f>
        <v>1.1582385608907923E-2</v>
      </c>
      <c r="Y36" s="15">
        <f>IF($F36="s-curve",$D36+($E36-$D36)*$I$2/(1+EXP($I$3*(COUNT($H$8:Y$8)+$I$4))),TREND($D36:$E36,$D$8:$E$8,Y$8))</f>
        <v>1.3008585197803162E-2</v>
      </c>
      <c r="Z36" s="15">
        <f>IF($F36="s-curve",$D36+($E36-$D36)*$I$2/(1+EXP($I$3*(COUNT($H$8:Z$8)+$I$4))),TREND($D36:$E36,$D$8:$E$8,Z$8))</f>
        <v>1.4316212984897469E-2</v>
      </c>
      <c r="AA36" s="15">
        <f>IF($F36="s-curve",$D36+($E36-$D36)*$I$2/(1+EXP($I$3*(COUNT($H$8:AA$8)+$I$4))),TREND($D36:$E36,$D$8:$E$8,AA$8))</f>
        <v>1.5469273966325121E-2</v>
      </c>
      <c r="AB36" s="15">
        <f>IF($F36="s-curve",$D36+($E36-$D36)*$I$2/(1+EXP($I$3*(COUNT($H$8:AB$8)+$I$4))),TREND($D36:$E36,$D$8:$E$8,AB$8))</f>
        <v>1.6451592870178128E-2</v>
      </c>
      <c r="AC36" s="15">
        <f>IF($F36="s-curve",$D36+($E36-$D36)*$I$2/(1+EXP($I$3*(COUNT($H$8:AC$8)+$I$4))),TREND($D36:$E36,$D$8:$E$8,AC$8))</f>
        <v>1.7264178144564744E-2</v>
      </c>
      <c r="AD36" s="15">
        <f>IF($F36="s-curve",$D36+($E36-$D36)*$I$2/(1+EXP($I$3*(COUNT($H$8:AD$8)+$I$4))),TREND($D36:$E36,$D$8:$E$8,AD$8))</f>
        <v>1.7920147856200309E-2</v>
      </c>
      <c r="AE36" s="15">
        <f>IF($F36="s-curve",$D36+($E36-$D36)*$I$2/(1+EXP($I$3*(COUNT($H$8:AE$8)+$I$4))),TREND($D36:$E36,$D$8:$E$8,AE$8))</f>
        <v>1.8439330675934947E-2</v>
      </c>
      <c r="AF36" s="15">
        <f>IF($F36="s-curve",$D36+($E36-$D36)*$I$2/(1+EXP($I$3*(COUNT($H$8:AF$8)+$I$4))),TREND($D36:$E36,$D$8:$E$8,AF$8))</f>
        <v>1.8843863158535569E-2</v>
      </c>
      <c r="AG36" s="15">
        <f>IF($F36="s-curve",$D36+($E36-$D36)*$I$2/(1+EXP($I$3*(COUNT($H$8:AG$8)+$I$4))),TREND($D36:$E36,$D$8:$E$8,AG$8))</f>
        <v>1.9155232822661277E-2</v>
      </c>
      <c r="AH36" s="15">
        <f>IF($F36="s-curve",$D36+($E36-$D36)*$I$2/(1+EXP($I$3*(COUNT($H$8:AH$8)+$I$4))),TREND($D36:$E36,$D$8:$E$8,AH$8))</f>
        <v>1.9392646748402166E-2</v>
      </c>
      <c r="AI36" s="15">
        <f>IF($F36="s-curve",$D36+($E36-$D36)*$I$2/(1+EXP($I$3*(COUNT($H$8:AI$8)+$I$4))),TREND($D36:$E36,$D$8:$E$8,AI$8))</f>
        <v>1.9572373095185114E-2</v>
      </c>
      <c r="AJ36" s="15">
        <f>IF($F36="s-curve",$D36+($E36-$D36)*$I$2/(1+EXP($I$3*(COUNT($H$8:AJ$8)+$I$4))),TREND($D36:$E36,$D$8:$E$8,AJ$8))</f>
        <v>1.9707689380176478E-2</v>
      </c>
      <c r="AK36" s="15">
        <f>IF($F36="s-curve",$D36+($E36-$D36)*$I$2/(1+EXP($I$3*(COUNT($H$8:AK$8)+$I$4))),TREND($D36:$E36,$D$8:$E$8,AK$8))</f>
        <v>1.9809151723546616E-2</v>
      </c>
      <c r="AL36" s="15">
        <f>IF($F36="s-curve",$D36+($E36-$D36)*$I$2/(1+EXP($I$3*(COUNT($H$8:AL$8)+$I$4))),TREND($D36:$E36,$D$8:$E$8,AL$8))</f>
        <v>1.9884995810888942E-2</v>
      </c>
    </row>
    <row r="37" spans="1:38" x14ac:dyDescent="0.4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8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4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8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4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8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45">
      <c r="A40" s="29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8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45">
      <c r="A41" s="29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8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45">
      <c r="A42" s="29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8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4.65" thickBot="1" x14ac:dyDescent="0.5">
      <c r="A43" s="30"/>
      <c r="B43" s="30"/>
      <c r="C43" s="30" t="s">
        <v>126</v>
      </c>
      <c r="D43" s="30">
        <v>0</v>
      </c>
      <c r="E43" s="30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8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45">
      <c r="A44" s="29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8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4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8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4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8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4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8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4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8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4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8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4.65" thickBot="1" x14ac:dyDescent="0.5">
      <c r="A50" s="30"/>
      <c r="B50" s="30"/>
      <c r="C50" s="30" t="s">
        <v>126</v>
      </c>
      <c r="D50" s="30">
        <v>0</v>
      </c>
      <c r="E50" s="30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8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45">
      <c r="A51" s="15" t="s">
        <v>15</v>
      </c>
      <c r="B51" s="15" t="s">
        <v>19</v>
      </c>
      <c r="C51" s="15" t="s">
        <v>1</v>
      </c>
      <c r="D51" s="28">
        <f>'Potencia Calcs'!B88</f>
        <v>0.84051918897263433</v>
      </c>
      <c r="E51" s="87">
        <f>'Potencia Calcs'!AF88</f>
        <v>0.98694280666076983</v>
      </c>
      <c r="F51" s="9" t="str">
        <f>IF(D51=E51,"n/a",IF(OR(C51="battery electric vehicle",C51="natural gas vehicle",C51="plugin hybrid vehicle"),"s-curve","linear"))</f>
        <v>s-curve</v>
      </c>
      <c r="H51" s="28">
        <f t="shared" si="2"/>
        <v>0.84051918897263433</v>
      </c>
      <c r="I51" s="15">
        <f>IF($F51="s-curve",$D51+($E51-$D51)*$I$2/(1+EXP($I$3*(COUNT($H$8:I$8)+$I$4))),TREND($D51:$E51,$D$8:$E$8,I$8))</f>
        <v>0.84268245614100257</v>
      </c>
      <c r="J51" s="15">
        <f>IF($F51="s-curve",$D51+($E51-$D51)*$I$2/(1+EXP($I$3*(COUNT($H$8:J$8)+$I$4))),TREND($D51:$E51,$D$8:$E$8,J$8))</f>
        <v>0.84342427831425659</v>
      </c>
      <c r="K51" s="15">
        <f>IF($F51="s-curve",$D51+($E51-$D51)*$I$2/(1+EXP($I$3*(COUNT($H$8:K$8)+$I$4))),TREND($D51:$E51,$D$8:$E$8,K$8))</f>
        <v>0.84441361699178719</v>
      </c>
      <c r="L51" s="15">
        <f>IF($F51="s-curve",$D51+($E51-$D51)*$I$2/(1+EXP($I$3*(COUNT($H$8:L$8)+$I$4))),TREND($D51:$E51,$D$8:$E$8,L$8))</f>
        <v>0.84572765119140314</v>
      </c>
      <c r="M51" s="15">
        <f>IF($F51="s-curve",$D51+($E51-$D51)*$I$2/(1+EXP($I$3*(COUNT($H$8:M$8)+$I$4))),TREND($D51:$E51,$D$8:$E$8,M$8))</f>
        <v>0.84746345689531233</v>
      </c>
      <c r="N51" s="15">
        <f>IF($F51="s-curve",$D51+($E51-$D51)*$I$2/(1+EXP($I$3*(COUNT($H$8:N$8)+$I$4))),TREND($D51:$E51,$D$8:$E$8,N$8))</f>
        <v>0.84973997558446279</v>
      </c>
      <c r="O51" s="15">
        <f>IF($F51="s-curve",$D51+($E51-$D51)*$I$2/(1+EXP($I$3*(COUNT($H$8:O$8)+$I$4))),TREND($D51:$E51,$D$8:$E$8,O$8))</f>
        <v>0.85269763608615179</v>
      </c>
      <c r="P51" s="15">
        <f>IF($F51="s-curve",$D51+($E51-$D51)*$I$2/(1+EXP($I$3*(COUNT($H$8:P$8)+$I$4))),TREND($D51:$E51,$D$8:$E$8,P$8))</f>
        <v>0.85649354021037161</v>
      </c>
      <c r="Q51" s="15">
        <f>IF($F51="s-curve",$D51+($E51-$D51)*$I$2/(1+EXP($I$3*(COUNT($H$8:Q$8)+$I$4))),TREND($D51:$E51,$D$8:$E$8,Q$8))</f>
        <v>0.86128953506827821</v>
      </c>
      <c r="R51" s="15">
        <f>IF($F51="s-curve",$D51+($E51-$D51)*$I$2/(1+EXP($I$3*(COUNT($H$8:R$8)+$I$4))),TREND($D51:$E51,$D$8:$E$8,R$8))</f>
        <v>0.86723059412701409</v>
      </c>
      <c r="S51" s="15">
        <f>IF($F51="s-curve",$D51+($E51-$D51)*$I$2/(1+EXP($I$3*(COUNT($H$8:S$8)+$I$4))),TREND($D51:$E51,$D$8:$E$8,S$8))</f>
        <v>0.87441262757785254</v>
      </c>
      <c r="T51" s="15">
        <f>IF($F51="s-curve",$D51+($E51-$D51)*$I$2/(1+EXP($I$3*(COUNT($H$8:T$8)+$I$4))),TREND($D51:$E51,$D$8:$E$8,T$8))</f>
        <v>0.88284300849283615</v>
      </c>
      <c r="U51" s="15">
        <f>IF($F51="s-curve",$D51+($E51-$D51)*$I$2/(1+EXP($I$3*(COUNT($H$8:U$8)+$I$4))),TREND($D51:$E51,$D$8:$E$8,U$8))</f>
        <v>0.89240347452003022</v>
      </c>
      <c r="V51" s="15">
        <f>IF($F51="s-curve",$D51+($E51-$D51)*$I$2/(1+EXP($I$3*(COUNT($H$8:V$8)+$I$4))),TREND($D51:$E51,$D$8:$E$8,V$8))</f>
        <v>0.90283085519532913</v>
      </c>
      <c r="W51" s="15">
        <f>IF($F51="s-curve",$D51+($E51-$D51)*$I$2/(1+EXP($I$3*(COUNT($H$8:W$8)+$I$4))),TREND($D51:$E51,$D$8:$E$8,W$8))</f>
        <v>0.91373099781670208</v>
      </c>
      <c r="X51" s="15">
        <f>IF($F51="s-curve",$D51+($E51-$D51)*$I$2/(1+EXP($I$3*(COUNT($H$8:X$8)+$I$4))),TREND($D51:$E51,$D$8:$E$8,X$8))</f>
        <v>0.92463114043807504</v>
      </c>
      <c r="Y51" s="15">
        <f>IF($F51="s-curve",$D51+($E51-$D51)*$I$2/(1+EXP($I$3*(COUNT($H$8:Y$8)+$I$4))),TREND($D51:$E51,$D$8:$E$8,Y$8))</f>
        <v>0.93505852111337395</v>
      </c>
      <c r="Z51" s="15">
        <f>IF($F51="s-curve",$D51+($E51-$D51)*$I$2/(1+EXP($I$3*(COUNT($H$8:Z$8)+$I$4))),TREND($D51:$E51,$D$8:$E$8,Z$8))</f>
        <v>0.94461898714056802</v>
      </c>
      <c r="AA51" s="15">
        <f>IF($F51="s-curve",$D51+($E51-$D51)*$I$2/(1+EXP($I$3*(COUNT($H$8:AA$8)+$I$4))),TREND($D51:$E51,$D$8:$E$8,AA$8))</f>
        <v>0.95304936805555163</v>
      </c>
      <c r="AB51" s="15">
        <f>IF($F51="s-curve",$D51+($E51-$D51)*$I$2/(1+EXP($I$3*(COUNT($H$8:AB$8)+$I$4))),TREND($D51:$E51,$D$8:$E$8,AB$8))</f>
        <v>0.96023140150639008</v>
      </c>
      <c r="AC51" s="15">
        <f>IF($F51="s-curve",$D51+($E51-$D51)*$I$2/(1+EXP($I$3*(COUNT($H$8:AC$8)+$I$4))),TREND($D51:$E51,$D$8:$E$8,AC$8))</f>
        <v>0.96617246056512596</v>
      </c>
      <c r="AD51" s="15">
        <f>IF($F51="s-curve",$D51+($E51-$D51)*$I$2/(1+EXP($I$3*(COUNT($H$8:AD$8)+$I$4))),TREND($D51:$E51,$D$8:$E$8,AD$8))</f>
        <v>0.97096845542303256</v>
      </c>
      <c r="AE51" s="15">
        <f>IF($F51="s-curve",$D51+($E51-$D51)*$I$2/(1+EXP($I$3*(COUNT($H$8:AE$8)+$I$4))),TREND($D51:$E51,$D$8:$E$8,AE$8))</f>
        <v>0.97476435954725238</v>
      </c>
      <c r="AF51" s="15">
        <f>IF($F51="s-curve",$D51+($E51-$D51)*$I$2/(1+EXP($I$3*(COUNT($H$8:AF$8)+$I$4))),TREND($D51:$E51,$D$8:$E$8,AF$8))</f>
        <v>0.97772202004894138</v>
      </c>
      <c r="AG51" s="15">
        <f>IF($F51="s-curve",$D51+($E51-$D51)*$I$2/(1+EXP($I$3*(COUNT($H$8:AG$8)+$I$4))),TREND($D51:$E51,$D$8:$E$8,AG$8))</f>
        <v>0.97999853873809184</v>
      </c>
      <c r="AH51" s="15">
        <f>IF($F51="s-curve",$D51+($E51-$D51)*$I$2/(1+EXP($I$3*(COUNT($H$8:AH$8)+$I$4))),TREND($D51:$E51,$D$8:$E$8,AH$8))</f>
        <v>0.98173434444200103</v>
      </c>
      <c r="AI51" s="15">
        <f>IF($F51="s-curve",$D51+($E51-$D51)*$I$2/(1+EXP($I$3*(COUNT($H$8:AI$8)+$I$4))),TREND($D51:$E51,$D$8:$E$8,AI$8))</f>
        <v>0.98304837864161698</v>
      </c>
      <c r="AJ51" s="15">
        <f>IF($F51="s-curve",$D51+($E51-$D51)*$I$2/(1+EXP($I$3*(COUNT($H$8:AJ$8)+$I$4))),TREND($D51:$E51,$D$8:$E$8,AJ$8))</f>
        <v>0.98403771731914758</v>
      </c>
      <c r="AK51" s="15">
        <f>IF($F51="s-curve",$D51+($E51-$D51)*$I$2/(1+EXP($I$3*(COUNT($H$8:AK$8)+$I$4))),TREND($D51:$E51,$D$8:$E$8,AK$8))</f>
        <v>0.9847795394924016</v>
      </c>
      <c r="AL51" s="15">
        <f>IF($F51="s-curve",$D51+($E51-$D51)*$I$2/(1+EXP($I$3*(COUNT($H$8:AL$8)+$I$4))),TREND($D51:$E51,$D$8:$E$8,AL$8))</f>
        <v>0.98533405877346636</v>
      </c>
    </row>
    <row r="52" spans="1:38" x14ac:dyDescent="0.4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8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4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8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45">
      <c r="C54" s="15" t="s">
        <v>4</v>
      </c>
      <c r="D54" s="28">
        <f>1-D51</f>
        <v>0.15948081102736567</v>
      </c>
      <c r="E54" s="28">
        <f>D54</f>
        <v>0.15948081102736567</v>
      </c>
      <c r="F54" s="9" t="str">
        <f>IF(D54=E54,"n/a",IF(OR(C54="battery electric vehicle",C54="natural gas vehicle",C54="plugin hybrid vehicle"),"s-curve","linear"))</f>
        <v>n/a</v>
      </c>
      <c r="H54" s="28">
        <f t="shared" si="2"/>
        <v>0.15948081102736567</v>
      </c>
      <c r="I54" s="15">
        <f>IF($F54="s-curve",$D54+($E54-$D54)*$I$2/(1+EXP($I$3*(COUNT($H$8:I$8)+$I$4))),TREND($D54:$E54,$D$8:$E$8,I$8))</f>
        <v>0.15948081102736567</v>
      </c>
      <c r="J54" s="15">
        <f>IF($F54="s-curve",$D54+($E54-$D54)*$I$2/(1+EXP($I$3*(COUNT($H$8:J$8)+$I$4))),TREND($D54:$E54,$D$8:$E$8,J$8))</f>
        <v>0.15948081102736567</v>
      </c>
      <c r="K54" s="15">
        <f>IF($F54="s-curve",$D54+($E54-$D54)*$I$2/(1+EXP($I$3*(COUNT($H$8:K$8)+$I$4))),TREND($D54:$E54,$D$8:$E$8,K$8))</f>
        <v>0.15948081102736567</v>
      </c>
      <c r="L54" s="15">
        <f>IF($F54="s-curve",$D54+($E54-$D54)*$I$2/(1+EXP($I$3*(COUNT($H$8:L$8)+$I$4))),TREND($D54:$E54,$D$8:$E$8,L$8))</f>
        <v>0.15948081102736567</v>
      </c>
      <c r="M54" s="15">
        <f>IF($F54="s-curve",$D54+($E54-$D54)*$I$2/(1+EXP($I$3*(COUNT($H$8:M$8)+$I$4))),TREND($D54:$E54,$D$8:$E$8,M$8))</f>
        <v>0.15948081102736567</v>
      </c>
      <c r="N54" s="15">
        <f>IF($F54="s-curve",$D54+($E54-$D54)*$I$2/(1+EXP($I$3*(COUNT($H$8:N$8)+$I$4))),TREND($D54:$E54,$D$8:$E$8,N$8))</f>
        <v>0.15948081102736567</v>
      </c>
      <c r="O54" s="15">
        <f>IF($F54="s-curve",$D54+($E54-$D54)*$I$2/(1+EXP($I$3*(COUNT($H$8:O$8)+$I$4))),TREND($D54:$E54,$D$8:$E$8,O$8))</f>
        <v>0.15948081102736567</v>
      </c>
      <c r="P54" s="15">
        <f>IF($F54="s-curve",$D54+($E54-$D54)*$I$2/(1+EXP($I$3*(COUNT($H$8:P$8)+$I$4))),TREND($D54:$E54,$D$8:$E$8,P$8))</f>
        <v>0.15948081102736567</v>
      </c>
      <c r="Q54" s="15">
        <f>IF($F54="s-curve",$D54+($E54-$D54)*$I$2/(1+EXP($I$3*(COUNT($H$8:Q$8)+$I$4))),TREND($D54:$E54,$D$8:$E$8,Q$8))</f>
        <v>0.15948081102736567</v>
      </c>
      <c r="R54" s="15">
        <f>IF($F54="s-curve",$D54+($E54-$D54)*$I$2/(1+EXP($I$3*(COUNT($H$8:R$8)+$I$4))),TREND($D54:$E54,$D$8:$E$8,R$8))</f>
        <v>0.15948081102736567</v>
      </c>
      <c r="S54" s="15">
        <f>IF($F54="s-curve",$D54+($E54-$D54)*$I$2/(1+EXP($I$3*(COUNT($H$8:S$8)+$I$4))),TREND($D54:$E54,$D$8:$E$8,S$8))</f>
        <v>0.15948081102736567</v>
      </c>
      <c r="T54" s="15">
        <f>IF($F54="s-curve",$D54+($E54-$D54)*$I$2/(1+EXP($I$3*(COUNT($H$8:T$8)+$I$4))),TREND($D54:$E54,$D$8:$E$8,T$8))</f>
        <v>0.15948081102736567</v>
      </c>
      <c r="U54" s="15">
        <f>IF($F54="s-curve",$D54+($E54-$D54)*$I$2/(1+EXP($I$3*(COUNT($H$8:U$8)+$I$4))),TREND($D54:$E54,$D$8:$E$8,U$8))</f>
        <v>0.15948081102736567</v>
      </c>
      <c r="V54" s="15">
        <f>IF($F54="s-curve",$D54+($E54-$D54)*$I$2/(1+EXP($I$3*(COUNT($H$8:V$8)+$I$4))),TREND($D54:$E54,$D$8:$E$8,V$8))</f>
        <v>0.15948081102736567</v>
      </c>
      <c r="W54" s="15">
        <f>IF($F54="s-curve",$D54+($E54-$D54)*$I$2/(1+EXP($I$3*(COUNT($H$8:W$8)+$I$4))),TREND($D54:$E54,$D$8:$E$8,W$8))</f>
        <v>0.15948081102736567</v>
      </c>
      <c r="X54" s="15">
        <f>IF($F54="s-curve",$D54+($E54-$D54)*$I$2/(1+EXP($I$3*(COUNT($H$8:X$8)+$I$4))),TREND($D54:$E54,$D$8:$E$8,X$8))</f>
        <v>0.15948081102736567</v>
      </c>
      <c r="Y54" s="15">
        <f>IF($F54="s-curve",$D54+($E54-$D54)*$I$2/(1+EXP($I$3*(COUNT($H$8:Y$8)+$I$4))),TREND($D54:$E54,$D$8:$E$8,Y$8))</f>
        <v>0.15948081102736567</v>
      </c>
      <c r="Z54" s="15">
        <f>IF($F54="s-curve",$D54+($E54-$D54)*$I$2/(1+EXP($I$3*(COUNT($H$8:Z$8)+$I$4))),TREND($D54:$E54,$D$8:$E$8,Z$8))</f>
        <v>0.15948081102736567</v>
      </c>
      <c r="AA54" s="15">
        <f>IF($F54="s-curve",$D54+($E54-$D54)*$I$2/(1+EXP($I$3*(COUNT($H$8:AA$8)+$I$4))),TREND($D54:$E54,$D$8:$E$8,AA$8))</f>
        <v>0.15948081102736567</v>
      </c>
      <c r="AB54" s="15">
        <f>IF($F54="s-curve",$D54+($E54-$D54)*$I$2/(1+EXP($I$3*(COUNT($H$8:AB$8)+$I$4))),TREND($D54:$E54,$D$8:$E$8,AB$8))</f>
        <v>0.15948081102736567</v>
      </c>
      <c r="AC54" s="15">
        <f>IF($F54="s-curve",$D54+($E54-$D54)*$I$2/(1+EXP($I$3*(COUNT($H$8:AC$8)+$I$4))),TREND($D54:$E54,$D$8:$E$8,AC$8))</f>
        <v>0.15948081102736567</v>
      </c>
      <c r="AD54" s="15">
        <f>IF($F54="s-curve",$D54+($E54-$D54)*$I$2/(1+EXP($I$3*(COUNT($H$8:AD$8)+$I$4))),TREND($D54:$E54,$D$8:$E$8,AD$8))</f>
        <v>0.15948081102736567</v>
      </c>
      <c r="AE54" s="15">
        <f>IF($F54="s-curve",$D54+($E54-$D54)*$I$2/(1+EXP($I$3*(COUNT($H$8:AE$8)+$I$4))),TREND($D54:$E54,$D$8:$E$8,AE$8))</f>
        <v>0.15948081102736567</v>
      </c>
      <c r="AF54" s="15">
        <f>IF($F54="s-curve",$D54+($E54-$D54)*$I$2/(1+EXP($I$3*(COUNT($H$8:AF$8)+$I$4))),TREND($D54:$E54,$D$8:$E$8,AF$8))</f>
        <v>0.15948081102736567</v>
      </c>
      <c r="AG54" s="15">
        <f>IF($F54="s-curve",$D54+($E54-$D54)*$I$2/(1+EXP($I$3*(COUNT($H$8:AG$8)+$I$4))),TREND($D54:$E54,$D$8:$E$8,AG$8))</f>
        <v>0.15948081102736567</v>
      </c>
      <c r="AH54" s="15">
        <f>IF($F54="s-curve",$D54+($E54-$D54)*$I$2/(1+EXP($I$3*(COUNT($H$8:AH$8)+$I$4))),TREND($D54:$E54,$D$8:$E$8,AH$8))</f>
        <v>0.15948081102736567</v>
      </c>
      <c r="AI54" s="15">
        <f>IF($F54="s-curve",$D54+($E54-$D54)*$I$2/(1+EXP($I$3*(COUNT($H$8:AI$8)+$I$4))),TREND($D54:$E54,$D$8:$E$8,AI$8))</f>
        <v>0.15948081102736567</v>
      </c>
      <c r="AJ54" s="15">
        <f>IF($F54="s-curve",$D54+($E54-$D54)*$I$2/(1+EXP($I$3*(COUNT($H$8:AJ$8)+$I$4))),TREND($D54:$E54,$D$8:$E$8,AJ$8))</f>
        <v>0.15948081102736567</v>
      </c>
      <c r="AK54" s="15">
        <f>IF($F54="s-curve",$D54+($E54-$D54)*$I$2/(1+EXP($I$3*(COUNT($H$8:AK$8)+$I$4))),TREND($D54:$E54,$D$8:$E$8,AK$8))</f>
        <v>0.15948081102736567</v>
      </c>
      <c r="AL54" s="15">
        <f>IF($F54="s-curve",$D54+($E54-$D54)*$I$2/(1+EXP($I$3*(COUNT($H$8:AL$8)+$I$4))),TREND($D54:$E54,$D$8:$E$8,AL$8))</f>
        <v>0.15948081102736567</v>
      </c>
    </row>
    <row r="55" spans="1:38" x14ac:dyDescent="0.45">
      <c r="A55" s="29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8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45">
      <c r="A56" s="29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8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4.65" thickBot="1" x14ac:dyDescent="0.5">
      <c r="A57" s="30"/>
      <c r="B57" s="30"/>
      <c r="C57" s="30" t="s">
        <v>126</v>
      </c>
      <c r="D57" s="30">
        <v>0</v>
      </c>
      <c r="E57" s="30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8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45">
      <c r="A58" s="29" t="s">
        <v>15</v>
      </c>
      <c r="B58" s="15" t="s">
        <v>18</v>
      </c>
      <c r="C58" s="15" t="s">
        <v>1</v>
      </c>
      <c r="D58" s="85">
        <f>'Potencia Calcs'!B124</f>
        <v>0.92558342875885036</v>
      </c>
      <c r="E58" s="85">
        <f>MIN('Potencia Calcs'!AF124,1)</f>
        <v>1</v>
      </c>
      <c r="F58" s="9" t="str">
        <f>IF(D58=E58,"n/a",IF(OR(C58="battery electric vehicle",C58="natural gas vehicle",C58="plugin hybrid vehicle"),"s-curve","linear"))</f>
        <v>s-curve</v>
      </c>
      <c r="H58" s="28">
        <f t="shared" si="2"/>
        <v>0.92558342875885036</v>
      </c>
      <c r="I58" s="15">
        <f>IF($F58="s-curve",$D58+($E58-$D58)*$I$2/(1+EXP($I$3*(COUNT($H$8:I$8)+$I$4))),TREND($D58:$E58,$D$8:$E$8,I$8))</f>
        <v>0.92668286154087176</v>
      </c>
      <c r="J58" s="15">
        <f>IF($F58="s-curve",$D58+($E58-$D58)*$I$2/(1+EXP($I$3*(COUNT($H$8:J$8)+$I$4))),TREND($D58:$E58,$D$8:$E$8,J$8))</f>
        <v>0.92705987628395647</v>
      </c>
      <c r="K58" s="15">
        <f>IF($F58="s-curve",$D58+($E58-$D58)*$I$2/(1+EXP($I$3*(COUNT($H$8:K$8)+$I$4))),TREND($D58:$E58,$D$8:$E$8,K$8))</f>
        <v>0.92756268582616364</v>
      </c>
      <c r="L58" s="15">
        <f>IF($F58="s-curve",$D58+($E58-$D58)*$I$2/(1+EXP($I$3*(COUNT($H$8:L$8)+$I$4))),TREND($D58:$E58,$D$8:$E$8,L$8))</f>
        <v>0.92823051469948992</v>
      </c>
      <c r="M58" s="15">
        <f>IF($F58="s-curve",$D58+($E58-$D58)*$I$2/(1+EXP($I$3*(COUNT($H$8:M$8)+$I$4))),TREND($D58:$E58,$D$8:$E$8,M$8))</f>
        <v>0.92911269962884246</v>
      </c>
      <c r="N58" s="15">
        <f>IF($F58="s-curve",$D58+($E58-$D58)*$I$2/(1+EXP($I$3*(COUNT($H$8:N$8)+$I$4))),TREND($D58:$E58,$D$8:$E$8,N$8))</f>
        <v>0.93026968999616011</v>
      </c>
      <c r="O58" s="15">
        <f>IF($F58="s-curve",$D58+($E58-$D58)*$I$2/(1+EXP($I$3*(COUNT($H$8:O$8)+$I$4))),TREND($D58:$E58,$D$8:$E$8,O$8))</f>
        <v>0.93177285565280887</v>
      </c>
      <c r="P58" s="15">
        <f>IF($F58="s-curve",$D58+($E58-$D58)*$I$2/(1+EXP($I$3*(COUNT($H$8:P$8)+$I$4))),TREND($D58:$E58,$D$8:$E$8,P$8))</f>
        <v>0.9337020401255367</v>
      </c>
      <c r="Q58" s="15">
        <f>IF($F58="s-curve",$D58+($E58-$D58)*$I$2/(1+EXP($I$3*(COUNT($H$8:Q$8)+$I$4))),TREND($D58:$E58,$D$8:$E$8,Q$8))</f>
        <v>0.93613949863565049</v>
      </c>
      <c r="R58" s="15">
        <f>IF($F58="s-curve",$D58+($E58-$D58)*$I$2/(1+EXP($I$3*(COUNT($H$8:R$8)+$I$4))),TREND($D58:$E58,$D$8:$E$8,R$8))</f>
        <v>0.93915891074739011</v>
      </c>
      <c r="S58" s="15">
        <f>IF($F58="s-curve",$D58+($E58-$D58)*$I$2/(1+EXP($I$3*(COUNT($H$8:S$8)+$I$4))),TREND($D58:$E58,$D$8:$E$8,S$8))</f>
        <v>0.9428090206981562</v>
      </c>
      <c r="T58" s="15">
        <f>IF($F58="s-curve",$D58+($E58-$D58)*$I$2/(1+EXP($I$3*(COUNT($H$8:T$8)+$I$4))),TREND($D58:$E58,$D$8:$E$8,T$8))</f>
        <v>0.94709357568904651</v>
      </c>
      <c r="U58" s="15">
        <f>IF($F58="s-curve",$D58+($E58-$D58)*$I$2/(1+EXP($I$3*(COUNT($H$8:U$8)+$I$4))),TREND($D58:$E58,$D$8:$E$8,U$8))</f>
        <v>0.95195247149045059</v>
      </c>
      <c r="V58" s="15">
        <f>IF($F58="s-curve",$D58+($E58-$D58)*$I$2/(1+EXP($I$3*(COUNT($H$8:V$8)+$I$4))),TREND($D58:$E58,$D$8:$E$8,V$8))</f>
        <v>0.95725195752373993</v>
      </c>
      <c r="W58" s="15">
        <f>IF($F58="s-curve",$D58+($E58-$D58)*$I$2/(1+EXP($I$3*(COUNT($H$8:W$8)+$I$4))),TREND($D58:$E58,$D$8:$E$8,W$8))</f>
        <v>0.96279171437942512</v>
      </c>
      <c r="X58" s="15">
        <f>IF($F58="s-curve",$D58+($E58-$D58)*$I$2/(1+EXP($I$3*(COUNT($H$8:X$8)+$I$4))),TREND($D58:$E58,$D$8:$E$8,X$8))</f>
        <v>0.96833147123511043</v>
      </c>
      <c r="Y58" s="15">
        <f>IF($F58="s-curve",$D58+($E58-$D58)*$I$2/(1+EXP($I$3*(COUNT($H$8:Y$8)+$I$4))),TREND($D58:$E58,$D$8:$E$8,Y$8))</f>
        <v>0.97363095726839977</v>
      </c>
      <c r="Z58" s="15">
        <f>IF($F58="s-curve",$D58+($E58-$D58)*$I$2/(1+EXP($I$3*(COUNT($H$8:Z$8)+$I$4))),TREND($D58:$E58,$D$8:$E$8,Z$8))</f>
        <v>0.97848985306980385</v>
      </c>
      <c r="AA58" s="15">
        <f>IF($F58="s-curve",$D58+($E58-$D58)*$I$2/(1+EXP($I$3*(COUNT($H$8:AA$8)+$I$4))),TREND($D58:$E58,$D$8:$E$8,AA$8))</f>
        <v>0.98277440806069416</v>
      </c>
      <c r="AB58" s="15">
        <f>IF($F58="s-curve",$D58+($E58-$D58)*$I$2/(1+EXP($I$3*(COUNT($H$8:AB$8)+$I$4))),TREND($D58:$E58,$D$8:$E$8,AB$8))</f>
        <v>0.98642451801146025</v>
      </c>
      <c r="AC58" s="15">
        <f>IF($F58="s-curve",$D58+($E58-$D58)*$I$2/(1+EXP($I$3*(COUNT($H$8:AC$8)+$I$4))),TREND($D58:$E58,$D$8:$E$8,AC$8))</f>
        <v>0.98944393012319987</v>
      </c>
      <c r="AD58" s="15">
        <f>IF($F58="s-curve",$D58+($E58-$D58)*$I$2/(1+EXP($I$3*(COUNT($H$8:AD$8)+$I$4))),TREND($D58:$E58,$D$8:$E$8,AD$8))</f>
        <v>0.99188138863331377</v>
      </c>
      <c r="AE58" s="15">
        <f>IF($F58="s-curve",$D58+($E58-$D58)*$I$2/(1+EXP($I$3*(COUNT($H$8:AE$8)+$I$4))),TREND($D58:$E58,$D$8:$E$8,AE$8))</f>
        <v>0.99381057310604148</v>
      </c>
      <c r="AF58" s="15">
        <f>IF($F58="s-curve",$D58+($E58-$D58)*$I$2/(1+EXP($I$3*(COUNT($H$8:AF$8)+$I$4))),TREND($D58:$E58,$D$8:$E$8,AF$8))</f>
        <v>0.99531373876269025</v>
      </c>
      <c r="AG58" s="15">
        <f>IF($F58="s-curve",$D58+($E58-$D58)*$I$2/(1+EXP($I$3*(COUNT($H$8:AG$8)+$I$4))),TREND($D58:$E58,$D$8:$E$8,AG$8))</f>
        <v>0.99647072913000789</v>
      </c>
      <c r="AH58" s="15">
        <f>IF($F58="s-curve",$D58+($E58-$D58)*$I$2/(1+EXP($I$3*(COUNT($H$8:AH$8)+$I$4))),TREND($D58:$E58,$D$8:$E$8,AH$8))</f>
        <v>0.99735291405936044</v>
      </c>
      <c r="AI58" s="15">
        <f>IF($F58="s-curve",$D58+($E58-$D58)*$I$2/(1+EXP($I$3*(COUNT($H$8:AI$8)+$I$4))),TREND($D58:$E58,$D$8:$E$8,AI$8))</f>
        <v>0.99802074293268672</v>
      </c>
      <c r="AJ58" s="15">
        <f>IF($F58="s-curve",$D58+($E58-$D58)*$I$2/(1+EXP($I$3*(COUNT($H$8:AJ$8)+$I$4))),TREND($D58:$E58,$D$8:$E$8,AJ$8))</f>
        <v>0.99852355247489388</v>
      </c>
      <c r="AK58" s="15">
        <f>IF($F58="s-curve",$D58+($E58-$D58)*$I$2/(1+EXP($I$3*(COUNT($H$8:AK$8)+$I$4))),TREND($D58:$E58,$D$8:$E$8,AK$8))</f>
        <v>0.99890056721797849</v>
      </c>
      <c r="AL58" s="15">
        <f>IF($F58="s-curve",$D58+($E58-$D58)*$I$2/(1+EXP($I$3*(COUNT($H$8:AL$8)+$I$4))),TREND($D58:$E58,$D$8:$E$8,AL$8))</f>
        <v>0.99918238940100801</v>
      </c>
    </row>
    <row r="59" spans="1:38" x14ac:dyDescent="0.45">
      <c r="A59" s="29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8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45">
      <c r="A60" s="29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8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4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8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4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8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4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8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4.65" thickBot="1" x14ac:dyDescent="0.5">
      <c r="A64" s="30"/>
      <c r="B64" s="30"/>
      <c r="C64" s="30" t="s">
        <v>126</v>
      </c>
      <c r="D64" s="30">
        <v>0</v>
      </c>
      <c r="E64" s="30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8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4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8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4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8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4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8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4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8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4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8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4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8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4.65" thickBot="1" x14ac:dyDescent="0.5">
      <c r="A71" s="30"/>
      <c r="B71" s="30"/>
      <c r="C71" s="30" t="s">
        <v>126</v>
      </c>
      <c r="D71" s="30">
        <v>0</v>
      </c>
      <c r="E71" s="30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8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45">
      <c r="A72" s="29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8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4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8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4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8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4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8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4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8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4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8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4.65" thickBot="1" x14ac:dyDescent="0.5">
      <c r="A78" s="30"/>
      <c r="B78" s="30"/>
      <c r="C78" s="30" t="s">
        <v>126</v>
      </c>
      <c r="D78" s="30">
        <v>0</v>
      </c>
      <c r="E78" s="30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8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45">
      <c r="A79" s="15" t="s">
        <v>17</v>
      </c>
      <c r="B79" s="15" t="s">
        <v>19</v>
      </c>
      <c r="C79" s="15" t="s">
        <v>1</v>
      </c>
      <c r="D79" s="28">
        <f>MIN('Potencia Calcs'!B97,1)</f>
        <v>0.23104846712919291</v>
      </c>
      <c r="E79" s="28">
        <f>MIN('Potencia Calcs'!AF97,1)</f>
        <v>0.53043394410232692</v>
      </c>
      <c r="F79" s="9" t="str">
        <f>IF(D79=E79,"n/a",IF(OR(C79="battery electric vehicle",C79="natural gas vehicle",C79="plugin hybrid vehicle"),"s-curve","linear"))</f>
        <v>s-curve</v>
      </c>
      <c r="H79" s="28">
        <f t="shared" si="3"/>
        <v>0.23104846712919291</v>
      </c>
      <c r="I79" s="15">
        <f>IF($F79="s-curve",$D79+($E79-$D79)*$I$2/(1+EXP($I$3*(COUNT($H$8:I$8)+$I$4))),TREND($D79:$E79,$D$8:$E$8,I$8))</f>
        <v>0.23547159765449965</v>
      </c>
      <c r="J79" s="15">
        <f>IF($F79="s-curve",$D79+($E79-$D79)*$I$2/(1+EXP($I$3*(COUNT($H$8:J$8)+$I$4))),TREND($D79:$E79,$D$8:$E$8,J$8))</f>
        <v>0.23698836652468253</v>
      </c>
      <c r="K79" s="15">
        <f>IF($F79="s-curve",$D79+($E79-$D79)*$I$2/(1+EXP($I$3*(COUNT($H$8:K$8)+$I$4))),TREND($D79:$E79,$D$8:$E$8,K$8))</f>
        <v>0.23901122073725428</v>
      </c>
      <c r="L79" s="15">
        <f>IF($F79="s-curve",$D79+($E79-$D79)*$I$2/(1+EXP($I$3*(COUNT($H$8:L$8)+$I$4))),TREND($D79:$E79,$D$8:$E$8,L$8))</f>
        <v>0.24169796459608273</v>
      </c>
      <c r="M79" s="15">
        <f>IF($F79="s-curve",$D79+($E79-$D79)*$I$2/(1+EXP($I$3*(COUNT($H$8:M$8)+$I$4))),TREND($D79:$E79,$D$8:$E$8,M$8))</f>
        <v>0.24524708479132612</v>
      </c>
      <c r="N79" s="15">
        <f>IF($F79="s-curve",$D79+($E79-$D79)*$I$2/(1+EXP($I$3*(COUNT($H$8:N$8)+$I$4))),TREND($D79:$E79,$D$8:$E$8,N$8))</f>
        <v>0.24990177536891581</v>
      </c>
      <c r="O79" s="15">
        <f>IF($F79="s-curve",$D79+($E79-$D79)*$I$2/(1+EXP($I$3*(COUNT($H$8:O$8)+$I$4))),TREND($D79:$E79,$D$8:$E$8,O$8))</f>
        <v>0.25594916454016758</v>
      </c>
      <c r="P79" s="15">
        <f>IF($F79="s-curve",$D79+($E79-$D79)*$I$2/(1+EXP($I$3*(COUNT($H$8:P$8)+$I$4))),TREND($D79:$E79,$D$8:$E$8,P$8))</f>
        <v>0.26371047097909422</v>
      </c>
      <c r="Q79" s="15">
        <f>IF($F79="s-curve",$D79+($E79-$D79)*$I$2/(1+EXP($I$3*(COUNT($H$8:Q$8)+$I$4))),TREND($D79:$E79,$D$8:$E$8,Q$8))</f>
        <v>0.27351661585357245</v>
      </c>
      <c r="R79" s="15">
        <f>IF($F79="s-curve",$D79+($E79-$D79)*$I$2/(1+EXP($I$3*(COUNT($H$8:R$8)+$I$4))),TREND($D79:$E79,$D$8:$E$8,R$8))</f>
        <v>0.28566401958603271</v>
      </c>
      <c r="S79" s="15">
        <f>IF($F79="s-curve",$D79+($E79-$D79)*$I$2/(1+EXP($I$3*(COUNT($H$8:S$8)+$I$4))),TREND($D79:$E79,$D$8:$E$8,S$8))</f>
        <v>0.30034878522879899</v>
      </c>
      <c r="T79" s="15">
        <f>IF($F79="s-curve",$D79+($E79-$D79)*$I$2/(1+EXP($I$3*(COUNT($H$8:T$8)+$I$4))),TREND($D79:$E79,$D$8:$E$8,T$8))</f>
        <v>0.31758598815512773</v>
      </c>
      <c r="U79" s="15">
        <f>IF($F79="s-curve",$D79+($E79-$D79)*$I$2/(1+EXP($I$3*(COUNT($H$8:U$8)+$I$4))),TREND($D79:$E79,$D$8:$E$8,U$8))</f>
        <v>0.33713382290220528</v>
      </c>
      <c r="V79" s="15">
        <f>IF($F79="s-curve",$D79+($E79-$D79)*$I$2/(1+EXP($I$3*(COUNT($H$8:V$8)+$I$4))),TREND($D79:$E79,$D$8:$E$8,V$8))</f>
        <v>0.35845419721302085</v>
      </c>
      <c r="W79" s="15">
        <f>IF($F79="s-curve",$D79+($E79-$D79)*$I$2/(1+EXP($I$3*(COUNT($H$8:W$8)+$I$4))),TREND($D79:$E79,$D$8:$E$8,W$8))</f>
        <v>0.38074120561575991</v>
      </c>
      <c r="X79" s="15">
        <f>IF($F79="s-curve",$D79+($E79-$D79)*$I$2/(1+EXP($I$3*(COUNT($H$8:X$8)+$I$4))),TREND($D79:$E79,$D$8:$E$8,X$8))</f>
        <v>0.40302821401849898</v>
      </c>
      <c r="Y79" s="15">
        <f>IF($F79="s-curve",$D79+($E79-$D79)*$I$2/(1+EXP($I$3*(COUNT($H$8:Y$8)+$I$4))),TREND($D79:$E79,$D$8:$E$8,Y$8))</f>
        <v>0.42434858832931455</v>
      </c>
      <c r="Z79" s="15">
        <f>IF($F79="s-curve",$D79+($E79-$D79)*$I$2/(1+EXP($I$3*(COUNT($H$8:Z$8)+$I$4))),TREND($D79:$E79,$D$8:$E$8,Z$8))</f>
        <v>0.4438964230763921</v>
      </c>
      <c r="AA79" s="15">
        <f>IF($F79="s-curve",$D79+($E79-$D79)*$I$2/(1+EXP($I$3*(COUNT($H$8:AA$8)+$I$4))),TREND($D79:$E79,$D$8:$E$8,AA$8))</f>
        <v>0.46113362600272084</v>
      </c>
      <c r="AB79" s="15">
        <f>IF($F79="s-curve",$D79+($E79-$D79)*$I$2/(1+EXP($I$3*(COUNT($H$8:AB$8)+$I$4))),TREND($D79:$E79,$D$8:$E$8,AB$8))</f>
        <v>0.47581839164548712</v>
      </c>
      <c r="AC79" s="15">
        <f>IF($F79="s-curve",$D79+($E79-$D79)*$I$2/(1+EXP($I$3*(COUNT($H$8:AC$8)+$I$4))),TREND($D79:$E79,$D$8:$E$8,AC$8))</f>
        <v>0.48796579537794743</v>
      </c>
      <c r="AD79" s="15">
        <f>IF($F79="s-curve",$D79+($E79-$D79)*$I$2/(1+EXP($I$3*(COUNT($H$8:AD$8)+$I$4))),TREND($D79:$E79,$D$8:$E$8,AD$8))</f>
        <v>0.4977719402524256</v>
      </c>
      <c r="AE79" s="15">
        <f>IF($F79="s-curve",$D79+($E79-$D79)*$I$2/(1+EXP($I$3*(COUNT($H$8:AE$8)+$I$4))),TREND($D79:$E79,$D$8:$E$8,AE$8))</f>
        <v>0.50553324669135224</v>
      </c>
      <c r="AF79" s="15">
        <f>IF($F79="s-curve",$D79+($E79-$D79)*$I$2/(1+EXP($I$3*(COUNT($H$8:AF$8)+$I$4))),TREND($D79:$E79,$D$8:$E$8,AF$8))</f>
        <v>0.51158063586260405</v>
      </c>
      <c r="AG79" s="15">
        <f>IF($F79="s-curve",$D79+($E79-$D79)*$I$2/(1+EXP($I$3*(COUNT($H$8:AG$8)+$I$4))),TREND($D79:$E79,$D$8:$E$8,AG$8))</f>
        <v>0.51623532644019376</v>
      </c>
      <c r="AH79" s="15">
        <f>IF($F79="s-curve",$D79+($E79-$D79)*$I$2/(1+EXP($I$3*(COUNT($H$8:AH$8)+$I$4))),TREND($D79:$E79,$D$8:$E$8,AH$8))</f>
        <v>0.5197844466354371</v>
      </c>
      <c r="AI79" s="15">
        <f>IF($F79="s-curve",$D79+($E79-$D79)*$I$2/(1+EXP($I$3*(COUNT($H$8:AI$8)+$I$4))),TREND($D79:$E79,$D$8:$E$8,AI$8))</f>
        <v>0.5224711904942656</v>
      </c>
      <c r="AJ79" s="15">
        <f>IF($F79="s-curve",$D79+($E79-$D79)*$I$2/(1+EXP($I$3*(COUNT($H$8:AJ$8)+$I$4))),TREND($D79:$E79,$D$8:$E$8,AJ$8))</f>
        <v>0.52449404470683736</v>
      </c>
      <c r="AK79" s="15">
        <f>IF($F79="s-curve",$D79+($E79-$D79)*$I$2/(1+EXP($I$3*(COUNT($H$8:AK$8)+$I$4))),TREND($D79:$E79,$D$8:$E$8,AK$8))</f>
        <v>0.52601081357702018</v>
      </c>
      <c r="AL79" s="15">
        <f>IF($F79="s-curve",$D79+($E79-$D79)*$I$2/(1+EXP($I$3*(COUNT($H$8:AL$8)+$I$4))),TREND($D79:$E79,$D$8:$E$8,AL$8))</f>
        <v>0.52714461304239035</v>
      </c>
    </row>
    <row r="80" spans="1:38" x14ac:dyDescent="0.45">
      <c r="C80" s="15" t="s">
        <v>2</v>
      </c>
      <c r="D80" s="28">
        <f>MIN('Potencia Calcs'!B98,1)</f>
        <v>0</v>
      </c>
      <c r="E80" s="28">
        <f>MIN('Potencia Calcs'!AF98,1)</f>
        <v>0</v>
      </c>
      <c r="F80" s="9" t="str">
        <f>IF(D80=E80,"n/a",IF(OR(C80="battery electric vehicle",C80="natural gas vehicle",C80="plugin hybrid vehicle"),"s-curve","linear"))</f>
        <v>n/a</v>
      </c>
      <c r="H80" s="28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45">
      <c r="C81" s="15" t="s">
        <v>3</v>
      </c>
      <c r="D81" s="28">
        <f>MIN('Potencia Calcs'!B99,1)</f>
        <v>1</v>
      </c>
      <c r="E81" s="28">
        <f>D81</f>
        <v>1</v>
      </c>
      <c r="F81" s="9" t="str">
        <f>IF(D81=E81,"n/a",IF(OR(C81="battery electric vehicle",C81="natural gas vehicle",C81="plugin hybrid vehicle"),"s-curve","linear"))</f>
        <v>n/a</v>
      </c>
      <c r="H81" s="28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45">
      <c r="C82" s="15" t="s">
        <v>4</v>
      </c>
      <c r="D82" s="28">
        <f>MIN('Potencia Calcs'!B100,1)</f>
        <v>0</v>
      </c>
      <c r="E82" s="28">
        <f>MIN('Potencia Calcs'!AF100,1)</f>
        <v>0</v>
      </c>
      <c r="F82" s="9" t="str">
        <f>IF(D82=E82,"n/a",IF(OR(C82="battery electric vehicle",C82="natural gas vehicle",C82="plugin hybrid vehicle"),"s-curve","linear"))</f>
        <v>n/a</v>
      </c>
      <c r="H82" s="28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45">
      <c r="C83" s="15" t="s">
        <v>5</v>
      </c>
      <c r="D83" s="28">
        <f>MIN('Potencia Calcs'!B101,1)</f>
        <v>0</v>
      </c>
      <c r="E83" s="28">
        <f>MIN('Potencia Calcs'!AF101,1)</f>
        <v>0</v>
      </c>
      <c r="F83" s="9" t="str">
        <f>IF(D83=E83,"n/a",IF(OR(C83="battery electric vehicle",C83="natural gas vehicle",C83="plugin hybrid vehicle"),"s-curve","linear"))</f>
        <v>n/a</v>
      </c>
      <c r="H83" s="28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45">
      <c r="C84" s="15" t="s">
        <v>125</v>
      </c>
      <c r="D84" s="28">
        <f>MIN('Potencia Calcs'!B102,1)</f>
        <v>0</v>
      </c>
      <c r="E84" s="28">
        <f>MIN('Potencia Calcs'!AF102,1)</f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8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4.65" thickBot="1" x14ac:dyDescent="0.5">
      <c r="A85" s="30"/>
      <c r="B85" s="30"/>
      <c r="C85" s="30" t="s">
        <v>126</v>
      </c>
      <c r="D85" s="28">
        <f>MIN('Potencia Calcs'!B103,1)</f>
        <v>0</v>
      </c>
      <c r="E85" s="28">
        <f>MIN('Potencia Calcs'!AF103,1)</f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8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45">
      <c r="A86" s="29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8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4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8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4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8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4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8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4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8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4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8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4.65" thickBot="1" x14ac:dyDescent="0.5">
      <c r="A92" s="30"/>
      <c r="B92" s="30"/>
      <c r="C92" s="30" t="s">
        <v>126</v>
      </c>
      <c r="D92" s="30">
        <v>0</v>
      </c>
      <c r="E92" s="30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8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topLeftCell="Q1" workbookViewId="0">
      <selection activeCell="B4" sqref="B4:AF4"/>
    </sheetView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Data!H9</f>
        <v>0.1013893282348942</v>
      </c>
      <c r="C2" s="15">
        <f>Data!I9</f>
        <v>0.11755192845143754</v>
      </c>
      <c r="D2" s="15">
        <f>Data!J9</f>
        <v>0.12528967049993384</v>
      </c>
      <c r="E2" s="15">
        <f>Data!K9</f>
        <v>0.13658406470746054</v>
      </c>
      <c r="F2" s="15">
        <f>Data!L9</f>
        <v>0.15290144444775772</v>
      </c>
      <c r="G2" s="15">
        <f>Data!M9</f>
        <v>0.17612920090381301</v>
      </c>
      <c r="H2" s="15">
        <f>Data!N9</f>
        <v>0.20850634606955276</v>
      </c>
      <c r="I2" s="15">
        <f>Data!O9</f>
        <v>0.25233940001388561</v>
      </c>
      <c r="J2" s="15">
        <f>Data!P9</f>
        <v>0.30939542803181524</v>
      </c>
      <c r="K2" s="15">
        <f>Data!Q9</f>
        <v>0.37998156801313587</v>
      </c>
      <c r="L2" s="15">
        <f>Data!R9</f>
        <v>0.46201287956887016</v>
      </c>
      <c r="M2" s="15">
        <f>Data!S9</f>
        <v>0.55069466411744705</v>
      </c>
      <c r="N2" s="15">
        <f>Data!T9</f>
        <v>0.63937644866602406</v>
      </c>
      <c r="O2" s="15">
        <f>Data!U9</f>
        <v>0.72140776022175834</v>
      </c>
      <c r="P2" s="15">
        <f>Data!V9</f>
        <v>0.79199390020307903</v>
      </c>
      <c r="Q2" s="15">
        <f>Data!W9</f>
        <v>0.84904992822100855</v>
      </c>
      <c r="R2" s="15">
        <f>Data!X9</f>
        <v>0.89288298216534134</v>
      </c>
      <c r="S2" s="15">
        <f>Data!Y9</f>
        <v>0.92526012733108121</v>
      </c>
      <c r="T2" s="15">
        <f>Data!Z9</f>
        <v>0.94848788378713644</v>
      </c>
      <c r="U2" s="15">
        <f>Data!AA9</f>
        <v>0.96480526352743368</v>
      </c>
      <c r="V2" s="15">
        <f>Data!AB9</f>
        <v>0.97609965773496032</v>
      </c>
      <c r="W2" s="15">
        <f>Data!AC9</f>
        <v>0.98383739978345663</v>
      </c>
      <c r="X2" s="15">
        <f>Data!AD9</f>
        <v>0.98910125889132194</v>
      </c>
      <c r="Y2" s="15">
        <f>Data!AE9</f>
        <v>0.99266502645272847</v>
      </c>
      <c r="Z2" s="15">
        <f>Data!AF9</f>
        <v>0.99506995326046066</v>
      </c>
      <c r="AA2" s="15">
        <f>Data!AG9</f>
        <v>0.99668930270902412</v>
      </c>
      <c r="AB2" s="15">
        <f>Data!AH9</f>
        <v>0.99777807444419453</v>
      </c>
      <c r="AC2" s="15">
        <f>Data!AI9</f>
        <v>0.9985093836470198</v>
      </c>
      <c r="AD2" s="15">
        <f>Data!AJ9</f>
        <v>0.99900026324814861</v>
      </c>
      <c r="AE2" s="15">
        <f>Data!AK9</f>
        <v>0.99932961052846991</v>
      </c>
      <c r="AF2" s="15">
        <f>Data!AL9</f>
        <v>0.99955051394714967</v>
      </c>
    </row>
    <row r="3" spans="1:32" x14ac:dyDescent="0.45">
      <c r="A3" s="15" t="s">
        <v>2</v>
      </c>
      <c r="B3" s="15">
        <f>Data!H10</f>
        <v>8.4328980974594028E-3</v>
      </c>
      <c r="C3" s="15">
        <f>Data!I10</f>
        <v>8.7194116507606102E-3</v>
      </c>
      <c r="D3" s="15">
        <f>Data!J10</f>
        <v>8.8176621627105382E-3</v>
      </c>
      <c r="E3" s="15">
        <f>Data!K10</f>
        <v>8.9486949560993474E-3</v>
      </c>
      <c r="F3" s="15">
        <f>Data!L10</f>
        <v>9.1227319928539295E-3</v>
      </c>
      <c r="G3" s="15">
        <f>Data!M10</f>
        <v>9.3526304849771615E-3</v>
      </c>
      <c r="H3" s="15">
        <f>Data!N10</f>
        <v>9.6541436167449333E-3</v>
      </c>
      <c r="I3" s="15">
        <f>Data!O10</f>
        <v>1.0045870460376893E-2</v>
      </c>
      <c r="J3" s="15">
        <f>Data!P10</f>
        <v>1.0548618338458601E-2</v>
      </c>
      <c r="K3" s="15">
        <f>Data!Q10</f>
        <v>1.1183823064183562E-2</v>
      </c>
      <c r="L3" s="15">
        <f>Data!R10</f>
        <v>1.197068562382511E-2</v>
      </c>
      <c r="M3" s="15">
        <f>Data!S10</f>
        <v>1.292190882640348E-2</v>
      </c>
      <c r="N3" s="15">
        <f>Data!T10</f>
        <v>1.403846919719514E-2</v>
      </c>
      <c r="O3" s="15">
        <f>Data!U10</f>
        <v>1.530470349905119E-2</v>
      </c>
      <c r="P3" s="15">
        <f>Data!V10</f>
        <v>1.6685756164477539E-2</v>
      </c>
      <c r="Q3" s="15">
        <f>Data!W10</f>
        <v>1.8129423705688021E-2</v>
      </c>
      <c r="R3" s="15">
        <f>Data!X10</f>
        <v>1.9573091246898502E-2</v>
      </c>
      <c r="S3" s="15">
        <f>Data!Y10</f>
        <v>2.0954143912324849E-2</v>
      </c>
      <c r="T3" s="15">
        <f>Data!Z10</f>
        <v>2.2220378214180901E-2</v>
      </c>
      <c r="U3" s="15">
        <f>Data!AA10</f>
        <v>2.3336938584972558E-2</v>
      </c>
      <c r="V3" s="15">
        <f>Data!AB10</f>
        <v>2.428816178755093E-2</v>
      </c>
      <c r="W3" s="15">
        <f>Data!AC10</f>
        <v>2.5075024347192481E-2</v>
      </c>
      <c r="X3" s="15">
        <f>Data!AD10</f>
        <v>2.5710229072917441E-2</v>
      </c>
      <c r="Y3" s="15">
        <f>Data!AE10</f>
        <v>2.621297695099915E-2</v>
      </c>
      <c r="Z3" s="15">
        <f>Data!AF10</f>
        <v>2.6604703794631108E-2</v>
      </c>
      <c r="AA3" s="15">
        <f>Data!AG10</f>
        <v>2.6906216926398881E-2</v>
      </c>
      <c r="AB3" s="15">
        <f>Data!AH10</f>
        <v>2.7136115418522112E-2</v>
      </c>
      <c r="AC3" s="15">
        <f>Data!AI10</f>
        <v>2.7310152455276692E-2</v>
      </c>
      <c r="AD3" s="15">
        <f>Data!AJ10</f>
        <v>2.7441185248665505E-2</v>
      </c>
      <c r="AE3" s="15">
        <f>Data!AK10</f>
        <v>2.7539435760615433E-2</v>
      </c>
      <c r="AF3" s="15">
        <f>Data!AL10</f>
        <v>2.7612878972769268E-2</v>
      </c>
    </row>
    <row r="4" spans="1:32" x14ac:dyDescent="0.45">
      <c r="A4" s="15" t="s">
        <v>3</v>
      </c>
      <c r="B4" s="15">
        <f>Data!H11</f>
        <v>0.67087334892012906</v>
      </c>
      <c r="C4" s="15">
        <f>Data!I11</f>
        <v>0.67087334892012906</v>
      </c>
      <c r="D4" s="15">
        <f>Data!J11</f>
        <v>0.67087334892012906</v>
      </c>
      <c r="E4" s="15">
        <f>Data!K11</f>
        <v>0.67087334892012906</v>
      </c>
      <c r="F4" s="15">
        <f>Data!L11</f>
        <v>0.67087334892012906</v>
      </c>
      <c r="G4" s="15">
        <f>Data!M11</f>
        <v>0.67087334892012906</v>
      </c>
      <c r="H4" s="15">
        <f>Data!N11</f>
        <v>0.67087334892012906</v>
      </c>
      <c r="I4" s="15">
        <f>Data!O11</f>
        <v>0.67087334892012906</v>
      </c>
      <c r="J4" s="15">
        <f>Data!P11</f>
        <v>0.67087334892012906</v>
      </c>
      <c r="K4" s="15">
        <f>Data!Q11</f>
        <v>0.67087334892012906</v>
      </c>
      <c r="L4" s="15">
        <f>Data!R11</f>
        <v>0.67087334892012906</v>
      </c>
      <c r="M4" s="15">
        <f>Data!S11</f>
        <v>0.67087334892012906</v>
      </c>
      <c r="N4" s="15">
        <f>Data!T11</f>
        <v>0.67087334892012906</v>
      </c>
      <c r="O4" s="15">
        <f>Data!U11</f>
        <v>0.67087334892012906</v>
      </c>
      <c r="P4" s="15">
        <f>Data!V11</f>
        <v>0.67087334892012906</v>
      </c>
      <c r="Q4" s="15">
        <f>Data!W11</f>
        <v>0.67087334892012906</v>
      </c>
      <c r="R4" s="15">
        <f>Data!X11</f>
        <v>0.67087334892012906</v>
      </c>
      <c r="S4" s="15">
        <f>Data!Y11</f>
        <v>0.67087334892012906</v>
      </c>
      <c r="T4" s="15">
        <f>Data!Z11</f>
        <v>0.67087334892012906</v>
      </c>
      <c r="U4" s="15">
        <f>Data!AA11</f>
        <v>0.67087334892012906</v>
      </c>
      <c r="V4" s="15">
        <f>Data!AB11</f>
        <v>0.67087334892012906</v>
      </c>
      <c r="W4" s="15">
        <f>Data!AC11</f>
        <v>0.67087334892012906</v>
      </c>
      <c r="X4" s="15">
        <f>Data!AD11</f>
        <v>0.67087334892012906</v>
      </c>
      <c r="Y4" s="15">
        <f>Data!AE11</f>
        <v>0.67087334892012906</v>
      </c>
      <c r="Z4" s="15">
        <f>Data!AF11</f>
        <v>0.67087334892012906</v>
      </c>
      <c r="AA4" s="15">
        <f>Data!AG11</f>
        <v>0.67087334892012906</v>
      </c>
      <c r="AB4" s="15">
        <f>Data!AH11</f>
        <v>0.67087334892012906</v>
      </c>
      <c r="AC4" s="15">
        <f>Data!AI11</f>
        <v>0.67087334892012906</v>
      </c>
      <c r="AD4" s="15">
        <f>Data!AJ11</f>
        <v>0.67087334892012906</v>
      </c>
      <c r="AE4" s="15">
        <f>Data!AK11</f>
        <v>0.67087334892012906</v>
      </c>
      <c r="AF4" s="15">
        <f>Data!AL11</f>
        <v>0.67087334892012906</v>
      </c>
    </row>
    <row r="5" spans="1:32" x14ac:dyDescent="0.45">
      <c r="A5" s="15" t="s">
        <v>4</v>
      </c>
      <c r="B5" s="15">
        <f>Data!H12</f>
        <v>0.50474699267716927</v>
      </c>
      <c r="C5" s="15">
        <f>Data!I12</f>
        <v>0.50474699267716927</v>
      </c>
      <c r="D5" s="15">
        <f>Data!J12</f>
        <v>0.50474699267716927</v>
      </c>
      <c r="E5" s="15">
        <f>Data!K12</f>
        <v>0.50474699267716927</v>
      </c>
      <c r="F5" s="15">
        <f>Data!L12</f>
        <v>0.50474699267716927</v>
      </c>
      <c r="G5" s="15">
        <f>Data!M12</f>
        <v>0.50474699267716927</v>
      </c>
      <c r="H5" s="15">
        <f>Data!N12</f>
        <v>0.50474699267716927</v>
      </c>
      <c r="I5" s="15">
        <f>Data!O12</f>
        <v>0.50474699267716927</v>
      </c>
      <c r="J5" s="15">
        <f>Data!P12</f>
        <v>0.50474699267716927</v>
      </c>
      <c r="K5" s="15">
        <f>Data!Q12</f>
        <v>0.50474699267716927</v>
      </c>
      <c r="L5" s="15">
        <f>Data!R12</f>
        <v>0.50474699267716927</v>
      </c>
      <c r="M5" s="15">
        <f>Data!S12</f>
        <v>0.50474699267716927</v>
      </c>
      <c r="N5" s="15">
        <f>Data!T12</f>
        <v>0.50474699267716927</v>
      </c>
      <c r="O5" s="15">
        <f>Data!U12</f>
        <v>0.50474699267716927</v>
      </c>
      <c r="P5" s="15">
        <f>Data!V12</f>
        <v>0.50474699267716927</v>
      </c>
      <c r="Q5" s="15">
        <f>Data!W12</f>
        <v>0.50474699267716927</v>
      </c>
      <c r="R5" s="15">
        <f>Data!X12</f>
        <v>0.50474699267716927</v>
      </c>
      <c r="S5" s="15">
        <f>Data!Y12</f>
        <v>0.50474699267716927</v>
      </c>
      <c r="T5" s="15">
        <f>Data!Z12</f>
        <v>0.50474699267716927</v>
      </c>
      <c r="U5" s="15">
        <f>Data!AA12</f>
        <v>0.50474699267716927</v>
      </c>
      <c r="V5" s="15">
        <f>Data!AB12</f>
        <v>0.50474699267716927</v>
      </c>
      <c r="W5" s="15">
        <f>Data!AC12</f>
        <v>0.50474699267716927</v>
      </c>
      <c r="X5" s="15">
        <f>Data!AD12</f>
        <v>0.50474699267716927</v>
      </c>
      <c r="Y5" s="15">
        <f>Data!AE12</f>
        <v>0.50474699267716927</v>
      </c>
      <c r="Z5" s="15">
        <f>Data!AF12</f>
        <v>0.50474699267716927</v>
      </c>
      <c r="AA5" s="15">
        <f>Data!AG12</f>
        <v>0.50474699267716927</v>
      </c>
      <c r="AB5" s="15">
        <f>Data!AH12</f>
        <v>0.50474699267716927</v>
      </c>
      <c r="AC5" s="15">
        <f>Data!AI12</f>
        <v>0.50474699267716927</v>
      </c>
      <c r="AD5" s="15">
        <f>Data!AJ12</f>
        <v>0.50474699267716927</v>
      </c>
      <c r="AE5" s="15">
        <f>Data!AK12</f>
        <v>0.50474699267716927</v>
      </c>
      <c r="AF5" s="15">
        <f>Data!AL12</f>
        <v>0.50474699267716927</v>
      </c>
    </row>
    <row r="6" spans="1:32" x14ac:dyDescent="0.45">
      <c r="A6" s="15" t="s">
        <v>5</v>
      </c>
      <c r="B6" s="15">
        <f>Data!H13</f>
        <v>1.5989630976584193E-2</v>
      </c>
      <c r="C6" s="15">
        <f>Data!I13</f>
        <v>1.7317377213688871E-2</v>
      </c>
      <c r="D6" s="15">
        <f>Data!J13</f>
        <v>1.7772684636434014E-2</v>
      </c>
      <c r="E6" s="15">
        <f>Data!K13</f>
        <v>1.8379910006245417E-2</v>
      </c>
      <c r="F6" s="15">
        <f>Data!L13</f>
        <v>1.9186423408509568E-2</v>
      </c>
      <c r="G6" s="15">
        <f>Data!M13</f>
        <v>2.0251807067731289E-2</v>
      </c>
      <c r="H6" s="15">
        <f>Data!N13</f>
        <v>2.1649063572806437E-2</v>
      </c>
      <c r="I6" s="15">
        <f>Data!O13</f>
        <v>2.3464383778822796E-2</v>
      </c>
      <c r="J6" s="15">
        <f>Data!P13</f>
        <v>2.5794191900093751E-2</v>
      </c>
      <c r="K6" s="15">
        <f>Data!Q13</f>
        <v>2.8737824669485927E-2</v>
      </c>
      <c r="L6" s="15">
        <f>Data!R13</f>
        <v>3.2384262300952135E-2</v>
      </c>
      <c r="M6" s="15">
        <f>Data!S13</f>
        <v>3.6792371492709419E-2</v>
      </c>
      <c r="N6" s="15">
        <f>Data!T13</f>
        <v>4.1966677607507032E-2</v>
      </c>
      <c r="O6" s="15">
        <f>Data!U13</f>
        <v>4.7834594884756325E-2</v>
      </c>
      <c r="P6" s="15">
        <f>Data!V13</f>
        <v>5.4234597462768729E-2</v>
      </c>
      <c r="Q6" s="15">
        <f>Data!W13</f>
        <v>6.0924766648089095E-2</v>
      </c>
      <c r="R6" s="15">
        <f>Data!X13</f>
        <v>6.7614935833409467E-2</v>
      </c>
      <c r="S6" s="15">
        <f>Data!Y13</f>
        <v>7.4014938411421857E-2</v>
      </c>
      <c r="T6" s="15">
        <f>Data!Z13</f>
        <v>7.988285568867115E-2</v>
      </c>
      <c r="U6" s="15">
        <f>Data!AA13</f>
        <v>8.505716180346877E-2</v>
      </c>
      <c r="V6" s="15">
        <f>Data!AB13</f>
        <v>8.9465270995226054E-2</v>
      </c>
      <c r="W6" s="15">
        <f>Data!AC13</f>
        <v>9.3111708626692269E-2</v>
      </c>
      <c r="X6" s="15">
        <f>Data!AD13</f>
        <v>9.6055341396084445E-2</v>
      </c>
      <c r="Y6" s="15">
        <f>Data!AE13</f>
        <v>9.83851495173554E-2</v>
      </c>
      <c r="Z6" s="15">
        <f>Data!AF13</f>
        <v>0.10020046972337175</v>
      </c>
      <c r="AA6" s="15">
        <f>Data!AG13</f>
        <v>0.10159772622844691</v>
      </c>
      <c r="AB6" s="15">
        <f>Data!AH13</f>
        <v>0.10266310988766862</v>
      </c>
      <c r="AC6" s="15">
        <f>Data!AI13</f>
        <v>0.10346962328993277</v>
      </c>
      <c r="AD6" s="15">
        <f>Data!AJ13</f>
        <v>0.10407684865974418</v>
      </c>
      <c r="AE6" s="15">
        <f>Data!AK13</f>
        <v>0.10453215608248932</v>
      </c>
      <c r="AF6" s="15">
        <f>Data!AL13</f>
        <v>0.10487250280415251</v>
      </c>
    </row>
    <row r="7" spans="1:32" x14ac:dyDescent="0.45">
      <c r="A7" s="15" t="s">
        <v>125</v>
      </c>
      <c r="B7" s="15">
        <f>Data!H14</f>
        <v>3.5096818448319883E-2</v>
      </c>
      <c r="C7" s="15">
        <f>Data!I14</f>
        <v>3.5096818448319883E-2</v>
      </c>
      <c r="D7" s="15">
        <f>Data!J14</f>
        <v>3.5096818448319883E-2</v>
      </c>
      <c r="E7" s="15">
        <f>Data!K14</f>
        <v>3.5096818448319883E-2</v>
      </c>
      <c r="F7" s="15">
        <f>Data!L14</f>
        <v>3.5096818448319883E-2</v>
      </c>
      <c r="G7" s="15">
        <f>Data!M14</f>
        <v>3.5096818448319883E-2</v>
      </c>
      <c r="H7" s="15">
        <f>Data!N14</f>
        <v>3.5096818448319883E-2</v>
      </c>
      <c r="I7" s="15">
        <f>Data!O14</f>
        <v>3.5096818448319883E-2</v>
      </c>
      <c r="J7" s="15">
        <f>Data!P14</f>
        <v>3.5096818448319883E-2</v>
      </c>
      <c r="K7" s="15">
        <f>Data!Q14</f>
        <v>3.5096818448319883E-2</v>
      </c>
      <c r="L7" s="15">
        <f>Data!R14</f>
        <v>3.5096818448319883E-2</v>
      </c>
      <c r="M7" s="15">
        <f>Data!S14</f>
        <v>3.5096818448319883E-2</v>
      </c>
      <c r="N7" s="15">
        <f>Data!T14</f>
        <v>3.5096818448319883E-2</v>
      </c>
      <c r="O7" s="15">
        <f>Data!U14</f>
        <v>3.5096818448319883E-2</v>
      </c>
      <c r="P7" s="15">
        <f>Data!V14</f>
        <v>3.5096818448319883E-2</v>
      </c>
      <c r="Q7" s="15">
        <f>Data!W14</f>
        <v>3.5096818448319883E-2</v>
      </c>
      <c r="R7" s="15">
        <f>Data!X14</f>
        <v>3.5096818448319883E-2</v>
      </c>
      <c r="S7" s="15">
        <f>Data!Y14</f>
        <v>3.5096818448319883E-2</v>
      </c>
      <c r="T7" s="15">
        <f>Data!Z14</f>
        <v>3.5096818448319883E-2</v>
      </c>
      <c r="U7" s="15">
        <f>Data!AA14</f>
        <v>3.5096818448319883E-2</v>
      </c>
      <c r="V7" s="15">
        <f>Data!AB14</f>
        <v>3.5096818448319883E-2</v>
      </c>
      <c r="W7" s="15">
        <f>Data!AC14</f>
        <v>3.5096818448319883E-2</v>
      </c>
      <c r="X7" s="15">
        <f>Data!AD14</f>
        <v>3.5096818448319883E-2</v>
      </c>
      <c r="Y7" s="15">
        <f>Data!AE14</f>
        <v>3.5096818448319883E-2</v>
      </c>
      <c r="Z7" s="15">
        <f>Data!AF14</f>
        <v>3.5096818448319883E-2</v>
      </c>
      <c r="AA7" s="15">
        <f>Data!AG14</f>
        <v>3.5096818448319883E-2</v>
      </c>
      <c r="AB7" s="15">
        <f>Data!AH14</f>
        <v>3.5096818448319883E-2</v>
      </c>
      <c r="AC7" s="15">
        <f>Data!AI14</f>
        <v>3.5096818448319883E-2</v>
      </c>
      <c r="AD7" s="15">
        <f>Data!AJ14</f>
        <v>3.5096818448319883E-2</v>
      </c>
      <c r="AE7" s="15">
        <f>Data!AK14</f>
        <v>3.5096818448319883E-2</v>
      </c>
      <c r="AF7" s="15">
        <f>Data!AL14</f>
        <v>3.5096818448319883E-2</v>
      </c>
    </row>
    <row r="8" spans="1:32" x14ac:dyDescent="0.45">
      <c r="A8" s="15" t="s">
        <v>126</v>
      </c>
      <c r="B8" s="15">
        <f>Data!H15</f>
        <v>9.2734269421550388E-5</v>
      </c>
      <c r="C8" s="15">
        <f>Data!I15</f>
        <v>4.1688632668838131E-4</v>
      </c>
      <c r="D8" s="15">
        <f>Data!J15</f>
        <v>5.2804374039232336E-4</v>
      </c>
      <c r="E8" s="15">
        <f>Data!K15</f>
        <v>6.7628995442656529E-4</v>
      </c>
      <c r="F8" s="15">
        <f>Data!L15</f>
        <v>8.7318976197358852E-4</v>
      </c>
      <c r="G8" s="15">
        <f>Data!M15</f>
        <v>1.1332893919060814E-3</v>
      </c>
      <c r="H8" s="15">
        <f>Data!N15</f>
        <v>1.4744114813478339E-3</v>
      </c>
      <c r="I8" s="15">
        <f>Data!O15</f>
        <v>1.9175984119027413E-3</v>
      </c>
      <c r="J8" s="15">
        <f>Data!P15</f>
        <v>2.486390907367679E-3</v>
      </c>
      <c r="K8" s="15">
        <f>Data!Q15</f>
        <v>3.2050407452442731E-3</v>
      </c>
      <c r="L8" s="15">
        <f>Data!R15</f>
        <v>4.0952712929974849E-3</v>
      </c>
      <c r="M8" s="15">
        <f>Data!S15</f>
        <v>5.1714540930187063E-3</v>
      </c>
      <c r="N8" s="15">
        <f>Data!T15</f>
        <v>6.434693954046276E-3</v>
      </c>
      <c r="O8" s="15">
        <f>Data!U15</f>
        <v>7.8672700021921258E-3</v>
      </c>
      <c r="P8" s="15">
        <f>Data!V15</f>
        <v>9.4297477891370322E-3</v>
      </c>
      <c r="Q8" s="15">
        <f>Data!W15</f>
        <v>1.1063065997301372E-2</v>
      </c>
      <c r="R8" s="15">
        <f>Data!X15</f>
        <v>1.2696384205465712E-2</v>
      </c>
      <c r="S8" s="15">
        <f>Data!Y15</f>
        <v>1.4258861992410618E-2</v>
      </c>
      <c r="T8" s="15">
        <f>Data!Z15</f>
        <v>1.569143804055647E-2</v>
      </c>
      <c r="U8" s="15">
        <f>Data!AA15</f>
        <v>1.6954677901584038E-2</v>
      </c>
      <c r="V8" s="15">
        <f>Data!AB15</f>
        <v>1.8030860701605263E-2</v>
      </c>
      <c r="W8" s="15">
        <f>Data!AC15</f>
        <v>1.8921091249358476E-2</v>
      </c>
      <c r="X8" s="15">
        <f>Data!AD15</f>
        <v>1.9639741087235069E-2</v>
      </c>
      <c r="Y8" s="15">
        <f>Data!AE15</f>
        <v>2.0208533582700007E-2</v>
      </c>
      <c r="Z8" s="15">
        <f>Data!AF15</f>
        <v>2.0651720513254913E-2</v>
      </c>
      <c r="AA8" s="15">
        <f>Data!AG15</f>
        <v>2.0992842602696668E-2</v>
      </c>
      <c r="AB8" s="15">
        <f>Data!AH15</f>
        <v>2.1252942232629159E-2</v>
      </c>
      <c r="AC8" s="15">
        <f>Data!AI15</f>
        <v>2.1449842040176179E-2</v>
      </c>
      <c r="AD8" s="15">
        <f>Data!AJ15</f>
        <v>2.1598088254210425E-2</v>
      </c>
      <c r="AE8" s="15">
        <f>Data!AK15</f>
        <v>2.1709245667914365E-2</v>
      </c>
      <c r="AF8" s="15">
        <f>Data!AL15</f>
        <v>2.1792336914515615E-2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Data!H16</f>
        <v>6.224500949984741E-2</v>
      </c>
      <c r="C2" s="15">
        <f>Data!I16</f>
        <v>6.6961118098538164E-2</v>
      </c>
      <c r="D2" s="15">
        <f>Data!J16</f>
        <v>6.8578354277748527E-2</v>
      </c>
      <c r="E2" s="15">
        <f>Data!K16</f>
        <v>7.073519773765205E-2</v>
      </c>
      <c r="F2" s="15">
        <f>Data!L16</f>
        <v>7.3599905379129943E-2</v>
      </c>
      <c r="G2" s="15">
        <f>Data!M16</f>
        <v>7.7384111197793537E-2</v>
      </c>
      <c r="H2" s="15">
        <f>Data!N16</f>
        <v>8.2347117858261293E-2</v>
      </c>
      <c r="I2" s="15">
        <f>Data!O16</f>
        <v>8.879507228940299E-2</v>
      </c>
      <c r="J2" s="15">
        <f>Data!P16</f>
        <v>9.7070469957247607E-2</v>
      </c>
      <c r="K2" s="15">
        <f>Data!Q16</f>
        <v>0.1075261514927426</v>
      </c>
      <c r="L2" s="15">
        <f>Data!R16</f>
        <v>0.12047817153073391</v>
      </c>
      <c r="M2" s="15">
        <f>Data!S16</f>
        <v>0.13613562254226733</v>
      </c>
      <c r="N2" s="15">
        <f>Data!T16</f>
        <v>0.15451457845892516</v>
      </c>
      <c r="O2" s="15">
        <f>Data!U16</f>
        <v>0.17535721717578392</v>
      </c>
      <c r="P2" s="15">
        <f>Data!V16</f>
        <v>0.19808980443253676</v>
      </c>
      <c r="Q2" s="15">
        <f>Data!W16</f>
        <v>0.22185305341781544</v>
      </c>
      <c r="R2" s="15">
        <f>Data!X16</f>
        <v>0.24561630240309415</v>
      </c>
      <c r="S2" s="15">
        <f>Data!Y16</f>
        <v>0.26834888965984699</v>
      </c>
      <c r="T2" s="15">
        <f>Data!Z16</f>
        <v>0.28919152837670575</v>
      </c>
      <c r="U2" s="15">
        <f>Data!AA16</f>
        <v>0.30757048429336359</v>
      </c>
      <c r="V2" s="15">
        <f>Data!AB16</f>
        <v>0.32322793530489696</v>
      </c>
      <c r="W2" s="15">
        <f>Data!AC16</f>
        <v>0.3361799553428883</v>
      </c>
      <c r="X2" s="15">
        <f>Data!AD16</f>
        <v>0.34663563687838328</v>
      </c>
      <c r="Y2" s="15">
        <f>Data!AE16</f>
        <v>0.35491103454622791</v>
      </c>
      <c r="Z2" s="15">
        <f>Data!AF16</f>
        <v>0.36135898897736962</v>
      </c>
      <c r="AA2" s="15">
        <f>Data!AG16</f>
        <v>0.36632199563783741</v>
      </c>
      <c r="AB2" s="15">
        <f>Data!AH16</f>
        <v>0.37010620145650097</v>
      </c>
      <c r="AC2" s="15">
        <f>Data!AI16</f>
        <v>0.37297090909797881</v>
      </c>
      <c r="AD2" s="15">
        <f>Data!AJ16</f>
        <v>0.37512775255788239</v>
      </c>
      <c r="AE2" s="15">
        <f>Data!AK16</f>
        <v>0.37674498873709272</v>
      </c>
      <c r="AF2" s="15">
        <f>Data!AL16</f>
        <v>0.37795388849196765</v>
      </c>
    </row>
    <row r="3" spans="1:32" x14ac:dyDescent="0.45">
      <c r="A3" s="15" t="s">
        <v>2</v>
      </c>
      <c r="B3" s="15">
        <f>Data!H17</f>
        <v>6.736298515723875E-3</v>
      </c>
      <c r="C3" s="15">
        <f>Data!I17</f>
        <v>7.3308785498964468E-3</v>
      </c>
      <c r="D3" s="15">
        <f>Data!J17</f>
        <v>7.9254585840689007E-3</v>
      </c>
      <c r="E3" s="15">
        <f>Data!K17</f>
        <v>8.5200386182415766E-3</v>
      </c>
      <c r="F3" s="15">
        <f>Data!L17</f>
        <v>9.1146186524140305E-3</v>
      </c>
      <c r="G3" s="15">
        <f>Data!M17</f>
        <v>9.7091986865864843E-3</v>
      </c>
      <c r="H3" s="15">
        <f>Data!N17</f>
        <v>1.030377872075916E-2</v>
      </c>
      <c r="I3" s="15">
        <f>Data!O17</f>
        <v>1.0898358754931614E-2</v>
      </c>
      <c r="J3" s="15">
        <f>Data!P17</f>
        <v>1.1492938789104068E-2</v>
      </c>
      <c r="K3" s="15">
        <f>Data!Q17</f>
        <v>1.2087518823276744E-2</v>
      </c>
      <c r="L3" s="15">
        <f>Data!R17</f>
        <v>1.2682098857449198E-2</v>
      </c>
      <c r="M3" s="15">
        <f>Data!S17</f>
        <v>1.3276678891621874E-2</v>
      </c>
      <c r="N3" s="15">
        <f>Data!T17</f>
        <v>1.3871258925794328E-2</v>
      </c>
      <c r="O3" s="15">
        <f>Data!U17</f>
        <v>1.4465838959966781E-2</v>
      </c>
      <c r="P3" s="15">
        <f>Data!V17</f>
        <v>1.5060418994139457E-2</v>
      </c>
      <c r="Q3" s="15">
        <f>Data!W17</f>
        <v>1.5654999028311911E-2</v>
      </c>
      <c r="R3" s="15">
        <f>Data!X17</f>
        <v>1.6249579062484365E-2</v>
      </c>
      <c r="S3" s="15">
        <f>Data!Y17</f>
        <v>1.6844159096657041E-2</v>
      </c>
      <c r="T3" s="15">
        <f>Data!Z17</f>
        <v>1.7438739130829495E-2</v>
      </c>
      <c r="U3" s="15">
        <f>Data!AA17</f>
        <v>1.8033319165002171E-2</v>
      </c>
      <c r="V3" s="15">
        <f>Data!AB17</f>
        <v>1.8627899199174625E-2</v>
      </c>
      <c r="W3" s="15">
        <f>Data!AC17</f>
        <v>1.9222479233347078E-2</v>
      </c>
      <c r="X3" s="15">
        <f>Data!AD17</f>
        <v>1.9817059267519754E-2</v>
      </c>
      <c r="Y3" s="15">
        <f>Data!AE17</f>
        <v>2.0411639301692208E-2</v>
      </c>
      <c r="Z3" s="15">
        <f>Data!AF17</f>
        <v>2.1006219335864662E-2</v>
      </c>
      <c r="AA3" s="15">
        <f>Data!AG17</f>
        <v>2.1600799370037338E-2</v>
      </c>
      <c r="AB3" s="15">
        <f>Data!AH17</f>
        <v>2.2195379404209792E-2</v>
      </c>
      <c r="AC3" s="15">
        <f>Data!AI17</f>
        <v>2.2789959438382468E-2</v>
      </c>
      <c r="AD3" s="15">
        <f>Data!AJ17</f>
        <v>2.3384539472554922E-2</v>
      </c>
      <c r="AE3" s="15">
        <f>Data!AK17</f>
        <v>2.3979119506727375E-2</v>
      </c>
      <c r="AF3" s="15">
        <f>Data!AL17</f>
        <v>2.4573699540900051E-2</v>
      </c>
    </row>
    <row r="4" spans="1:32" x14ac:dyDescent="0.45">
      <c r="A4" s="15" t="s">
        <v>3</v>
      </c>
      <c r="B4" s="15">
        <f>Data!H18</f>
        <v>0.1050168324532732</v>
      </c>
      <c r="C4" s="15">
        <f>Data!I18</f>
        <v>0.1050168324532732</v>
      </c>
      <c r="D4" s="15">
        <f>Data!J18</f>
        <v>0.1050168324532732</v>
      </c>
      <c r="E4" s="15">
        <f>Data!K18</f>
        <v>0.1050168324532732</v>
      </c>
      <c r="F4" s="15">
        <f>Data!L18</f>
        <v>0.1050168324532732</v>
      </c>
      <c r="G4" s="15">
        <f>Data!M18</f>
        <v>0.1050168324532732</v>
      </c>
      <c r="H4" s="15">
        <f>Data!N18</f>
        <v>0.1050168324532732</v>
      </c>
      <c r="I4" s="15">
        <f>Data!O18</f>
        <v>0.1050168324532732</v>
      </c>
      <c r="J4" s="15">
        <f>Data!P18</f>
        <v>0.1050168324532732</v>
      </c>
      <c r="K4" s="15">
        <f>Data!Q18</f>
        <v>0.1050168324532732</v>
      </c>
      <c r="L4" s="15">
        <f>Data!R18</f>
        <v>0.1050168324532732</v>
      </c>
      <c r="M4" s="15">
        <f>Data!S18</f>
        <v>0.1050168324532732</v>
      </c>
      <c r="N4" s="15">
        <f>Data!T18</f>
        <v>0.1050168324532732</v>
      </c>
      <c r="O4" s="15">
        <f>Data!U18</f>
        <v>0.1050168324532732</v>
      </c>
      <c r="P4" s="15">
        <f>Data!V18</f>
        <v>0.1050168324532732</v>
      </c>
      <c r="Q4" s="15">
        <f>Data!W18</f>
        <v>0.1050168324532732</v>
      </c>
      <c r="R4" s="15">
        <f>Data!X18</f>
        <v>0.1050168324532732</v>
      </c>
      <c r="S4" s="15">
        <f>Data!Y18</f>
        <v>0.1050168324532732</v>
      </c>
      <c r="T4" s="15">
        <f>Data!Z18</f>
        <v>0.1050168324532732</v>
      </c>
      <c r="U4" s="15">
        <f>Data!AA18</f>
        <v>0.1050168324532732</v>
      </c>
      <c r="V4" s="15">
        <f>Data!AB18</f>
        <v>0.1050168324532732</v>
      </c>
      <c r="W4" s="15">
        <f>Data!AC18</f>
        <v>0.1050168324532732</v>
      </c>
      <c r="X4" s="15">
        <f>Data!AD18</f>
        <v>0.1050168324532732</v>
      </c>
      <c r="Y4" s="15">
        <f>Data!AE18</f>
        <v>0.1050168324532732</v>
      </c>
      <c r="Z4" s="15">
        <f>Data!AF18</f>
        <v>0.1050168324532732</v>
      </c>
      <c r="AA4" s="15">
        <f>Data!AG18</f>
        <v>0.1050168324532732</v>
      </c>
      <c r="AB4" s="15">
        <f>Data!AH18</f>
        <v>0.1050168324532732</v>
      </c>
      <c r="AC4" s="15">
        <f>Data!AI18</f>
        <v>0.1050168324532732</v>
      </c>
      <c r="AD4" s="15">
        <f>Data!AJ18</f>
        <v>0.1050168324532732</v>
      </c>
      <c r="AE4" s="15">
        <f>Data!AK18</f>
        <v>0.1050168324532732</v>
      </c>
      <c r="AF4" s="15">
        <f>Data!AL18</f>
        <v>0.1050168324532732</v>
      </c>
    </row>
    <row r="5" spans="1:32" x14ac:dyDescent="0.45">
      <c r="A5" s="15" t="s">
        <v>4</v>
      </c>
      <c r="B5" s="15">
        <f>Data!H19</f>
        <v>1</v>
      </c>
      <c r="C5" s="15">
        <f>Data!I19</f>
        <v>1</v>
      </c>
      <c r="D5" s="15">
        <f>Data!J19</f>
        <v>1</v>
      </c>
      <c r="E5" s="15">
        <f>Data!K19</f>
        <v>1</v>
      </c>
      <c r="F5" s="15">
        <f>Data!L19</f>
        <v>1</v>
      </c>
      <c r="G5" s="15">
        <f>Data!M19</f>
        <v>1</v>
      </c>
      <c r="H5" s="15">
        <f>Data!N19</f>
        <v>1</v>
      </c>
      <c r="I5" s="15">
        <f>Data!O19</f>
        <v>1</v>
      </c>
      <c r="J5" s="15">
        <f>Data!P19</f>
        <v>1</v>
      </c>
      <c r="K5" s="15">
        <f>Data!Q19</f>
        <v>1</v>
      </c>
      <c r="L5" s="15">
        <f>Data!R19</f>
        <v>1</v>
      </c>
      <c r="M5" s="15">
        <f>Data!S19</f>
        <v>1</v>
      </c>
      <c r="N5" s="15">
        <f>Data!T19</f>
        <v>1</v>
      </c>
      <c r="O5" s="15">
        <f>Data!U19</f>
        <v>1</v>
      </c>
      <c r="P5" s="15">
        <f>Data!V19</f>
        <v>1</v>
      </c>
      <c r="Q5" s="15">
        <f>Data!W19</f>
        <v>1</v>
      </c>
      <c r="R5" s="15">
        <f>Data!X19</f>
        <v>1</v>
      </c>
      <c r="S5" s="15">
        <f>Data!Y19</f>
        <v>1</v>
      </c>
      <c r="T5" s="15">
        <f>Data!Z19</f>
        <v>1</v>
      </c>
      <c r="U5" s="15">
        <f>Data!AA19</f>
        <v>1</v>
      </c>
      <c r="V5" s="15">
        <f>Data!AB19</f>
        <v>1</v>
      </c>
      <c r="W5" s="15">
        <f>Data!AC19</f>
        <v>1</v>
      </c>
      <c r="X5" s="15">
        <f>Data!AD19</f>
        <v>1</v>
      </c>
      <c r="Y5" s="15">
        <f>Data!AE19</f>
        <v>1</v>
      </c>
      <c r="Z5" s="15">
        <f>Data!AF19</f>
        <v>1</v>
      </c>
      <c r="AA5" s="15">
        <f>Data!AG19</f>
        <v>1</v>
      </c>
      <c r="AB5" s="15">
        <f>Data!AH19</f>
        <v>1</v>
      </c>
      <c r="AC5" s="15">
        <f>Data!AI19</f>
        <v>1</v>
      </c>
      <c r="AD5" s="15">
        <f>Data!AJ19</f>
        <v>1</v>
      </c>
      <c r="AE5" s="15">
        <f>Data!AK19</f>
        <v>1</v>
      </c>
      <c r="AF5" s="15">
        <f>Data!AL19</f>
        <v>1</v>
      </c>
    </row>
    <row r="6" spans="1:32" x14ac:dyDescent="0.45">
      <c r="A6" s="15" t="s">
        <v>5</v>
      </c>
      <c r="B6" s="15">
        <f>Data!H20</f>
        <v>2.6872926351066591E-2</v>
      </c>
      <c r="C6" s="15">
        <f>Data!I20</f>
        <v>2.9065579343678184E-2</v>
      </c>
      <c r="D6" s="15">
        <f>Data!J20</f>
        <v>2.9817478430372194E-2</v>
      </c>
      <c r="E6" s="15">
        <f>Data!K20</f>
        <v>3.0820256285883217E-2</v>
      </c>
      <c r="F6" s="15">
        <f>Data!L20</f>
        <v>3.2152140327906246E-2</v>
      </c>
      <c r="G6" s="15">
        <f>Data!M20</f>
        <v>3.3911525218927291E-2</v>
      </c>
      <c r="H6" s="15">
        <f>Data!N20</f>
        <v>3.6218968141137967E-2</v>
      </c>
      <c r="I6" s="15">
        <f>Data!O20</f>
        <v>3.9216805507222147E-2</v>
      </c>
      <c r="J6" s="15">
        <f>Data!P20</f>
        <v>4.3064273198379167E-2</v>
      </c>
      <c r="K6" s="15">
        <f>Data!Q20</f>
        <v>4.7925416857149308E-2</v>
      </c>
      <c r="L6" s="15">
        <f>Data!R20</f>
        <v>5.3947179270455684E-2</v>
      </c>
      <c r="M6" s="15">
        <f>Data!S20</f>
        <v>6.1226773473744167E-2</v>
      </c>
      <c r="N6" s="15">
        <f>Data!T20</f>
        <v>6.9771672694878245E-2</v>
      </c>
      <c r="O6" s="15">
        <f>Data!U20</f>
        <v>7.9462008105969012E-2</v>
      </c>
      <c r="P6" s="15">
        <f>Data!V20</f>
        <v>9.0031034334958043E-2</v>
      </c>
      <c r="Q6" s="15">
        <f>Data!W20</f>
        <v>0.10107924450895842</v>
      </c>
      <c r="R6" s="15">
        <f>Data!X20</f>
        <v>0.11212745468295876</v>
      </c>
      <c r="S6" s="15">
        <f>Data!Y20</f>
        <v>0.12269648091194779</v>
      </c>
      <c r="T6" s="15">
        <f>Data!Z20</f>
        <v>0.13238681632303856</v>
      </c>
      <c r="U6" s="15">
        <f>Data!AA20</f>
        <v>0.14093171554417264</v>
      </c>
      <c r="V6" s="15">
        <f>Data!AB20</f>
        <v>0.14821130974746113</v>
      </c>
      <c r="W6" s="15">
        <f>Data!AC20</f>
        <v>0.15423307216076751</v>
      </c>
      <c r="X6" s="15">
        <f>Data!AD20</f>
        <v>0.15909421581953764</v>
      </c>
      <c r="Y6" s="15">
        <f>Data!AE20</f>
        <v>0.16294168351069468</v>
      </c>
      <c r="Z6" s="15">
        <f>Data!AF20</f>
        <v>0.16593952087677885</v>
      </c>
      <c r="AA6" s="15">
        <f>Data!AG20</f>
        <v>0.16824696379898954</v>
      </c>
      <c r="AB6" s="15">
        <f>Data!AH20</f>
        <v>0.17000634869001058</v>
      </c>
      <c r="AC6" s="15">
        <f>Data!AI20</f>
        <v>0.17133823273203358</v>
      </c>
      <c r="AD6" s="15">
        <f>Data!AJ20</f>
        <v>0.17234101058754461</v>
      </c>
      <c r="AE6" s="15">
        <f>Data!AK20</f>
        <v>0.17309290967423863</v>
      </c>
      <c r="AF6" s="15">
        <f>Data!AL20</f>
        <v>0.17365496154599361</v>
      </c>
    </row>
    <row r="7" spans="1:32" x14ac:dyDescent="0.45">
      <c r="A7" s="15" t="s">
        <v>125</v>
      </c>
      <c r="B7" s="15">
        <f>Data!H21</f>
        <v>1.0855163184442365E-2</v>
      </c>
      <c r="C7" s="15">
        <f>Data!I21</f>
        <v>1.0855163184442365E-2</v>
      </c>
      <c r="D7" s="15">
        <f>Data!J21</f>
        <v>1.0855163184442365E-2</v>
      </c>
      <c r="E7" s="15">
        <f>Data!K21</f>
        <v>1.0855163184442365E-2</v>
      </c>
      <c r="F7" s="15">
        <f>Data!L21</f>
        <v>1.0855163184442365E-2</v>
      </c>
      <c r="G7" s="15">
        <f>Data!M21</f>
        <v>1.0855163184442365E-2</v>
      </c>
      <c r="H7" s="15">
        <f>Data!N21</f>
        <v>1.0855163184442365E-2</v>
      </c>
      <c r="I7" s="15">
        <f>Data!O21</f>
        <v>1.0855163184442365E-2</v>
      </c>
      <c r="J7" s="15">
        <f>Data!P21</f>
        <v>1.0855163184442365E-2</v>
      </c>
      <c r="K7" s="15">
        <f>Data!Q21</f>
        <v>1.0855163184442365E-2</v>
      </c>
      <c r="L7" s="15">
        <f>Data!R21</f>
        <v>1.0855163184442365E-2</v>
      </c>
      <c r="M7" s="15">
        <f>Data!S21</f>
        <v>1.0855163184442365E-2</v>
      </c>
      <c r="N7" s="15">
        <f>Data!T21</f>
        <v>1.0855163184442365E-2</v>
      </c>
      <c r="O7" s="15">
        <f>Data!U21</f>
        <v>1.0855163184442365E-2</v>
      </c>
      <c r="P7" s="15">
        <f>Data!V21</f>
        <v>1.0855163184442365E-2</v>
      </c>
      <c r="Q7" s="15">
        <f>Data!W21</f>
        <v>1.0855163184442365E-2</v>
      </c>
      <c r="R7" s="15">
        <f>Data!X21</f>
        <v>1.0855163184442365E-2</v>
      </c>
      <c r="S7" s="15">
        <f>Data!Y21</f>
        <v>1.0855163184442365E-2</v>
      </c>
      <c r="T7" s="15">
        <f>Data!Z21</f>
        <v>1.0855163184442365E-2</v>
      </c>
      <c r="U7" s="15">
        <f>Data!AA21</f>
        <v>1.0855163184442365E-2</v>
      </c>
      <c r="V7" s="15">
        <f>Data!AB21</f>
        <v>1.0855163184442365E-2</v>
      </c>
      <c r="W7" s="15">
        <f>Data!AC21</f>
        <v>1.0855163184442365E-2</v>
      </c>
      <c r="X7" s="15">
        <f>Data!AD21</f>
        <v>1.0855163184442365E-2</v>
      </c>
      <c r="Y7" s="15">
        <f>Data!AE21</f>
        <v>1.0855163184442365E-2</v>
      </c>
      <c r="Z7" s="15">
        <f>Data!AF21</f>
        <v>1.0855163184442365E-2</v>
      </c>
      <c r="AA7" s="15">
        <f>Data!AG21</f>
        <v>1.0855163184442365E-2</v>
      </c>
      <c r="AB7" s="15">
        <f>Data!AH21</f>
        <v>1.0855163184442365E-2</v>
      </c>
      <c r="AC7" s="15">
        <f>Data!AI21</f>
        <v>1.0855163184442365E-2</v>
      </c>
      <c r="AD7" s="15">
        <f>Data!AJ21</f>
        <v>1.0855163184442365E-2</v>
      </c>
      <c r="AE7" s="15">
        <f>Data!AK21</f>
        <v>1.0855163184442365E-2</v>
      </c>
      <c r="AF7" s="15">
        <f>Data!AL21</f>
        <v>1.0855163184442365E-2</v>
      </c>
    </row>
    <row r="8" spans="1:32" x14ac:dyDescent="0.45">
      <c r="A8" s="15" t="s">
        <v>126</v>
      </c>
      <c r="B8" s="15">
        <f>Data!H22</f>
        <v>2.2707067924382859E-4</v>
      </c>
      <c r="C8" s="15">
        <f>Data!I22</f>
        <v>5.2074830195817268E-4</v>
      </c>
      <c r="D8" s="15">
        <f>Data!J22</f>
        <v>6.2145549869447702E-4</v>
      </c>
      <c r="E8" s="15">
        <f>Data!K22</f>
        <v>7.5576467470609245E-4</v>
      </c>
      <c r="F8" s="15">
        <f>Data!L22</f>
        <v>9.3415338487158747E-4</v>
      </c>
      <c r="G8" s="15">
        <f>Data!M22</f>
        <v>1.1698003267158507E-3</v>
      </c>
      <c r="H8" s="15">
        <f>Data!N22</f>
        <v>1.4788525817818704E-3</v>
      </c>
      <c r="I8" s="15">
        <f>Data!O22</f>
        <v>1.8803742789781153E-3</v>
      </c>
      <c r="J8" s="15">
        <f>Data!P22</f>
        <v>2.3956930133225939E-3</v>
      </c>
      <c r="K8" s="15">
        <f>Data!Q22</f>
        <v>3.0467805854058295E-3</v>
      </c>
      <c r="L8" s="15">
        <f>Data!R22</f>
        <v>3.8533180886265554E-3</v>
      </c>
      <c r="M8" s="15">
        <f>Data!S22</f>
        <v>4.8283259567892941E-3</v>
      </c>
      <c r="N8" s="15">
        <f>Data!T22</f>
        <v>5.9728051324966155E-3</v>
      </c>
      <c r="O8" s="15">
        <f>Data!U22</f>
        <v>7.2707007303970308E-3</v>
      </c>
      <c r="P8" s="15">
        <f>Data!V22</f>
        <v>8.6862856441038347E-3</v>
      </c>
      <c r="Q8" s="15">
        <f>Data!W22</f>
        <v>1.0166051074421336E-2</v>
      </c>
      <c r="R8" s="15">
        <f>Data!X22</f>
        <v>1.1645816504738837E-2</v>
      </c>
      <c r="S8" s="15">
        <f>Data!Y22</f>
        <v>1.3061401418445641E-2</v>
      </c>
      <c r="T8" s="15">
        <f>Data!Z22</f>
        <v>1.4359297016346056E-2</v>
      </c>
      <c r="U8" s="15">
        <f>Data!AA22</f>
        <v>1.5503776192053377E-2</v>
      </c>
      <c r="V8" s="15">
        <f>Data!AB22</f>
        <v>1.6478784060216113E-2</v>
      </c>
      <c r="W8" s="15">
        <f>Data!AC22</f>
        <v>1.7285321563436842E-2</v>
      </c>
      <c r="X8" s="15">
        <f>Data!AD22</f>
        <v>1.7936409135520075E-2</v>
      </c>
      <c r="Y8" s="15">
        <f>Data!AE22</f>
        <v>1.8451727869864556E-2</v>
      </c>
      <c r="Z8" s="15">
        <f>Data!AF22</f>
        <v>1.88532495670608E-2</v>
      </c>
      <c r="AA8" s="15">
        <f>Data!AG22</f>
        <v>1.9162301822126821E-2</v>
      </c>
      <c r="AB8" s="15">
        <f>Data!AH22</f>
        <v>1.9397948763971083E-2</v>
      </c>
      <c r="AC8" s="15">
        <f>Data!AI22</f>
        <v>1.9576337474136576E-2</v>
      </c>
      <c r="AD8" s="15">
        <f>Data!AJ22</f>
        <v>1.9710646650148194E-2</v>
      </c>
      <c r="AE8" s="15">
        <f>Data!AK22</f>
        <v>1.9811353846884497E-2</v>
      </c>
      <c r="AF8" s="15">
        <f>Data!AL22</f>
        <v>1.9886633454782032E-2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Data!H23</f>
        <v>3.5090305461910193E-2</v>
      </c>
      <c r="C2" s="15">
        <f>Data!I23</f>
        <v>4.0180226614778422E-2</v>
      </c>
      <c r="D2" s="15">
        <f>Data!J23</f>
        <v>4.1925649661234937E-2</v>
      </c>
      <c r="E2" s="15">
        <f>Data!K23</f>
        <v>4.425345083889147E-2</v>
      </c>
      <c r="F2" s="15">
        <f>Data!L23</f>
        <v>4.7345223582460072E-2</v>
      </c>
      <c r="G2" s="15">
        <f>Data!M23</f>
        <v>5.1429376616715899E-2</v>
      </c>
      <c r="H2" s="15">
        <f>Data!N23</f>
        <v>5.6785765693497026E-2</v>
      </c>
      <c r="I2" s="15">
        <f>Data!O23</f>
        <v>6.3744803842217701E-2</v>
      </c>
      <c r="J2" s="15">
        <f>Data!P23</f>
        <v>7.2676133720764591E-2</v>
      </c>
      <c r="K2" s="15">
        <f>Data!Q23</f>
        <v>8.3960563139956479E-2</v>
      </c>
      <c r="L2" s="15">
        <f>Data!R23</f>
        <v>9.7939198148922671E-2</v>
      </c>
      <c r="M2" s="15">
        <f>Data!S23</f>
        <v>0.11483770449920608</v>
      </c>
      <c r="N2" s="15">
        <f>Data!T23</f>
        <v>0.13467343018919534</v>
      </c>
      <c r="O2" s="15">
        <f>Data!U23</f>
        <v>0.15716811738023684</v>
      </c>
      <c r="P2" s="15">
        <f>Data!V23</f>
        <v>0.18170255595734905</v>
      </c>
      <c r="Q2" s="15">
        <f>Data!W23</f>
        <v>0.20734934952453329</v>
      </c>
      <c r="R2" s="15">
        <f>Data!X23</f>
        <v>0.23299614309171757</v>
      </c>
      <c r="S2" s="15">
        <f>Data!Y23</f>
        <v>0.25753058166882969</v>
      </c>
      <c r="T2" s="15">
        <f>Data!Z23</f>
        <v>0.28002526885987122</v>
      </c>
      <c r="U2" s="15">
        <f>Data!AA23</f>
        <v>0.29986099454986048</v>
      </c>
      <c r="V2" s="15">
        <f>Data!AB23</f>
        <v>0.31675950090014393</v>
      </c>
      <c r="W2" s="15">
        <f>Data!AC23</f>
        <v>0.33073813590911016</v>
      </c>
      <c r="X2" s="15">
        <f>Data!AD23</f>
        <v>0.342022565328302</v>
      </c>
      <c r="Y2" s="15">
        <f>Data!AE23</f>
        <v>0.35095389520684894</v>
      </c>
      <c r="Z2" s="15">
        <f>Data!AF23</f>
        <v>0.35791293335556962</v>
      </c>
      <c r="AA2" s="15">
        <f>Data!AG23</f>
        <v>0.36326932243235077</v>
      </c>
      <c r="AB2" s="15">
        <f>Data!AH23</f>
        <v>0.36735347546660657</v>
      </c>
      <c r="AC2" s="15">
        <f>Data!AI23</f>
        <v>0.3704452482101751</v>
      </c>
      <c r="AD2" s="15">
        <f>Data!AJ23</f>
        <v>0.37277304938783162</v>
      </c>
      <c r="AE2" s="15">
        <f>Data!AK23</f>
        <v>0.37451847243428815</v>
      </c>
      <c r="AF2" s="15">
        <f>Data!AL23</f>
        <v>0.37582319311772272</v>
      </c>
    </row>
    <row r="3" spans="1:32" x14ac:dyDescent="0.45">
      <c r="A3" s="15" t="s">
        <v>2</v>
      </c>
      <c r="B3" s="15">
        <f>Data!H24</f>
        <v>1.7839975388717264E-2</v>
      </c>
      <c r="C3" s="15">
        <f>Data!I24</f>
        <v>1.7938626199547895E-2</v>
      </c>
      <c r="D3" s="15">
        <f>Data!J24</f>
        <v>1.7972455289155378E-2</v>
      </c>
      <c r="E3" s="15">
        <f>Data!K24</f>
        <v>1.8017571798180063E-2</v>
      </c>
      <c r="F3" s="15">
        <f>Data!L24</f>
        <v>1.8077495297758289E-2</v>
      </c>
      <c r="G3" s="15">
        <f>Data!M24</f>
        <v>1.8156652714206415E-2</v>
      </c>
      <c r="H3" s="15">
        <f>Data!N24</f>
        <v>1.826046809949014E-2</v>
      </c>
      <c r="I3" s="15">
        <f>Data!O24</f>
        <v>1.8395345386456704E-2</v>
      </c>
      <c r="J3" s="15">
        <f>Data!P24</f>
        <v>1.8568448840882122E-2</v>
      </c>
      <c r="K3" s="15">
        <f>Data!Q24</f>
        <v>1.8787159127059541E-2</v>
      </c>
      <c r="L3" s="15">
        <f>Data!R24</f>
        <v>1.905808742565664E-2</v>
      </c>
      <c r="M3" s="15">
        <f>Data!S24</f>
        <v>1.9385607499782471E-2</v>
      </c>
      <c r="N3" s="15">
        <f>Data!T24</f>
        <v>1.9770055581385608E-2</v>
      </c>
      <c r="O3" s="15">
        <f>Data!U24</f>
        <v>2.0206038588612973E-2</v>
      </c>
      <c r="P3" s="15">
        <f>Data!V24</f>
        <v>2.0681555239306582E-2</v>
      </c>
      <c r="Q3" s="15">
        <f>Data!W24</f>
        <v>2.1178631108386171E-2</v>
      </c>
      <c r="R3" s="15">
        <f>Data!X24</f>
        <v>2.1675706977465757E-2</v>
      </c>
      <c r="S3" s="15">
        <f>Data!Y24</f>
        <v>2.2151223628159366E-2</v>
      </c>
      <c r="T3" s="15">
        <f>Data!Z24</f>
        <v>2.2587206635386728E-2</v>
      </c>
      <c r="U3" s="15">
        <f>Data!AA24</f>
        <v>2.2971654716989868E-2</v>
      </c>
      <c r="V3" s="15">
        <f>Data!AB24</f>
        <v>2.32991747911157E-2</v>
      </c>
      <c r="W3" s="15">
        <f>Data!AC24</f>
        <v>2.3570103089712798E-2</v>
      </c>
      <c r="X3" s="15">
        <f>Data!AD24</f>
        <v>2.3788813375890217E-2</v>
      </c>
      <c r="Y3" s="15">
        <f>Data!AE24</f>
        <v>2.3961916830315635E-2</v>
      </c>
      <c r="Z3" s="15">
        <f>Data!AF24</f>
        <v>2.4096794117282199E-2</v>
      </c>
      <c r="AA3" s="15">
        <f>Data!AG24</f>
        <v>2.4200609502565924E-2</v>
      </c>
      <c r="AB3" s="15">
        <f>Data!AH24</f>
        <v>2.427976691901405E-2</v>
      </c>
      <c r="AC3" s="15">
        <f>Data!AI24</f>
        <v>2.4339690418592276E-2</v>
      </c>
      <c r="AD3" s="15">
        <f>Data!AJ24</f>
        <v>2.4384806927616961E-2</v>
      </c>
      <c r="AE3" s="15">
        <f>Data!AK24</f>
        <v>2.4418636017224445E-2</v>
      </c>
      <c r="AF3" s="15">
        <f>Data!AL24</f>
        <v>2.4443923590344467E-2</v>
      </c>
    </row>
    <row r="4" spans="1:32" x14ac:dyDescent="0.45">
      <c r="A4" s="15" t="s">
        <v>3</v>
      </c>
      <c r="B4" s="15">
        <f>Data!H25</f>
        <v>7.3224975324625383E-3</v>
      </c>
      <c r="C4" s="15">
        <f>Data!I25</f>
        <v>7.3224975324625383E-3</v>
      </c>
      <c r="D4" s="15">
        <f>Data!J25</f>
        <v>7.3224975324625383E-3</v>
      </c>
      <c r="E4" s="15">
        <f>Data!K25</f>
        <v>7.3224975324625383E-3</v>
      </c>
      <c r="F4" s="15">
        <f>Data!L25</f>
        <v>7.3224975324625383E-3</v>
      </c>
      <c r="G4" s="15">
        <f>Data!M25</f>
        <v>7.3224975324625383E-3</v>
      </c>
      <c r="H4" s="15">
        <f>Data!N25</f>
        <v>7.3224975324625383E-3</v>
      </c>
      <c r="I4" s="15">
        <f>Data!O25</f>
        <v>7.3224975324625383E-3</v>
      </c>
      <c r="J4" s="15">
        <f>Data!P25</f>
        <v>7.3224975324625383E-3</v>
      </c>
      <c r="K4" s="15">
        <f>Data!Q25</f>
        <v>7.3224975324625383E-3</v>
      </c>
      <c r="L4" s="15">
        <f>Data!R25</f>
        <v>7.3224975324625383E-3</v>
      </c>
      <c r="M4" s="15">
        <f>Data!S25</f>
        <v>7.3224975324625383E-3</v>
      </c>
      <c r="N4" s="15">
        <f>Data!T25</f>
        <v>7.3224975324625383E-3</v>
      </c>
      <c r="O4" s="15">
        <f>Data!U25</f>
        <v>7.3224975324625383E-3</v>
      </c>
      <c r="P4" s="15">
        <f>Data!V25</f>
        <v>7.3224975324625383E-3</v>
      </c>
      <c r="Q4" s="15">
        <f>Data!W25</f>
        <v>7.3224975324625383E-3</v>
      </c>
      <c r="R4" s="15">
        <f>Data!X25</f>
        <v>7.3224975324625383E-3</v>
      </c>
      <c r="S4" s="15">
        <f>Data!Y25</f>
        <v>7.3224975324625383E-3</v>
      </c>
      <c r="T4" s="15">
        <f>Data!Z25</f>
        <v>7.3224975324625383E-3</v>
      </c>
      <c r="U4" s="15">
        <f>Data!AA25</f>
        <v>7.3224975324625383E-3</v>
      </c>
      <c r="V4" s="15">
        <f>Data!AB25</f>
        <v>7.3224975324625383E-3</v>
      </c>
      <c r="W4" s="15">
        <f>Data!AC25</f>
        <v>7.3224975324625383E-3</v>
      </c>
      <c r="X4" s="15">
        <f>Data!AD25</f>
        <v>7.3224975324625383E-3</v>
      </c>
      <c r="Y4" s="15">
        <f>Data!AE25</f>
        <v>7.3224975324625383E-3</v>
      </c>
      <c r="Z4" s="15">
        <f>Data!AF25</f>
        <v>7.3224975324625383E-3</v>
      </c>
      <c r="AA4" s="15">
        <f>Data!AG25</f>
        <v>7.3224975324625383E-3</v>
      </c>
      <c r="AB4" s="15">
        <f>Data!AH25</f>
        <v>7.3224975324625383E-3</v>
      </c>
      <c r="AC4" s="15">
        <f>Data!AI25</f>
        <v>7.3224975324625383E-3</v>
      </c>
      <c r="AD4" s="15">
        <f>Data!AJ25</f>
        <v>7.3224975324625383E-3</v>
      </c>
      <c r="AE4" s="15">
        <f>Data!AK25</f>
        <v>7.3224975324625383E-3</v>
      </c>
      <c r="AF4" s="15">
        <f>Data!AL25</f>
        <v>7.3224975324625383E-3</v>
      </c>
    </row>
    <row r="5" spans="1:32" x14ac:dyDescent="0.4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45">
      <c r="A6" s="15" t="s">
        <v>5</v>
      </c>
      <c r="B6" s="15">
        <f>Data!H27</f>
        <v>8.6043351749067465E-3</v>
      </c>
      <c r="C6" s="15">
        <f>Data!I27</f>
        <v>8.7361585325653641E-3</v>
      </c>
      <c r="D6" s="15">
        <f>Data!J27</f>
        <v>8.7813630690617654E-3</v>
      </c>
      <c r="E6" s="15">
        <f>Data!K27</f>
        <v>8.8416505583929998E-3</v>
      </c>
      <c r="F6" s="15">
        <f>Data!L27</f>
        <v>8.9217240707194015E-3</v>
      </c>
      <c r="G6" s="15">
        <f>Data!M27</f>
        <v>9.0274991407052804E-3</v>
      </c>
      <c r="H6" s="15">
        <f>Data!N27</f>
        <v>9.1662237244111277E-3</v>
      </c>
      <c r="I6" s="15">
        <f>Data!O27</f>
        <v>9.3464551557608695E-3</v>
      </c>
      <c r="J6" s="15">
        <f>Data!P27</f>
        <v>9.5777667728933549E-3</v>
      </c>
      <c r="K6" s="15">
        <f>Data!Q27</f>
        <v>9.8700210791238755E-3</v>
      </c>
      <c r="L6" s="15">
        <f>Data!R27</f>
        <v>1.0232052345821955E-2</v>
      </c>
      <c r="M6" s="15">
        <f>Data!S27</f>
        <v>1.0669705067663147E-2</v>
      </c>
      <c r="N6" s="15">
        <f>Data!T27</f>
        <v>1.1183428538718532E-2</v>
      </c>
      <c r="O6" s="15">
        <f>Data!U27</f>
        <v>1.1766016187120983E-2</v>
      </c>
      <c r="P6" s="15">
        <f>Data!V27</f>
        <v>1.2401431152180224E-2</v>
      </c>
      <c r="Q6" s="15">
        <f>Data!W27</f>
        <v>1.3065654887610493E-2</v>
      </c>
      <c r="R6" s="15">
        <f>Data!X27</f>
        <v>1.3729878623040762E-2</v>
      </c>
      <c r="S6" s="15">
        <f>Data!Y27</f>
        <v>1.4365293588100002E-2</v>
      </c>
      <c r="T6" s="15">
        <f>Data!Z27</f>
        <v>1.4947881236502454E-2</v>
      </c>
      <c r="U6" s="15">
        <f>Data!AA27</f>
        <v>1.5461604707557839E-2</v>
      </c>
      <c r="V6" s="15">
        <f>Data!AB27</f>
        <v>1.589925742939903E-2</v>
      </c>
      <c r="W6" s="15">
        <f>Data!AC27</f>
        <v>1.6261288696097109E-2</v>
      </c>
      <c r="X6" s="15">
        <f>Data!AD27</f>
        <v>1.6553543002327635E-2</v>
      </c>
      <c r="Y6" s="15">
        <f>Data!AE27</f>
        <v>1.6784854619460117E-2</v>
      </c>
      <c r="Z6" s="15">
        <f>Data!AF27</f>
        <v>1.6965086050809861E-2</v>
      </c>
      <c r="AA6" s="15">
        <f>Data!AG27</f>
        <v>1.7103810634515708E-2</v>
      </c>
      <c r="AB6" s="15">
        <f>Data!AH27</f>
        <v>1.7209585704501585E-2</v>
      </c>
      <c r="AC6" s="15">
        <f>Data!AI27</f>
        <v>1.7289659216827985E-2</v>
      </c>
      <c r="AD6" s="15">
        <f>Data!AJ27</f>
        <v>1.7349946706159223E-2</v>
      </c>
      <c r="AE6" s="15">
        <f>Data!AK27</f>
        <v>1.7395151242655622E-2</v>
      </c>
      <c r="AF6" s="15">
        <f>Data!AL27</f>
        <v>1.7428942072833818E-2</v>
      </c>
    </row>
    <row r="7" spans="1:32" x14ac:dyDescent="0.45">
      <c r="A7" s="15" t="s">
        <v>125</v>
      </c>
      <c r="B7" s="15">
        <f>Data!H28</f>
        <v>3.3327778703549412E-3</v>
      </c>
      <c r="C7" s="15">
        <f>Data!I28</f>
        <v>3.3011135893813576E-3</v>
      </c>
      <c r="D7" s="15">
        <f>Data!J28</f>
        <v>3.2694493084077653E-3</v>
      </c>
      <c r="E7" s="15">
        <f>Data!K28</f>
        <v>3.2377850274341868E-3</v>
      </c>
      <c r="F7" s="15">
        <f>Data!L28</f>
        <v>3.2061207464605945E-3</v>
      </c>
      <c r="G7" s="15">
        <f>Data!M28</f>
        <v>3.1744564654870161E-3</v>
      </c>
      <c r="H7" s="15">
        <f>Data!N28</f>
        <v>3.1427921845134238E-3</v>
      </c>
      <c r="I7" s="15">
        <f>Data!O28</f>
        <v>3.1111279035398315E-3</v>
      </c>
      <c r="J7" s="15">
        <f>Data!P28</f>
        <v>3.0794636225662531E-3</v>
      </c>
      <c r="K7" s="15">
        <f>Data!Q28</f>
        <v>3.0477993415926607E-3</v>
      </c>
      <c r="L7" s="15">
        <f>Data!R28</f>
        <v>3.0161350606190823E-3</v>
      </c>
      <c r="M7" s="15">
        <f>Data!S28</f>
        <v>2.98447077964549E-3</v>
      </c>
      <c r="N7" s="15">
        <f>Data!T28</f>
        <v>2.9528064986718977E-3</v>
      </c>
      <c r="O7" s="15">
        <f>Data!U28</f>
        <v>2.9211422176983193E-3</v>
      </c>
      <c r="P7" s="15">
        <f>Data!V28</f>
        <v>2.889477936724727E-3</v>
      </c>
      <c r="Q7" s="15">
        <f>Data!W28</f>
        <v>2.8578136557511485E-3</v>
      </c>
      <c r="R7" s="15">
        <f>Data!X28</f>
        <v>2.8261493747775562E-3</v>
      </c>
      <c r="S7" s="15">
        <f>Data!Y28</f>
        <v>2.7944850938039639E-3</v>
      </c>
      <c r="T7" s="15">
        <f>Data!Z28</f>
        <v>2.7628208128303855E-3</v>
      </c>
      <c r="U7" s="15">
        <f>Data!AA28</f>
        <v>2.7311565318567932E-3</v>
      </c>
      <c r="V7" s="15">
        <f>Data!AB28</f>
        <v>2.6994922508832148E-3</v>
      </c>
      <c r="W7" s="15">
        <f>Data!AC28</f>
        <v>2.6678279699096225E-3</v>
      </c>
      <c r="X7" s="15">
        <f>Data!AD28</f>
        <v>2.636163688936044E-3</v>
      </c>
      <c r="Y7" s="15">
        <f>Data!AE28</f>
        <v>2.6044994079624517E-3</v>
      </c>
      <c r="Z7" s="15">
        <f>Data!AF28</f>
        <v>2.5728351269888594E-3</v>
      </c>
      <c r="AA7" s="15">
        <f>Data!AG28</f>
        <v>2.541170846015281E-3</v>
      </c>
      <c r="AB7" s="15">
        <f>Data!AH28</f>
        <v>2.5095065650416887E-3</v>
      </c>
      <c r="AC7" s="15">
        <f>Data!AI28</f>
        <v>2.4778422840681102E-3</v>
      </c>
      <c r="AD7" s="15">
        <f>Data!AJ28</f>
        <v>2.4461780030945179E-3</v>
      </c>
      <c r="AE7" s="15">
        <f>Data!AK28</f>
        <v>2.4145137221209256E-3</v>
      </c>
      <c r="AF7" s="15">
        <f>Data!AL28</f>
        <v>2.3828494411473472E-3</v>
      </c>
    </row>
    <row r="8" spans="1:32" x14ac:dyDescent="0.45">
      <c r="A8" s="15" t="s">
        <v>126</v>
      </c>
      <c r="B8" s="15">
        <f>Data!H29</f>
        <v>8.0114852652762996E-5</v>
      </c>
      <c r="C8" s="15">
        <f>Data!I29</f>
        <v>1.5969788591996532E-3</v>
      </c>
      <c r="D8" s="15">
        <f>Data!J29</f>
        <v>2.1171380750011353E-3</v>
      </c>
      <c r="E8" s="15">
        <f>Data!K29</f>
        <v>2.810853697451383E-3</v>
      </c>
      <c r="F8" s="15">
        <f>Data!L29</f>
        <v>3.7322429784030515E-3</v>
      </c>
      <c r="G8" s="15">
        <f>Data!M29</f>
        <v>4.9493747470161879E-3</v>
      </c>
      <c r="H8" s="15">
        <f>Data!N29</f>
        <v>6.5456497288106973E-3</v>
      </c>
      <c r="I8" s="15">
        <f>Data!O29</f>
        <v>8.619535388519341E-3</v>
      </c>
      <c r="J8" s="15">
        <f>Data!P29</f>
        <v>1.1281190140426523E-2</v>
      </c>
      <c r="K8" s="15">
        <f>Data!Q29</f>
        <v>1.4644099762463674E-2</v>
      </c>
      <c r="L8" s="15">
        <f>Data!R29</f>
        <v>1.8809918381050443E-2</v>
      </c>
      <c r="M8" s="15">
        <f>Data!S29</f>
        <v>2.3845897382946107E-2</v>
      </c>
      <c r="N8" s="15">
        <f>Data!T29</f>
        <v>2.9757206701741194E-2</v>
      </c>
      <c r="O8" s="15">
        <f>Data!U29</f>
        <v>3.6460921811236446E-2</v>
      </c>
      <c r="P8" s="15">
        <f>Data!V29</f>
        <v>4.3772509885147116E-2</v>
      </c>
      <c r="Q8" s="15">
        <f>Data!W29</f>
        <v>5.1415594498251199E-2</v>
      </c>
      <c r="R8" s="15">
        <f>Data!X29</f>
        <v>5.9058679111355282E-2</v>
      </c>
      <c r="S8" s="15">
        <f>Data!Y29</f>
        <v>6.6370267185265952E-2</v>
      </c>
      <c r="T8" s="15">
        <f>Data!Z29</f>
        <v>7.3073982294761211E-2</v>
      </c>
      <c r="U8" s="15">
        <f>Data!AA29</f>
        <v>7.8985291613556288E-2</v>
      </c>
      <c r="V8" s="15">
        <f>Data!AB29</f>
        <v>8.4021270615451948E-2</v>
      </c>
      <c r="W8" s="15">
        <f>Data!AC29</f>
        <v>8.8187089234038743E-2</v>
      </c>
      <c r="X8" s="15">
        <f>Data!AD29</f>
        <v>9.1549998856075884E-2</v>
      </c>
      <c r="Y8" s="15">
        <f>Data!AE29</f>
        <v>9.4211653607983059E-2</v>
      </c>
      <c r="Z8" s="15">
        <f>Data!AF29</f>
        <v>9.6285539267691705E-2</v>
      </c>
      <c r="AA8" s="15">
        <f>Data!AG29</f>
        <v>9.7881814249486221E-2</v>
      </c>
      <c r="AB8" s="15">
        <f>Data!AH29</f>
        <v>9.9098946018099349E-2</v>
      </c>
      <c r="AC8" s="15">
        <f>Data!AI29</f>
        <v>0.10002033529905101</v>
      </c>
      <c r="AD8" s="15">
        <f>Data!AJ29</f>
        <v>0.10071405092150128</v>
      </c>
      <c r="AE8" s="15">
        <f>Data!AK29</f>
        <v>0.10123421013730274</v>
      </c>
      <c r="AF8" s="15">
        <f>Data!AL29</f>
        <v>0.10162303420428929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topLeftCell="P1"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Data!H30</f>
        <v>0</v>
      </c>
      <c r="C2" s="15">
        <f>Data!I30</f>
        <v>5.6357183417895832E-3</v>
      </c>
      <c r="D2" s="15">
        <f>Data!J30</f>
        <v>7.5683047967986441E-3</v>
      </c>
      <c r="E2" s="15">
        <f>Data!K30</f>
        <v>1.0145718355664038E-2</v>
      </c>
      <c r="F2" s="15">
        <f>Data!L30</f>
        <v>1.3569024893478646E-2</v>
      </c>
      <c r="G2" s="15">
        <f>Data!M30</f>
        <v>1.8091125624422326E-2</v>
      </c>
      <c r="H2" s="15">
        <f>Data!N30</f>
        <v>2.4021885504418895E-2</v>
      </c>
      <c r="I2" s="15">
        <f>Data!O30</f>
        <v>3.17271480729477E-2</v>
      </c>
      <c r="J2" s="15">
        <f>Data!P30</f>
        <v>4.161619312912427E-2</v>
      </c>
      <c r="K2" s="15">
        <f>Data!Q30</f>
        <v>5.4110662875189522E-2</v>
      </c>
      <c r="L2" s="15">
        <f>Data!R30</f>
        <v>6.9588240493227788E-2</v>
      </c>
      <c r="M2" s="15">
        <f>Data!S30</f>
        <v>8.8298790092502785E-2</v>
      </c>
      <c r="N2" s="15">
        <f>Data!T30</f>
        <v>0.11026151991412</v>
      </c>
      <c r="O2" s="15">
        <f>Data!U30</f>
        <v>0.1351683342611229</v>
      </c>
      <c r="P2" s="15">
        <f>Data!V30</f>
        <v>0.16233362451647879</v>
      </c>
      <c r="Q2" s="15">
        <f>Data!W30</f>
        <v>0.19073054866789174</v>
      </c>
      <c r="R2" s="15">
        <f>Data!X30</f>
        <v>0.2191274728193047</v>
      </c>
      <c r="S2" s="15">
        <f>Data!Y30</f>
        <v>0.24629276307466058</v>
      </c>
      <c r="T2" s="15">
        <f>Data!Z30</f>
        <v>0.27119957742166345</v>
      </c>
      <c r="U2" s="15">
        <f>Data!AA30</f>
        <v>0.29316230724328068</v>
      </c>
      <c r="V2" s="15">
        <f>Data!AB30</f>
        <v>0.31187285684255567</v>
      </c>
      <c r="W2" s="15">
        <f>Data!AC30</f>
        <v>0.32735043446059398</v>
      </c>
      <c r="X2" s="15">
        <f>Data!AD30</f>
        <v>0.33984490420665925</v>
      </c>
      <c r="Y2" s="15">
        <f>Data!AE30</f>
        <v>0.3497339492628358</v>
      </c>
      <c r="Z2" s="15">
        <f>Data!AF30</f>
        <v>0.35743921183136462</v>
      </c>
      <c r="AA2" s="15">
        <f>Data!AG30</f>
        <v>0.36336997171136121</v>
      </c>
      <c r="AB2" s="15">
        <f>Data!AH30</f>
        <v>0.36789207244230487</v>
      </c>
      <c r="AC2" s="15">
        <f>Data!AI30</f>
        <v>0.3713153789801194</v>
      </c>
      <c r="AD2" s="15">
        <f>Data!AJ30</f>
        <v>0.37389279253898489</v>
      </c>
      <c r="AE2" s="15">
        <f>Data!AK30</f>
        <v>0.37582537899399393</v>
      </c>
      <c r="AF2" s="15">
        <f>Data!AL30</f>
        <v>0.37727000614355211</v>
      </c>
    </row>
    <row r="3" spans="1:32" x14ac:dyDescent="0.45">
      <c r="A3" s="15" t="s">
        <v>2</v>
      </c>
      <c r="B3" s="15">
        <f>Data!H31</f>
        <v>3.2321341001292854E-4</v>
      </c>
      <c r="C3" s="15">
        <f>Data!I31</f>
        <v>6.8149086068793291E-4</v>
      </c>
      <c r="D3" s="15">
        <f>Data!J31</f>
        <v>8.043504690497345E-4</v>
      </c>
      <c r="E3" s="15">
        <f>Data!K31</f>
        <v>9.6820343387200684E-4</v>
      </c>
      <c r="F3" s="15">
        <f>Data!L31</f>
        <v>1.1858320421281512E-3</v>
      </c>
      <c r="G3" s="15">
        <f>Data!M31</f>
        <v>1.473313889750721E-3</v>
      </c>
      <c r="H3" s="15">
        <f>Data!N31</f>
        <v>1.8503479076885357E-3</v>
      </c>
      <c r="I3" s="15">
        <f>Data!O31</f>
        <v>2.3401917328072733E-3</v>
      </c>
      <c r="J3" s="15">
        <f>Data!P31</f>
        <v>2.9688643593410069E-3</v>
      </c>
      <c r="K3" s="15">
        <f>Data!Q31</f>
        <v>3.7631706920337707E-3</v>
      </c>
      <c r="L3" s="15">
        <f>Data!R31</f>
        <v>4.7471210449987825E-3</v>
      </c>
      <c r="M3" s="15">
        <f>Data!S31</f>
        <v>5.9365999374140837E-3</v>
      </c>
      <c r="N3" s="15">
        <f>Data!T31</f>
        <v>7.3328284877312803E-3</v>
      </c>
      <c r="O3" s="15">
        <f>Data!U31</f>
        <v>8.916220241451573E-3</v>
      </c>
      <c r="P3" s="15">
        <f>Data!V31</f>
        <v>1.0643189253967001E-2</v>
      </c>
      <c r="Q3" s="15">
        <f>Data!W31</f>
        <v>1.2448456475456466E-2</v>
      </c>
      <c r="R3" s="15">
        <f>Data!X31</f>
        <v>1.4253723696945931E-2</v>
      </c>
      <c r="S3" s="15">
        <f>Data!Y31</f>
        <v>1.5980692709461359E-2</v>
      </c>
      <c r="T3" s="15">
        <f>Data!Z31</f>
        <v>1.756408446318165E-2</v>
      </c>
      <c r="U3" s="15">
        <f>Data!AA31</f>
        <v>1.8960313013498847E-2</v>
      </c>
      <c r="V3" s="15">
        <f>Data!AB31</f>
        <v>2.0149791905914146E-2</v>
      </c>
      <c r="W3" s="15">
        <f>Data!AC31</f>
        <v>2.1133742258879162E-2</v>
      </c>
      <c r="X3" s="15">
        <f>Data!AD31</f>
        <v>2.1928048591571925E-2</v>
      </c>
      <c r="Y3" s="15">
        <f>Data!AE31</f>
        <v>2.255672121810566E-2</v>
      </c>
      <c r="Z3" s="15">
        <f>Data!AF31</f>
        <v>2.3046565043224398E-2</v>
      </c>
      <c r="AA3" s="15">
        <f>Data!AG31</f>
        <v>2.3423599061162214E-2</v>
      </c>
      <c r="AB3" s="15">
        <f>Data!AH31</f>
        <v>2.3711080908784783E-2</v>
      </c>
      <c r="AC3" s="15">
        <f>Data!AI31</f>
        <v>2.3928709517040923E-2</v>
      </c>
      <c r="AD3" s="15">
        <f>Data!AJ31</f>
        <v>2.4092562481863197E-2</v>
      </c>
      <c r="AE3" s="15">
        <f>Data!AK31</f>
        <v>2.4215422090224998E-2</v>
      </c>
      <c r="AF3" s="15">
        <f>Data!AL31</f>
        <v>2.4307260841015952E-2</v>
      </c>
    </row>
    <row r="4" spans="1:32" x14ac:dyDescent="0.45">
      <c r="A4" s="15" t="s">
        <v>3</v>
      </c>
      <c r="B4" s="15">
        <f>Data!H32</f>
        <v>2.2290580000891622E-5</v>
      </c>
      <c r="C4" s="15">
        <f>Data!I32</f>
        <v>2.3777458595439782E-3</v>
      </c>
      <c r="D4" s="15">
        <f>Data!J32</f>
        <v>4.7332011390865958E-3</v>
      </c>
      <c r="E4" s="15">
        <f>Data!K32</f>
        <v>7.0886564186283252E-3</v>
      </c>
      <c r="F4" s="15">
        <f>Data!L32</f>
        <v>9.4441116981709428E-3</v>
      </c>
      <c r="G4" s="15">
        <f>Data!M32</f>
        <v>1.179956697771356E-2</v>
      </c>
      <c r="H4" s="15">
        <f>Data!N32</f>
        <v>1.4155022257256178E-2</v>
      </c>
      <c r="I4" s="15">
        <f>Data!O32</f>
        <v>1.6510477536798795E-2</v>
      </c>
      <c r="J4" s="15">
        <f>Data!P32</f>
        <v>1.8865932816341413E-2</v>
      </c>
      <c r="K4" s="15">
        <f>Data!Q32</f>
        <v>2.1221388095884031E-2</v>
      </c>
      <c r="L4" s="15">
        <f>Data!R32</f>
        <v>2.3576843375426648E-2</v>
      </c>
      <c r="M4" s="15">
        <f>Data!S32</f>
        <v>2.5932298654969266E-2</v>
      </c>
      <c r="N4" s="15">
        <f>Data!T32</f>
        <v>2.8287753934511883E-2</v>
      </c>
      <c r="O4" s="15">
        <f>Data!U32</f>
        <v>3.0643209214053613E-2</v>
      </c>
      <c r="P4" s="15">
        <f>Data!V32</f>
        <v>3.299866449359623E-2</v>
      </c>
      <c r="Q4" s="15">
        <f>Data!W32</f>
        <v>3.5354119773138848E-2</v>
      </c>
      <c r="R4" s="15">
        <f>Data!X32</f>
        <v>3.7709575052681465E-2</v>
      </c>
      <c r="S4" s="15">
        <f>Data!Y32</f>
        <v>4.0065030332224083E-2</v>
      </c>
      <c r="T4" s="15">
        <f>Data!Z32</f>
        <v>4.2420485611766701E-2</v>
      </c>
      <c r="U4" s="15">
        <f>Data!AA32</f>
        <v>4.4775940891309318E-2</v>
      </c>
      <c r="V4" s="15">
        <f>Data!AB32</f>
        <v>4.7131396170851936E-2</v>
      </c>
      <c r="W4" s="15">
        <f>Data!AC32</f>
        <v>4.9486851450394553E-2</v>
      </c>
      <c r="X4" s="15">
        <f>Data!AD32</f>
        <v>5.1842306729937171E-2</v>
      </c>
      <c r="Y4" s="15">
        <f>Data!AE32</f>
        <v>5.41977620094789E-2</v>
      </c>
      <c r="Z4" s="15">
        <f>Data!AF32</f>
        <v>5.6553217289021518E-2</v>
      </c>
      <c r="AA4" s="15">
        <f>Data!AG32</f>
        <v>5.8908672568564135E-2</v>
      </c>
      <c r="AB4" s="15">
        <f>Data!AH32</f>
        <v>6.1264127848106753E-2</v>
      </c>
      <c r="AC4" s="15">
        <f>Data!AI32</f>
        <v>6.3619583127649371E-2</v>
      </c>
      <c r="AD4" s="15">
        <f>Data!AJ32</f>
        <v>6.5975038407191988E-2</v>
      </c>
      <c r="AE4" s="15">
        <f>Data!AK32</f>
        <v>6.8330493686734606E-2</v>
      </c>
      <c r="AF4" s="15">
        <f>Data!AL32</f>
        <v>7.0685948966277223E-2</v>
      </c>
    </row>
    <row r="5" spans="1:32" x14ac:dyDescent="0.4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45">
      <c r="A6" s="15" t="s">
        <v>5</v>
      </c>
      <c r="B6" s="15">
        <f>Data!H34</f>
        <v>0</v>
      </c>
      <c r="C6" s="15">
        <f>Data!I34</f>
        <v>0</v>
      </c>
      <c r="D6" s="15">
        <f>Data!J34</f>
        <v>0</v>
      </c>
      <c r="E6" s="15">
        <f>Data!K34</f>
        <v>0</v>
      </c>
      <c r="F6" s="15">
        <f>Data!L34</f>
        <v>0</v>
      </c>
      <c r="G6" s="15">
        <f>Data!M34</f>
        <v>0</v>
      </c>
      <c r="H6" s="15">
        <f>Data!N34</f>
        <v>0</v>
      </c>
      <c r="I6" s="15">
        <f>Data!O34</f>
        <v>0</v>
      </c>
      <c r="J6" s="15">
        <f>Data!P34</f>
        <v>0</v>
      </c>
      <c r="K6" s="15">
        <f>Data!Q34</f>
        <v>0</v>
      </c>
      <c r="L6" s="15">
        <f>Data!R34</f>
        <v>0</v>
      </c>
      <c r="M6" s="15">
        <f>Data!S34</f>
        <v>0</v>
      </c>
      <c r="N6" s="15">
        <f>Data!T34</f>
        <v>0</v>
      </c>
      <c r="O6" s="15">
        <f>Data!U34</f>
        <v>0</v>
      </c>
      <c r="P6" s="15">
        <f>Data!V34</f>
        <v>0</v>
      </c>
      <c r="Q6" s="15">
        <f>Data!W34</f>
        <v>0</v>
      </c>
      <c r="R6" s="15">
        <f>Data!X34</f>
        <v>0</v>
      </c>
      <c r="S6" s="15">
        <f>Data!Y34</f>
        <v>0</v>
      </c>
      <c r="T6" s="15">
        <f>Data!Z34</f>
        <v>0</v>
      </c>
      <c r="U6" s="15">
        <f>Data!AA34</f>
        <v>0</v>
      </c>
      <c r="V6" s="15">
        <f>Data!AB34</f>
        <v>0</v>
      </c>
      <c r="W6" s="15">
        <f>Data!AC34</f>
        <v>0</v>
      </c>
      <c r="X6" s="15">
        <f>Data!AD34</f>
        <v>0</v>
      </c>
      <c r="Y6" s="15">
        <f>Data!AE34</f>
        <v>0</v>
      </c>
      <c r="Z6" s="15">
        <f>Data!AF34</f>
        <v>0</v>
      </c>
      <c r="AA6" s="15">
        <f>Data!AG34</f>
        <v>0</v>
      </c>
      <c r="AB6" s="15">
        <f>Data!AH34</f>
        <v>0</v>
      </c>
      <c r="AC6" s="15">
        <f>Data!AI34</f>
        <v>0</v>
      </c>
      <c r="AD6" s="15">
        <f>Data!AJ34</f>
        <v>0</v>
      </c>
      <c r="AE6" s="15">
        <f>Data!AK34</f>
        <v>0</v>
      </c>
      <c r="AF6" s="15">
        <f>Data!AL34</f>
        <v>0</v>
      </c>
    </row>
    <row r="7" spans="1:32" x14ac:dyDescent="0.45">
      <c r="A7" s="15" t="s">
        <v>125</v>
      </c>
      <c r="B7" s="15">
        <f>Data!H35</f>
        <v>0</v>
      </c>
      <c r="C7" s="15">
        <f>Data!I35</f>
        <v>0</v>
      </c>
      <c r="D7" s="15">
        <f>Data!J35</f>
        <v>0</v>
      </c>
      <c r="E7" s="15">
        <f>Data!K35</f>
        <v>0</v>
      </c>
      <c r="F7" s="15">
        <f>Data!L35</f>
        <v>0</v>
      </c>
      <c r="G7" s="15">
        <f>Data!M35</f>
        <v>0</v>
      </c>
      <c r="H7" s="15">
        <f>Data!N35</f>
        <v>0</v>
      </c>
      <c r="I7" s="15">
        <f>Data!O35</f>
        <v>0</v>
      </c>
      <c r="J7" s="15">
        <f>Data!P35</f>
        <v>0</v>
      </c>
      <c r="K7" s="15">
        <f>Data!Q35</f>
        <v>0</v>
      </c>
      <c r="L7" s="15">
        <f>Data!R35</f>
        <v>0</v>
      </c>
      <c r="M7" s="15">
        <f>Data!S35</f>
        <v>0</v>
      </c>
      <c r="N7" s="15">
        <f>Data!T35</f>
        <v>0</v>
      </c>
      <c r="O7" s="15">
        <f>Data!U35</f>
        <v>0</v>
      </c>
      <c r="P7" s="15">
        <f>Data!V35</f>
        <v>0</v>
      </c>
      <c r="Q7" s="15">
        <f>Data!W35</f>
        <v>0</v>
      </c>
      <c r="R7" s="15">
        <f>Data!X35</f>
        <v>0</v>
      </c>
      <c r="S7" s="15">
        <f>Data!Y35</f>
        <v>0</v>
      </c>
      <c r="T7" s="15">
        <f>Data!Z35</f>
        <v>0</v>
      </c>
      <c r="U7" s="15">
        <f>Data!AA35</f>
        <v>0</v>
      </c>
      <c r="V7" s="15">
        <f>Data!AB35</f>
        <v>0</v>
      </c>
      <c r="W7" s="15">
        <f>Data!AC35</f>
        <v>0</v>
      </c>
      <c r="X7" s="15">
        <f>Data!AD35</f>
        <v>0</v>
      </c>
      <c r="Y7" s="15">
        <f>Data!AE35</f>
        <v>0</v>
      </c>
      <c r="Z7" s="15">
        <f>Data!AF35</f>
        <v>0</v>
      </c>
      <c r="AA7" s="15">
        <f>Data!AG35</f>
        <v>0</v>
      </c>
      <c r="AB7" s="15">
        <f>Data!AH35</f>
        <v>0</v>
      </c>
      <c r="AC7" s="15">
        <f>Data!AI35</f>
        <v>0</v>
      </c>
      <c r="AD7" s="15">
        <f>Data!AJ35</f>
        <v>0</v>
      </c>
      <c r="AE7" s="15">
        <f>Data!AK35</f>
        <v>0</v>
      </c>
      <c r="AF7" s="15">
        <f>Data!AL35</f>
        <v>0</v>
      </c>
    </row>
    <row r="8" spans="1:32" x14ac:dyDescent="0.45">
      <c r="A8" s="15" t="s">
        <v>126</v>
      </c>
      <c r="B8" s="15">
        <f>Data!H36</f>
        <v>7.801703000312067E-5</v>
      </c>
      <c r="C8" s="15">
        <f>Data!I36</f>
        <v>3.7389677605534496E-4</v>
      </c>
      <c r="D8" s="15">
        <f>Data!J36</f>
        <v>4.7535911942548476E-4</v>
      </c>
      <c r="E8" s="15">
        <f>Data!K36</f>
        <v>6.1067540441684797E-4</v>
      </c>
      <c r="F8" s="15">
        <f>Data!L36</f>
        <v>7.9040175119979782E-4</v>
      </c>
      <c r="G8" s="15">
        <f>Data!M36</f>
        <v>1.0278156769406859E-3</v>
      </c>
      <c r="H8" s="15">
        <f>Data!N36</f>
        <v>1.3391853410663925E-3</v>
      </c>
      <c r="I8" s="15">
        <f>Data!O36</f>
        <v>1.7437178236670164E-3</v>
      </c>
      <c r="J8" s="15">
        <f>Data!P36</f>
        <v>2.2629006434016531E-3</v>
      </c>
      <c r="K8" s="15">
        <f>Data!Q36</f>
        <v>2.9188703550372197E-3</v>
      </c>
      <c r="L8" s="15">
        <f>Data!R36</f>
        <v>3.7314556294238323E-3</v>
      </c>
      <c r="M8" s="15">
        <f>Data!S36</f>
        <v>4.7137745332768398E-3</v>
      </c>
      <c r="N8" s="15">
        <f>Data!T36</f>
        <v>5.8668355147044908E-3</v>
      </c>
      <c r="O8" s="15">
        <f>Data!U36</f>
        <v>7.1744633017987985E-3</v>
      </c>
      <c r="P8" s="15">
        <f>Data!V36</f>
        <v>8.6006628906940396E-3</v>
      </c>
      <c r="Q8" s="15">
        <f>Data!W36</f>
        <v>1.0091524249800981E-2</v>
      </c>
      <c r="R8" s="15">
        <f>Data!X36</f>
        <v>1.1582385608907923E-2</v>
      </c>
      <c r="S8" s="15">
        <f>Data!Y36</f>
        <v>1.3008585197803162E-2</v>
      </c>
      <c r="T8" s="15">
        <f>Data!Z36</f>
        <v>1.4316212984897469E-2</v>
      </c>
      <c r="U8" s="15">
        <f>Data!AA36</f>
        <v>1.5469273966325121E-2</v>
      </c>
      <c r="V8" s="15">
        <f>Data!AB36</f>
        <v>1.6451592870178128E-2</v>
      </c>
      <c r="W8" s="15">
        <f>Data!AC36</f>
        <v>1.7264178144564744E-2</v>
      </c>
      <c r="X8" s="15">
        <f>Data!AD36</f>
        <v>1.7920147856200309E-2</v>
      </c>
      <c r="Y8" s="15">
        <f>Data!AE36</f>
        <v>1.8439330675934947E-2</v>
      </c>
      <c r="Z8" s="15">
        <f>Data!AF36</f>
        <v>1.8843863158535569E-2</v>
      </c>
      <c r="AA8" s="15">
        <f>Data!AG36</f>
        <v>1.9155232822661277E-2</v>
      </c>
      <c r="AB8" s="15">
        <f>Data!AH36</f>
        <v>1.9392646748402166E-2</v>
      </c>
      <c r="AC8" s="15">
        <f>Data!AI36</f>
        <v>1.9572373095185114E-2</v>
      </c>
      <c r="AD8" s="15">
        <f>Data!AJ36</f>
        <v>1.9707689380176478E-2</v>
      </c>
      <c r="AE8" s="15">
        <f>Data!AK36</f>
        <v>1.9809151723546616E-2</v>
      </c>
      <c r="AF8" s="15">
        <f>Data!AL36</f>
        <v>1.9884995810888942E-2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4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4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4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4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4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4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4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4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4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4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4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4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Data!H51</f>
        <v>0.84051918897263433</v>
      </c>
      <c r="C2" s="15">
        <f>Data!I51</f>
        <v>0.84268245614100257</v>
      </c>
      <c r="D2" s="15">
        <f>Data!J51</f>
        <v>0.84342427831425659</v>
      </c>
      <c r="E2" s="15">
        <f>Data!K51</f>
        <v>0.84441361699178719</v>
      </c>
      <c r="F2" s="15">
        <f>Data!L51</f>
        <v>0.84572765119140314</v>
      </c>
      <c r="G2" s="15">
        <f>Data!M51</f>
        <v>0.84746345689531233</v>
      </c>
      <c r="H2" s="15">
        <f>Data!N51</f>
        <v>0.84973997558446279</v>
      </c>
      <c r="I2" s="15">
        <f>Data!O51</f>
        <v>0.85269763608615179</v>
      </c>
      <c r="J2" s="15">
        <f>Data!P51</f>
        <v>0.85649354021037161</v>
      </c>
      <c r="K2" s="15">
        <f>Data!Q51</f>
        <v>0.86128953506827821</v>
      </c>
      <c r="L2" s="15">
        <f>Data!R51</f>
        <v>0.86723059412701409</v>
      </c>
      <c r="M2" s="15">
        <f>Data!S51</f>
        <v>0.87441262757785254</v>
      </c>
      <c r="N2" s="15">
        <f>Data!T51</f>
        <v>0.88284300849283615</v>
      </c>
      <c r="O2" s="15">
        <f>Data!U51</f>
        <v>0.89240347452003022</v>
      </c>
      <c r="P2" s="15">
        <f>Data!V51</f>
        <v>0.90283085519532913</v>
      </c>
      <c r="Q2" s="15">
        <f>Data!W51</f>
        <v>0.91373099781670208</v>
      </c>
      <c r="R2" s="15">
        <f>Data!X51</f>
        <v>0.92463114043807504</v>
      </c>
      <c r="S2" s="15">
        <f>Data!Y51</f>
        <v>0.93505852111337395</v>
      </c>
      <c r="T2" s="15">
        <f>Data!Z51</f>
        <v>0.94461898714056802</v>
      </c>
      <c r="U2" s="15">
        <f>Data!AA51</f>
        <v>0.95304936805555163</v>
      </c>
      <c r="V2" s="15">
        <f>Data!AB51</f>
        <v>0.96023140150639008</v>
      </c>
      <c r="W2" s="15">
        <f>Data!AC51</f>
        <v>0.96617246056512596</v>
      </c>
      <c r="X2" s="15">
        <f>Data!AD51</f>
        <v>0.97096845542303256</v>
      </c>
      <c r="Y2" s="15">
        <f>Data!AE51</f>
        <v>0.97476435954725238</v>
      </c>
      <c r="Z2" s="15">
        <f>Data!AF51</f>
        <v>0.97772202004894138</v>
      </c>
      <c r="AA2" s="15">
        <f>Data!AG51</f>
        <v>0.97999853873809184</v>
      </c>
      <c r="AB2" s="15">
        <f>Data!AH51</f>
        <v>0.98173434444200103</v>
      </c>
      <c r="AC2" s="15">
        <f>Data!AI51</f>
        <v>0.98304837864161698</v>
      </c>
      <c r="AD2" s="15">
        <f>Data!AJ51</f>
        <v>0.98403771731914758</v>
      </c>
      <c r="AE2" s="15">
        <f>Data!AK51</f>
        <v>0.9847795394924016</v>
      </c>
      <c r="AF2" s="15">
        <f>Data!AL51</f>
        <v>0.98533405877346636</v>
      </c>
    </row>
    <row r="3" spans="1:32" x14ac:dyDescent="0.4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4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45">
      <c r="A5" s="15" t="s">
        <v>4</v>
      </c>
      <c r="B5" s="15">
        <f>Data!H54</f>
        <v>0.15948081102736567</v>
      </c>
      <c r="C5" s="15">
        <f>Data!I54</f>
        <v>0.15948081102736567</v>
      </c>
      <c r="D5" s="15">
        <f>Data!J54</f>
        <v>0.15948081102736567</v>
      </c>
      <c r="E5" s="15">
        <f>Data!K54</f>
        <v>0.15948081102736567</v>
      </c>
      <c r="F5" s="15">
        <f>Data!L54</f>
        <v>0.15948081102736567</v>
      </c>
      <c r="G5" s="15">
        <f>Data!M54</f>
        <v>0.15948081102736567</v>
      </c>
      <c r="H5" s="15">
        <f>Data!N54</f>
        <v>0.15948081102736567</v>
      </c>
      <c r="I5" s="15">
        <f>Data!O54</f>
        <v>0.15948081102736567</v>
      </c>
      <c r="J5" s="15">
        <f>Data!P54</f>
        <v>0.15948081102736567</v>
      </c>
      <c r="K5" s="15">
        <f>Data!Q54</f>
        <v>0.15948081102736567</v>
      </c>
      <c r="L5" s="15">
        <f>Data!R54</f>
        <v>0.15948081102736567</v>
      </c>
      <c r="M5" s="15">
        <f>Data!S54</f>
        <v>0.15948081102736567</v>
      </c>
      <c r="N5" s="15">
        <f>Data!T54</f>
        <v>0.15948081102736567</v>
      </c>
      <c r="O5" s="15">
        <f>Data!U54</f>
        <v>0.15948081102736567</v>
      </c>
      <c r="P5" s="15">
        <f>Data!V54</f>
        <v>0.15948081102736567</v>
      </c>
      <c r="Q5" s="15">
        <f>Data!W54</f>
        <v>0.15948081102736567</v>
      </c>
      <c r="R5" s="15">
        <f>Data!X54</f>
        <v>0.15948081102736567</v>
      </c>
      <c r="S5" s="15">
        <f>Data!Y54</f>
        <v>0.15948081102736567</v>
      </c>
      <c r="T5" s="15">
        <f>Data!Z54</f>
        <v>0.15948081102736567</v>
      </c>
      <c r="U5" s="15">
        <f>Data!AA54</f>
        <v>0.15948081102736567</v>
      </c>
      <c r="V5" s="15">
        <f>Data!AB54</f>
        <v>0.15948081102736567</v>
      </c>
      <c r="W5" s="15">
        <f>Data!AC54</f>
        <v>0.15948081102736567</v>
      </c>
      <c r="X5" s="15">
        <f>Data!AD54</f>
        <v>0.15948081102736567</v>
      </c>
      <c r="Y5" s="15">
        <f>Data!AE54</f>
        <v>0.15948081102736567</v>
      </c>
      <c r="Z5" s="15">
        <f>Data!AF54</f>
        <v>0.15948081102736567</v>
      </c>
      <c r="AA5" s="15">
        <f>Data!AG54</f>
        <v>0.15948081102736567</v>
      </c>
      <c r="AB5" s="15">
        <f>Data!AH54</f>
        <v>0.15948081102736567</v>
      </c>
      <c r="AC5" s="15">
        <f>Data!AI54</f>
        <v>0.15948081102736567</v>
      </c>
      <c r="AD5" s="15">
        <f>Data!AJ54</f>
        <v>0.15948081102736567</v>
      </c>
      <c r="AE5" s="15">
        <f>Data!AK54</f>
        <v>0.15948081102736567</v>
      </c>
      <c r="AF5" s="15">
        <f>Data!AL54</f>
        <v>0.15948081102736567</v>
      </c>
    </row>
    <row r="6" spans="1:32" x14ac:dyDescent="0.4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4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4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Data!H58</f>
        <v>0.92558342875885036</v>
      </c>
      <c r="C2" s="15">
        <f>Data!I58</f>
        <v>0.92668286154087176</v>
      </c>
      <c r="D2" s="15">
        <f>Data!J58</f>
        <v>0.92705987628395647</v>
      </c>
      <c r="E2" s="15">
        <f>Data!K58</f>
        <v>0.92756268582616364</v>
      </c>
      <c r="F2" s="15">
        <f>Data!L58</f>
        <v>0.92823051469948992</v>
      </c>
      <c r="G2" s="15">
        <f>Data!M58</f>
        <v>0.92911269962884246</v>
      </c>
      <c r="H2" s="15">
        <f>Data!N58</f>
        <v>0.93026968999616011</v>
      </c>
      <c r="I2" s="15">
        <f>Data!O58</f>
        <v>0.93177285565280887</v>
      </c>
      <c r="J2" s="15">
        <f>Data!P58</f>
        <v>0.9337020401255367</v>
      </c>
      <c r="K2" s="15">
        <f>Data!Q58</f>
        <v>0.93613949863565049</v>
      </c>
      <c r="L2" s="15">
        <f>Data!R58</f>
        <v>0.93915891074739011</v>
      </c>
      <c r="M2" s="15">
        <f>Data!S58</f>
        <v>0.9428090206981562</v>
      </c>
      <c r="N2" s="15">
        <f>Data!T58</f>
        <v>0.94709357568904651</v>
      </c>
      <c r="O2" s="15">
        <f>Data!U58</f>
        <v>0.95195247149045059</v>
      </c>
      <c r="P2" s="15">
        <f>Data!V58</f>
        <v>0.95725195752373993</v>
      </c>
      <c r="Q2" s="15">
        <f>Data!W58</f>
        <v>0.96279171437942512</v>
      </c>
      <c r="R2" s="15">
        <f>Data!X58</f>
        <v>0.96833147123511043</v>
      </c>
      <c r="S2" s="15">
        <f>Data!Y58</f>
        <v>0.97363095726839977</v>
      </c>
      <c r="T2" s="15">
        <f>Data!Z58</f>
        <v>0.97848985306980385</v>
      </c>
      <c r="U2" s="15">
        <f>Data!AA58</f>
        <v>0.98277440806069416</v>
      </c>
      <c r="V2" s="15">
        <f>Data!AB58</f>
        <v>0.98642451801146025</v>
      </c>
      <c r="W2" s="15">
        <f>Data!AC58</f>
        <v>0.98944393012319987</v>
      </c>
      <c r="X2" s="15">
        <f>Data!AD58</f>
        <v>0.99188138863331377</v>
      </c>
      <c r="Y2" s="15">
        <f>Data!AE58</f>
        <v>0.99381057310604148</v>
      </c>
      <c r="Z2" s="15">
        <f>Data!AF58</f>
        <v>0.99531373876269025</v>
      </c>
      <c r="AA2" s="15">
        <f>Data!AG58</f>
        <v>0.99647072913000789</v>
      </c>
      <c r="AB2" s="15">
        <f>Data!AH58</f>
        <v>0.99735291405936044</v>
      </c>
      <c r="AC2" s="15">
        <f>Data!AI58</f>
        <v>0.99802074293268672</v>
      </c>
      <c r="AD2" s="15">
        <f>Data!AJ58</f>
        <v>0.99852355247489388</v>
      </c>
      <c r="AE2" s="15">
        <f>Data!AK58</f>
        <v>0.99890056721797849</v>
      </c>
      <c r="AF2" s="15">
        <f>Data!AL58</f>
        <v>0.99918238940100801</v>
      </c>
    </row>
    <row r="3" spans="1:32" x14ac:dyDescent="0.4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4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4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4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4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4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35" activePane="bottomRight" state="frozen"/>
      <selection activeCell="B2" sqref="B2"/>
      <selection pane="topRight" activeCell="B2" sqref="B2"/>
      <selection pane="bottomLeft" activeCell="B2" sqref="B2"/>
      <selection pane="bottomRight" activeCell="A258" sqref="A258"/>
    </sheetView>
  </sheetViews>
  <sheetFormatPr defaultColWidth="9.1328125" defaultRowHeight="10.5" x14ac:dyDescent="0.45"/>
  <cols>
    <col min="1" max="1" width="50.73046875" style="45" customWidth="1"/>
    <col min="2" max="21" width="9.73046875" style="45" hidden="1" customWidth="1"/>
    <col min="22" max="52" width="9.73046875" style="45" customWidth="1"/>
    <col min="53" max="16384" width="9.1328125" style="45"/>
  </cols>
  <sheetData>
    <row r="1" spans="1:52" ht="13.5" thickBot="1" x14ac:dyDescent="0.5">
      <c r="A1" s="43" t="s">
        <v>991</v>
      </c>
      <c r="B1" s="44">
        <v>2000</v>
      </c>
      <c r="C1" s="44">
        <v>2001</v>
      </c>
      <c r="D1" s="44">
        <v>2002</v>
      </c>
      <c r="E1" s="44">
        <v>2003</v>
      </c>
      <c r="F1" s="44">
        <v>2004</v>
      </c>
      <c r="G1" s="44">
        <v>2005</v>
      </c>
      <c r="H1" s="44">
        <v>2006</v>
      </c>
      <c r="I1" s="44">
        <v>2007</v>
      </c>
      <c r="J1" s="44">
        <v>2008</v>
      </c>
      <c r="K1" s="44">
        <v>2009</v>
      </c>
      <c r="L1" s="44">
        <v>2010</v>
      </c>
      <c r="M1" s="44">
        <v>2011</v>
      </c>
      <c r="N1" s="44">
        <v>2012</v>
      </c>
      <c r="O1" s="44">
        <v>2013</v>
      </c>
      <c r="P1" s="44">
        <v>2014</v>
      </c>
      <c r="Q1" s="44">
        <v>2015</v>
      </c>
      <c r="R1" s="44">
        <v>2016</v>
      </c>
      <c r="S1" s="44">
        <v>2017</v>
      </c>
      <c r="T1" s="44">
        <v>2018</v>
      </c>
      <c r="U1" s="44">
        <v>2019</v>
      </c>
      <c r="V1" s="44">
        <v>2020</v>
      </c>
      <c r="W1" s="44">
        <v>2021</v>
      </c>
      <c r="X1" s="44">
        <v>2022</v>
      </c>
      <c r="Y1" s="44">
        <v>2023</v>
      </c>
      <c r="Z1" s="44">
        <v>2024</v>
      </c>
      <c r="AA1" s="44">
        <v>2025</v>
      </c>
      <c r="AB1" s="44">
        <v>2026</v>
      </c>
      <c r="AC1" s="44">
        <v>2027</v>
      </c>
      <c r="AD1" s="44">
        <v>2028</v>
      </c>
      <c r="AE1" s="44">
        <v>2029</v>
      </c>
      <c r="AF1" s="44">
        <v>2030</v>
      </c>
      <c r="AG1" s="44">
        <v>2031</v>
      </c>
      <c r="AH1" s="44">
        <v>2032</v>
      </c>
      <c r="AI1" s="44">
        <v>2033</v>
      </c>
      <c r="AJ1" s="44">
        <v>2034</v>
      </c>
      <c r="AK1" s="44">
        <v>2035</v>
      </c>
      <c r="AL1" s="44">
        <v>2036</v>
      </c>
      <c r="AM1" s="44">
        <v>2037</v>
      </c>
      <c r="AN1" s="44">
        <v>2038</v>
      </c>
      <c r="AO1" s="44">
        <v>2039</v>
      </c>
      <c r="AP1" s="44">
        <v>2040</v>
      </c>
      <c r="AQ1" s="44">
        <v>2041</v>
      </c>
      <c r="AR1" s="44">
        <v>2042</v>
      </c>
      <c r="AS1" s="44">
        <v>2043</v>
      </c>
      <c r="AT1" s="44">
        <v>2044</v>
      </c>
      <c r="AU1" s="44">
        <v>2045</v>
      </c>
      <c r="AV1" s="44">
        <v>2046</v>
      </c>
      <c r="AW1" s="44">
        <v>2047</v>
      </c>
      <c r="AX1" s="44">
        <v>2048</v>
      </c>
      <c r="AY1" s="44">
        <v>2049</v>
      </c>
      <c r="AZ1" s="44">
        <v>2050</v>
      </c>
    </row>
    <row r="2" spans="1:52" x14ac:dyDescent="0.45">
      <c r="A2" s="46"/>
    </row>
    <row r="3" spans="1:52" x14ac:dyDescent="0.45">
      <c r="A3" s="47" t="s">
        <v>992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</row>
    <row r="4" spans="1:52" x14ac:dyDescent="0.45">
      <c r="A4" s="49" t="s">
        <v>934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x14ac:dyDescent="0.45">
      <c r="A5" s="51" t="s">
        <v>935</v>
      </c>
      <c r="B5" s="52"/>
      <c r="C5" s="52">
        <v>20869836</v>
      </c>
      <c r="D5" s="52">
        <v>20074109</v>
      </c>
      <c r="E5" s="52">
        <v>20009882</v>
      </c>
      <c r="F5" s="52">
        <v>20720630</v>
      </c>
      <c r="G5" s="52">
        <v>21388661</v>
      </c>
      <c r="H5" s="52">
        <v>22443420</v>
      </c>
      <c r="I5" s="52">
        <v>23268492</v>
      </c>
      <c r="J5" s="52">
        <v>22058854</v>
      </c>
      <c r="K5" s="52">
        <v>19841083</v>
      </c>
      <c r="L5" s="52">
        <v>19107234</v>
      </c>
      <c r="M5" s="52">
        <v>18892430</v>
      </c>
      <c r="N5" s="52">
        <v>17623362</v>
      </c>
      <c r="O5" s="52">
        <v>17903058</v>
      </c>
      <c r="P5" s="52">
        <v>18707667</v>
      </c>
      <c r="Q5" s="52">
        <v>20815237</v>
      </c>
      <c r="R5" s="52">
        <v>21365376</v>
      </c>
      <c r="S5" s="52">
        <v>22790564</v>
      </c>
      <c r="T5" s="52">
        <v>23636628</v>
      </c>
      <c r="U5" s="52">
        <v>24824383</v>
      </c>
      <c r="V5" s="52">
        <v>25623171</v>
      </c>
      <c r="W5" s="52">
        <v>27068854</v>
      </c>
      <c r="X5" s="52">
        <v>28389388</v>
      </c>
      <c r="Y5" s="52">
        <v>28968553</v>
      </c>
      <c r="Z5" s="52">
        <v>29289084</v>
      </c>
      <c r="AA5" s="52">
        <v>29607973</v>
      </c>
      <c r="AB5" s="52">
        <v>29271415</v>
      </c>
      <c r="AC5" s="52">
        <v>29191878</v>
      </c>
      <c r="AD5" s="52">
        <v>29362845</v>
      </c>
      <c r="AE5" s="52">
        <v>29318476</v>
      </c>
      <c r="AF5" s="52">
        <v>29545250</v>
      </c>
      <c r="AG5" s="52">
        <v>29849687</v>
      </c>
      <c r="AH5" s="52">
        <v>30274551</v>
      </c>
      <c r="AI5" s="52">
        <v>30894522</v>
      </c>
      <c r="AJ5" s="52">
        <v>31496359</v>
      </c>
      <c r="AK5" s="52">
        <v>32099168</v>
      </c>
      <c r="AL5" s="52">
        <v>32680059</v>
      </c>
      <c r="AM5" s="52">
        <v>33276805</v>
      </c>
      <c r="AN5" s="52">
        <v>33794408</v>
      </c>
      <c r="AO5" s="52">
        <v>34231832</v>
      </c>
      <c r="AP5" s="52">
        <v>34688584</v>
      </c>
      <c r="AQ5" s="52">
        <v>35155339</v>
      </c>
      <c r="AR5" s="52">
        <v>35589911</v>
      </c>
      <c r="AS5" s="52">
        <v>36039695</v>
      </c>
      <c r="AT5" s="52">
        <v>36538404</v>
      </c>
      <c r="AU5" s="52">
        <v>37084834</v>
      </c>
      <c r="AV5" s="52">
        <v>37602161</v>
      </c>
      <c r="AW5" s="52">
        <v>38094875</v>
      </c>
      <c r="AX5" s="52">
        <v>38623871</v>
      </c>
      <c r="AY5" s="52">
        <v>39185626</v>
      </c>
      <c r="AZ5" s="52">
        <v>39762045</v>
      </c>
    </row>
    <row r="6" spans="1:52" x14ac:dyDescent="0.45">
      <c r="A6" s="53" t="s">
        <v>936</v>
      </c>
      <c r="B6" s="54"/>
      <c r="C6" s="54">
        <v>2289402</v>
      </c>
      <c r="D6" s="54">
        <v>2632014</v>
      </c>
      <c r="E6" s="54">
        <v>2307391</v>
      </c>
      <c r="F6" s="54">
        <v>2341697</v>
      </c>
      <c r="G6" s="54">
        <v>2823246</v>
      </c>
      <c r="H6" s="54">
        <v>3046514</v>
      </c>
      <c r="I6" s="54">
        <v>3061977</v>
      </c>
      <c r="J6" s="54">
        <v>3366691</v>
      </c>
      <c r="K6" s="54">
        <v>2473581</v>
      </c>
      <c r="L6" s="54">
        <v>2062910</v>
      </c>
      <c r="M6" s="54">
        <v>2071624</v>
      </c>
      <c r="N6" s="54">
        <v>1731038</v>
      </c>
      <c r="O6" s="54">
        <v>1870592</v>
      </c>
      <c r="P6" s="54">
        <v>2084896</v>
      </c>
      <c r="Q6" s="54">
        <v>2031962</v>
      </c>
      <c r="R6" s="54">
        <v>2963513</v>
      </c>
      <c r="S6" s="54">
        <v>3158006</v>
      </c>
      <c r="T6" s="54">
        <v>3335023</v>
      </c>
      <c r="U6" s="54">
        <v>3472292</v>
      </c>
      <c r="V6" s="54">
        <v>3587256</v>
      </c>
      <c r="W6" s="54">
        <v>3674552</v>
      </c>
      <c r="X6" s="54">
        <v>3817430</v>
      </c>
      <c r="Y6" s="54">
        <v>3907834</v>
      </c>
      <c r="Z6" s="54">
        <v>3924663</v>
      </c>
      <c r="AA6" s="54">
        <v>3974832</v>
      </c>
      <c r="AB6" s="54">
        <v>3877419</v>
      </c>
      <c r="AC6" s="54">
        <v>3783596</v>
      </c>
      <c r="AD6" s="54">
        <v>3746441</v>
      </c>
      <c r="AE6" s="54">
        <v>3758825</v>
      </c>
      <c r="AF6" s="54">
        <v>3836741</v>
      </c>
      <c r="AG6" s="54">
        <v>3946544</v>
      </c>
      <c r="AH6" s="54">
        <v>4078803</v>
      </c>
      <c r="AI6" s="54">
        <v>4212921</v>
      </c>
      <c r="AJ6" s="54">
        <v>4385560</v>
      </c>
      <c r="AK6" s="54">
        <v>4570070</v>
      </c>
      <c r="AL6" s="54">
        <v>4765914</v>
      </c>
      <c r="AM6" s="54">
        <v>5015306</v>
      </c>
      <c r="AN6" s="54">
        <v>5216876</v>
      </c>
      <c r="AO6" s="54">
        <v>5404046</v>
      </c>
      <c r="AP6" s="54">
        <v>5581869</v>
      </c>
      <c r="AQ6" s="54">
        <v>5775387</v>
      </c>
      <c r="AR6" s="54">
        <v>5987088</v>
      </c>
      <c r="AS6" s="54">
        <v>6224216</v>
      </c>
      <c r="AT6" s="54">
        <v>6518841</v>
      </c>
      <c r="AU6" s="54">
        <v>6797383</v>
      </c>
      <c r="AV6" s="54">
        <v>7091655</v>
      </c>
      <c r="AW6" s="54">
        <v>7410973</v>
      </c>
      <c r="AX6" s="54">
        <v>7746097</v>
      </c>
      <c r="AY6" s="54">
        <v>8107963</v>
      </c>
      <c r="AZ6" s="54">
        <v>8501141</v>
      </c>
    </row>
    <row r="7" spans="1:52" x14ac:dyDescent="0.45">
      <c r="A7" s="55" t="s">
        <v>937</v>
      </c>
      <c r="B7" s="56"/>
      <c r="C7" s="56">
        <v>18521813</v>
      </c>
      <c r="D7" s="56">
        <v>17388835</v>
      </c>
      <c r="E7" s="56">
        <v>17649925</v>
      </c>
      <c r="F7" s="56">
        <v>18320870</v>
      </c>
      <c r="G7" s="56">
        <v>18511686</v>
      </c>
      <c r="H7" s="56">
        <v>19334425</v>
      </c>
      <c r="I7" s="56">
        <v>20144889</v>
      </c>
      <c r="J7" s="56">
        <v>18629316</v>
      </c>
      <c r="K7" s="56">
        <v>17316596</v>
      </c>
      <c r="L7" s="56">
        <v>16996810</v>
      </c>
      <c r="M7" s="56">
        <v>16771608</v>
      </c>
      <c r="N7" s="56">
        <v>15847684</v>
      </c>
      <c r="O7" s="56">
        <v>15983455</v>
      </c>
      <c r="P7" s="56">
        <v>16565850</v>
      </c>
      <c r="Q7" s="56">
        <v>18714984</v>
      </c>
      <c r="R7" s="56">
        <v>18346900</v>
      </c>
      <c r="S7" s="56">
        <v>19562418</v>
      </c>
      <c r="T7" s="56">
        <v>20227760</v>
      </c>
      <c r="U7" s="56">
        <v>21275972</v>
      </c>
      <c r="V7" s="56">
        <v>21957902</v>
      </c>
      <c r="W7" s="56">
        <v>23314325</v>
      </c>
      <c r="X7" s="56">
        <v>24491766</v>
      </c>
      <c r="Y7" s="56">
        <v>24978410</v>
      </c>
      <c r="Z7" s="56">
        <v>25280751</v>
      </c>
      <c r="AA7" s="56">
        <v>25548270</v>
      </c>
      <c r="AB7" s="56">
        <v>25308521</v>
      </c>
      <c r="AC7" s="56">
        <v>25321733</v>
      </c>
      <c r="AD7" s="56">
        <v>25527745</v>
      </c>
      <c r="AE7" s="56">
        <v>25468932</v>
      </c>
      <c r="AF7" s="56">
        <v>25615485</v>
      </c>
      <c r="AG7" s="56">
        <v>25808093</v>
      </c>
      <c r="AH7" s="56">
        <v>26098812</v>
      </c>
      <c r="AI7" s="56">
        <v>26582530</v>
      </c>
      <c r="AJ7" s="56">
        <v>27008862</v>
      </c>
      <c r="AK7" s="56">
        <v>27425762</v>
      </c>
      <c r="AL7" s="56">
        <v>27809372</v>
      </c>
      <c r="AM7" s="56">
        <v>28154907</v>
      </c>
      <c r="AN7" s="56">
        <v>28469325</v>
      </c>
      <c r="AO7" s="56">
        <v>28717750</v>
      </c>
      <c r="AP7" s="56">
        <v>28994006</v>
      </c>
      <c r="AQ7" s="56">
        <v>29265269</v>
      </c>
      <c r="AR7" s="56">
        <v>29486177</v>
      </c>
      <c r="AS7" s="56">
        <v>29696801</v>
      </c>
      <c r="AT7" s="56">
        <v>29898708</v>
      </c>
      <c r="AU7" s="56">
        <v>30164500</v>
      </c>
      <c r="AV7" s="56">
        <v>30385395</v>
      </c>
      <c r="AW7" s="56">
        <v>30556478</v>
      </c>
      <c r="AX7" s="56">
        <v>30747872</v>
      </c>
      <c r="AY7" s="56">
        <v>30945629</v>
      </c>
      <c r="AZ7" s="56">
        <v>31126611</v>
      </c>
    </row>
    <row r="8" spans="1:52" x14ac:dyDescent="0.45">
      <c r="A8" s="55" t="s">
        <v>938</v>
      </c>
      <c r="B8" s="56"/>
      <c r="C8" s="56">
        <v>58621</v>
      </c>
      <c r="D8" s="56">
        <v>53260</v>
      </c>
      <c r="E8" s="56">
        <v>52566</v>
      </c>
      <c r="F8" s="56">
        <v>58063</v>
      </c>
      <c r="G8" s="56">
        <v>53729</v>
      </c>
      <c r="H8" s="56">
        <v>62481</v>
      </c>
      <c r="I8" s="56">
        <v>61626</v>
      </c>
      <c r="J8" s="56">
        <v>62847</v>
      </c>
      <c r="K8" s="56">
        <v>50906</v>
      </c>
      <c r="L8" s="56">
        <v>47514</v>
      </c>
      <c r="M8" s="56">
        <v>49198</v>
      </c>
      <c r="N8" s="56">
        <v>44640</v>
      </c>
      <c r="O8" s="56">
        <v>49011</v>
      </c>
      <c r="P8" s="56">
        <v>56921</v>
      </c>
      <c r="Q8" s="56">
        <v>68291</v>
      </c>
      <c r="R8" s="56">
        <v>54963</v>
      </c>
      <c r="S8" s="56">
        <v>70140</v>
      </c>
      <c r="T8" s="56">
        <v>73845</v>
      </c>
      <c r="U8" s="56">
        <v>76119</v>
      </c>
      <c r="V8" s="56">
        <v>78013</v>
      </c>
      <c r="W8" s="56">
        <v>79977</v>
      </c>
      <c r="X8" s="56">
        <v>80192</v>
      </c>
      <c r="Y8" s="56">
        <v>82309</v>
      </c>
      <c r="Z8" s="56">
        <v>83670</v>
      </c>
      <c r="AA8" s="56">
        <v>84871</v>
      </c>
      <c r="AB8" s="56">
        <v>85475</v>
      </c>
      <c r="AC8" s="56">
        <v>86549</v>
      </c>
      <c r="AD8" s="56">
        <v>88659</v>
      </c>
      <c r="AE8" s="56">
        <v>90719</v>
      </c>
      <c r="AF8" s="56">
        <v>93024</v>
      </c>
      <c r="AG8" s="56">
        <v>95050</v>
      </c>
      <c r="AH8" s="56">
        <v>96936</v>
      </c>
      <c r="AI8" s="56">
        <v>99071</v>
      </c>
      <c r="AJ8" s="56">
        <v>101937</v>
      </c>
      <c r="AK8" s="56">
        <v>103336</v>
      </c>
      <c r="AL8" s="56">
        <v>104773</v>
      </c>
      <c r="AM8" s="56">
        <v>106592</v>
      </c>
      <c r="AN8" s="56">
        <v>108207</v>
      </c>
      <c r="AO8" s="56">
        <v>110036</v>
      </c>
      <c r="AP8" s="56">
        <v>112709</v>
      </c>
      <c r="AQ8" s="56">
        <v>114683</v>
      </c>
      <c r="AR8" s="56">
        <v>116646</v>
      </c>
      <c r="AS8" s="56">
        <v>118678</v>
      </c>
      <c r="AT8" s="56">
        <v>120855</v>
      </c>
      <c r="AU8" s="56">
        <v>122951</v>
      </c>
      <c r="AV8" s="56">
        <v>125111</v>
      </c>
      <c r="AW8" s="56">
        <v>127424</v>
      </c>
      <c r="AX8" s="56">
        <v>129902</v>
      </c>
      <c r="AY8" s="56">
        <v>132034</v>
      </c>
      <c r="AZ8" s="56">
        <v>134293</v>
      </c>
    </row>
    <row r="9" spans="1:52" x14ac:dyDescent="0.45">
      <c r="A9" s="51" t="s">
        <v>939</v>
      </c>
      <c r="B9" s="52"/>
      <c r="C9" s="52">
        <v>439</v>
      </c>
      <c r="D9" s="52">
        <v>575</v>
      </c>
      <c r="E9" s="52">
        <v>943.5</v>
      </c>
      <c r="F9" s="52">
        <v>605</v>
      </c>
      <c r="G9" s="52">
        <v>436</v>
      </c>
      <c r="H9" s="52">
        <v>441</v>
      </c>
      <c r="I9" s="52">
        <v>460</v>
      </c>
      <c r="J9" s="52">
        <v>645</v>
      </c>
      <c r="K9" s="52">
        <v>362.5</v>
      </c>
      <c r="L9" s="52">
        <v>450</v>
      </c>
      <c r="M9" s="52">
        <v>443</v>
      </c>
      <c r="N9" s="52">
        <v>532</v>
      </c>
      <c r="O9" s="52">
        <v>333.5</v>
      </c>
      <c r="P9" s="52">
        <v>342</v>
      </c>
      <c r="Q9" s="52">
        <v>249</v>
      </c>
      <c r="R9" s="52">
        <v>2255.7057535061131</v>
      </c>
      <c r="S9" s="52">
        <v>2461.0083413942621</v>
      </c>
      <c r="T9" s="52">
        <v>2409.3373525360871</v>
      </c>
      <c r="U9" s="52">
        <v>2314.6896594443479</v>
      </c>
      <c r="V9" s="52">
        <v>2183.0466696536978</v>
      </c>
      <c r="W9" s="52">
        <v>2122.0066792503799</v>
      </c>
      <c r="X9" s="52">
        <v>2033.4060549264548</v>
      </c>
      <c r="Y9" s="52">
        <v>2013.0560630765094</v>
      </c>
      <c r="Z9" s="52">
        <v>1956.5492761021001</v>
      </c>
      <c r="AA9" s="52">
        <v>1912.5110686818443</v>
      </c>
      <c r="AB9" s="52">
        <v>1888.5890710752415</v>
      </c>
      <c r="AC9" s="52">
        <v>1875.7193230130583</v>
      </c>
      <c r="AD9" s="52">
        <v>1806.9205376110988</v>
      </c>
      <c r="AE9" s="52">
        <v>1806.9263537770566</v>
      </c>
      <c r="AF9" s="52">
        <v>1765.2323961908305</v>
      </c>
      <c r="AG9" s="52">
        <v>2933.354300110801</v>
      </c>
      <c r="AH9" s="52">
        <v>1459.058405140988</v>
      </c>
      <c r="AI9" s="52">
        <v>1542.4881601082866</v>
      </c>
      <c r="AJ9" s="52">
        <v>1594.6420158754786</v>
      </c>
      <c r="AK9" s="52">
        <v>1673.2206064914224</v>
      </c>
      <c r="AL9" s="52">
        <v>1738.9931343311393</v>
      </c>
      <c r="AM9" s="52">
        <v>1805.4050807920555</v>
      </c>
      <c r="AN9" s="52">
        <v>1865.2981072755254</v>
      </c>
      <c r="AO9" s="52">
        <v>1935.5784571991712</v>
      </c>
      <c r="AP9" s="52">
        <v>1929.5578669031618</v>
      </c>
      <c r="AQ9" s="52">
        <v>1933.6092759707915</v>
      </c>
      <c r="AR9" s="52">
        <v>1974.6513196517542</v>
      </c>
      <c r="AS9" s="52">
        <v>1984.6829415884265</v>
      </c>
      <c r="AT9" s="52">
        <v>2017.7370698142824</v>
      </c>
      <c r="AU9" s="52">
        <v>2005.6202222454635</v>
      </c>
      <c r="AV9" s="52">
        <v>2050.6173797743818</v>
      </c>
      <c r="AW9" s="52">
        <v>2157.3827359067163</v>
      </c>
      <c r="AX9" s="52">
        <v>2188.5087202727454</v>
      </c>
      <c r="AY9" s="52">
        <v>2197.4293973716449</v>
      </c>
      <c r="AZ9" s="52">
        <v>2225.0189882239365</v>
      </c>
    </row>
    <row r="10" spans="1:52" x14ac:dyDescent="0.45">
      <c r="A10" s="53" t="s">
        <v>940</v>
      </c>
      <c r="B10" s="54"/>
      <c r="C10" s="54">
        <v>282.5</v>
      </c>
      <c r="D10" s="54">
        <v>376.5</v>
      </c>
      <c r="E10" s="54">
        <v>522.5</v>
      </c>
      <c r="F10" s="54">
        <v>336</v>
      </c>
      <c r="G10" s="54">
        <v>281.5</v>
      </c>
      <c r="H10" s="54">
        <v>196.5</v>
      </c>
      <c r="I10" s="54">
        <v>203</v>
      </c>
      <c r="J10" s="54">
        <v>279.5</v>
      </c>
      <c r="K10" s="54">
        <v>149.5</v>
      </c>
      <c r="L10" s="54">
        <v>223.5</v>
      </c>
      <c r="M10" s="54">
        <v>267</v>
      </c>
      <c r="N10" s="54">
        <v>242</v>
      </c>
      <c r="O10" s="54">
        <v>220.5</v>
      </c>
      <c r="P10" s="54">
        <v>199.5</v>
      </c>
      <c r="Q10" s="54">
        <v>137.5</v>
      </c>
      <c r="R10" s="54">
        <v>973.94361810510793</v>
      </c>
      <c r="S10" s="54">
        <v>1119.1134664740321</v>
      </c>
      <c r="T10" s="54">
        <v>1083.655799043024</v>
      </c>
      <c r="U10" s="54">
        <v>1041.2157531482146</v>
      </c>
      <c r="V10" s="54">
        <v>975.32311578688905</v>
      </c>
      <c r="W10" s="54">
        <v>949.62458314697574</v>
      </c>
      <c r="X10" s="54">
        <v>914.64834149014337</v>
      </c>
      <c r="Y10" s="54">
        <v>895.79827951094035</v>
      </c>
      <c r="Z10" s="54">
        <v>865.20766877261121</v>
      </c>
      <c r="AA10" s="54">
        <v>840.72721306774474</v>
      </c>
      <c r="AB10" s="54">
        <v>838.40514921207762</v>
      </c>
      <c r="AC10" s="54">
        <v>833.772743061146</v>
      </c>
      <c r="AD10" s="54">
        <v>784.12474281121945</v>
      </c>
      <c r="AE10" s="54">
        <v>794.24522004971527</v>
      </c>
      <c r="AF10" s="54">
        <v>757.47808281729601</v>
      </c>
      <c r="AG10" s="54">
        <v>1317.6251048558515</v>
      </c>
      <c r="AH10" s="54">
        <v>606.23514312721136</v>
      </c>
      <c r="AI10" s="54">
        <v>640.48263954852439</v>
      </c>
      <c r="AJ10" s="54">
        <v>660.96366707430127</v>
      </c>
      <c r="AK10" s="54">
        <v>689.01643668103884</v>
      </c>
      <c r="AL10" s="54">
        <v>714.04568947364862</v>
      </c>
      <c r="AM10" s="54">
        <v>736.60384813709925</v>
      </c>
      <c r="AN10" s="54">
        <v>779.90278521808909</v>
      </c>
      <c r="AO10" s="54">
        <v>808.55772724033568</v>
      </c>
      <c r="AP10" s="54">
        <v>801.18737063918479</v>
      </c>
      <c r="AQ10" s="54">
        <v>782.08645757844613</v>
      </c>
      <c r="AR10" s="54">
        <v>781.3423483730578</v>
      </c>
      <c r="AS10" s="54">
        <v>770.30162559137125</v>
      </c>
      <c r="AT10" s="54">
        <v>793.15513843392091</v>
      </c>
      <c r="AU10" s="54">
        <v>756.41620157918851</v>
      </c>
      <c r="AV10" s="54">
        <v>771.91097254659235</v>
      </c>
      <c r="AW10" s="54">
        <v>832.11670595029864</v>
      </c>
      <c r="AX10" s="54">
        <v>849.70706715908193</v>
      </c>
      <c r="AY10" s="54">
        <v>850.23920311841721</v>
      </c>
      <c r="AZ10" s="54">
        <v>862.46614909077505</v>
      </c>
    </row>
    <row r="11" spans="1:52" x14ac:dyDescent="0.45">
      <c r="A11" s="55" t="s">
        <v>941</v>
      </c>
      <c r="B11" s="56"/>
      <c r="C11" s="56">
        <v>38.5</v>
      </c>
      <c r="D11" s="56">
        <v>19</v>
      </c>
      <c r="E11" s="56">
        <v>25</v>
      </c>
      <c r="F11" s="56">
        <v>32</v>
      </c>
      <c r="G11" s="56">
        <v>25.5</v>
      </c>
      <c r="H11" s="56">
        <v>18</v>
      </c>
      <c r="I11" s="56">
        <v>25</v>
      </c>
      <c r="J11" s="56">
        <v>54.5</v>
      </c>
      <c r="K11" s="56">
        <v>50.5</v>
      </c>
      <c r="L11" s="56">
        <v>13</v>
      </c>
      <c r="M11" s="56">
        <v>19</v>
      </c>
      <c r="N11" s="56">
        <v>5</v>
      </c>
      <c r="O11" s="56">
        <v>12</v>
      </c>
      <c r="P11" s="56">
        <v>4</v>
      </c>
      <c r="Q11" s="56">
        <v>10</v>
      </c>
      <c r="R11" s="56">
        <v>39.571068873421225</v>
      </c>
      <c r="S11" s="56">
        <v>67.155693240100646</v>
      </c>
      <c r="T11" s="56">
        <v>64.179194317930737</v>
      </c>
      <c r="U11" s="56">
        <v>68.547732870655906</v>
      </c>
      <c r="V11" s="56">
        <v>70.405581286381221</v>
      </c>
      <c r="W11" s="56">
        <v>68.64422060351842</v>
      </c>
      <c r="X11" s="56">
        <v>73.134979380932634</v>
      </c>
      <c r="Y11" s="56">
        <v>70.13372724160638</v>
      </c>
      <c r="Z11" s="56">
        <v>59.268231315967725</v>
      </c>
      <c r="AA11" s="56">
        <v>68.83793438232793</v>
      </c>
      <c r="AB11" s="56">
        <v>70.973362474670921</v>
      </c>
      <c r="AC11" s="56">
        <v>77.637082246801086</v>
      </c>
      <c r="AD11" s="56">
        <v>75.695889539960888</v>
      </c>
      <c r="AE11" s="56">
        <v>70.572319990622972</v>
      </c>
      <c r="AF11" s="56">
        <v>64.387500538919738</v>
      </c>
      <c r="AG11" s="56">
        <v>90.480037099335476</v>
      </c>
      <c r="AH11" s="56">
        <v>63.465500269478589</v>
      </c>
      <c r="AI11" s="56">
        <v>64.327500450513668</v>
      </c>
      <c r="AJ11" s="56">
        <v>61.877615876175419</v>
      </c>
      <c r="AK11" s="56">
        <v>66.627739240400444</v>
      </c>
      <c r="AL11" s="56">
        <v>66.245807535891089</v>
      </c>
      <c r="AM11" s="56">
        <v>68.349112898476562</v>
      </c>
      <c r="AN11" s="56">
        <v>74.832314430348362</v>
      </c>
      <c r="AO11" s="56">
        <v>66.674360347310611</v>
      </c>
      <c r="AP11" s="56">
        <v>62.296308114718805</v>
      </c>
      <c r="AQ11" s="56">
        <v>65.509203088097664</v>
      </c>
      <c r="AR11" s="56">
        <v>67.929268942857959</v>
      </c>
      <c r="AS11" s="56">
        <v>69.749375147811676</v>
      </c>
      <c r="AT11" s="56">
        <v>66.212964533328417</v>
      </c>
      <c r="AU11" s="56">
        <v>64.330398787945768</v>
      </c>
      <c r="AV11" s="56">
        <v>73.955050374859766</v>
      </c>
      <c r="AW11" s="56">
        <v>70.597929398900504</v>
      </c>
      <c r="AX11" s="56">
        <v>75.608981020907351</v>
      </c>
      <c r="AY11" s="56">
        <v>79.311876179273639</v>
      </c>
      <c r="AZ11" s="56">
        <v>82.468296353325684</v>
      </c>
    </row>
    <row r="12" spans="1:52" x14ac:dyDescent="0.45">
      <c r="A12" s="55" t="s">
        <v>942</v>
      </c>
      <c r="B12" s="56"/>
      <c r="C12" s="56">
        <v>118</v>
      </c>
      <c r="D12" s="56">
        <v>179.5</v>
      </c>
      <c r="E12" s="56">
        <v>396</v>
      </c>
      <c r="F12" s="56">
        <v>237</v>
      </c>
      <c r="G12" s="56">
        <v>129</v>
      </c>
      <c r="H12" s="56">
        <v>226.5</v>
      </c>
      <c r="I12" s="56">
        <v>232</v>
      </c>
      <c r="J12" s="56">
        <v>311</v>
      </c>
      <c r="K12" s="56">
        <v>162.5</v>
      </c>
      <c r="L12" s="56">
        <v>213.5</v>
      </c>
      <c r="M12" s="56">
        <v>157</v>
      </c>
      <c r="N12" s="56">
        <v>285</v>
      </c>
      <c r="O12" s="56">
        <v>101</v>
      </c>
      <c r="P12" s="56">
        <v>138.5</v>
      </c>
      <c r="Q12" s="56">
        <v>101.5</v>
      </c>
      <c r="R12" s="56">
        <v>1242.1910665275836</v>
      </c>
      <c r="S12" s="56">
        <v>1274.7391816801291</v>
      </c>
      <c r="T12" s="56">
        <v>1261.5023591751324</v>
      </c>
      <c r="U12" s="56">
        <v>1204.9261734254774</v>
      </c>
      <c r="V12" s="56">
        <v>1137.3179725804273</v>
      </c>
      <c r="W12" s="56">
        <v>1103.7378754998856</v>
      </c>
      <c r="X12" s="56">
        <v>1045.6227340553787</v>
      </c>
      <c r="Y12" s="56">
        <v>1047.1240563239628</v>
      </c>
      <c r="Z12" s="56">
        <v>1032.0733760135213</v>
      </c>
      <c r="AA12" s="56">
        <v>1002.9459212317718</v>
      </c>
      <c r="AB12" s="56">
        <v>979.21055938849292</v>
      </c>
      <c r="AC12" s="56">
        <v>964.3094977051112</v>
      </c>
      <c r="AD12" s="56">
        <v>947.09990525991839</v>
      </c>
      <c r="AE12" s="56">
        <v>942.10881373671839</v>
      </c>
      <c r="AF12" s="56">
        <v>943.36681283461462</v>
      </c>
      <c r="AG12" s="56">
        <v>1525.2491581556142</v>
      </c>
      <c r="AH12" s="56">
        <v>789.35776174429805</v>
      </c>
      <c r="AI12" s="56">
        <v>837.67802010924845</v>
      </c>
      <c r="AJ12" s="56">
        <v>871.80073292500174</v>
      </c>
      <c r="AK12" s="56">
        <v>917.57643056998313</v>
      </c>
      <c r="AL12" s="56">
        <v>958.70163732159961</v>
      </c>
      <c r="AM12" s="56">
        <v>1000.4521197564798</v>
      </c>
      <c r="AN12" s="56">
        <v>1010.5630076270879</v>
      </c>
      <c r="AO12" s="56">
        <v>1060.3463696115248</v>
      </c>
      <c r="AP12" s="56">
        <v>1066.0741881492581</v>
      </c>
      <c r="AQ12" s="56">
        <v>1086.0136153042477</v>
      </c>
      <c r="AR12" s="56">
        <v>1125.3797023358384</v>
      </c>
      <c r="AS12" s="56">
        <v>1144.6319408492436</v>
      </c>
      <c r="AT12" s="56">
        <v>1158.3689668470331</v>
      </c>
      <c r="AU12" s="56">
        <v>1184.8736218783292</v>
      </c>
      <c r="AV12" s="56">
        <v>1204.7513568529298</v>
      </c>
      <c r="AW12" s="56">
        <v>1254.6681005575169</v>
      </c>
      <c r="AX12" s="56">
        <v>1263.1926720927561</v>
      </c>
      <c r="AY12" s="56">
        <v>1267.878318073954</v>
      </c>
      <c r="AZ12" s="56">
        <v>1280.0845427798356</v>
      </c>
    </row>
    <row r="13" spans="1:52" x14ac:dyDescent="0.45">
      <c r="A13" s="51" t="s">
        <v>943</v>
      </c>
      <c r="B13" s="52"/>
      <c r="C13" s="52">
        <v>0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52">
        <v>0</v>
      </c>
      <c r="W13" s="52">
        <v>0</v>
      </c>
      <c r="X13" s="52">
        <v>0</v>
      </c>
      <c r="Y13" s="52">
        <v>0</v>
      </c>
      <c r="Z13" s="52">
        <v>0</v>
      </c>
      <c r="AA13" s="52">
        <v>0</v>
      </c>
      <c r="AB13" s="52">
        <v>0</v>
      </c>
      <c r="AC13" s="52">
        <v>0</v>
      </c>
      <c r="AD13" s="52">
        <v>0</v>
      </c>
      <c r="AE13" s="52">
        <v>0</v>
      </c>
      <c r="AF13" s="52">
        <v>0</v>
      </c>
      <c r="AG13" s="52">
        <v>0</v>
      </c>
      <c r="AH13" s="52">
        <v>0</v>
      </c>
      <c r="AI13" s="52">
        <v>0</v>
      </c>
      <c r="AJ13" s="52">
        <v>0</v>
      </c>
      <c r="AK13" s="52">
        <v>0</v>
      </c>
      <c r="AL13" s="52">
        <v>0</v>
      </c>
      <c r="AM13" s="52">
        <v>0</v>
      </c>
      <c r="AN13" s="52">
        <v>0</v>
      </c>
      <c r="AO13" s="52">
        <v>0</v>
      </c>
      <c r="AP13" s="52">
        <v>0</v>
      </c>
      <c r="AQ13" s="52">
        <v>0</v>
      </c>
      <c r="AR13" s="52">
        <v>0</v>
      </c>
      <c r="AS13" s="52">
        <v>0</v>
      </c>
      <c r="AT13" s="52">
        <v>0</v>
      </c>
      <c r="AU13" s="52">
        <v>0</v>
      </c>
      <c r="AV13" s="52">
        <v>0</v>
      </c>
      <c r="AW13" s="52">
        <v>0</v>
      </c>
      <c r="AX13" s="52">
        <v>0</v>
      </c>
      <c r="AY13" s="52">
        <v>0</v>
      </c>
      <c r="AZ13" s="52">
        <v>0</v>
      </c>
    </row>
    <row r="14" spans="1:52" x14ac:dyDescent="0.45">
      <c r="A14" s="53" t="s">
        <v>944</v>
      </c>
      <c r="B14" s="54"/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4">
        <v>0</v>
      </c>
      <c r="AQ14" s="54">
        <v>0</v>
      </c>
      <c r="AR14" s="54">
        <v>0</v>
      </c>
      <c r="AS14" s="54">
        <v>0</v>
      </c>
      <c r="AT14" s="54">
        <v>0</v>
      </c>
      <c r="AU14" s="54">
        <v>0</v>
      </c>
      <c r="AV14" s="54">
        <v>0</v>
      </c>
      <c r="AW14" s="54">
        <v>0</v>
      </c>
      <c r="AX14" s="54">
        <v>0</v>
      </c>
      <c r="AY14" s="54">
        <v>0</v>
      </c>
      <c r="AZ14" s="54">
        <v>0</v>
      </c>
    </row>
    <row r="15" spans="1:52" x14ac:dyDescent="0.45">
      <c r="A15" s="55" t="s">
        <v>945</v>
      </c>
      <c r="B15" s="56"/>
      <c r="C15" s="56">
        <v>0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0</v>
      </c>
      <c r="AP15" s="56">
        <v>0</v>
      </c>
      <c r="AQ15" s="56">
        <v>0</v>
      </c>
      <c r="AR15" s="56">
        <v>0</v>
      </c>
      <c r="AS15" s="56">
        <v>0</v>
      </c>
      <c r="AT15" s="56">
        <v>0</v>
      </c>
      <c r="AU15" s="56">
        <v>0</v>
      </c>
      <c r="AV15" s="56">
        <v>0</v>
      </c>
      <c r="AW15" s="56">
        <v>0</v>
      </c>
      <c r="AX15" s="56">
        <v>0</v>
      </c>
      <c r="AY15" s="56">
        <v>0</v>
      </c>
      <c r="AZ15" s="56">
        <v>0</v>
      </c>
    </row>
    <row r="16" spans="1:52" x14ac:dyDescent="0.45">
      <c r="A16" s="55" t="s">
        <v>946</v>
      </c>
      <c r="B16" s="56"/>
      <c r="C16" s="56">
        <v>0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0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  <c r="AH16" s="56">
        <v>0</v>
      </c>
      <c r="AI16" s="56">
        <v>0</v>
      </c>
      <c r="AJ16" s="56">
        <v>0</v>
      </c>
      <c r="AK16" s="56">
        <v>0</v>
      </c>
      <c r="AL16" s="56">
        <v>0</v>
      </c>
      <c r="AM16" s="56">
        <v>0</v>
      </c>
      <c r="AN16" s="56">
        <v>0</v>
      </c>
      <c r="AO16" s="56">
        <v>0</v>
      </c>
      <c r="AP16" s="56">
        <v>0</v>
      </c>
      <c r="AQ16" s="56">
        <v>0</v>
      </c>
      <c r="AR16" s="56">
        <v>0</v>
      </c>
      <c r="AS16" s="56">
        <v>0</v>
      </c>
      <c r="AT16" s="56">
        <v>0</v>
      </c>
      <c r="AU16" s="56">
        <v>0</v>
      </c>
      <c r="AV16" s="56">
        <v>0</v>
      </c>
      <c r="AW16" s="56">
        <v>0</v>
      </c>
      <c r="AX16" s="56">
        <v>0</v>
      </c>
      <c r="AY16" s="56">
        <v>0</v>
      </c>
      <c r="AZ16" s="56">
        <v>0</v>
      </c>
    </row>
    <row r="17" spans="1:52" x14ac:dyDescent="0.45">
      <c r="A17" s="49" t="s">
        <v>947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</row>
    <row r="18" spans="1:52" x14ac:dyDescent="0.45">
      <c r="A18" s="51" t="s">
        <v>935</v>
      </c>
      <c r="B18" s="52"/>
      <c r="C18" s="52">
        <v>2726095</v>
      </c>
      <c r="D18" s="52">
        <v>2533857</v>
      </c>
      <c r="E18" s="52">
        <v>2630967</v>
      </c>
      <c r="F18" s="52">
        <v>2900912</v>
      </c>
      <c r="G18" s="52">
        <v>2730471</v>
      </c>
      <c r="H18" s="52">
        <v>3070956</v>
      </c>
      <c r="I18" s="52">
        <v>3787745</v>
      </c>
      <c r="J18" s="52">
        <v>2878864</v>
      </c>
      <c r="K18" s="52">
        <v>2478584</v>
      </c>
      <c r="L18" s="52">
        <v>2709229</v>
      </c>
      <c r="M18" s="52">
        <v>2785522</v>
      </c>
      <c r="N18" s="52">
        <v>2508949</v>
      </c>
      <c r="O18" s="52">
        <v>2914510</v>
      </c>
      <c r="P18" s="52">
        <v>3337403</v>
      </c>
      <c r="Q18" s="52">
        <v>3567459</v>
      </c>
      <c r="R18" s="52">
        <v>3054938</v>
      </c>
      <c r="S18" s="52">
        <v>3517080</v>
      </c>
      <c r="T18" s="52">
        <v>3698620</v>
      </c>
      <c r="U18" s="52">
        <v>3779183</v>
      </c>
      <c r="V18" s="52">
        <v>3903775</v>
      </c>
      <c r="W18" s="52">
        <v>3991324</v>
      </c>
      <c r="X18" s="52">
        <v>4054048</v>
      </c>
      <c r="Y18" s="52">
        <v>4160123</v>
      </c>
      <c r="Z18" s="52">
        <v>4263035</v>
      </c>
      <c r="AA18" s="52">
        <v>4369565</v>
      </c>
      <c r="AB18" s="52">
        <v>4408748</v>
      </c>
      <c r="AC18" s="52">
        <v>4426157</v>
      </c>
      <c r="AD18" s="52">
        <v>4451484</v>
      </c>
      <c r="AE18" s="52">
        <v>4496785</v>
      </c>
      <c r="AF18" s="52">
        <v>4576135</v>
      </c>
      <c r="AG18" s="52">
        <v>4656100</v>
      </c>
      <c r="AH18" s="52">
        <v>4739406</v>
      </c>
      <c r="AI18" s="52">
        <v>4785625</v>
      </c>
      <c r="AJ18" s="52">
        <v>4871496</v>
      </c>
      <c r="AK18" s="52">
        <v>4960394</v>
      </c>
      <c r="AL18" s="52">
        <v>5052535</v>
      </c>
      <c r="AM18" s="52">
        <v>5142789</v>
      </c>
      <c r="AN18" s="52">
        <v>5232715</v>
      </c>
      <c r="AO18" s="52">
        <v>5326070</v>
      </c>
      <c r="AP18" s="52">
        <v>5416959</v>
      </c>
      <c r="AQ18" s="52">
        <v>5516385</v>
      </c>
      <c r="AR18" s="52">
        <v>5621269</v>
      </c>
      <c r="AS18" s="52">
        <v>5723501</v>
      </c>
      <c r="AT18" s="52">
        <v>5832510</v>
      </c>
      <c r="AU18" s="52">
        <v>5945614</v>
      </c>
      <c r="AV18" s="52">
        <v>6058407</v>
      </c>
      <c r="AW18" s="52">
        <v>6163062</v>
      </c>
      <c r="AX18" s="52">
        <v>6282075</v>
      </c>
      <c r="AY18" s="52">
        <v>6415725</v>
      </c>
      <c r="AZ18" s="52">
        <v>6563226</v>
      </c>
    </row>
    <row r="19" spans="1:52" x14ac:dyDescent="0.45">
      <c r="A19" s="55" t="s">
        <v>948</v>
      </c>
      <c r="B19" s="56"/>
      <c r="C19" s="56">
        <v>2298811</v>
      </c>
      <c r="D19" s="56">
        <v>2077203</v>
      </c>
      <c r="E19" s="56">
        <v>2229061</v>
      </c>
      <c r="F19" s="56">
        <v>2420617</v>
      </c>
      <c r="G19" s="56">
        <v>2262797</v>
      </c>
      <c r="H19" s="56">
        <v>2512771</v>
      </c>
      <c r="I19" s="56">
        <v>3259943</v>
      </c>
      <c r="J19" s="56">
        <v>2342335</v>
      </c>
      <c r="K19" s="56">
        <v>2073334</v>
      </c>
      <c r="L19" s="56">
        <v>2230347</v>
      </c>
      <c r="M19" s="56">
        <v>2247306</v>
      </c>
      <c r="N19" s="56">
        <v>2049537</v>
      </c>
      <c r="O19" s="56">
        <v>2357106</v>
      </c>
      <c r="P19" s="56">
        <v>2781653</v>
      </c>
      <c r="Q19" s="56">
        <v>2926545</v>
      </c>
      <c r="R19" s="56">
        <v>2320971</v>
      </c>
      <c r="S19" s="56">
        <v>2762388</v>
      </c>
      <c r="T19" s="56">
        <v>2958554</v>
      </c>
      <c r="U19" s="56">
        <v>3049545</v>
      </c>
      <c r="V19" s="56">
        <v>3165314</v>
      </c>
      <c r="W19" s="56">
        <v>3237392</v>
      </c>
      <c r="X19" s="56">
        <v>3286682</v>
      </c>
      <c r="Y19" s="56">
        <v>3370320</v>
      </c>
      <c r="Z19" s="56">
        <v>3455073</v>
      </c>
      <c r="AA19" s="56">
        <v>3542962</v>
      </c>
      <c r="AB19" s="56">
        <v>3568598</v>
      </c>
      <c r="AC19" s="56">
        <v>3577839</v>
      </c>
      <c r="AD19" s="56">
        <v>3592280</v>
      </c>
      <c r="AE19" s="56">
        <v>3624302</v>
      </c>
      <c r="AF19" s="56">
        <v>3690153</v>
      </c>
      <c r="AG19" s="56">
        <v>3757399</v>
      </c>
      <c r="AH19" s="56">
        <v>3824120</v>
      </c>
      <c r="AI19" s="56">
        <v>3862169</v>
      </c>
      <c r="AJ19" s="56">
        <v>3932713</v>
      </c>
      <c r="AK19" s="56">
        <v>4005582</v>
      </c>
      <c r="AL19" s="56">
        <v>4081283</v>
      </c>
      <c r="AM19" s="56">
        <v>4155710</v>
      </c>
      <c r="AN19" s="56">
        <v>4229881</v>
      </c>
      <c r="AO19" s="56">
        <v>4307451</v>
      </c>
      <c r="AP19" s="56">
        <v>4385077</v>
      </c>
      <c r="AQ19" s="56">
        <v>4466957</v>
      </c>
      <c r="AR19" s="56">
        <v>4554190</v>
      </c>
      <c r="AS19" s="56">
        <v>4636527</v>
      </c>
      <c r="AT19" s="56">
        <v>4726800</v>
      </c>
      <c r="AU19" s="56">
        <v>4821158</v>
      </c>
      <c r="AV19" s="56">
        <v>4917276</v>
      </c>
      <c r="AW19" s="56">
        <v>5003858</v>
      </c>
      <c r="AX19" s="56">
        <v>5104222</v>
      </c>
      <c r="AY19" s="56">
        <v>5218533</v>
      </c>
      <c r="AZ19" s="56">
        <v>5346112</v>
      </c>
    </row>
    <row r="20" spans="1:52" x14ac:dyDescent="0.45">
      <c r="A20" s="57" t="s">
        <v>949</v>
      </c>
      <c r="B20" s="58"/>
      <c r="C20" s="58">
        <v>427284</v>
      </c>
      <c r="D20" s="58">
        <v>456654</v>
      </c>
      <c r="E20" s="58">
        <v>401906</v>
      </c>
      <c r="F20" s="58">
        <v>480295</v>
      </c>
      <c r="G20" s="58">
        <v>467674</v>
      </c>
      <c r="H20" s="58">
        <v>558185</v>
      </c>
      <c r="I20" s="58">
        <v>527802</v>
      </c>
      <c r="J20" s="58">
        <v>536529</v>
      </c>
      <c r="K20" s="58">
        <v>405250</v>
      </c>
      <c r="L20" s="58">
        <v>478882</v>
      </c>
      <c r="M20" s="58">
        <v>538216</v>
      </c>
      <c r="N20" s="58">
        <v>459412</v>
      </c>
      <c r="O20" s="58">
        <v>557404</v>
      </c>
      <c r="P20" s="58">
        <v>555750</v>
      </c>
      <c r="Q20" s="58">
        <v>640914</v>
      </c>
      <c r="R20" s="58">
        <v>733967</v>
      </c>
      <c r="S20" s="58">
        <v>754692</v>
      </c>
      <c r="T20" s="58">
        <v>740066</v>
      </c>
      <c r="U20" s="58">
        <v>729638</v>
      </c>
      <c r="V20" s="58">
        <v>738461</v>
      </c>
      <c r="W20" s="58">
        <v>753932</v>
      </c>
      <c r="X20" s="58">
        <v>767366</v>
      </c>
      <c r="Y20" s="58">
        <v>789803</v>
      </c>
      <c r="Z20" s="58">
        <v>807962</v>
      </c>
      <c r="AA20" s="58">
        <v>826603</v>
      </c>
      <c r="AB20" s="58">
        <v>840150</v>
      </c>
      <c r="AC20" s="58">
        <v>848318</v>
      </c>
      <c r="AD20" s="58">
        <v>859204</v>
      </c>
      <c r="AE20" s="58">
        <v>872483</v>
      </c>
      <c r="AF20" s="58">
        <v>885982</v>
      </c>
      <c r="AG20" s="58">
        <v>898701</v>
      </c>
      <c r="AH20" s="58">
        <v>915286</v>
      </c>
      <c r="AI20" s="58">
        <v>923456</v>
      </c>
      <c r="AJ20" s="58">
        <v>938783</v>
      </c>
      <c r="AK20" s="58">
        <v>954812</v>
      </c>
      <c r="AL20" s="58">
        <v>971252</v>
      </c>
      <c r="AM20" s="58">
        <v>987079</v>
      </c>
      <c r="AN20" s="58">
        <v>1002834</v>
      </c>
      <c r="AO20" s="58">
        <v>1018619</v>
      </c>
      <c r="AP20" s="58">
        <v>1031882</v>
      </c>
      <c r="AQ20" s="58">
        <v>1049428</v>
      </c>
      <c r="AR20" s="58">
        <v>1067079</v>
      </c>
      <c r="AS20" s="58">
        <v>1086974</v>
      </c>
      <c r="AT20" s="58">
        <v>1105710</v>
      </c>
      <c r="AU20" s="58">
        <v>1124456</v>
      </c>
      <c r="AV20" s="58">
        <v>1141131</v>
      </c>
      <c r="AW20" s="58">
        <v>1159204</v>
      </c>
      <c r="AX20" s="58">
        <v>1177853</v>
      </c>
      <c r="AY20" s="58">
        <v>1197192</v>
      </c>
      <c r="AZ20" s="58">
        <v>1217114</v>
      </c>
    </row>
    <row r="21" spans="1:52" x14ac:dyDescent="0.45">
      <c r="A21" s="51" t="s">
        <v>950</v>
      </c>
      <c r="B21" s="58"/>
      <c r="C21" s="58">
        <v>101.5</v>
      </c>
      <c r="D21" s="58">
        <v>125</v>
      </c>
      <c r="E21" s="58">
        <v>116.5</v>
      </c>
      <c r="F21" s="58">
        <v>343.5</v>
      </c>
      <c r="G21" s="58">
        <v>228</v>
      </c>
      <c r="H21" s="58">
        <v>187.5</v>
      </c>
      <c r="I21" s="58">
        <v>150.5</v>
      </c>
      <c r="J21" s="58">
        <v>75</v>
      </c>
      <c r="K21" s="58">
        <v>6</v>
      </c>
      <c r="L21" s="58">
        <v>6.5</v>
      </c>
      <c r="M21" s="58">
        <v>76.5</v>
      </c>
      <c r="N21" s="58">
        <v>24.5</v>
      </c>
      <c r="O21" s="58">
        <v>55.5</v>
      </c>
      <c r="P21" s="58">
        <v>26</v>
      </c>
      <c r="Q21" s="58">
        <v>32</v>
      </c>
      <c r="R21" s="58">
        <v>359.36535874923078</v>
      </c>
      <c r="S21" s="58">
        <v>559.1294887124559</v>
      </c>
      <c r="T21" s="58">
        <v>631.80347428358186</v>
      </c>
      <c r="U21" s="58">
        <v>583.56583649203026</v>
      </c>
      <c r="V21" s="58">
        <v>550.90057075386039</v>
      </c>
      <c r="W21" s="58">
        <v>524.06168388544904</v>
      </c>
      <c r="X21" s="58">
        <v>505.87856967396817</v>
      </c>
      <c r="Y21" s="58">
        <v>474.11926080178762</v>
      </c>
      <c r="Z21" s="58">
        <v>454.818536595316</v>
      </c>
      <c r="AA21" s="58">
        <v>436.22146259726037</v>
      </c>
      <c r="AB21" s="58">
        <v>428.21285419198193</v>
      </c>
      <c r="AC21" s="58">
        <v>417.84251434400312</v>
      </c>
      <c r="AD21" s="58">
        <v>408.99172203180524</v>
      </c>
      <c r="AE21" s="58">
        <v>399.8544932652095</v>
      </c>
      <c r="AF21" s="58">
        <v>397.08281295176931</v>
      </c>
      <c r="AG21" s="58">
        <v>670.36622525018481</v>
      </c>
      <c r="AH21" s="58">
        <v>321.52317594187627</v>
      </c>
      <c r="AI21" s="58">
        <v>337.07155831495953</v>
      </c>
      <c r="AJ21" s="58">
        <v>360.2847016113617</v>
      </c>
      <c r="AK21" s="58">
        <v>373.4541905351229</v>
      </c>
      <c r="AL21" s="58">
        <v>408.19132546779883</v>
      </c>
      <c r="AM21" s="58">
        <v>419.46911413659876</v>
      </c>
      <c r="AN21" s="58">
        <v>420.41408872354958</v>
      </c>
      <c r="AO21" s="58">
        <v>456.15493890657967</v>
      </c>
      <c r="AP21" s="58">
        <v>481.54887204969805</v>
      </c>
      <c r="AQ21" s="58">
        <v>431.60027025359352</v>
      </c>
      <c r="AR21" s="58">
        <v>460.36476813688603</v>
      </c>
      <c r="AS21" s="58">
        <v>468.87669292503472</v>
      </c>
      <c r="AT21" s="58">
        <v>466.93072424065895</v>
      </c>
      <c r="AU21" s="58">
        <v>484.88508595158197</v>
      </c>
      <c r="AV21" s="58">
        <v>482.25524934529511</v>
      </c>
      <c r="AW21" s="58">
        <v>535.45377431304007</v>
      </c>
      <c r="AX21" s="58">
        <v>540.82359750804017</v>
      </c>
      <c r="AY21" s="58">
        <v>536.59211419793792</v>
      </c>
      <c r="AZ21" s="58">
        <v>538.2027764163231</v>
      </c>
    </row>
    <row r="22" spans="1:52" x14ac:dyDescent="0.45">
      <c r="A22" s="51" t="s">
        <v>943</v>
      </c>
      <c r="B22" s="52"/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2">
        <v>0</v>
      </c>
      <c r="I22" s="52">
        <v>0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52">
        <v>0</v>
      </c>
      <c r="S22" s="52">
        <v>0</v>
      </c>
      <c r="T22" s="52">
        <v>0</v>
      </c>
      <c r="U22" s="52">
        <v>0</v>
      </c>
      <c r="V22" s="52">
        <v>0</v>
      </c>
      <c r="W22" s="52">
        <v>0</v>
      </c>
      <c r="X22" s="52">
        <v>0</v>
      </c>
      <c r="Y22" s="52">
        <v>0</v>
      </c>
      <c r="Z22" s="52">
        <v>0</v>
      </c>
      <c r="AA22" s="52">
        <v>0</v>
      </c>
      <c r="AB22" s="52">
        <v>0</v>
      </c>
      <c r="AC22" s="52">
        <v>0</v>
      </c>
      <c r="AD22" s="52">
        <v>0</v>
      </c>
      <c r="AE22" s="52">
        <v>0</v>
      </c>
      <c r="AF22" s="52">
        <v>0</v>
      </c>
      <c r="AG22" s="52">
        <v>0</v>
      </c>
      <c r="AH22" s="52">
        <v>0</v>
      </c>
      <c r="AI22" s="52">
        <v>0</v>
      </c>
      <c r="AJ22" s="52">
        <v>0</v>
      </c>
      <c r="AK22" s="52">
        <v>0</v>
      </c>
      <c r="AL22" s="52">
        <v>0</v>
      </c>
      <c r="AM22" s="52">
        <v>0</v>
      </c>
      <c r="AN22" s="52">
        <v>0</v>
      </c>
      <c r="AO22" s="52">
        <v>0</v>
      </c>
      <c r="AP22" s="52">
        <v>0</v>
      </c>
      <c r="AQ22" s="52">
        <v>0</v>
      </c>
      <c r="AR22" s="52">
        <v>0</v>
      </c>
      <c r="AS22" s="52">
        <v>0</v>
      </c>
      <c r="AT22" s="52">
        <v>0</v>
      </c>
      <c r="AU22" s="52">
        <v>0</v>
      </c>
      <c r="AV22" s="52">
        <v>0</v>
      </c>
      <c r="AW22" s="52">
        <v>0</v>
      </c>
      <c r="AX22" s="52">
        <v>0</v>
      </c>
      <c r="AY22" s="52">
        <v>0</v>
      </c>
      <c r="AZ22" s="52">
        <v>0</v>
      </c>
    </row>
    <row r="23" spans="1:52" x14ac:dyDescent="0.45">
      <c r="A23" s="53" t="s">
        <v>951</v>
      </c>
      <c r="B23" s="54"/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54">
        <v>0</v>
      </c>
      <c r="AP23" s="54">
        <v>0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0</v>
      </c>
      <c r="AW23" s="54">
        <v>0</v>
      </c>
      <c r="AX23" s="54">
        <v>0</v>
      </c>
      <c r="AY23" s="54">
        <v>0</v>
      </c>
      <c r="AZ23" s="54">
        <v>0</v>
      </c>
    </row>
    <row r="24" spans="1:52" x14ac:dyDescent="0.45">
      <c r="A24" s="57" t="s">
        <v>946</v>
      </c>
      <c r="B24" s="58"/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v>0</v>
      </c>
      <c r="AA24" s="58"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</row>
    <row r="25" spans="1:52" x14ac:dyDescent="0.45">
      <c r="A25" s="51" t="s">
        <v>952</v>
      </c>
      <c r="B25" s="59"/>
      <c r="C25" s="59">
        <v>48.31262545209858</v>
      </c>
      <c r="D25" s="59">
        <v>20.226611210593582</v>
      </c>
      <c r="E25" s="59">
        <v>145.4021361729298</v>
      </c>
      <c r="F25" s="59">
        <v>34.90242058748693</v>
      </c>
      <c r="G25" s="59">
        <v>96.696150715750733</v>
      </c>
      <c r="H25" s="59">
        <v>167.95460985144211</v>
      </c>
      <c r="I25" s="59">
        <v>21.183072108658401</v>
      </c>
      <c r="J25" s="59">
        <v>26.824651780118963</v>
      </c>
      <c r="K25" s="59">
        <v>44.520046744732312</v>
      </c>
      <c r="L25" s="59">
        <v>30.030797371086955</v>
      </c>
      <c r="M25" s="59">
        <v>7.2886734932323805</v>
      </c>
      <c r="N25" s="59">
        <v>1.5514816382820573</v>
      </c>
      <c r="O25" s="59">
        <v>2.5726988480338719</v>
      </c>
      <c r="P25" s="59">
        <v>9.8981299353430785</v>
      </c>
      <c r="Q25" s="59">
        <v>75.191322657936894</v>
      </c>
      <c r="R25" s="59">
        <v>92.532106404257803</v>
      </c>
      <c r="S25" s="59">
        <v>108.42867399140604</v>
      </c>
      <c r="T25" s="59">
        <v>112.06253109450103</v>
      </c>
      <c r="U25" s="59">
        <v>111.64067329872661</v>
      </c>
      <c r="V25" s="59">
        <v>112.91465095619807</v>
      </c>
      <c r="W25" s="59">
        <v>112.76324647425996</v>
      </c>
      <c r="X25" s="59">
        <v>107.06490388708694</v>
      </c>
      <c r="Y25" s="59">
        <v>109.51295000586239</v>
      </c>
      <c r="Z25" s="59">
        <v>103.50653463578391</v>
      </c>
      <c r="AA25" s="59">
        <v>104.43605028827319</v>
      </c>
      <c r="AB25" s="59">
        <v>103.71499093562932</v>
      </c>
      <c r="AC25" s="59">
        <v>104.15325287667775</v>
      </c>
      <c r="AD25" s="59">
        <v>101.7607558713139</v>
      </c>
      <c r="AE25" s="59">
        <v>100.38736801092577</v>
      </c>
      <c r="AF25" s="59">
        <v>108.01039138341011</v>
      </c>
      <c r="AG25" s="59">
        <v>99.473991165793237</v>
      </c>
      <c r="AH25" s="59">
        <v>99.232371468800977</v>
      </c>
      <c r="AI25" s="59">
        <v>95.742528145504849</v>
      </c>
      <c r="AJ25" s="59">
        <v>93.035536817919109</v>
      </c>
      <c r="AK25" s="59">
        <v>94.069032302911026</v>
      </c>
      <c r="AL25" s="59">
        <v>97.34571953446418</v>
      </c>
      <c r="AM25" s="59">
        <v>97.787515256693254</v>
      </c>
      <c r="AN25" s="59">
        <v>181.41829260956618</v>
      </c>
      <c r="AO25" s="59">
        <v>93.382130290050867</v>
      </c>
      <c r="AP25" s="59">
        <v>107.25593618560971</v>
      </c>
      <c r="AQ25" s="59">
        <v>107.08917779412937</v>
      </c>
      <c r="AR25" s="59">
        <v>102.73305123287818</v>
      </c>
      <c r="AS25" s="59">
        <v>114.20346808434127</v>
      </c>
      <c r="AT25" s="59">
        <v>109.15742056810257</v>
      </c>
      <c r="AU25" s="59">
        <v>125.32261643236605</v>
      </c>
      <c r="AV25" s="59">
        <v>106.46430026981244</v>
      </c>
      <c r="AW25" s="59">
        <v>104.72643228357524</v>
      </c>
      <c r="AX25" s="59">
        <v>109.40410257080376</v>
      </c>
      <c r="AY25" s="59">
        <v>105.19198711293816</v>
      </c>
      <c r="AZ25" s="59">
        <v>111.00224314862876</v>
      </c>
    </row>
    <row r="26" spans="1:52" x14ac:dyDescent="0.45">
      <c r="A26" s="55" t="s">
        <v>953</v>
      </c>
      <c r="B26" s="60"/>
      <c r="C26" s="60">
        <v>38.218059794391507</v>
      </c>
      <c r="D26" s="60">
        <v>8.8382776312603983</v>
      </c>
      <c r="E26" s="60">
        <v>73.834555249744724</v>
      </c>
      <c r="F26" s="60">
        <v>24.14603132374198</v>
      </c>
      <c r="G26" s="60">
        <v>43.809262531644094</v>
      </c>
      <c r="H26" s="60">
        <v>160.21928059809392</v>
      </c>
      <c r="I26" s="60">
        <v>8.2523577398273957</v>
      </c>
      <c r="J26" s="60">
        <v>9.6522754938916275</v>
      </c>
      <c r="K26" s="60">
        <v>40.794073890561108</v>
      </c>
      <c r="L26" s="60">
        <v>7.1736247502500685</v>
      </c>
      <c r="M26" s="60">
        <v>1.0533443750867946</v>
      </c>
      <c r="N26" s="60">
        <v>0</v>
      </c>
      <c r="O26" s="60">
        <v>0.65039527550355414</v>
      </c>
      <c r="P26" s="60">
        <v>0</v>
      </c>
      <c r="Q26" s="60">
        <v>10.694253473933374</v>
      </c>
      <c r="R26" s="60">
        <v>38.08484330604589</v>
      </c>
      <c r="S26" s="60">
        <v>46.222481262543006</v>
      </c>
      <c r="T26" s="60">
        <v>49.64530291249622</v>
      </c>
      <c r="U26" s="60">
        <v>49.745488955804788</v>
      </c>
      <c r="V26" s="60">
        <v>49.851316486907251</v>
      </c>
      <c r="W26" s="60">
        <v>49.708477345755419</v>
      </c>
      <c r="X26" s="60">
        <v>45.717390098002141</v>
      </c>
      <c r="Y26" s="60">
        <v>45.865139214654072</v>
      </c>
      <c r="Z26" s="60">
        <v>44.370898987666457</v>
      </c>
      <c r="AA26" s="60">
        <v>46.625615974387919</v>
      </c>
      <c r="AB26" s="60">
        <v>44.612600830977044</v>
      </c>
      <c r="AC26" s="60">
        <v>43.479410262703034</v>
      </c>
      <c r="AD26" s="60">
        <v>43.389993152109191</v>
      </c>
      <c r="AE26" s="60">
        <v>41.321399478985867</v>
      </c>
      <c r="AF26" s="60">
        <v>49.362483260431354</v>
      </c>
      <c r="AG26" s="60">
        <v>40.343106328083245</v>
      </c>
      <c r="AH26" s="60">
        <v>40.414233918478367</v>
      </c>
      <c r="AI26" s="60">
        <v>40.481608213025822</v>
      </c>
      <c r="AJ26" s="60">
        <v>37.514154957926884</v>
      </c>
      <c r="AK26" s="60">
        <v>38.51924600427752</v>
      </c>
      <c r="AL26" s="60">
        <v>40.645000196042716</v>
      </c>
      <c r="AM26" s="60">
        <v>39.749657181161766</v>
      </c>
      <c r="AN26" s="60">
        <v>72.905038342883216</v>
      </c>
      <c r="AO26" s="60">
        <v>38.75151292462585</v>
      </c>
      <c r="AP26" s="60">
        <v>48.217772551956244</v>
      </c>
      <c r="AQ26" s="60">
        <v>46.419670919119419</v>
      </c>
      <c r="AR26" s="60">
        <v>42.48903810924903</v>
      </c>
      <c r="AS26" s="60">
        <v>47.139541024844647</v>
      </c>
      <c r="AT26" s="60">
        <v>44.115929653592339</v>
      </c>
      <c r="AU26" s="60">
        <v>50.699187735139247</v>
      </c>
      <c r="AV26" s="60">
        <v>40.180449068155589</v>
      </c>
      <c r="AW26" s="60">
        <v>41.623845117548598</v>
      </c>
      <c r="AX26" s="60">
        <v>44.360891481417291</v>
      </c>
      <c r="AY26" s="60">
        <v>36.633754024602204</v>
      </c>
      <c r="AZ26" s="60">
        <v>47.119995336084123</v>
      </c>
    </row>
    <row r="27" spans="1:52" x14ac:dyDescent="0.45">
      <c r="A27" s="57" t="s">
        <v>954</v>
      </c>
      <c r="B27" s="61"/>
      <c r="C27" s="61">
        <v>10.09456565770707</v>
      </c>
      <c r="D27" s="61">
        <v>11.388333579333182</v>
      </c>
      <c r="E27" s="61">
        <v>71.567580923185076</v>
      </c>
      <c r="F27" s="61">
        <v>10.756389263744948</v>
      </c>
      <c r="G27" s="61">
        <v>52.886888184106638</v>
      </c>
      <c r="H27" s="61">
        <v>7.7353292533481941</v>
      </c>
      <c r="I27" s="61">
        <v>12.930714368831007</v>
      </c>
      <c r="J27" s="61">
        <v>17.172376286227333</v>
      </c>
      <c r="K27" s="61">
        <v>3.7259728541712036</v>
      </c>
      <c r="L27" s="61">
        <v>22.857172620836884</v>
      </c>
      <c r="M27" s="61">
        <v>6.2353291181455859</v>
      </c>
      <c r="N27" s="61">
        <v>1.5514816382820573</v>
      </c>
      <c r="O27" s="61">
        <v>1.9223035725303177</v>
      </c>
      <c r="P27" s="61">
        <v>9.8981299353430785</v>
      </c>
      <c r="Q27" s="61">
        <v>64.497069184003522</v>
      </c>
      <c r="R27" s="61">
        <v>54.447263098211906</v>
      </c>
      <c r="S27" s="61">
        <v>62.206192728863037</v>
      </c>
      <c r="T27" s="61">
        <v>62.417228182004798</v>
      </c>
      <c r="U27" s="61">
        <v>61.895184342921823</v>
      </c>
      <c r="V27" s="61">
        <v>63.063334469290815</v>
      </c>
      <c r="W27" s="61">
        <v>63.054769128504539</v>
      </c>
      <c r="X27" s="61">
        <v>61.3475137890848</v>
      </c>
      <c r="Y27" s="61">
        <v>63.647810791208322</v>
      </c>
      <c r="Z27" s="61">
        <v>59.135635648117457</v>
      </c>
      <c r="AA27" s="61">
        <v>57.810434313885274</v>
      </c>
      <c r="AB27" s="61">
        <v>59.102390104652265</v>
      </c>
      <c r="AC27" s="61">
        <v>60.67384261397472</v>
      </c>
      <c r="AD27" s="61">
        <v>58.370762719204706</v>
      </c>
      <c r="AE27" s="61">
        <v>59.065968531939909</v>
      </c>
      <c r="AF27" s="61">
        <v>58.647908122978748</v>
      </c>
      <c r="AG27" s="61">
        <v>59.130884837709992</v>
      </c>
      <c r="AH27" s="61">
        <v>58.818137550322618</v>
      </c>
      <c r="AI27" s="61">
        <v>55.26091993247902</v>
      </c>
      <c r="AJ27" s="61">
        <v>55.521381859992225</v>
      </c>
      <c r="AK27" s="61">
        <v>55.549786298633506</v>
      </c>
      <c r="AL27" s="61">
        <v>56.700719338421464</v>
      </c>
      <c r="AM27" s="61">
        <v>58.037858075531489</v>
      </c>
      <c r="AN27" s="61">
        <v>108.51325426668296</v>
      </c>
      <c r="AO27" s="61">
        <v>54.630617365425024</v>
      </c>
      <c r="AP27" s="61">
        <v>59.038163633653468</v>
      </c>
      <c r="AQ27" s="61">
        <v>60.669506875009944</v>
      </c>
      <c r="AR27" s="61">
        <v>60.244013123629145</v>
      </c>
      <c r="AS27" s="61">
        <v>67.063927059496621</v>
      </c>
      <c r="AT27" s="61">
        <v>65.04149091451022</v>
      </c>
      <c r="AU27" s="61">
        <v>74.623428697226799</v>
      </c>
      <c r="AV27" s="61">
        <v>66.283851201656859</v>
      </c>
      <c r="AW27" s="61">
        <v>63.102587166026645</v>
      </c>
      <c r="AX27" s="61">
        <v>65.043211089386475</v>
      </c>
      <c r="AY27" s="61">
        <v>68.558233088335953</v>
      </c>
      <c r="AZ27" s="61">
        <v>63.882247812544634</v>
      </c>
    </row>
    <row r="28" spans="1:52" x14ac:dyDescent="0.45">
      <c r="A28" s="62"/>
    </row>
    <row r="29" spans="1:52" x14ac:dyDescent="0.45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</row>
    <row r="30" spans="1:52" x14ac:dyDescent="0.45">
      <c r="A30" s="47" t="s">
        <v>935</v>
      </c>
      <c r="B30" s="65"/>
      <c r="C30" s="65">
        <v>23595931</v>
      </c>
      <c r="D30" s="65">
        <v>22607966</v>
      </c>
      <c r="E30" s="65">
        <v>22640849</v>
      </c>
      <c r="F30" s="65">
        <v>23621542</v>
      </c>
      <c r="G30" s="65">
        <v>24119132</v>
      </c>
      <c r="H30" s="65">
        <v>25514376</v>
      </c>
      <c r="I30" s="65">
        <v>27056237</v>
      </c>
      <c r="J30" s="65">
        <v>24937718</v>
      </c>
      <c r="K30" s="65">
        <v>22319667</v>
      </c>
      <c r="L30" s="65">
        <v>21816463</v>
      </c>
      <c r="M30" s="65">
        <v>21677952</v>
      </c>
      <c r="N30" s="65">
        <v>20132311</v>
      </c>
      <c r="O30" s="65">
        <v>20817568</v>
      </c>
      <c r="P30" s="65">
        <v>22045070</v>
      </c>
      <c r="Q30" s="65">
        <v>24382696</v>
      </c>
      <c r="R30" s="65">
        <v>24420314</v>
      </c>
      <c r="S30" s="65">
        <v>26307644</v>
      </c>
      <c r="T30" s="65">
        <v>27335248</v>
      </c>
      <c r="U30" s="65">
        <v>28603566</v>
      </c>
      <c r="V30" s="65">
        <v>29526946</v>
      </c>
      <c r="W30" s="65">
        <v>31060178</v>
      </c>
      <c r="X30" s="65">
        <v>32443436</v>
      </c>
      <c r="Y30" s="65">
        <v>33128676</v>
      </c>
      <c r="Z30" s="65">
        <v>33552119</v>
      </c>
      <c r="AA30" s="65">
        <v>33977538</v>
      </c>
      <c r="AB30" s="65">
        <v>33680163</v>
      </c>
      <c r="AC30" s="65">
        <v>33618035</v>
      </c>
      <c r="AD30" s="65">
        <v>33814329</v>
      </c>
      <c r="AE30" s="65">
        <v>33815261</v>
      </c>
      <c r="AF30" s="65">
        <v>34121385</v>
      </c>
      <c r="AG30" s="65">
        <v>34505787</v>
      </c>
      <c r="AH30" s="65">
        <v>35013957</v>
      </c>
      <c r="AI30" s="65">
        <v>35680147</v>
      </c>
      <c r="AJ30" s="65">
        <v>36367855</v>
      </c>
      <c r="AK30" s="65">
        <v>37059562</v>
      </c>
      <c r="AL30" s="65">
        <v>37732594</v>
      </c>
      <c r="AM30" s="65">
        <v>38419594</v>
      </c>
      <c r="AN30" s="65">
        <v>39027123</v>
      </c>
      <c r="AO30" s="65">
        <v>39557902</v>
      </c>
      <c r="AP30" s="65">
        <v>40105543</v>
      </c>
      <c r="AQ30" s="65">
        <v>40671724</v>
      </c>
      <c r="AR30" s="65">
        <v>41211180</v>
      </c>
      <c r="AS30" s="65">
        <v>41763196</v>
      </c>
      <c r="AT30" s="65">
        <v>42370914</v>
      </c>
      <c r="AU30" s="65">
        <v>43030448</v>
      </c>
      <c r="AV30" s="65">
        <v>43660568</v>
      </c>
      <c r="AW30" s="65">
        <v>44257937</v>
      </c>
      <c r="AX30" s="65">
        <v>44905946</v>
      </c>
      <c r="AY30" s="65">
        <v>45601351</v>
      </c>
      <c r="AZ30" s="65">
        <v>46325271</v>
      </c>
    </row>
    <row r="31" spans="1:52" x14ac:dyDescent="0.45">
      <c r="A31" s="66" t="s">
        <v>934</v>
      </c>
      <c r="B31" s="67"/>
      <c r="C31" s="67">
        <v>20869836</v>
      </c>
      <c r="D31" s="67">
        <v>20074109</v>
      </c>
      <c r="E31" s="67">
        <v>20009882</v>
      </c>
      <c r="F31" s="67">
        <v>20720630</v>
      </c>
      <c r="G31" s="67">
        <v>21388661</v>
      </c>
      <c r="H31" s="67">
        <v>22443420</v>
      </c>
      <c r="I31" s="67">
        <v>23268492</v>
      </c>
      <c r="J31" s="67">
        <v>22058854</v>
      </c>
      <c r="K31" s="67">
        <v>19841083</v>
      </c>
      <c r="L31" s="67">
        <v>19107234</v>
      </c>
      <c r="M31" s="67">
        <v>18892430</v>
      </c>
      <c r="N31" s="67">
        <v>17623362</v>
      </c>
      <c r="O31" s="67">
        <v>17903058</v>
      </c>
      <c r="P31" s="67">
        <v>18707667</v>
      </c>
      <c r="Q31" s="67">
        <v>20815237</v>
      </c>
      <c r="R31" s="67">
        <v>21365376</v>
      </c>
      <c r="S31" s="67">
        <v>22790564</v>
      </c>
      <c r="T31" s="67">
        <v>23636628</v>
      </c>
      <c r="U31" s="67">
        <v>24824383</v>
      </c>
      <c r="V31" s="67">
        <v>25623171</v>
      </c>
      <c r="W31" s="67">
        <v>27068854</v>
      </c>
      <c r="X31" s="67">
        <v>28389388</v>
      </c>
      <c r="Y31" s="67">
        <v>28968553</v>
      </c>
      <c r="Z31" s="67">
        <v>29289084</v>
      </c>
      <c r="AA31" s="67">
        <v>29607973</v>
      </c>
      <c r="AB31" s="67">
        <v>29271415</v>
      </c>
      <c r="AC31" s="67">
        <v>29191878</v>
      </c>
      <c r="AD31" s="67">
        <v>29362845</v>
      </c>
      <c r="AE31" s="67">
        <v>29318476</v>
      </c>
      <c r="AF31" s="67">
        <v>29545250</v>
      </c>
      <c r="AG31" s="67">
        <v>29849687</v>
      </c>
      <c r="AH31" s="67">
        <v>30274551</v>
      </c>
      <c r="AI31" s="67">
        <v>30894522</v>
      </c>
      <c r="AJ31" s="67">
        <v>31496359</v>
      </c>
      <c r="AK31" s="67">
        <v>32099168</v>
      </c>
      <c r="AL31" s="67">
        <v>32680059</v>
      </c>
      <c r="AM31" s="67">
        <v>33276805</v>
      </c>
      <c r="AN31" s="67">
        <v>33794408</v>
      </c>
      <c r="AO31" s="67">
        <v>34231832</v>
      </c>
      <c r="AP31" s="67">
        <v>34688584</v>
      </c>
      <c r="AQ31" s="67">
        <v>35155339</v>
      </c>
      <c r="AR31" s="67">
        <v>35589911</v>
      </c>
      <c r="AS31" s="67">
        <v>36039695</v>
      </c>
      <c r="AT31" s="67">
        <v>36538404</v>
      </c>
      <c r="AU31" s="67">
        <v>37084834</v>
      </c>
      <c r="AV31" s="67">
        <v>37602161</v>
      </c>
      <c r="AW31" s="67">
        <v>38094875</v>
      </c>
      <c r="AX31" s="67">
        <v>38623871</v>
      </c>
      <c r="AY31" s="67">
        <v>39185626</v>
      </c>
      <c r="AZ31" s="67">
        <v>39762045</v>
      </c>
    </row>
    <row r="32" spans="1:52" x14ac:dyDescent="0.45">
      <c r="A32" s="68" t="s">
        <v>936</v>
      </c>
      <c r="B32" s="69"/>
      <c r="C32" s="69">
        <v>2289402</v>
      </c>
      <c r="D32" s="69">
        <v>2632014</v>
      </c>
      <c r="E32" s="69">
        <v>2307391</v>
      </c>
      <c r="F32" s="69">
        <v>2341697</v>
      </c>
      <c r="G32" s="69">
        <v>2823246</v>
      </c>
      <c r="H32" s="69">
        <v>3046514</v>
      </c>
      <c r="I32" s="69">
        <v>3061977</v>
      </c>
      <c r="J32" s="69">
        <v>3366691</v>
      </c>
      <c r="K32" s="69">
        <v>2473581</v>
      </c>
      <c r="L32" s="69">
        <v>2062910</v>
      </c>
      <c r="M32" s="69">
        <v>2071624</v>
      </c>
      <c r="N32" s="69">
        <v>1731038</v>
      </c>
      <c r="O32" s="69">
        <v>1870592</v>
      </c>
      <c r="P32" s="69">
        <v>2084896</v>
      </c>
      <c r="Q32" s="69">
        <v>2031962</v>
      </c>
      <c r="R32" s="69">
        <v>2963513</v>
      </c>
      <c r="S32" s="69">
        <v>3158006</v>
      </c>
      <c r="T32" s="69">
        <v>3335023</v>
      </c>
      <c r="U32" s="69">
        <v>3472292</v>
      </c>
      <c r="V32" s="69">
        <v>3587256</v>
      </c>
      <c r="W32" s="69">
        <v>3674552</v>
      </c>
      <c r="X32" s="69">
        <v>3817430</v>
      </c>
      <c r="Y32" s="69">
        <v>3907834</v>
      </c>
      <c r="Z32" s="69">
        <v>3924663</v>
      </c>
      <c r="AA32" s="69">
        <v>3974832</v>
      </c>
      <c r="AB32" s="69">
        <v>3877419</v>
      </c>
      <c r="AC32" s="69">
        <v>3783596</v>
      </c>
      <c r="AD32" s="69">
        <v>3746441</v>
      </c>
      <c r="AE32" s="69">
        <v>3758825</v>
      </c>
      <c r="AF32" s="69">
        <v>3836741</v>
      </c>
      <c r="AG32" s="69">
        <v>3946544</v>
      </c>
      <c r="AH32" s="69">
        <v>4078803</v>
      </c>
      <c r="AI32" s="69">
        <v>4212921</v>
      </c>
      <c r="AJ32" s="69">
        <v>4385560</v>
      </c>
      <c r="AK32" s="69">
        <v>4570070</v>
      </c>
      <c r="AL32" s="69">
        <v>4765914</v>
      </c>
      <c r="AM32" s="69">
        <v>5015306</v>
      </c>
      <c r="AN32" s="69">
        <v>5216876</v>
      </c>
      <c r="AO32" s="69">
        <v>5404046</v>
      </c>
      <c r="AP32" s="69">
        <v>5581869</v>
      </c>
      <c r="AQ32" s="69">
        <v>5775387</v>
      </c>
      <c r="AR32" s="69">
        <v>5987088</v>
      </c>
      <c r="AS32" s="69">
        <v>6224216</v>
      </c>
      <c r="AT32" s="69">
        <v>6518841</v>
      </c>
      <c r="AU32" s="69">
        <v>6797383</v>
      </c>
      <c r="AV32" s="69">
        <v>7091655</v>
      </c>
      <c r="AW32" s="69">
        <v>7410973</v>
      </c>
      <c r="AX32" s="69">
        <v>7746097</v>
      </c>
      <c r="AY32" s="69">
        <v>8107963</v>
      </c>
      <c r="AZ32" s="69">
        <v>8501141</v>
      </c>
    </row>
    <row r="33" spans="1:52" x14ac:dyDescent="0.45">
      <c r="A33" s="70" t="s">
        <v>955</v>
      </c>
      <c r="B33" s="71"/>
      <c r="C33" s="71">
        <v>2289402</v>
      </c>
      <c r="D33" s="71">
        <v>2632014</v>
      </c>
      <c r="E33" s="71">
        <v>2307391</v>
      </c>
      <c r="F33" s="71">
        <v>2341697</v>
      </c>
      <c r="G33" s="71">
        <v>2823246</v>
      </c>
      <c r="H33" s="71">
        <v>3046514</v>
      </c>
      <c r="I33" s="71">
        <v>3061977</v>
      </c>
      <c r="J33" s="71">
        <v>3366691</v>
      </c>
      <c r="K33" s="71">
        <v>2473581</v>
      </c>
      <c r="L33" s="71">
        <v>2062910</v>
      </c>
      <c r="M33" s="71">
        <v>2071624</v>
      </c>
      <c r="N33" s="71">
        <v>1731038</v>
      </c>
      <c r="O33" s="71">
        <v>1870592</v>
      </c>
      <c r="P33" s="71">
        <v>2084896</v>
      </c>
      <c r="Q33" s="71">
        <v>2031962</v>
      </c>
      <c r="R33" s="71">
        <v>2472146</v>
      </c>
      <c r="S33" s="71">
        <v>2619981</v>
      </c>
      <c r="T33" s="71">
        <v>2754683</v>
      </c>
      <c r="U33" s="71">
        <v>2848475</v>
      </c>
      <c r="V33" s="71">
        <v>2924192</v>
      </c>
      <c r="W33" s="71">
        <v>2968034</v>
      </c>
      <c r="X33" s="71">
        <v>3050153</v>
      </c>
      <c r="Y33" s="71">
        <v>3087789</v>
      </c>
      <c r="Z33" s="71">
        <v>3068958</v>
      </c>
      <c r="AA33" s="71">
        <v>3075753</v>
      </c>
      <c r="AB33" s="71">
        <v>2973992</v>
      </c>
      <c r="AC33" s="71">
        <v>2876196</v>
      </c>
      <c r="AD33" s="71">
        <v>2823058</v>
      </c>
      <c r="AE33" s="71">
        <v>2804288</v>
      </c>
      <c r="AF33" s="71">
        <v>2831371</v>
      </c>
      <c r="AG33" s="71">
        <v>2875488</v>
      </c>
      <c r="AH33" s="71">
        <v>2929949</v>
      </c>
      <c r="AI33" s="71">
        <v>2980818</v>
      </c>
      <c r="AJ33" s="71">
        <v>3058061</v>
      </c>
      <c r="AK33" s="71">
        <v>3136758</v>
      </c>
      <c r="AL33" s="71">
        <v>3220488</v>
      </c>
      <c r="AM33" s="71">
        <v>3336900</v>
      </c>
      <c r="AN33" s="71">
        <v>3420610</v>
      </c>
      <c r="AO33" s="71">
        <v>3492864</v>
      </c>
      <c r="AP33" s="71">
        <v>3563268</v>
      </c>
      <c r="AQ33" s="71">
        <v>3641769</v>
      </c>
      <c r="AR33" s="71">
        <v>3734532</v>
      </c>
      <c r="AS33" s="71">
        <v>3839714</v>
      </c>
      <c r="AT33" s="71">
        <v>3980865</v>
      </c>
      <c r="AU33" s="71">
        <v>4106584</v>
      </c>
      <c r="AV33" s="71">
        <v>4242714</v>
      </c>
      <c r="AW33" s="71">
        <v>4388293</v>
      </c>
      <c r="AX33" s="71">
        <v>4545406</v>
      </c>
      <c r="AY33" s="71">
        <v>4709830</v>
      </c>
      <c r="AZ33" s="71">
        <v>4893706</v>
      </c>
    </row>
    <row r="34" spans="1:52" x14ac:dyDescent="0.45">
      <c r="A34" s="72" t="s">
        <v>956</v>
      </c>
      <c r="B34" s="73"/>
      <c r="C34" s="73">
        <v>2289402</v>
      </c>
      <c r="D34" s="73">
        <v>2632014</v>
      </c>
      <c r="E34" s="73">
        <v>2307391</v>
      </c>
      <c r="F34" s="73">
        <v>2341697</v>
      </c>
      <c r="G34" s="73">
        <v>2823246</v>
      </c>
      <c r="H34" s="73">
        <v>3046514</v>
      </c>
      <c r="I34" s="73">
        <v>3061977</v>
      </c>
      <c r="J34" s="73">
        <v>3366691</v>
      </c>
      <c r="K34" s="73">
        <v>2473581</v>
      </c>
      <c r="L34" s="73">
        <v>2062910</v>
      </c>
      <c r="M34" s="73">
        <v>2071624</v>
      </c>
      <c r="N34" s="73">
        <v>1731038</v>
      </c>
      <c r="O34" s="73">
        <v>1870592</v>
      </c>
      <c r="P34" s="73">
        <v>2084896</v>
      </c>
      <c r="Q34" s="73">
        <v>2031962</v>
      </c>
      <c r="R34" s="73">
        <v>2472146</v>
      </c>
      <c r="S34" s="73">
        <v>2619981</v>
      </c>
      <c r="T34" s="73">
        <v>2754683</v>
      </c>
      <c r="U34" s="73">
        <v>2848475</v>
      </c>
      <c r="V34" s="73">
        <v>2924192</v>
      </c>
      <c r="W34" s="73">
        <v>2968034</v>
      </c>
      <c r="X34" s="73">
        <v>3050153</v>
      </c>
      <c r="Y34" s="73">
        <v>3087789</v>
      </c>
      <c r="Z34" s="73">
        <v>3068958</v>
      </c>
      <c r="AA34" s="73">
        <v>3075753</v>
      </c>
      <c r="AB34" s="73">
        <v>2973992</v>
      </c>
      <c r="AC34" s="73">
        <v>2876196</v>
      </c>
      <c r="AD34" s="73">
        <v>2823058</v>
      </c>
      <c r="AE34" s="73">
        <v>2804288</v>
      </c>
      <c r="AF34" s="73">
        <v>2831371</v>
      </c>
      <c r="AG34" s="73">
        <v>2875488</v>
      </c>
      <c r="AH34" s="73">
        <v>2929949</v>
      </c>
      <c r="AI34" s="73">
        <v>2980818</v>
      </c>
      <c r="AJ34" s="73">
        <v>3058061</v>
      </c>
      <c r="AK34" s="73">
        <v>3136758</v>
      </c>
      <c r="AL34" s="73">
        <v>3220488</v>
      </c>
      <c r="AM34" s="73">
        <v>3336900</v>
      </c>
      <c r="AN34" s="73">
        <v>3420610</v>
      </c>
      <c r="AO34" s="73">
        <v>3492864</v>
      </c>
      <c r="AP34" s="73">
        <v>3563268</v>
      </c>
      <c r="AQ34" s="73">
        <v>3641769</v>
      </c>
      <c r="AR34" s="73">
        <v>3734532</v>
      </c>
      <c r="AS34" s="73">
        <v>3839714</v>
      </c>
      <c r="AT34" s="73">
        <v>3980865</v>
      </c>
      <c r="AU34" s="73">
        <v>4106584</v>
      </c>
      <c r="AV34" s="73">
        <v>4242714</v>
      </c>
      <c r="AW34" s="73">
        <v>4388293</v>
      </c>
      <c r="AX34" s="73">
        <v>4545406</v>
      </c>
      <c r="AY34" s="73">
        <v>4709830</v>
      </c>
      <c r="AZ34" s="73">
        <v>4893706</v>
      </c>
    </row>
    <row r="35" spans="1:52" x14ac:dyDescent="0.45">
      <c r="A35" s="72" t="s">
        <v>957</v>
      </c>
      <c r="B35" s="73"/>
      <c r="C35" s="73">
        <v>0</v>
      </c>
      <c r="D35" s="73">
        <v>0</v>
      </c>
      <c r="E35" s="73">
        <v>0</v>
      </c>
      <c r="F35" s="73">
        <v>0</v>
      </c>
      <c r="G35" s="73">
        <v>0</v>
      </c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>
        <v>0</v>
      </c>
      <c r="U35" s="73">
        <v>0</v>
      </c>
      <c r="V35" s="73">
        <v>0</v>
      </c>
      <c r="W35" s="73">
        <v>0</v>
      </c>
      <c r="X35" s="73">
        <v>0</v>
      </c>
      <c r="Y35" s="73">
        <v>0</v>
      </c>
      <c r="Z35" s="73">
        <v>0</v>
      </c>
      <c r="AA35" s="73">
        <v>0</v>
      </c>
      <c r="AB35" s="73">
        <v>0</v>
      </c>
      <c r="AC35" s="73">
        <v>0</v>
      </c>
      <c r="AD35" s="73">
        <v>0</v>
      </c>
      <c r="AE35" s="73">
        <v>0</v>
      </c>
      <c r="AF35" s="73">
        <v>0</v>
      </c>
      <c r="AG35" s="73">
        <v>0</v>
      </c>
      <c r="AH35" s="73">
        <v>0</v>
      </c>
      <c r="AI35" s="73">
        <v>0</v>
      </c>
      <c r="AJ35" s="73">
        <v>0</v>
      </c>
      <c r="AK35" s="73">
        <v>0</v>
      </c>
      <c r="AL35" s="73">
        <v>0</v>
      </c>
      <c r="AM35" s="73">
        <v>0</v>
      </c>
      <c r="AN35" s="73">
        <v>0</v>
      </c>
      <c r="AO35" s="73">
        <v>0</v>
      </c>
      <c r="AP35" s="73">
        <v>0</v>
      </c>
      <c r="AQ35" s="73">
        <v>0</v>
      </c>
      <c r="AR35" s="73">
        <v>0</v>
      </c>
      <c r="AS35" s="73">
        <v>0</v>
      </c>
      <c r="AT35" s="73">
        <v>0</v>
      </c>
      <c r="AU35" s="73">
        <v>0</v>
      </c>
      <c r="AV35" s="73">
        <v>0</v>
      </c>
      <c r="AW35" s="73">
        <v>0</v>
      </c>
      <c r="AX35" s="73">
        <v>0</v>
      </c>
      <c r="AY35" s="73">
        <v>0</v>
      </c>
      <c r="AZ35" s="73">
        <v>0</v>
      </c>
    </row>
    <row r="36" spans="1:52" x14ac:dyDescent="0.45">
      <c r="A36" s="72" t="s">
        <v>958</v>
      </c>
      <c r="B36" s="73"/>
      <c r="C36" s="73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3">
        <v>0</v>
      </c>
      <c r="Q36" s="73">
        <v>0</v>
      </c>
      <c r="R36" s="73">
        <v>0</v>
      </c>
      <c r="S36" s="73">
        <v>0</v>
      </c>
      <c r="T36" s="73">
        <v>0</v>
      </c>
      <c r="U36" s="73">
        <v>0</v>
      </c>
      <c r="V36" s="73">
        <v>0</v>
      </c>
      <c r="W36" s="73">
        <v>0</v>
      </c>
      <c r="X36" s="73">
        <v>0</v>
      </c>
      <c r="Y36" s="73">
        <v>0</v>
      </c>
      <c r="Z36" s="73">
        <v>0</v>
      </c>
      <c r="AA36" s="73">
        <v>0</v>
      </c>
      <c r="AB36" s="73">
        <v>0</v>
      </c>
      <c r="AC36" s="73">
        <v>0</v>
      </c>
      <c r="AD36" s="73">
        <v>0</v>
      </c>
      <c r="AE36" s="73">
        <v>0</v>
      </c>
      <c r="AF36" s="73">
        <v>0</v>
      </c>
      <c r="AG36" s="73">
        <v>0</v>
      </c>
      <c r="AH36" s="73">
        <v>0</v>
      </c>
      <c r="AI36" s="73">
        <v>0</v>
      </c>
      <c r="AJ36" s="73">
        <v>0</v>
      </c>
      <c r="AK36" s="73">
        <v>0</v>
      </c>
      <c r="AL36" s="73">
        <v>0</v>
      </c>
      <c r="AM36" s="73">
        <v>0</v>
      </c>
      <c r="AN36" s="73">
        <v>0</v>
      </c>
      <c r="AO36" s="73">
        <v>0</v>
      </c>
      <c r="AP36" s="73">
        <v>0</v>
      </c>
      <c r="AQ36" s="73">
        <v>0</v>
      </c>
      <c r="AR36" s="73">
        <v>0</v>
      </c>
      <c r="AS36" s="73">
        <v>0</v>
      </c>
      <c r="AT36" s="73">
        <v>0</v>
      </c>
      <c r="AU36" s="73">
        <v>0</v>
      </c>
      <c r="AV36" s="73">
        <v>0</v>
      </c>
      <c r="AW36" s="73">
        <v>0</v>
      </c>
      <c r="AX36" s="73">
        <v>0</v>
      </c>
      <c r="AY36" s="73">
        <v>0</v>
      </c>
      <c r="AZ36" s="73">
        <v>0</v>
      </c>
    </row>
    <row r="37" spans="1:52" x14ac:dyDescent="0.45">
      <c r="A37" s="70" t="s">
        <v>959</v>
      </c>
      <c r="B37" s="71"/>
      <c r="C37" s="71">
        <v>0</v>
      </c>
      <c r="D37" s="71">
        <v>0</v>
      </c>
      <c r="E37" s="71">
        <v>0</v>
      </c>
      <c r="F37" s="71">
        <v>0</v>
      </c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>
        <v>0</v>
      </c>
      <c r="N37" s="71">
        <v>0</v>
      </c>
      <c r="O37" s="71">
        <v>0</v>
      </c>
      <c r="P37" s="71">
        <v>0</v>
      </c>
      <c r="Q37" s="71">
        <v>0</v>
      </c>
      <c r="R37" s="71">
        <v>0</v>
      </c>
      <c r="S37" s="71">
        <v>0</v>
      </c>
      <c r="T37" s="71">
        <v>0</v>
      </c>
      <c r="U37" s="71">
        <v>0</v>
      </c>
      <c r="V37" s="71">
        <v>0</v>
      </c>
      <c r="W37" s="71">
        <v>0</v>
      </c>
      <c r="X37" s="71">
        <v>0</v>
      </c>
      <c r="Y37" s="71">
        <v>0</v>
      </c>
      <c r="Z37" s="71">
        <v>0</v>
      </c>
      <c r="AA37" s="71">
        <v>0</v>
      </c>
      <c r="AB37" s="71">
        <v>0</v>
      </c>
      <c r="AC37" s="71">
        <v>0</v>
      </c>
      <c r="AD37" s="71">
        <v>0</v>
      </c>
      <c r="AE37" s="71">
        <v>0</v>
      </c>
      <c r="AF37" s="71">
        <v>0</v>
      </c>
      <c r="AG37" s="71">
        <v>0</v>
      </c>
      <c r="AH37" s="71">
        <v>0</v>
      </c>
      <c r="AI37" s="71">
        <v>0</v>
      </c>
      <c r="AJ37" s="71">
        <v>0</v>
      </c>
      <c r="AK37" s="71">
        <v>0</v>
      </c>
      <c r="AL37" s="71">
        <v>0</v>
      </c>
      <c r="AM37" s="71">
        <v>0</v>
      </c>
      <c r="AN37" s="71">
        <v>0</v>
      </c>
      <c r="AO37" s="71">
        <v>0</v>
      </c>
      <c r="AP37" s="71">
        <v>0</v>
      </c>
      <c r="AQ37" s="71">
        <v>0</v>
      </c>
      <c r="AR37" s="71">
        <v>0</v>
      </c>
      <c r="AS37" s="71">
        <v>0</v>
      </c>
      <c r="AT37" s="71">
        <v>0</v>
      </c>
      <c r="AU37" s="71">
        <v>0</v>
      </c>
      <c r="AV37" s="71">
        <v>0</v>
      </c>
      <c r="AW37" s="71">
        <v>0</v>
      </c>
      <c r="AX37" s="71">
        <v>0</v>
      </c>
      <c r="AY37" s="71">
        <v>0</v>
      </c>
      <c r="AZ37" s="71">
        <v>0</v>
      </c>
    </row>
    <row r="38" spans="1:52" x14ac:dyDescent="0.45">
      <c r="A38" s="72" t="s">
        <v>956</v>
      </c>
      <c r="B38" s="73"/>
      <c r="C38" s="73">
        <v>0</v>
      </c>
      <c r="D38" s="73">
        <v>0</v>
      </c>
      <c r="E38" s="73">
        <v>0</v>
      </c>
      <c r="F38" s="73">
        <v>0</v>
      </c>
      <c r="G38" s="73">
        <v>0</v>
      </c>
      <c r="H38" s="73">
        <v>0</v>
      </c>
      <c r="I38" s="73">
        <v>0</v>
      </c>
      <c r="J38" s="73">
        <v>0</v>
      </c>
      <c r="K38" s="73">
        <v>0</v>
      </c>
      <c r="L38" s="73">
        <v>0</v>
      </c>
      <c r="M38" s="73">
        <v>0</v>
      </c>
      <c r="N38" s="73">
        <v>0</v>
      </c>
      <c r="O38" s="73">
        <v>0</v>
      </c>
      <c r="P38" s="73">
        <v>0</v>
      </c>
      <c r="Q38" s="73">
        <v>0</v>
      </c>
      <c r="R38" s="73">
        <v>0</v>
      </c>
      <c r="S38" s="73">
        <v>0</v>
      </c>
      <c r="T38" s="73">
        <v>0</v>
      </c>
      <c r="U38" s="73">
        <v>0</v>
      </c>
      <c r="V38" s="73">
        <v>0</v>
      </c>
      <c r="W38" s="73">
        <v>0</v>
      </c>
      <c r="X38" s="73">
        <v>0</v>
      </c>
      <c r="Y38" s="73">
        <v>0</v>
      </c>
      <c r="Z38" s="73">
        <v>0</v>
      </c>
      <c r="AA38" s="73">
        <v>0</v>
      </c>
      <c r="AB38" s="73">
        <v>0</v>
      </c>
      <c r="AC38" s="73">
        <v>0</v>
      </c>
      <c r="AD38" s="73">
        <v>0</v>
      </c>
      <c r="AE38" s="73">
        <v>0</v>
      </c>
      <c r="AF38" s="73">
        <v>0</v>
      </c>
      <c r="AG38" s="73">
        <v>0</v>
      </c>
      <c r="AH38" s="73">
        <v>0</v>
      </c>
      <c r="AI38" s="73">
        <v>0</v>
      </c>
      <c r="AJ38" s="73">
        <v>0</v>
      </c>
      <c r="AK38" s="73">
        <v>0</v>
      </c>
      <c r="AL38" s="73">
        <v>0</v>
      </c>
      <c r="AM38" s="73">
        <v>0</v>
      </c>
      <c r="AN38" s="73">
        <v>0</v>
      </c>
      <c r="AO38" s="73">
        <v>0</v>
      </c>
      <c r="AP38" s="73">
        <v>0</v>
      </c>
      <c r="AQ38" s="73">
        <v>0</v>
      </c>
      <c r="AR38" s="73">
        <v>0</v>
      </c>
      <c r="AS38" s="73">
        <v>0</v>
      </c>
      <c r="AT38" s="73">
        <v>0</v>
      </c>
      <c r="AU38" s="73">
        <v>0</v>
      </c>
      <c r="AV38" s="73">
        <v>0</v>
      </c>
      <c r="AW38" s="73">
        <v>0</v>
      </c>
      <c r="AX38" s="73">
        <v>0</v>
      </c>
      <c r="AY38" s="73">
        <v>0</v>
      </c>
      <c r="AZ38" s="73">
        <v>0</v>
      </c>
    </row>
    <row r="39" spans="1:52" x14ac:dyDescent="0.45">
      <c r="A39" s="70" t="s">
        <v>960</v>
      </c>
      <c r="B39" s="71"/>
      <c r="C39" s="71">
        <v>0</v>
      </c>
      <c r="D39" s="71">
        <v>0</v>
      </c>
      <c r="E39" s="71">
        <v>0</v>
      </c>
      <c r="F39" s="71">
        <v>0</v>
      </c>
      <c r="G39" s="71">
        <v>0</v>
      </c>
      <c r="H39" s="71">
        <v>0</v>
      </c>
      <c r="I39" s="71">
        <v>0</v>
      </c>
      <c r="J39" s="71">
        <v>0</v>
      </c>
      <c r="K39" s="71">
        <v>0</v>
      </c>
      <c r="L39" s="71">
        <v>0</v>
      </c>
      <c r="M39" s="71">
        <v>0</v>
      </c>
      <c r="N39" s="71">
        <v>0</v>
      </c>
      <c r="O39" s="71">
        <v>0</v>
      </c>
      <c r="P39" s="71">
        <v>0</v>
      </c>
      <c r="Q39" s="71">
        <v>0</v>
      </c>
      <c r="R39" s="71">
        <v>491367</v>
      </c>
      <c r="S39" s="71">
        <v>538025</v>
      </c>
      <c r="T39" s="71">
        <v>580340</v>
      </c>
      <c r="U39" s="71">
        <v>623817</v>
      </c>
      <c r="V39" s="71">
        <v>663064</v>
      </c>
      <c r="W39" s="71">
        <v>706518</v>
      </c>
      <c r="X39" s="71">
        <v>767277</v>
      </c>
      <c r="Y39" s="71">
        <v>820045</v>
      </c>
      <c r="Z39" s="71">
        <v>855705</v>
      </c>
      <c r="AA39" s="71">
        <v>899079</v>
      </c>
      <c r="AB39" s="71">
        <v>903427</v>
      </c>
      <c r="AC39" s="71">
        <v>907400</v>
      </c>
      <c r="AD39" s="71">
        <v>923383</v>
      </c>
      <c r="AE39" s="71">
        <v>954537</v>
      </c>
      <c r="AF39" s="71">
        <v>1005370</v>
      </c>
      <c r="AG39" s="71">
        <v>1071056</v>
      </c>
      <c r="AH39" s="71">
        <v>1148854</v>
      </c>
      <c r="AI39" s="71">
        <v>1232103</v>
      </c>
      <c r="AJ39" s="71">
        <v>1327499</v>
      </c>
      <c r="AK39" s="71">
        <v>1433312</v>
      </c>
      <c r="AL39" s="71">
        <v>1545426</v>
      </c>
      <c r="AM39" s="71">
        <v>1678406</v>
      </c>
      <c r="AN39" s="71">
        <v>1796266</v>
      </c>
      <c r="AO39" s="71">
        <v>1911182</v>
      </c>
      <c r="AP39" s="71">
        <v>2018601</v>
      </c>
      <c r="AQ39" s="71">
        <v>2133618</v>
      </c>
      <c r="AR39" s="71">
        <v>2252556</v>
      </c>
      <c r="AS39" s="71">
        <v>2384502</v>
      </c>
      <c r="AT39" s="71">
        <v>2537976</v>
      </c>
      <c r="AU39" s="71">
        <v>2690799</v>
      </c>
      <c r="AV39" s="71">
        <v>2848941</v>
      </c>
      <c r="AW39" s="71">
        <v>3022680</v>
      </c>
      <c r="AX39" s="71">
        <v>3200691</v>
      </c>
      <c r="AY39" s="71">
        <v>3398133</v>
      </c>
      <c r="AZ39" s="71">
        <v>3607435</v>
      </c>
    </row>
    <row r="40" spans="1:52" x14ac:dyDescent="0.45">
      <c r="A40" s="72" t="s">
        <v>961</v>
      </c>
      <c r="B40" s="73"/>
      <c r="C40" s="73">
        <v>0</v>
      </c>
      <c r="D40" s="73">
        <v>0</v>
      </c>
      <c r="E40" s="73">
        <v>0</v>
      </c>
      <c r="F40" s="73">
        <v>0</v>
      </c>
      <c r="G40" s="73">
        <v>0</v>
      </c>
      <c r="H40" s="73">
        <v>0</v>
      </c>
      <c r="I40" s="73">
        <v>0</v>
      </c>
      <c r="J40" s="73">
        <v>0</v>
      </c>
      <c r="K40" s="73">
        <v>0</v>
      </c>
      <c r="L40" s="73">
        <v>0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491367</v>
      </c>
      <c r="S40" s="73">
        <v>538025</v>
      </c>
      <c r="T40" s="73">
        <v>580340</v>
      </c>
      <c r="U40" s="73">
        <v>623817</v>
      </c>
      <c r="V40" s="73">
        <v>663064</v>
      </c>
      <c r="W40" s="73">
        <v>706518</v>
      </c>
      <c r="X40" s="73">
        <v>767277</v>
      </c>
      <c r="Y40" s="73">
        <v>820045</v>
      </c>
      <c r="Z40" s="73">
        <v>855705</v>
      </c>
      <c r="AA40" s="73">
        <v>899079</v>
      </c>
      <c r="AB40" s="73">
        <v>903427</v>
      </c>
      <c r="AC40" s="73">
        <v>907400</v>
      </c>
      <c r="AD40" s="73">
        <v>923383</v>
      </c>
      <c r="AE40" s="73">
        <v>954537</v>
      </c>
      <c r="AF40" s="73">
        <v>1005370</v>
      </c>
      <c r="AG40" s="73">
        <v>1071056</v>
      </c>
      <c r="AH40" s="73">
        <v>1148854</v>
      </c>
      <c r="AI40" s="73">
        <v>1232103</v>
      </c>
      <c r="AJ40" s="73">
        <v>1327499</v>
      </c>
      <c r="AK40" s="73">
        <v>1433312</v>
      </c>
      <c r="AL40" s="73">
        <v>1545426</v>
      </c>
      <c r="AM40" s="73">
        <v>1678406</v>
      </c>
      <c r="AN40" s="73">
        <v>1796266</v>
      </c>
      <c r="AO40" s="73">
        <v>1911182</v>
      </c>
      <c r="AP40" s="73">
        <v>2018601</v>
      </c>
      <c r="AQ40" s="73">
        <v>2133618</v>
      </c>
      <c r="AR40" s="73">
        <v>2252556</v>
      </c>
      <c r="AS40" s="73">
        <v>2384502</v>
      </c>
      <c r="AT40" s="73">
        <v>2537976</v>
      </c>
      <c r="AU40" s="73">
        <v>2690799</v>
      </c>
      <c r="AV40" s="73">
        <v>2848941</v>
      </c>
      <c r="AW40" s="73">
        <v>3022680</v>
      </c>
      <c r="AX40" s="73">
        <v>3200691</v>
      </c>
      <c r="AY40" s="73">
        <v>3398133</v>
      </c>
      <c r="AZ40" s="73">
        <v>3607435</v>
      </c>
    </row>
    <row r="41" spans="1:52" x14ac:dyDescent="0.45">
      <c r="A41" s="72" t="s">
        <v>962</v>
      </c>
      <c r="B41" s="73"/>
      <c r="C41" s="73">
        <v>0</v>
      </c>
      <c r="D41" s="73">
        <v>0</v>
      </c>
      <c r="E41" s="73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  <c r="Z41" s="73">
        <v>0</v>
      </c>
      <c r="AA41" s="73">
        <v>0</v>
      </c>
      <c r="AB41" s="73">
        <v>0</v>
      </c>
      <c r="AC41" s="73">
        <v>0</v>
      </c>
      <c r="AD41" s="73">
        <v>0</v>
      </c>
      <c r="AE41" s="73">
        <v>0</v>
      </c>
      <c r="AF41" s="73">
        <v>0</v>
      </c>
      <c r="AG41" s="73">
        <v>0</v>
      </c>
      <c r="AH41" s="73">
        <v>0</v>
      </c>
      <c r="AI41" s="73">
        <v>0</v>
      </c>
      <c r="AJ41" s="73">
        <v>0</v>
      </c>
      <c r="AK41" s="73">
        <v>0</v>
      </c>
      <c r="AL41" s="73">
        <v>0</v>
      </c>
      <c r="AM41" s="73">
        <v>0</v>
      </c>
      <c r="AN41" s="73">
        <v>0</v>
      </c>
      <c r="AO41" s="73">
        <v>0</v>
      </c>
      <c r="AP41" s="73">
        <v>0</v>
      </c>
      <c r="AQ41" s="73">
        <v>0</v>
      </c>
      <c r="AR41" s="73">
        <v>0</v>
      </c>
      <c r="AS41" s="73">
        <v>0</v>
      </c>
      <c r="AT41" s="73">
        <v>0</v>
      </c>
      <c r="AU41" s="73">
        <v>0</v>
      </c>
      <c r="AV41" s="73">
        <v>0</v>
      </c>
      <c r="AW41" s="73">
        <v>0</v>
      </c>
      <c r="AX41" s="73">
        <v>0</v>
      </c>
      <c r="AY41" s="73">
        <v>0</v>
      </c>
      <c r="AZ41" s="73">
        <v>0</v>
      </c>
    </row>
    <row r="42" spans="1:52" x14ac:dyDescent="0.45">
      <c r="A42" s="72" t="s">
        <v>963</v>
      </c>
      <c r="B42" s="73"/>
      <c r="C42" s="73">
        <v>0</v>
      </c>
      <c r="D42" s="73">
        <v>0</v>
      </c>
      <c r="E42" s="73">
        <v>0</v>
      </c>
      <c r="F42" s="73">
        <v>0</v>
      </c>
      <c r="G42" s="73">
        <v>0</v>
      </c>
      <c r="H42" s="73">
        <v>0</v>
      </c>
      <c r="I42" s="73">
        <v>0</v>
      </c>
      <c r="J42" s="73">
        <v>0</v>
      </c>
      <c r="K42" s="73">
        <v>0</v>
      </c>
      <c r="L42" s="73">
        <v>0</v>
      </c>
      <c r="M42" s="73">
        <v>0</v>
      </c>
      <c r="N42" s="73">
        <v>0</v>
      </c>
      <c r="O42" s="73">
        <v>0</v>
      </c>
      <c r="P42" s="73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73">
        <v>0</v>
      </c>
      <c r="W42" s="73">
        <v>0</v>
      </c>
      <c r="X42" s="73">
        <v>0</v>
      </c>
      <c r="Y42" s="73">
        <v>0</v>
      </c>
      <c r="Z42" s="73">
        <v>0</v>
      </c>
      <c r="AA42" s="73">
        <v>0</v>
      </c>
      <c r="AB42" s="73">
        <v>0</v>
      </c>
      <c r="AC42" s="73">
        <v>0</v>
      </c>
      <c r="AD42" s="73">
        <v>0</v>
      </c>
      <c r="AE42" s="73">
        <v>0</v>
      </c>
      <c r="AF42" s="73">
        <v>0</v>
      </c>
      <c r="AG42" s="73">
        <v>0</v>
      </c>
      <c r="AH42" s="73">
        <v>0</v>
      </c>
      <c r="AI42" s="73">
        <v>0</v>
      </c>
      <c r="AJ42" s="73">
        <v>0</v>
      </c>
      <c r="AK42" s="73">
        <v>0</v>
      </c>
      <c r="AL42" s="73">
        <v>0</v>
      </c>
      <c r="AM42" s="73">
        <v>0</v>
      </c>
      <c r="AN42" s="73">
        <v>0</v>
      </c>
      <c r="AO42" s="73">
        <v>0</v>
      </c>
      <c r="AP42" s="73">
        <v>0</v>
      </c>
      <c r="AQ42" s="73">
        <v>0</v>
      </c>
      <c r="AR42" s="73">
        <v>0</v>
      </c>
      <c r="AS42" s="73">
        <v>0</v>
      </c>
      <c r="AT42" s="73">
        <v>0</v>
      </c>
      <c r="AU42" s="73">
        <v>0</v>
      </c>
      <c r="AV42" s="73">
        <v>0</v>
      </c>
      <c r="AW42" s="73">
        <v>0</v>
      </c>
      <c r="AX42" s="73">
        <v>0</v>
      </c>
      <c r="AY42" s="73">
        <v>0</v>
      </c>
      <c r="AZ42" s="73">
        <v>0</v>
      </c>
    </row>
    <row r="43" spans="1:52" x14ac:dyDescent="0.45">
      <c r="A43" s="70" t="s">
        <v>964</v>
      </c>
      <c r="B43" s="71"/>
      <c r="C43" s="71">
        <v>0</v>
      </c>
      <c r="D43" s="71">
        <v>0</v>
      </c>
      <c r="E43" s="71">
        <v>0</v>
      </c>
      <c r="F43" s="71">
        <v>0</v>
      </c>
      <c r="G43" s="71">
        <v>0</v>
      </c>
      <c r="H43" s="71">
        <v>0</v>
      </c>
      <c r="I43" s="71">
        <v>0</v>
      </c>
      <c r="J43" s="71">
        <v>0</v>
      </c>
      <c r="K43" s="71">
        <v>0</v>
      </c>
      <c r="L43" s="71">
        <v>0</v>
      </c>
      <c r="M43" s="71">
        <v>0</v>
      </c>
      <c r="N43" s="71">
        <v>0</v>
      </c>
      <c r="O43" s="71">
        <v>0</v>
      </c>
      <c r="P43" s="71">
        <v>0</v>
      </c>
      <c r="Q43" s="71">
        <v>0</v>
      </c>
      <c r="R43" s="71">
        <v>0</v>
      </c>
      <c r="S43" s="71">
        <v>0</v>
      </c>
      <c r="T43" s="71">
        <v>0</v>
      </c>
      <c r="U43" s="71">
        <v>0</v>
      </c>
      <c r="V43" s="71">
        <v>0</v>
      </c>
      <c r="W43" s="71">
        <v>0</v>
      </c>
      <c r="X43" s="71">
        <v>0</v>
      </c>
      <c r="Y43" s="71">
        <v>0</v>
      </c>
      <c r="Z43" s="71">
        <v>0</v>
      </c>
      <c r="AA43" s="71">
        <v>0</v>
      </c>
      <c r="AB43" s="71">
        <v>0</v>
      </c>
      <c r="AC43" s="71">
        <v>0</v>
      </c>
      <c r="AD43" s="71">
        <v>0</v>
      </c>
      <c r="AE43" s="71">
        <v>0</v>
      </c>
      <c r="AF43" s="71">
        <v>0</v>
      </c>
      <c r="AG43" s="71">
        <v>0</v>
      </c>
      <c r="AH43" s="71">
        <v>0</v>
      </c>
      <c r="AI43" s="71">
        <v>0</v>
      </c>
      <c r="AJ43" s="71">
        <v>0</v>
      </c>
      <c r="AK43" s="71">
        <v>0</v>
      </c>
      <c r="AL43" s="71">
        <v>0</v>
      </c>
      <c r="AM43" s="71">
        <v>0</v>
      </c>
      <c r="AN43" s="71">
        <v>0</v>
      </c>
      <c r="AO43" s="71">
        <v>0</v>
      </c>
      <c r="AP43" s="71">
        <v>0</v>
      </c>
      <c r="AQ43" s="71">
        <v>0</v>
      </c>
      <c r="AR43" s="71">
        <v>0</v>
      </c>
      <c r="AS43" s="71">
        <v>0</v>
      </c>
      <c r="AT43" s="71">
        <v>0</v>
      </c>
      <c r="AU43" s="71">
        <v>0</v>
      </c>
      <c r="AV43" s="71">
        <v>0</v>
      </c>
      <c r="AW43" s="71">
        <v>0</v>
      </c>
      <c r="AX43" s="71">
        <v>0</v>
      </c>
      <c r="AY43" s="71">
        <v>0</v>
      </c>
      <c r="AZ43" s="71">
        <v>0</v>
      </c>
    </row>
    <row r="44" spans="1:52" x14ac:dyDescent="0.45">
      <c r="A44" s="72" t="s">
        <v>965</v>
      </c>
      <c r="B44" s="73"/>
      <c r="C44" s="73">
        <v>0</v>
      </c>
      <c r="D44" s="73">
        <v>0</v>
      </c>
      <c r="E44" s="73">
        <v>0</v>
      </c>
      <c r="F44" s="73">
        <v>0</v>
      </c>
      <c r="G44" s="73">
        <v>0</v>
      </c>
      <c r="H44" s="73">
        <v>0</v>
      </c>
      <c r="I44" s="73">
        <v>0</v>
      </c>
      <c r="J44" s="73">
        <v>0</v>
      </c>
      <c r="K44" s="73">
        <v>0</v>
      </c>
      <c r="L44" s="73">
        <v>0</v>
      </c>
      <c r="M44" s="73">
        <v>0</v>
      </c>
      <c r="N44" s="73">
        <v>0</v>
      </c>
      <c r="O44" s="73">
        <v>0</v>
      </c>
      <c r="P44" s="73">
        <v>0</v>
      </c>
      <c r="Q44" s="73">
        <v>0</v>
      </c>
      <c r="R44" s="73">
        <v>0</v>
      </c>
      <c r="S44" s="73">
        <v>0</v>
      </c>
      <c r="T44" s="73">
        <v>0</v>
      </c>
      <c r="U44" s="73">
        <v>0</v>
      </c>
      <c r="V44" s="73">
        <v>0</v>
      </c>
      <c r="W44" s="73">
        <v>0</v>
      </c>
      <c r="X44" s="73">
        <v>0</v>
      </c>
      <c r="Y44" s="73">
        <v>0</v>
      </c>
      <c r="Z44" s="73">
        <v>0</v>
      </c>
      <c r="AA44" s="73">
        <v>0</v>
      </c>
      <c r="AB44" s="73">
        <v>0</v>
      </c>
      <c r="AC44" s="73">
        <v>0</v>
      </c>
      <c r="AD44" s="73">
        <v>0</v>
      </c>
      <c r="AE44" s="73">
        <v>0</v>
      </c>
      <c r="AF44" s="73">
        <v>0</v>
      </c>
      <c r="AG44" s="73">
        <v>0</v>
      </c>
      <c r="AH44" s="73">
        <v>0</v>
      </c>
      <c r="AI44" s="73">
        <v>0</v>
      </c>
      <c r="AJ44" s="73">
        <v>0</v>
      </c>
      <c r="AK44" s="73">
        <v>0</v>
      </c>
      <c r="AL44" s="73">
        <v>0</v>
      </c>
      <c r="AM44" s="73">
        <v>0</v>
      </c>
      <c r="AN44" s="73">
        <v>0</v>
      </c>
      <c r="AO44" s="73">
        <v>0</v>
      </c>
      <c r="AP44" s="73">
        <v>0</v>
      </c>
      <c r="AQ44" s="73">
        <v>0</v>
      </c>
      <c r="AR44" s="73">
        <v>0</v>
      </c>
      <c r="AS44" s="73">
        <v>0</v>
      </c>
      <c r="AT44" s="73">
        <v>0</v>
      </c>
      <c r="AU44" s="73">
        <v>0</v>
      </c>
      <c r="AV44" s="73">
        <v>0</v>
      </c>
      <c r="AW44" s="73">
        <v>0</v>
      </c>
      <c r="AX44" s="73">
        <v>0</v>
      </c>
      <c r="AY44" s="73">
        <v>0</v>
      </c>
      <c r="AZ44" s="73">
        <v>0</v>
      </c>
    </row>
    <row r="45" spans="1:52" x14ac:dyDescent="0.45">
      <c r="A45" s="68" t="s">
        <v>937</v>
      </c>
      <c r="B45" s="69"/>
      <c r="C45" s="69">
        <v>18521813</v>
      </c>
      <c r="D45" s="69">
        <v>17388835</v>
      </c>
      <c r="E45" s="69">
        <v>17649925</v>
      </c>
      <c r="F45" s="69">
        <v>18320870</v>
      </c>
      <c r="G45" s="69">
        <v>18511686</v>
      </c>
      <c r="H45" s="69">
        <v>19334425</v>
      </c>
      <c r="I45" s="69">
        <v>20144889</v>
      </c>
      <c r="J45" s="69">
        <v>18629316</v>
      </c>
      <c r="K45" s="69">
        <v>17316596</v>
      </c>
      <c r="L45" s="69">
        <v>16996810</v>
      </c>
      <c r="M45" s="69">
        <v>16771608</v>
      </c>
      <c r="N45" s="69">
        <v>15847684</v>
      </c>
      <c r="O45" s="69">
        <v>15983455</v>
      </c>
      <c r="P45" s="69">
        <v>16565850</v>
      </c>
      <c r="Q45" s="69">
        <v>18714984</v>
      </c>
      <c r="R45" s="69">
        <v>18346900</v>
      </c>
      <c r="S45" s="69">
        <v>19562418</v>
      </c>
      <c r="T45" s="69">
        <v>20227760</v>
      </c>
      <c r="U45" s="69">
        <v>21275972</v>
      </c>
      <c r="V45" s="69">
        <v>21957902</v>
      </c>
      <c r="W45" s="69">
        <v>23314325</v>
      </c>
      <c r="X45" s="69">
        <v>24491766</v>
      </c>
      <c r="Y45" s="69">
        <v>24978410</v>
      </c>
      <c r="Z45" s="69">
        <v>25280751</v>
      </c>
      <c r="AA45" s="69">
        <v>25548270</v>
      </c>
      <c r="AB45" s="69">
        <v>25308521</v>
      </c>
      <c r="AC45" s="69">
        <v>25321733</v>
      </c>
      <c r="AD45" s="69">
        <v>25527745</v>
      </c>
      <c r="AE45" s="69">
        <v>25468932</v>
      </c>
      <c r="AF45" s="69">
        <v>25615485</v>
      </c>
      <c r="AG45" s="69">
        <v>25808093</v>
      </c>
      <c r="AH45" s="69">
        <v>26098812</v>
      </c>
      <c r="AI45" s="69">
        <v>26582530</v>
      </c>
      <c r="AJ45" s="69">
        <v>27008862</v>
      </c>
      <c r="AK45" s="69">
        <v>27425762</v>
      </c>
      <c r="AL45" s="69">
        <v>27809372</v>
      </c>
      <c r="AM45" s="69">
        <v>28154907</v>
      </c>
      <c r="AN45" s="69">
        <v>28469325</v>
      </c>
      <c r="AO45" s="69">
        <v>28717750</v>
      </c>
      <c r="AP45" s="69">
        <v>28994006</v>
      </c>
      <c r="AQ45" s="69">
        <v>29265269</v>
      </c>
      <c r="AR45" s="69">
        <v>29486177</v>
      </c>
      <c r="AS45" s="69">
        <v>29696801</v>
      </c>
      <c r="AT45" s="69">
        <v>29898708</v>
      </c>
      <c r="AU45" s="69">
        <v>30164500</v>
      </c>
      <c r="AV45" s="69">
        <v>30385395</v>
      </c>
      <c r="AW45" s="69">
        <v>30556478</v>
      </c>
      <c r="AX45" s="69">
        <v>30747872</v>
      </c>
      <c r="AY45" s="69">
        <v>30945629</v>
      </c>
      <c r="AZ45" s="69">
        <v>31126611</v>
      </c>
    </row>
    <row r="46" spans="1:52" x14ac:dyDescent="0.45">
      <c r="A46" s="70" t="s">
        <v>955</v>
      </c>
      <c r="B46" s="71"/>
      <c r="C46" s="71">
        <v>18521813</v>
      </c>
      <c r="D46" s="71">
        <v>17388835</v>
      </c>
      <c r="E46" s="71">
        <v>17649916</v>
      </c>
      <c r="F46" s="71">
        <v>18320866</v>
      </c>
      <c r="G46" s="71">
        <v>18511684</v>
      </c>
      <c r="H46" s="71">
        <v>19334390</v>
      </c>
      <c r="I46" s="71">
        <v>20144862</v>
      </c>
      <c r="J46" s="71">
        <v>18628193</v>
      </c>
      <c r="K46" s="71">
        <v>17315501</v>
      </c>
      <c r="L46" s="71">
        <v>16990423</v>
      </c>
      <c r="M46" s="71">
        <v>16754759</v>
      </c>
      <c r="N46" s="71">
        <v>15825553</v>
      </c>
      <c r="O46" s="71">
        <v>15933133</v>
      </c>
      <c r="P46" s="71">
        <v>16463872</v>
      </c>
      <c r="Q46" s="71">
        <v>18564815</v>
      </c>
      <c r="R46" s="71">
        <v>18138733</v>
      </c>
      <c r="S46" s="71">
        <v>19326371</v>
      </c>
      <c r="T46" s="71">
        <v>19930010</v>
      </c>
      <c r="U46" s="71">
        <v>20853954</v>
      </c>
      <c r="V46" s="71">
        <v>21415982</v>
      </c>
      <c r="W46" s="71">
        <v>20608956</v>
      </c>
      <c r="X46" s="71">
        <v>21115205</v>
      </c>
      <c r="Y46" s="71">
        <v>20812396</v>
      </c>
      <c r="Z46" s="71">
        <v>21127654</v>
      </c>
      <c r="AA46" s="71">
        <v>21326201</v>
      </c>
      <c r="AB46" s="71">
        <v>21298338</v>
      </c>
      <c r="AC46" s="71">
        <v>21294413</v>
      </c>
      <c r="AD46" s="71">
        <v>21647763</v>
      </c>
      <c r="AE46" s="71">
        <v>21522023</v>
      </c>
      <c r="AF46" s="71">
        <v>21171332</v>
      </c>
      <c r="AG46" s="71">
        <v>20821272</v>
      </c>
      <c r="AH46" s="71">
        <v>20479748</v>
      </c>
      <c r="AI46" s="71">
        <v>20294515</v>
      </c>
      <c r="AJ46" s="71">
        <v>20027971</v>
      </c>
      <c r="AK46" s="71">
        <v>19769605</v>
      </c>
      <c r="AL46" s="71">
        <v>19482096</v>
      </c>
      <c r="AM46" s="71">
        <v>19203637</v>
      </c>
      <c r="AN46" s="71">
        <v>18929740</v>
      </c>
      <c r="AO46" s="71">
        <v>18677359</v>
      </c>
      <c r="AP46" s="71">
        <v>18478455</v>
      </c>
      <c r="AQ46" s="71">
        <v>18342647</v>
      </c>
      <c r="AR46" s="71">
        <v>18196348</v>
      </c>
      <c r="AS46" s="71">
        <v>18090026</v>
      </c>
      <c r="AT46" s="71">
        <v>17959813</v>
      </c>
      <c r="AU46" s="71">
        <v>17905210</v>
      </c>
      <c r="AV46" s="71">
        <v>17803046</v>
      </c>
      <c r="AW46" s="71">
        <v>17711452</v>
      </c>
      <c r="AX46" s="71">
        <v>17606729</v>
      </c>
      <c r="AY46" s="71">
        <v>17536741</v>
      </c>
      <c r="AZ46" s="71">
        <v>17417931</v>
      </c>
    </row>
    <row r="47" spans="1:52" x14ac:dyDescent="0.45">
      <c r="A47" s="72" t="s">
        <v>966</v>
      </c>
      <c r="B47" s="73"/>
      <c r="C47" s="73">
        <v>658931</v>
      </c>
      <c r="D47" s="73">
        <v>704885</v>
      </c>
      <c r="E47" s="73">
        <v>734401</v>
      </c>
      <c r="F47" s="73">
        <v>472051</v>
      </c>
      <c r="G47" s="73">
        <v>462183</v>
      </c>
      <c r="H47" s="73">
        <v>435549</v>
      </c>
      <c r="I47" s="73">
        <v>466049</v>
      </c>
      <c r="J47" s="73">
        <v>469847</v>
      </c>
      <c r="K47" s="73">
        <v>679618</v>
      </c>
      <c r="L47" s="73">
        <v>530929</v>
      </c>
      <c r="M47" s="73">
        <v>319648</v>
      </c>
      <c r="N47" s="73">
        <v>498328</v>
      </c>
      <c r="O47" s="73">
        <v>633744</v>
      </c>
      <c r="P47" s="73">
        <v>555069</v>
      </c>
      <c r="Q47" s="73">
        <v>557532</v>
      </c>
      <c r="R47" s="73">
        <v>482333</v>
      </c>
      <c r="S47" s="73">
        <v>645029</v>
      </c>
      <c r="T47" s="73">
        <v>616115</v>
      </c>
      <c r="U47" s="73">
        <v>613475</v>
      </c>
      <c r="V47" s="73">
        <v>616522</v>
      </c>
      <c r="W47" s="73">
        <v>514333</v>
      </c>
      <c r="X47" s="73">
        <v>534761</v>
      </c>
      <c r="Y47" s="73">
        <v>525863</v>
      </c>
      <c r="Z47" s="73">
        <v>547502</v>
      </c>
      <c r="AA47" s="73">
        <v>568579</v>
      </c>
      <c r="AB47" s="73">
        <v>581732</v>
      </c>
      <c r="AC47" s="73">
        <v>599437</v>
      </c>
      <c r="AD47" s="73">
        <v>648572</v>
      </c>
      <c r="AE47" s="73">
        <v>656479</v>
      </c>
      <c r="AF47" s="73">
        <v>639908</v>
      </c>
      <c r="AG47" s="73">
        <v>619435</v>
      </c>
      <c r="AH47" s="73">
        <v>597737</v>
      </c>
      <c r="AI47" s="73">
        <v>582418</v>
      </c>
      <c r="AJ47" s="73">
        <v>570854</v>
      </c>
      <c r="AK47" s="73">
        <v>559499</v>
      </c>
      <c r="AL47" s="73">
        <v>550853</v>
      </c>
      <c r="AM47" s="73">
        <v>540752</v>
      </c>
      <c r="AN47" s="73">
        <v>533791</v>
      </c>
      <c r="AO47" s="73">
        <v>525161</v>
      </c>
      <c r="AP47" s="73">
        <v>519450</v>
      </c>
      <c r="AQ47" s="73">
        <v>513001</v>
      </c>
      <c r="AR47" s="73">
        <v>507703</v>
      </c>
      <c r="AS47" s="73">
        <v>500796</v>
      </c>
      <c r="AT47" s="73">
        <v>495009</v>
      </c>
      <c r="AU47" s="73">
        <v>488055</v>
      </c>
      <c r="AV47" s="73">
        <v>481630</v>
      </c>
      <c r="AW47" s="73">
        <v>474358</v>
      </c>
      <c r="AX47" s="73">
        <v>468951</v>
      </c>
      <c r="AY47" s="73">
        <v>462436</v>
      </c>
      <c r="AZ47" s="73">
        <v>456059</v>
      </c>
    </row>
    <row r="48" spans="1:52" x14ac:dyDescent="0.45">
      <c r="A48" s="72" t="s">
        <v>956</v>
      </c>
      <c r="B48" s="73"/>
      <c r="C48" s="73">
        <v>11416459</v>
      </c>
      <c r="D48" s="73">
        <v>10095773</v>
      </c>
      <c r="E48" s="73">
        <v>9732128</v>
      </c>
      <c r="F48" s="73">
        <v>9621405</v>
      </c>
      <c r="G48" s="73">
        <v>9516072</v>
      </c>
      <c r="H48" s="73">
        <v>9543702</v>
      </c>
      <c r="I48" s="73">
        <v>10316915</v>
      </c>
      <c r="J48" s="73">
        <v>9401713</v>
      </c>
      <c r="K48" s="73">
        <v>8789435</v>
      </c>
      <c r="L48" s="73">
        <v>8056954</v>
      </c>
      <c r="M48" s="73">
        <v>7652723</v>
      </c>
      <c r="N48" s="73">
        <v>7142763</v>
      </c>
      <c r="O48" s="73">
        <v>6922148</v>
      </c>
      <c r="P48" s="73">
        <v>7579810</v>
      </c>
      <c r="Q48" s="73">
        <v>9118346</v>
      </c>
      <c r="R48" s="73">
        <v>9778015</v>
      </c>
      <c r="S48" s="73">
        <v>10574985</v>
      </c>
      <c r="T48" s="73">
        <v>10871273</v>
      </c>
      <c r="U48" s="73">
        <v>11431473</v>
      </c>
      <c r="V48" s="73">
        <v>11777745</v>
      </c>
      <c r="W48" s="73">
        <v>11648293</v>
      </c>
      <c r="X48" s="73">
        <v>11908932</v>
      </c>
      <c r="Y48" s="73">
        <v>11741746</v>
      </c>
      <c r="Z48" s="73">
        <v>11890802</v>
      </c>
      <c r="AA48" s="73">
        <v>11986307</v>
      </c>
      <c r="AB48" s="73">
        <v>11941614</v>
      </c>
      <c r="AC48" s="73">
        <v>11930384</v>
      </c>
      <c r="AD48" s="73">
        <v>12093924</v>
      </c>
      <c r="AE48" s="73">
        <v>12013293</v>
      </c>
      <c r="AF48" s="73">
        <v>11826479</v>
      </c>
      <c r="AG48" s="73">
        <v>11648791</v>
      </c>
      <c r="AH48" s="73">
        <v>11468280</v>
      </c>
      <c r="AI48" s="73">
        <v>11388828</v>
      </c>
      <c r="AJ48" s="73">
        <v>11251854</v>
      </c>
      <c r="AK48" s="73">
        <v>11120962</v>
      </c>
      <c r="AL48" s="73">
        <v>10966593</v>
      </c>
      <c r="AM48" s="73">
        <v>10818933</v>
      </c>
      <c r="AN48" s="73">
        <v>10669022</v>
      </c>
      <c r="AO48" s="73">
        <v>10529826</v>
      </c>
      <c r="AP48" s="73">
        <v>10418996</v>
      </c>
      <c r="AQ48" s="73">
        <v>10344929</v>
      </c>
      <c r="AR48" s="73">
        <v>10258378</v>
      </c>
      <c r="AS48" s="73">
        <v>10195773</v>
      </c>
      <c r="AT48" s="73">
        <v>10115220</v>
      </c>
      <c r="AU48" s="73">
        <v>10077547</v>
      </c>
      <c r="AV48" s="73">
        <v>10008996</v>
      </c>
      <c r="AW48" s="73">
        <v>9939918</v>
      </c>
      <c r="AX48" s="73">
        <v>9854017</v>
      </c>
      <c r="AY48" s="73">
        <v>9789087</v>
      </c>
      <c r="AZ48" s="73">
        <v>9688620</v>
      </c>
    </row>
    <row r="49" spans="1:52" x14ac:dyDescent="0.45">
      <c r="A49" s="72" t="s">
        <v>967</v>
      </c>
      <c r="B49" s="73"/>
      <c r="C49" s="73">
        <v>49060</v>
      </c>
      <c r="D49" s="73">
        <v>1342</v>
      </c>
      <c r="E49" s="73">
        <v>5700</v>
      </c>
      <c r="F49" s="73">
        <v>21101</v>
      </c>
      <c r="G49" s="73">
        <v>99393</v>
      </c>
      <c r="H49" s="73">
        <v>79971</v>
      </c>
      <c r="I49" s="73">
        <v>81200</v>
      </c>
      <c r="J49" s="73">
        <v>85863</v>
      </c>
      <c r="K49" s="73">
        <v>177336</v>
      </c>
      <c r="L49" s="73">
        <v>175770</v>
      </c>
      <c r="M49" s="73">
        <v>71498</v>
      </c>
      <c r="N49" s="73">
        <v>127541</v>
      </c>
      <c r="O49" s="73">
        <v>99242</v>
      </c>
      <c r="P49" s="73">
        <v>122987</v>
      </c>
      <c r="Q49" s="73">
        <v>94046</v>
      </c>
      <c r="R49" s="73">
        <v>106927</v>
      </c>
      <c r="S49" s="73">
        <v>117546</v>
      </c>
      <c r="T49" s="73">
        <v>124334</v>
      </c>
      <c r="U49" s="73">
        <v>136899</v>
      </c>
      <c r="V49" s="73">
        <v>148135</v>
      </c>
      <c r="W49" s="73">
        <v>135862</v>
      </c>
      <c r="X49" s="73">
        <v>161681</v>
      </c>
      <c r="Y49" s="73">
        <v>171671</v>
      </c>
      <c r="Z49" s="73">
        <v>191057</v>
      </c>
      <c r="AA49" s="73">
        <v>210189</v>
      </c>
      <c r="AB49" s="73">
        <v>231086</v>
      </c>
      <c r="AC49" s="73">
        <v>250755</v>
      </c>
      <c r="AD49" s="73">
        <v>277592</v>
      </c>
      <c r="AE49" s="73">
        <v>290947</v>
      </c>
      <c r="AF49" s="73">
        <v>303053</v>
      </c>
      <c r="AG49" s="73">
        <v>316821</v>
      </c>
      <c r="AH49" s="73">
        <v>330896</v>
      </c>
      <c r="AI49" s="73">
        <v>347330</v>
      </c>
      <c r="AJ49" s="73">
        <v>363333</v>
      </c>
      <c r="AK49" s="73">
        <v>380386</v>
      </c>
      <c r="AL49" s="73">
        <v>396374</v>
      </c>
      <c r="AM49" s="73">
        <v>413295</v>
      </c>
      <c r="AN49" s="73">
        <v>429974</v>
      </c>
      <c r="AO49" s="73">
        <v>447781</v>
      </c>
      <c r="AP49" s="73">
        <v>466538</v>
      </c>
      <c r="AQ49" s="73">
        <v>487001</v>
      </c>
      <c r="AR49" s="73">
        <v>507262</v>
      </c>
      <c r="AS49" s="73">
        <v>529534</v>
      </c>
      <c r="AT49" s="73">
        <v>550989</v>
      </c>
      <c r="AU49" s="73">
        <v>574925</v>
      </c>
      <c r="AV49" s="73">
        <v>596895</v>
      </c>
      <c r="AW49" s="73">
        <v>621125</v>
      </c>
      <c r="AX49" s="73">
        <v>644868</v>
      </c>
      <c r="AY49" s="73">
        <v>669936</v>
      </c>
      <c r="AZ49" s="73">
        <v>692902</v>
      </c>
    </row>
    <row r="50" spans="1:52" x14ac:dyDescent="0.45">
      <c r="A50" s="72" t="s">
        <v>968</v>
      </c>
      <c r="B50" s="73"/>
      <c r="C50" s="73">
        <v>0</v>
      </c>
      <c r="D50" s="73">
        <v>0</v>
      </c>
      <c r="E50" s="73">
        <v>0</v>
      </c>
      <c r="F50" s="73">
        <v>0</v>
      </c>
      <c r="G50" s="73">
        <v>0</v>
      </c>
      <c r="H50" s="73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2736</v>
      </c>
      <c r="S50" s="73">
        <v>3541</v>
      </c>
      <c r="T50" s="73">
        <v>4436</v>
      </c>
      <c r="U50" s="73">
        <v>5589</v>
      </c>
      <c r="V50" s="73">
        <v>6927</v>
      </c>
      <c r="W50" s="73">
        <v>13425</v>
      </c>
      <c r="X50" s="73">
        <v>15661</v>
      </c>
      <c r="Y50" s="73">
        <v>18052</v>
      </c>
      <c r="Z50" s="73">
        <v>19913</v>
      </c>
      <c r="AA50" s="73">
        <v>22081</v>
      </c>
      <c r="AB50" s="73">
        <v>23690</v>
      </c>
      <c r="AC50" s="73">
        <v>26008</v>
      </c>
      <c r="AD50" s="73">
        <v>28182</v>
      </c>
      <c r="AE50" s="73">
        <v>30815</v>
      </c>
      <c r="AF50" s="73">
        <v>35105</v>
      </c>
      <c r="AG50" s="73">
        <v>39813</v>
      </c>
      <c r="AH50" s="73">
        <v>45006</v>
      </c>
      <c r="AI50" s="73">
        <v>51060</v>
      </c>
      <c r="AJ50" s="73">
        <v>57496</v>
      </c>
      <c r="AK50" s="73">
        <v>64511</v>
      </c>
      <c r="AL50" s="73">
        <v>72024</v>
      </c>
      <c r="AM50" s="73">
        <v>80145</v>
      </c>
      <c r="AN50" s="73">
        <v>88888</v>
      </c>
      <c r="AO50" s="73">
        <v>98332</v>
      </c>
      <c r="AP50" s="73">
        <v>108721</v>
      </c>
      <c r="AQ50" s="73">
        <v>120183</v>
      </c>
      <c r="AR50" s="73">
        <v>132351</v>
      </c>
      <c r="AS50" s="73">
        <v>145567</v>
      </c>
      <c r="AT50" s="73">
        <v>159377</v>
      </c>
      <c r="AU50" s="73">
        <v>174653</v>
      </c>
      <c r="AV50" s="73">
        <v>190267</v>
      </c>
      <c r="AW50" s="73">
        <v>206724</v>
      </c>
      <c r="AX50" s="73">
        <v>223723</v>
      </c>
      <c r="AY50" s="73">
        <v>241831</v>
      </c>
      <c r="AZ50" s="73">
        <v>259861</v>
      </c>
    </row>
    <row r="51" spans="1:52" x14ac:dyDescent="0.45">
      <c r="A51" s="72" t="s">
        <v>957</v>
      </c>
      <c r="B51" s="73"/>
      <c r="C51" s="73">
        <v>6397363</v>
      </c>
      <c r="D51" s="73">
        <v>6586835</v>
      </c>
      <c r="E51" s="73">
        <v>7177687</v>
      </c>
      <c r="F51" s="73">
        <v>8206309</v>
      </c>
      <c r="G51" s="73">
        <v>8434036</v>
      </c>
      <c r="H51" s="73">
        <v>9275168</v>
      </c>
      <c r="I51" s="73">
        <v>9280698</v>
      </c>
      <c r="J51" s="73">
        <v>8670770</v>
      </c>
      <c r="K51" s="73">
        <v>7669112</v>
      </c>
      <c r="L51" s="73">
        <v>8226770</v>
      </c>
      <c r="M51" s="73">
        <v>8710890</v>
      </c>
      <c r="N51" s="73">
        <v>8056921</v>
      </c>
      <c r="O51" s="73">
        <v>8277999</v>
      </c>
      <c r="P51" s="73">
        <v>8206006</v>
      </c>
      <c r="Q51" s="73">
        <v>8794891</v>
      </c>
      <c r="R51" s="73">
        <v>7768695</v>
      </c>
      <c r="S51" s="73">
        <v>7985231</v>
      </c>
      <c r="T51" s="73">
        <v>8313799</v>
      </c>
      <c r="U51" s="73">
        <v>8666443</v>
      </c>
      <c r="V51" s="73">
        <v>8866548</v>
      </c>
      <c r="W51" s="73">
        <v>8296899</v>
      </c>
      <c r="X51" s="73">
        <v>8493974</v>
      </c>
      <c r="Y51" s="73">
        <v>8354808</v>
      </c>
      <c r="Z51" s="73">
        <v>8478037</v>
      </c>
      <c r="AA51" s="73">
        <v>8538593</v>
      </c>
      <c r="AB51" s="73">
        <v>8519617</v>
      </c>
      <c r="AC51" s="73">
        <v>8487039</v>
      </c>
      <c r="AD51" s="73">
        <v>8598437</v>
      </c>
      <c r="AE51" s="73">
        <v>8529102</v>
      </c>
      <c r="AF51" s="73">
        <v>8364973</v>
      </c>
      <c r="AG51" s="73">
        <v>8194046</v>
      </c>
      <c r="AH51" s="73">
        <v>8034732</v>
      </c>
      <c r="AI51" s="73">
        <v>7920819</v>
      </c>
      <c r="AJ51" s="73">
        <v>7779112</v>
      </c>
      <c r="AK51" s="73">
        <v>7637304</v>
      </c>
      <c r="AL51" s="73">
        <v>7487190</v>
      </c>
      <c r="AM51" s="73">
        <v>7338747</v>
      </c>
      <c r="AN51" s="73">
        <v>7192750</v>
      </c>
      <c r="AO51" s="73">
        <v>7056449</v>
      </c>
      <c r="AP51" s="73">
        <v>6939004</v>
      </c>
      <c r="AQ51" s="73">
        <v>6844238</v>
      </c>
      <c r="AR51" s="73">
        <v>6747586</v>
      </c>
      <c r="AS51" s="73">
        <v>6663071</v>
      </c>
      <c r="AT51" s="73">
        <v>6568387</v>
      </c>
      <c r="AU51" s="73">
        <v>6499934</v>
      </c>
      <c r="AV51" s="73">
        <v>6411275</v>
      </c>
      <c r="AW51" s="73">
        <v>6326973</v>
      </c>
      <c r="AX51" s="73">
        <v>6238397</v>
      </c>
      <c r="AY51" s="73">
        <v>6156915</v>
      </c>
      <c r="AZ51" s="73">
        <v>6057892</v>
      </c>
    </row>
    <row r="52" spans="1:52" x14ac:dyDescent="0.45">
      <c r="A52" s="72" t="s">
        <v>958</v>
      </c>
      <c r="B52" s="73"/>
      <c r="C52" s="73">
        <v>0</v>
      </c>
      <c r="D52" s="73">
        <v>0</v>
      </c>
      <c r="E52" s="73">
        <v>0</v>
      </c>
      <c r="F52" s="73">
        <v>0</v>
      </c>
      <c r="G52" s="73">
        <v>0</v>
      </c>
      <c r="H52" s="73">
        <v>0</v>
      </c>
      <c r="I52" s="73">
        <v>0</v>
      </c>
      <c r="J52" s="73">
        <v>0</v>
      </c>
      <c r="K52" s="73">
        <v>0</v>
      </c>
      <c r="L52" s="73">
        <v>0</v>
      </c>
      <c r="M52" s="73">
        <v>0</v>
      </c>
      <c r="N52" s="73">
        <v>0</v>
      </c>
      <c r="O52" s="73">
        <v>0</v>
      </c>
      <c r="P52" s="73">
        <v>0</v>
      </c>
      <c r="Q52" s="73">
        <v>0</v>
      </c>
      <c r="R52" s="73">
        <v>27</v>
      </c>
      <c r="S52" s="73">
        <v>39</v>
      </c>
      <c r="T52" s="73">
        <v>53</v>
      </c>
      <c r="U52" s="73">
        <v>75</v>
      </c>
      <c r="V52" s="73">
        <v>105</v>
      </c>
      <c r="W52" s="73">
        <v>144</v>
      </c>
      <c r="X52" s="73">
        <v>196</v>
      </c>
      <c r="Y52" s="73">
        <v>256</v>
      </c>
      <c r="Z52" s="73">
        <v>343</v>
      </c>
      <c r="AA52" s="73">
        <v>452</v>
      </c>
      <c r="AB52" s="73">
        <v>599</v>
      </c>
      <c r="AC52" s="73">
        <v>790</v>
      </c>
      <c r="AD52" s="73">
        <v>1056</v>
      </c>
      <c r="AE52" s="73">
        <v>1387</v>
      </c>
      <c r="AF52" s="73">
        <v>1814</v>
      </c>
      <c r="AG52" s="73">
        <v>2366</v>
      </c>
      <c r="AH52" s="73">
        <v>3097</v>
      </c>
      <c r="AI52" s="73">
        <v>4060</v>
      </c>
      <c r="AJ52" s="73">
        <v>5322</v>
      </c>
      <c r="AK52" s="73">
        <v>6943</v>
      </c>
      <c r="AL52" s="73">
        <v>9062</v>
      </c>
      <c r="AM52" s="73">
        <v>11765</v>
      </c>
      <c r="AN52" s="73">
        <v>15315</v>
      </c>
      <c r="AO52" s="73">
        <v>19810</v>
      </c>
      <c r="AP52" s="73">
        <v>25746</v>
      </c>
      <c r="AQ52" s="73">
        <v>33295</v>
      </c>
      <c r="AR52" s="73">
        <v>43068</v>
      </c>
      <c r="AS52" s="73">
        <v>55285</v>
      </c>
      <c r="AT52" s="73">
        <v>70831</v>
      </c>
      <c r="AU52" s="73">
        <v>90096</v>
      </c>
      <c r="AV52" s="73">
        <v>113983</v>
      </c>
      <c r="AW52" s="73">
        <v>142354</v>
      </c>
      <c r="AX52" s="73">
        <v>176773</v>
      </c>
      <c r="AY52" s="73">
        <v>216536</v>
      </c>
      <c r="AZ52" s="73">
        <v>262597</v>
      </c>
    </row>
    <row r="53" spans="1:52" x14ac:dyDescent="0.45">
      <c r="A53" s="72" t="s">
        <v>969</v>
      </c>
      <c r="B53" s="73"/>
      <c r="C53" s="73">
        <v>0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>
        <v>0</v>
      </c>
      <c r="K53" s="73">
        <v>0</v>
      </c>
      <c r="L53" s="73">
        <v>0</v>
      </c>
      <c r="M53" s="73">
        <v>0</v>
      </c>
      <c r="N53" s="73">
        <v>0</v>
      </c>
      <c r="O53" s="73">
        <v>0</v>
      </c>
      <c r="P53" s="73">
        <v>0</v>
      </c>
      <c r="Q53" s="73">
        <v>0</v>
      </c>
      <c r="R53" s="73">
        <v>0</v>
      </c>
      <c r="S53" s="73">
        <v>0</v>
      </c>
      <c r="T53" s="73">
        <v>0</v>
      </c>
      <c r="U53" s="73">
        <v>0</v>
      </c>
      <c r="V53" s="73">
        <v>0</v>
      </c>
      <c r="W53" s="73">
        <v>0</v>
      </c>
      <c r="X53" s="73">
        <v>0</v>
      </c>
      <c r="Y53" s="73">
        <v>0</v>
      </c>
      <c r="Z53" s="73">
        <v>0</v>
      </c>
      <c r="AA53" s="73">
        <v>0</v>
      </c>
      <c r="AB53" s="73">
        <v>0</v>
      </c>
      <c r="AC53" s="73">
        <v>0</v>
      </c>
      <c r="AD53" s="73">
        <v>0</v>
      </c>
      <c r="AE53" s="73">
        <v>0</v>
      </c>
      <c r="AF53" s="73">
        <v>0</v>
      </c>
      <c r="AG53" s="73">
        <v>0</v>
      </c>
      <c r="AH53" s="73">
        <v>0</v>
      </c>
      <c r="AI53" s="73">
        <v>0</v>
      </c>
      <c r="AJ53" s="73">
        <v>0</v>
      </c>
      <c r="AK53" s="73">
        <v>0</v>
      </c>
      <c r="AL53" s="73">
        <v>0</v>
      </c>
      <c r="AM53" s="73">
        <v>0</v>
      </c>
      <c r="AN53" s="73">
        <v>0</v>
      </c>
      <c r="AO53" s="73">
        <v>0</v>
      </c>
      <c r="AP53" s="73">
        <v>0</v>
      </c>
      <c r="AQ53" s="73">
        <v>0</v>
      </c>
      <c r="AR53" s="73">
        <v>0</v>
      </c>
      <c r="AS53" s="73">
        <v>0</v>
      </c>
      <c r="AT53" s="73">
        <v>0</v>
      </c>
      <c r="AU53" s="73">
        <v>0</v>
      </c>
      <c r="AV53" s="73">
        <v>0</v>
      </c>
      <c r="AW53" s="73">
        <v>0</v>
      </c>
      <c r="AX53" s="73">
        <v>0</v>
      </c>
      <c r="AY53" s="73">
        <v>0</v>
      </c>
      <c r="AZ53" s="73">
        <v>0</v>
      </c>
    </row>
    <row r="54" spans="1:52" hidden="1" x14ac:dyDescent="0.45">
      <c r="A54" s="70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</row>
    <row r="55" spans="1:52" hidden="1" x14ac:dyDescent="0.45">
      <c r="A55" s="72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</row>
    <row r="56" spans="1:52" hidden="1" x14ac:dyDescent="0.45">
      <c r="A56" s="72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</row>
    <row r="57" spans="1:52" hidden="1" x14ac:dyDescent="0.45">
      <c r="A57" s="72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</row>
    <row r="58" spans="1:52" hidden="1" x14ac:dyDescent="0.45">
      <c r="A58" s="72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</row>
    <row r="59" spans="1:52" hidden="1" x14ac:dyDescent="0.4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</row>
    <row r="60" spans="1:52" hidden="1" x14ac:dyDescent="0.45">
      <c r="A60" s="72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</row>
    <row r="61" spans="1:52" hidden="1" x14ac:dyDescent="0.45">
      <c r="A61" s="72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</row>
    <row r="62" spans="1:52" x14ac:dyDescent="0.45">
      <c r="A62" s="70" t="s">
        <v>959</v>
      </c>
      <c r="B62" s="71"/>
      <c r="C62" s="71">
        <v>0</v>
      </c>
      <c r="D62" s="71">
        <v>0</v>
      </c>
      <c r="E62" s="71">
        <v>0</v>
      </c>
      <c r="F62" s="71">
        <v>0</v>
      </c>
      <c r="G62" s="71">
        <v>0</v>
      </c>
      <c r="H62" s="71">
        <v>0</v>
      </c>
      <c r="I62" s="71">
        <v>0</v>
      </c>
      <c r="J62" s="71">
        <v>132</v>
      </c>
      <c r="K62" s="71">
        <v>33</v>
      </c>
      <c r="L62" s="71">
        <v>224</v>
      </c>
      <c r="M62" s="71">
        <v>224</v>
      </c>
      <c r="N62" s="71">
        <v>6219</v>
      </c>
      <c r="O62" s="71">
        <v>24367</v>
      </c>
      <c r="P62" s="71">
        <v>63358</v>
      </c>
      <c r="Q62" s="71">
        <v>92083</v>
      </c>
      <c r="R62" s="71">
        <v>112513</v>
      </c>
      <c r="S62" s="71">
        <v>132141</v>
      </c>
      <c r="T62" s="71">
        <v>155931</v>
      </c>
      <c r="U62" s="71">
        <v>217497</v>
      </c>
      <c r="V62" s="71">
        <v>280879</v>
      </c>
      <c r="W62" s="71">
        <v>813274</v>
      </c>
      <c r="X62" s="71">
        <v>1083975</v>
      </c>
      <c r="Y62" s="71">
        <v>1365151</v>
      </c>
      <c r="Z62" s="71">
        <v>1503126</v>
      </c>
      <c r="AA62" s="71">
        <v>1630375</v>
      </c>
      <c r="AB62" s="71">
        <v>1670345</v>
      </c>
      <c r="AC62" s="71">
        <v>1746691</v>
      </c>
      <c r="AD62" s="71">
        <v>1776327</v>
      </c>
      <c r="AE62" s="71">
        <v>1833268</v>
      </c>
      <c r="AF62" s="71">
        <v>1995573</v>
      </c>
      <c r="AG62" s="71">
        <v>2158280</v>
      </c>
      <c r="AH62" s="71">
        <v>2348205</v>
      </c>
      <c r="AI62" s="71">
        <v>2543598</v>
      </c>
      <c r="AJ62" s="71">
        <v>2741835</v>
      </c>
      <c r="AK62" s="71">
        <v>2923647</v>
      </c>
      <c r="AL62" s="71">
        <v>3087509</v>
      </c>
      <c r="AM62" s="71">
        <v>3223332</v>
      </c>
      <c r="AN62" s="71">
        <v>3332904</v>
      </c>
      <c r="AO62" s="71">
        <v>3403675</v>
      </c>
      <c r="AP62" s="71">
        <v>3445031</v>
      </c>
      <c r="AQ62" s="71">
        <v>3444578</v>
      </c>
      <c r="AR62" s="71">
        <v>3405449</v>
      </c>
      <c r="AS62" s="71">
        <v>3341688</v>
      </c>
      <c r="AT62" s="71">
        <v>3259978</v>
      </c>
      <c r="AU62" s="71">
        <v>3175370</v>
      </c>
      <c r="AV62" s="71">
        <v>3073769</v>
      </c>
      <c r="AW62" s="71">
        <v>2963333</v>
      </c>
      <c r="AX62" s="71">
        <v>2848556</v>
      </c>
      <c r="AY62" s="71">
        <v>2737959</v>
      </c>
      <c r="AZ62" s="71">
        <v>2636048</v>
      </c>
    </row>
    <row r="63" spans="1:52" x14ac:dyDescent="0.45">
      <c r="A63" s="72" t="s">
        <v>966</v>
      </c>
      <c r="B63" s="73"/>
      <c r="C63" s="73">
        <v>0</v>
      </c>
      <c r="D63" s="73">
        <v>0</v>
      </c>
      <c r="E63" s="73">
        <v>0</v>
      </c>
      <c r="F63" s="73">
        <v>0</v>
      </c>
      <c r="G63" s="73">
        <v>0</v>
      </c>
      <c r="H63" s="73">
        <v>0</v>
      </c>
      <c r="I63" s="73">
        <v>0</v>
      </c>
      <c r="J63" s="73">
        <v>0</v>
      </c>
      <c r="K63" s="73">
        <v>0</v>
      </c>
      <c r="L63" s="73">
        <v>0</v>
      </c>
      <c r="M63" s="73">
        <v>0</v>
      </c>
      <c r="N63" s="73">
        <v>0</v>
      </c>
      <c r="O63" s="73">
        <v>0</v>
      </c>
      <c r="P63" s="73">
        <v>0</v>
      </c>
      <c r="Q63" s="73">
        <v>0</v>
      </c>
      <c r="R63" s="73">
        <v>0</v>
      </c>
      <c r="S63" s="73">
        <v>0</v>
      </c>
      <c r="T63" s="73">
        <v>0</v>
      </c>
      <c r="U63" s="73">
        <v>0</v>
      </c>
      <c r="V63" s="73">
        <v>0</v>
      </c>
      <c r="W63" s="73">
        <v>0</v>
      </c>
      <c r="X63" s="73">
        <v>0</v>
      </c>
      <c r="Y63" s="73">
        <v>0</v>
      </c>
      <c r="Z63" s="73">
        <v>0</v>
      </c>
      <c r="AA63" s="73">
        <v>0</v>
      </c>
      <c r="AB63" s="73">
        <v>0</v>
      </c>
      <c r="AC63" s="73">
        <v>0</v>
      </c>
      <c r="AD63" s="73">
        <v>0</v>
      </c>
      <c r="AE63" s="73">
        <v>0</v>
      </c>
      <c r="AF63" s="73">
        <v>0</v>
      </c>
      <c r="AG63" s="73">
        <v>0</v>
      </c>
      <c r="AH63" s="73">
        <v>0</v>
      </c>
      <c r="AI63" s="73">
        <v>0</v>
      </c>
      <c r="AJ63" s="73">
        <v>0</v>
      </c>
      <c r="AK63" s="73">
        <v>0</v>
      </c>
      <c r="AL63" s="73">
        <v>0</v>
      </c>
      <c r="AM63" s="73">
        <v>0</v>
      </c>
      <c r="AN63" s="73">
        <v>0</v>
      </c>
      <c r="AO63" s="73">
        <v>0</v>
      </c>
      <c r="AP63" s="73">
        <v>0</v>
      </c>
      <c r="AQ63" s="73">
        <v>0</v>
      </c>
      <c r="AR63" s="73">
        <v>0</v>
      </c>
      <c r="AS63" s="73">
        <v>0</v>
      </c>
      <c r="AT63" s="73">
        <v>0</v>
      </c>
      <c r="AU63" s="73">
        <v>0</v>
      </c>
      <c r="AV63" s="73">
        <v>0</v>
      </c>
      <c r="AW63" s="73">
        <v>0</v>
      </c>
      <c r="AX63" s="73">
        <v>0</v>
      </c>
      <c r="AY63" s="73">
        <v>0</v>
      </c>
      <c r="AZ63" s="73">
        <v>0</v>
      </c>
    </row>
    <row r="64" spans="1:52" x14ac:dyDescent="0.45">
      <c r="A64" s="72" t="s">
        <v>956</v>
      </c>
      <c r="B64" s="73"/>
      <c r="C64" s="73">
        <v>0</v>
      </c>
      <c r="D64" s="73">
        <v>0</v>
      </c>
      <c r="E64" s="73">
        <v>0</v>
      </c>
      <c r="F64" s="73">
        <v>0</v>
      </c>
      <c r="G64" s="73">
        <v>0</v>
      </c>
      <c r="H64" s="73">
        <v>0</v>
      </c>
      <c r="I64" s="73">
        <v>0</v>
      </c>
      <c r="J64" s="73">
        <v>132</v>
      </c>
      <c r="K64" s="73">
        <v>33</v>
      </c>
      <c r="L64" s="73">
        <v>224</v>
      </c>
      <c r="M64" s="73">
        <v>224</v>
      </c>
      <c r="N64" s="73">
        <v>6219</v>
      </c>
      <c r="O64" s="73">
        <v>24367</v>
      </c>
      <c r="P64" s="73">
        <v>63358</v>
      </c>
      <c r="Q64" s="73">
        <v>92083</v>
      </c>
      <c r="R64" s="73">
        <v>112513</v>
      </c>
      <c r="S64" s="73">
        <v>132141</v>
      </c>
      <c r="T64" s="73">
        <v>155931</v>
      </c>
      <c r="U64" s="73">
        <v>217497</v>
      </c>
      <c r="V64" s="73">
        <v>280879</v>
      </c>
      <c r="W64" s="73">
        <v>813272</v>
      </c>
      <c r="X64" s="73">
        <v>1083972</v>
      </c>
      <c r="Y64" s="73">
        <v>1365147</v>
      </c>
      <c r="Z64" s="73">
        <v>1503121</v>
      </c>
      <c r="AA64" s="73">
        <v>1630370</v>
      </c>
      <c r="AB64" s="73">
        <v>1670340</v>
      </c>
      <c r="AC64" s="73">
        <v>1746686</v>
      </c>
      <c r="AD64" s="73">
        <v>1776322</v>
      </c>
      <c r="AE64" s="73">
        <v>1833263</v>
      </c>
      <c r="AF64" s="73">
        <v>1995567</v>
      </c>
      <c r="AG64" s="73">
        <v>2158273</v>
      </c>
      <c r="AH64" s="73">
        <v>2348198</v>
      </c>
      <c r="AI64" s="73">
        <v>2543589</v>
      </c>
      <c r="AJ64" s="73">
        <v>2741826</v>
      </c>
      <c r="AK64" s="73">
        <v>2923637</v>
      </c>
      <c r="AL64" s="73">
        <v>3087499</v>
      </c>
      <c r="AM64" s="73">
        <v>3223322</v>
      </c>
      <c r="AN64" s="73">
        <v>3332894</v>
      </c>
      <c r="AO64" s="73">
        <v>3403665</v>
      </c>
      <c r="AP64" s="73">
        <v>3445021</v>
      </c>
      <c r="AQ64" s="73">
        <v>3444568</v>
      </c>
      <c r="AR64" s="73">
        <v>3405439</v>
      </c>
      <c r="AS64" s="73">
        <v>3341678</v>
      </c>
      <c r="AT64" s="73">
        <v>3259968</v>
      </c>
      <c r="AU64" s="73">
        <v>3175360</v>
      </c>
      <c r="AV64" s="73">
        <v>3073759</v>
      </c>
      <c r="AW64" s="73">
        <v>2963324</v>
      </c>
      <c r="AX64" s="73">
        <v>2848547</v>
      </c>
      <c r="AY64" s="73">
        <v>2737951</v>
      </c>
      <c r="AZ64" s="73">
        <v>2636041</v>
      </c>
    </row>
    <row r="65" spans="1:52" x14ac:dyDescent="0.45">
      <c r="A65" s="72" t="s">
        <v>967</v>
      </c>
      <c r="B65" s="73"/>
      <c r="C65" s="73">
        <v>0</v>
      </c>
      <c r="D65" s="73">
        <v>0</v>
      </c>
      <c r="E65" s="73">
        <v>0</v>
      </c>
      <c r="F65" s="73">
        <v>0</v>
      </c>
      <c r="G65" s="73">
        <v>0</v>
      </c>
      <c r="H65" s="73">
        <v>0</v>
      </c>
      <c r="I65" s="73">
        <v>0</v>
      </c>
      <c r="J65" s="73">
        <v>0</v>
      </c>
      <c r="K65" s="73">
        <v>0</v>
      </c>
      <c r="L65" s="73">
        <v>0</v>
      </c>
      <c r="M65" s="73">
        <v>0</v>
      </c>
      <c r="N65" s="73">
        <v>0</v>
      </c>
      <c r="O65" s="73">
        <v>0</v>
      </c>
      <c r="P65" s="73">
        <v>0</v>
      </c>
      <c r="Q65" s="73">
        <v>0</v>
      </c>
      <c r="R65" s="73">
        <v>0</v>
      </c>
      <c r="S65" s="73">
        <v>0</v>
      </c>
      <c r="T65" s="73">
        <v>0</v>
      </c>
      <c r="U65" s="73">
        <v>0</v>
      </c>
      <c r="V65" s="73">
        <v>0</v>
      </c>
      <c r="W65" s="73">
        <v>0</v>
      </c>
      <c r="X65" s="73">
        <v>0</v>
      </c>
      <c r="Y65" s="73">
        <v>0</v>
      </c>
      <c r="Z65" s="73">
        <v>0</v>
      </c>
      <c r="AA65" s="73">
        <v>0</v>
      </c>
      <c r="AB65" s="73">
        <v>0</v>
      </c>
      <c r="AC65" s="73">
        <v>0</v>
      </c>
      <c r="AD65" s="73">
        <v>0</v>
      </c>
      <c r="AE65" s="73">
        <v>0</v>
      </c>
      <c r="AF65" s="73">
        <v>0</v>
      </c>
      <c r="AG65" s="73">
        <v>0</v>
      </c>
      <c r="AH65" s="73">
        <v>0</v>
      </c>
      <c r="AI65" s="73">
        <v>0</v>
      </c>
      <c r="AJ65" s="73">
        <v>0</v>
      </c>
      <c r="AK65" s="73">
        <v>0</v>
      </c>
      <c r="AL65" s="73">
        <v>0</v>
      </c>
      <c r="AM65" s="73">
        <v>0</v>
      </c>
      <c r="AN65" s="73">
        <v>0</v>
      </c>
      <c r="AO65" s="73">
        <v>0</v>
      </c>
      <c r="AP65" s="73">
        <v>0</v>
      </c>
      <c r="AQ65" s="73">
        <v>0</v>
      </c>
      <c r="AR65" s="73">
        <v>0</v>
      </c>
      <c r="AS65" s="73">
        <v>0</v>
      </c>
      <c r="AT65" s="73">
        <v>0</v>
      </c>
      <c r="AU65" s="73">
        <v>0</v>
      </c>
      <c r="AV65" s="73">
        <v>0</v>
      </c>
      <c r="AW65" s="73">
        <v>0</v>
      </c>
      <c r="AX65" s="73">
        <v>0</v>
      </c>
      <c r="AY65" s="73">
        <v>0</v>
      </c>
      <c r="AZ65" s="73">
        <v>0</v>
      </c>
    </row>
    <row r="66" spans="1:52" x14ac:dyDescent="0.45">
      <c r="A66" s="72" t="s">
        <v>968</v>
      </c>
      <c r="B66" s="73"/>
      <c r="C66" s="73">
        <v>0</v>
      </c>
      <c r="D66" s="73">
        <v>0</v>
      </c>
      <c r="E66" s="73">
        <v>0</v>
      </c>
      <c r="F66" s="73">
        <v>0</v>
      </c>
      <c r="G66" s="73">
        <v>0</v>
      </c>
      <c r="H66" s="73">
        <v>0</v>
      </c>
      <c r="I66" s="73">
        <v>0</v>
      </c>
      <c r="J66" s="73">
        <v>0</v>
      </c>
      <c r="K66" s="73">
        <v>0</v>
      </c>
      <c r="L66" s="73">
        <v>0</v>
      </c>
      <c r="M66" s="73">
        <v>0</v>
      </c>
      <c r="N66" s="73">
        <v>0</v>
      </c>
      <c r="O66" s="73">
        <v>0</v>
      </c>
      <c r="P66" s="73">
        <v>0</v>
      </c>
      <c r="Q66" s="73">
        <v>0</v>
      </c>
      <c r="R66" s="73">
        <v>0</v>
      </c>
      <c r="S66" s="73">
        <v>0</v>
      </c>
      <c r="T66" s="73">
        <v>0</v>
      </c>
      <c r="U66" s="73">
        <v>0</v>
      </c>
      <c r="V66" s="73">
        <v>0</v>
      </c>
      <c r="W66" s="73">
        <v>0</v>
      </c>
      <c r="X66" s="73">
        <v>0</v>
      </c>
      <c r="Y66" s="73">
        <v>0</v>
      </c>
      <c r="Z66" s="73">
        <v>0</v>
      </c>
      <c r="AA66" s="73">
        <v>0</v>
      </c>
      <c r="AB66" s="73">
        <v>0</v>
      </c>
      <c r="AC66" s="73">
        <v>0</v>
      </c>
      <c r="AD66" s="73">
        <v>0</v>
      </c>
      <c r="AE66" s="73">
        <v>0</v>
      </c>
      <c r="AF66" s="73">
        <v>0</v>
      </c>
      <c r="AG66" s="73">
        <v>0</v>
      </c>
      <c r="AH66" s="73">
        <v>0</v>
      </c>
      <c r="AI66" s="73">
        <v>0</v>
      </c>
      <c r="AJ66" s="73">
        <v>0</v>
      </c>
      <c r="AK66" s="73">
        <v>0</v>
      </c>
      <c r="AL66" s="73">
        <v>0</v>
      </c>
      <c r="AM66" s="73">
        <v>0</v>
      </c>
      <c r="AN66" s="73">
        <v>0</v>
      </c>
      <c r="AO66" s="73">
        <v>0</v>
      </c>
      <c r="AP66" s="73">
        <v>0</v>
      </c>
      <c r="AQ66" s="73">
        <v>0</v>
      </c>
      <c r="AR66" s="73">
        <v>0</v>
      </c>
      <c r="AS66" s="73">
        <v>0</v>
      </c>
      <c r="AT66" s="73">
        <v>0</v>
      </c>
      <c r="AU66" s="73">
        <v>0</v>
      </c>
      <c r="AV66" s="73">
        <v>0</v>
      </c>
      <c r="AW66" s="73">
        <v>0</v>
      </c>
      <c r="AX66" s="73">
        <v>0</v>
      </c>
      <c r="AY66" s="73">
        <v>0</v>
      </c>
      <c r="AZ66" s="73">
        <v>0</v>
      </c>
    </row>
    <row r="67" spans="1:52" x14ac:dyDescent="0.45">
      <c r="A67" s="72" t="s">
        <v>957</v>
      </c>
      <c r="B67" s="73"/>
      <c r="C67" s="73">
        <v>0</v>
      </c>
      <c r="D67" s="73">
        <v>0</v>
      </c>
      <c r="E67" s="73">
        <v>0</v>
      </c>
      <c r="F67" s="73">
        <v>0</v>
      </c>
      <c r="G67" s="73">
        <v>0</v>
      </c>
      <c r="H67" s="73">
        <v>0</v>
      </c>
      <c r="I67" s="73">
        <v>0</v>
      </c>
      <c r="J67" s="73">
        <v>0</v>
      </c>
      <c r="K67" s="73">
        <v>0</v>
      </c>
      <c r="L67" s="73">
        <v>0</v>
      </c>
      <c r="M67" s="73">
        <v>0</v>
      </c>
      <c r="N67" s="73">
        <v>0</v>
      </c>
      <c r="O67" s="73">
        <v>0</v>
      </c>
      <c r="P67" s="73">
        <v>0</v>
      </c>
      <c r="Q67" s="73">
        <v>0</v>
      </c>
      <c r="R67" s="73">
        <v>0</v>
      </c>
      <c r="S67" s="73">
        <v>0</v>
      </c>
      <c r="T67" s="73">
        <v>0</v>
      </c>
      <c r="U67" s="73">
        <v>0</v>
      </c>
      <c r="V67" s="73">
        <v>0</v>
      </c>
      <c r="W67" s="73">
        <v>2</v>
      </c>
      <c r="X67" s="73">
        <v>3</v>
      </c>
      <c r="Y67" s="73">
        <v>4</v>
      </c>
      <c r="Z67" s="73">
        <v>5</v>
      </c>
      <c r="AA67" s="73">
        <v>5</v>
      </c>
      <c r="AB67" s="73">
        <v>5</v>
      </c>
      <c r="AC67" s="73">
        <v>5</v>
      </c>
      <c r="AD67" s="73">
        <v>5</v>
      </c>
      <c r="AE67" s="73">
        <v>5</v>
      </c>
      <c r="AF67" s="73">
        <v>6</v>
      </c>
      <c r="AG67" s="73">
        <v>7</v>
      </c>
      <c r="AH67" s="73">
        <v>7</v>
      </c>
      <c r="AI67" s="73">
        <v>9</v>
      </c>
      <c r="AJ67" s="73">
        <v>9</v>
      </c>
      <c r="AK67" s="73">
        <v>10</v>
      </c>
      <c r="AL67" s="73">
        <v>10</v>
      </c>
      <c r="AM67" s="73">
        <v>10</v>
      </c>
      <c r="AN67" s="73">
        <v>10</v>
      </c>
      <c r="AO67" s="73">
        <v>10</v>
      </c>
      <c r="AP67" s="73">
        <v>10</v>
      </c>
      <c r="AQ67" s="73">
        <v>10</v>
      </c>
      <c r="AR67" s="73">
        <v>10</v>
      </c>
      <c r="AS67" s="73">
        <v>10</v>
      </c>
      <c r="AT67" s="73">
        <v>10</v>
      </c>
      <c r="AU67" s="73">
        <v>10</v>
      </c>
      <c r="AV67" s="73">
        <v>10</v>
      </c>
      <c r="AW67" s="73">
        <v>9</v>
      </c>
      <c r="AX67" s="73">
        <v>9</v>
      </c>
      <c r="AY67" s="73">
        <v>8</v>
      </c>
      <c r="AZ67" s="73">
        <v>7</v>
      </c>
    </row>
    <row r="68" spans="1:52" x14ac:dyDescent="0.45">
      <c r="A68" s="72" t="s">
        <v>958</v>
      </c>
      <c r="B68" s="73"/>
      <c r="C68" s="73">
        <v>0</v>
      </c>
      <c r="D68" s="73">
        <v>0</v>
      </c>
      <c r="E68" s="73">
        <v>0</v>
      </c>
      <c r="F68" s="73">
        <v>0</v>
      </c>
      <c r="G68" s="73">
        <v>0</v>
      </c>
      <c r="H68" s="73">
        <v>0</v>
      </c>
      <c r="I68" s="73">
        <v>0</v>
      </c>
      <c r="J68" s="73">
        <v>0</v>
      </c>
      <c r="K68" s="73">
        <v>0</v>
      </c>
      <c r="L68" s="73">
        <v>0</v>
      </c>
      <c r="M68" s="73">
        <v>0</v>
      </c>
      <c r="N68" s="73">
        <v>0</v>
      </c>
      <c r="O68" s="73">
        <v>0</v>
      </c>
      <c r="P68" s="73">
        <v>0</v>
      </c>
      <c r="Q68" s="73">
        <v>0</v>
      </c>
      <c r="R68" s="73">
        <v>0</v>
      </c>
      <c r="S68" s="73">
        <v>0</v>
      </c>
      <c r="T68" s="73">
        <v>0</v>
      </c>
      <c r="U68" s="73">
        <v>0</v>
      </c>
      <c r="V68" s="73">
        <v>0</v>
      </c>
      <c r="W68" s="73">
        <v>0</v>
      </c>
      <c r="X68" s="73">
        <v>0</v>
      </c>
      <c r="Y68" s="73">
        <v>0</v>
      </c>
      <c r="Z68" s="73">
        <v>0</v>
      </c>
      <c r="AA68" s="73">
        <v>0</v>
      </c>
      <c r="AB68" s="73">
        <v>0</v>
      </c>
      <c r="AC68" s="73">
        <v>0</v>
      </c>
      <c r="AD68" s="73">
        <v>0</v>
      </c>
      <c r="AE68" s="73">
        <v>0</v>
      </c>
      <c r="AF68" s="73">
        <v>0</v>
      </c>
      <c r="AG68" s="73">
        <v>0</v>
      </c>
      <c r="AH68" s="73">
        <v>0</v>
      </c>
      <c r="AI68" s="73">
        <v>0</v>
      </c>
      <c r="AJ68" s="73">
        <v>0</v>
      </c>
      <c r="AK68" s="73">
        <v>0</v>
      </c>
      <c r="AL68" s="73">
        <v>0</v>
      </c>
      <c r="AM68" s="73">
        <v>0</v>
      </c>
      <c r="AN68" s="73">
        <v>0</v>
      </c>
      <c r="AO68" s="73">
        <v>0</v>
      </c>
      <c r="AP68" s="73">
        <v>0</v>
      </c>
      <c r="AQ68" s="73">
        <v>0</v>
      </c>
      <c r="AR68" s="73">
        <v>0</v>
      </c>
      <c r="AS68" s="73">
        <v>0</v>
      </c>
      <c r="AT68" s="73">
        <v>0</v>
      </c>
      <c r="AU68" s="73">
        <v>0</v>
      </c>
      <c r="AV68" s="73">
        <v>0</v>
      </c>
      <c r="AW68" s="73">
        <v>0</v>
      </c>
      <c r="AX68" s="73">
        <v>0</v>
      </c>
      <c r="AY68" s="73">
        <v>0</v>
      </c>
      <c r="AZ68" s="73">
        <v>0</v>
      </c>
    </row>
    <row r="69" spans="1:52" x14ac:dyDescent="0.45">
      <c r="A69" s="72" t="s">
        <v>969</v>
      </c>
      <c r="B69" s="73"/>
      <c r="C69" s="73">
        <v>0</v>
      </c>
      <c r="D69" s="73">
        <v>0</v>
      </c>
      <c r="E69" s="73">
        <v>0</v>
      </c>
      <c r="F69" s="73">
        <v>0</v>
      </c>
      <c r="G69" s="73">
        <v>0</v>
      </c>
      <c r="H69" s="73">
        <v>0</v>
      </c>
      <c r="I69" s="73">
        <v>0</v>
      </c>
      <c r="J69" s="73">
        <v>0</v>
      </c>
      <c r="K69" s="73">
        <v>0</v>
      </c>
      <c r="L69" s="73">
        <v>0</v>
      </c>
      <c r="M69" s="73">
        <v>0</v>
      </c>
      <c r="N69" s="73">
        <v>0</v>
      </c>
      <c r="O69" s="73">
        <v>0</v>
      </c>
      <c r="P69" s="73">
        <v>0</v>
      </c>
      <c r="Q69" s="73">
        <v>0</v>
      </c>
      <c r="R69" s="73">
        <v>0</v>
      </c>
      <c r="S69" s="73">
        <v>0</v>
      </c>
      <c r="T69" s="73">
        <v>0</v>
      </c>
      <c r="U69" s="73">
        <v>0</v>
      </c>
      <c r="V69" s="73">
        <v>0</v>
      </c>
      <c r="W69" s="73">
        <v>0</v>
      </c>
      <c r="X69" s="73">
        <v>0</v>
      </c>
      <c r="Y69" s="73">
        <v>0</v>
      </c>
      <c r="Z69" s="73">
        <v>0</v>
      </c>
      <c r="AA69" s="73">
        <v>0</v>
      </c>
      <c r="AB69" s="73">
        <v>0</v>
      </c>
      <c r="AC69" s="73">
        <v>0</v>
      </c>
      <c r="AD69" s="73">
        <v>0</v>
      </c>
      <c r="AE69" s="73">
        <v>0</v>
      </c>
      <c r="AF69" s="73">
        <v>0</v>
      </c>
      <c r="AG69" s="73">
        <v>0</v>
      </c>
      <c r="AH69" s="73">
        <v>0</v>
      </c>
      <c r="AI69" s="73">
        <v>0</v>
      </c>
      <c r="AJ69" s="73">
        <v>0</v>
      </c>
      <c r="AK69" s="73">
        <v>0</v>
      </c>
      <c r="AL69" s="73">
        <v>0</v>
      </c>
      <c r="AM69" s="73">
        <v>0</v>
      </c>
      <c r="AN69" s="73">
        <v>0</v>
      </c>
      <c r="AO69" s="73">
        <v>0</v>
      </c>
      <c r="AP69" s="73">
        <v>0</v>
      </c>
      <c r="AQ69" s="73">
        <v>0</v>
      </c>
      <c r="AR69" s="73">
        <v>0</v>
      </c>
      <c r="AS69" s="73">
        <v>0</v>
      </c>
      <c r="AT69" s="73">
        <v>0</v>
      </c>
      <c r="AU69" s="73">
        <v>0</v>
      </c>
      <c r="AV69" s="73">
        <v>0</v>
      </c>
      <c r="AW69" s="73">
        <v>0</v>
      </c>
      <c r="AX69" s="73">
        <v>0</v>
      </c>
      <c r="AY69" s="73">
        <v>0</v>
      </c>
      <c r="AZ69" s="73">
        <v>0</v>
      </c>
    </row>
    <row r="70" spans="1:52" x14ac:dyDescent="0.45">
      <c r="A70" s="70" t="s">
        <v>960</v>
      </c>
      <c r="B70" s="71"/>
      <c r="C70" s="71">
        <v>0</v>
      </c>
      <c r="D70" s="71">
        <v>0</v>
      </c>
      <c r="E70" s="71">
        <v>9</v>
      </c>
      <c r="F70" s="71">
        <v>4</v>
      </c>
      <c r="G70" s="71">
        <v>2</v>
      </c>
      <c r="H70" s="71">
        <v>35</v>
      </c>
      <c r="I70" s="71">
        <v>27</v>
      </c>
      <c r="J70" s="71">
        <v>991</v>
      </c>
      <c r="K70" s="71">
        <v>1062</v>
      </c>
      <c r="L70" s="71">
        <v>6163</v>
      </c>
      <c r="M70" s="71">
        <v>16625</v>
      </c>
      <c r="N70" s="71">
        <v>15912</v>
      </c>
      <c r="O70" s="71">
        <v>25955</v>
      </c>
      <c r="P70" s="71">
        <v>38620</v>
      </c>
      <c r="Q70" s="71">
        <v>58086</v>
      </c>
      <c r="R70" s="71">
        <v>95125</v>
      </c>
      <c r="S70" s="71">
        <v>103307</v>
      </c>
      <c r="T70" s="71">
        <v>141154</v>
      </c>
      <c r="U70" s="71">
        <v>203575</v>
      </c>
      <c r="V70" s="71">
        <v>259412</v>
      </c>
      <c r="W70" s="71">
        <v>1891059</v>
      </c>
      <c r="X70" s="71">
        <v>2292309</v>
      </c>
      <c r="Y70" s="71">
        <v>2800614</v>
      </c>
      <c r="Z70" s="71">
        <v>2649755</v>
      </c>
      <c r="AA70" s="71">
        <v>2591507</v>
      </c>
      <c r="AB70" s="71">
        <v>2339676</v>
      </c>
      <c r="AC70" s="71">
        <v>2280484</v>
      </c>
      <c r="AD70" s="71">
        <v>2103494</v>
      </c>
      <c r="AE70" s="71">
        <v>2112652</v>
      </c>
      <c r="AF70" s="71">
        <v>2437648</v>
      </c>
      <c r="AG70" s="71">
        <v>2802744</v>
      </c>
      <c r="AH70" s="71">
        <v>3228167</v>
      </c>
      <c r="AI70" s="71">
        <v>3683003</v>
      </c>
      <c r="AJ70" s="71">
        <v>4157527</v>
      </c>
      <c r="AK70" s="71">
        <v>4629863</v>
      </c>
      <c r="AL70" s="71">
        <v>5114976</v>
      </c>
      <c r="AM70" s="71">
        <v>5580258</v>
      </c>
      <c r="AN70" s="71">
        <v>6035272</v>
      </c>
      <c r="AO70" s="71">
        <v>6441052</v>
      </c>
      <c r="AP70" s="71">
        <v>6849067</v>
      </c>
      <c r="AQ70" s="71">
        <v>7228533</v>
      </c>
      <c r="AR70" s="71">
        <v>7604567</v>
      </c>
      <c r="AS70" s="71">
        <v>7953669</v>
      </c>
      <c r="AT70" s="71">
        <v>8334822</v>
      </c>
      <c r="AU70" s="71">
        <v>8705225</v>
      </c>
      <c r="AV70" s="71">
        <v>9095552</v>
      </c>
      <c r="AW70" s="71">
        <v>9434440</v>
      </c>
      <c r="AX70" s="71">
        <v>9810864</v>
      </c>
      <c r="AY70" s="71">
        <v>10154780</v>
      </c>
      <c r="AZ70" s="71">
        <v>10523972</v>
      </c>
    </row>
    <row r="71" spans="1:52" x14ac:dyDescent="0.45">
      <c r="A71" s="72" t="s">
        <v>961</v>
      </c>
      <c r="B71" s="73"/>
      <c r="C71" s="73">
        <v>0</v>
      </c>
      <c r="D71" s="73">
        <v>0</v>
      </c>
      <c r="E71" s="73">
        <v>9</v>
      </c>
      <c r="F71" s="73">
        <v>4</v>
      </c>
      <c r="G71" s="73">
        <v>2</v>
      </c>
      <c r="H71" s="73">
        <v>35</v>
      </c>
      <c r="I71" s="73">
        <v>27</v>
      </c>
      <c r="J71" s="73">
        <v>991</v>
      </c>
      <c r="K71" s="73">
        <v>1062</v>
      </c>
      <c r="L71" s="73">
        <v>6163</v>
      </c>
      <c r="M71" s="73">
        <v>16625</v>
      </c>
      <c r="N71" s="73">
        <v>15912</v>
      </c>
      <c r="O71" s="73">
        <v>25955</v>
      </c>
      <c r="P71" s="73">
        <v>38620</v>
      </c>
      <c r="Q71" s="73">
        <v>58086</v>
      </c>
      <c r="R71" s="73">
        <v>95112</v>
      </c>
      <c r="S71" s="73">
        <v>103278</v>
      </c>
      <c r="T71" s="73">
        <v>141081</v>
      </c>
      <c r="U71" s="73">
        <v>203373</v>
      </c>
      <c r="V71" s="73">
        <v>258932</v>
      </c>
      <c r="W71" s="73">
        <v>1886967</v>
      </c>
      <c r="X71" s="73">
        <v>2283209</v>
      </c>
      <c r="Y71" s="73">
        <v>2781203</v>
      </c>
      <c r="Z71" s="73">
        <v>2616992</v>
      </c>
      <c r="AA71" s="73">
        <v>2537465</v>
      </c>
      <c r="AB71" s="73">
        <v>2260120</v>
      </c>
      <c r="AC71" s="73">
        <v>2163469</v>
      </c>
      <c r="AD71" s="73">
        <v>1946487</v>
      </c>
      <c r="AE71" s="73">
        <v>1901914</v>
      </c>
      <c r="AF71" s="73">
        <v>2141533</v>
      </c>
      <c r="AG71" s="73">
        <v>2405972</v>
      </c>
      <c r="AH71" s="73">
        <v>2715261</v>
      </c>
      <c r="AI71" s="73">
        <v>3043626</v>
      </c>
      <c r="AJ71" s="73">
        <v>3385820</v>
      </c>
      <c r="AK71" s="73">
        <v>3726925</v>
      </c>
      <c r="AL71" s="73">
        <v>4080536</v>
      </c>
      <c r="AM71" s="73">
        <v>4422198</v>
      </c>
      <c r="AN71" s="73">
        <v>4758111</v>
      </c>
      <c r="AO71" s="73">
        <v>5057799</v>
      </c>
      <c r="AP71" s="73">
        <v>5362487</v>
      </c>
      <c r="AQ71" s="73">
        <v>5648355</v>
      </c>
      <c r="AR71" s="73">
        <v>5932253</v>
      </c>
      <c r="AS71" s="73">
        <v>6195577</v>
      </c>
      <c r="AT71" s="73">
        <v>6489164</v>
      </c>
      <c r="AU71" s="73">
        <v>6772940</v>
      </c>
      <c r="AV71" s="73">
        <v>7076428</v>
      </c>
      <c r="AW71" s="73">
        <v>7336586</v>
      </c>
      <c r="AX71" s="73">
        <v>7629527</v>
      </c>
      <c r="AY71" s="73">
        <v>7893858</v>
      </c>
      <c r="AZ71" s="73">
        <v>8181331</v>
      </c>
    </row>
    <row r="72" spans="1:52" x14ac:dyDescent="0.45">
      <c r="A72" s="72" t="s">
        <v>962</v>
      </c>
      <c r="B72" s="73"/>
      <c r="C72" s="73">
        <v>0</v>
      </c>
      <c r="D72" s="73">
        <v>0</v>
      </c>
      <c r="E72" s="73">
        <v>0</v>
      </c>
      <c r="F72" s="73">
        <v>0</v>
      </c>
      <c r="G72" s="73">
        <v>0</v>
      </c>
      <c r="H72" s="73">
        <v>0</v>
      </c>
      <c r="I72" s="73">
        <v>0</v>
      </c>
      <c r="J72" s="73">
        <v>0</v>
      </c>
      <c r="K72" s="73">
        <v>0</v>
      </c>
      <c r="L72" s="73">
        <v>0</v>
      </c>
      <c r="M72" s="73">
        <v>0</v>
      </c>
      <c r="N72" s="73">
        <v>0</v>
      </c>
      <c r="O72" s="73">
        <v>0</v>
      </c>
      <c r="P72" s="73">
        <v>0</v>
      </c>
      <c r="Q72" s="73">
        <v>0</v>
      </c>
      <c r="R72" s="73">
        <v>13</v>
      </c>
      <c r="S72" s="73">
        <v>29</v>
      </c>
      <c r="T72" s="73">
        <v>73</v>
      </c>
      <c r="U72" s="73">
        <v>202</v>
      </c>
      <c r="V72" s="73">
        <v>480</v>
      </c>
      <c r="W72" s="73">
        <v>4092</v>
      </c>
      <c r="X72" s="73">
        <v>9100</v>
      </c>
      <c r="Y72" s="73">
        <v>19411</v>
      </c>
      <c r="Z72" s="73">
        <v>32763</v>
      </c>
      <c r="AA72" s="73">
        <v>54042</v>
      </c>
      <c r="AB72" s="73">
        <v>79556</v>
      </c>
      <c r="AC72" s="73">
        <v>117015</v>
      </c>
      <c r="AD72" s="73">
        <v>157007</v>
      </c>
      <c r="AE72" s="73">
        <v>210738</v>
      </c>
      <c r="AF72" s="73">
        <v>296115</v>
      </c>
      <c r="AG72" s="73">
        <v>396772</v>
      </c>
      <c r="AH72" s="73">
        <v>512906</v>
      </c>
      <c r="AI72" s="73">
        <v>639377</v>
      </c>
      <c r="AJ72" s="73">
        <v>771707</v>
      </c>
      <c r="AK72" s="73">
        <v>902938</v>
      </c>
      <c r="AL72" s="73">
        <v>1034440</v>
      </c>
      <c r="AM72" s="73">
        <v>1158060</v>
      </c>
      <c r="AN72" s="73">
        <v>1277161</v>
      </c>
      <c r="AO72" s="73">
        <v>1383253</v>
      </c>
      <c r="AP72" s="73">
        <v>1486580</v>
      </c>
      <c r="AQ72" s="73">
        <v>1580178</v>
      </c>
      <c r="AR72" s="73">
        <v>1672314</v>
      </c>
      <c r="AS72" s="73">
        <v>1758092</v>
      </c>
      <c r="AT72" s="73">
        <v>1845658</v>
      </c>
      <c r="AU72" s="73">
        <v>1932285</v>
      </c>
      <c r="AV72" s="73">
        <v>2019124</v>
      </c>
      <c r="AW72" s="73">
        <v>2097854</v>
      </c>
      <c r="AX72" s="73">
        <v>2181337</v>
      </c>
      <c r="AY72" s="73">
        <v>2260922</v>
      </c>
      <c r="AZ72" s="73">
        <v>2342641</v>
      </c>
    </row>
    <row r="73" spans="1:52" x14ac:dyDescent="0.45">
      <c r="A73" s="72" t="s">
        <v>963</v>
      </c>
      <c r="B73" s="73"/>
      <c r="C73" s="73">
        <v>0</v>
      </c>
      <c r="D73" s="73">
        <v>0</v>
      </c>
      <c r="E73" s="73">
        <v>0</v>
      </c>
      <c r="F73" s="73">
        <v>0</v>
      </c>
      <c r="G73" s="73">
        <v>0</v>
      </c>
      <c r="H73" s="73">
        <v>0</v>
      </c>
      <c r="I73" s="73">
        <v>0</v>
      </c>
      <c r="J73" s="73">
        <v>0</v>
      </c>
      <c r="K73" s="73">
        <v>0</v>
      </c>
      <c r="L73" s="73">
        <v>0</v>
      </c>
      <c r="M73" s="73">
        <v>0</v>
      </c>
      <c r="N73" s="73">
        <v>0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  <c r="X73" s="73">
        <v>0</v>
      </c>
      <c r="Y73" s="73">
        <v>0</v>
      </c>
      <c r="Z73" s="73">
        <v>0</v>
      </c>
      <c r="AA73" s="73">
        <v>0</v>
      </c>
      <c r="AB73" s="73">
        <v>0</v>
      </c>
      <c r="AC73" s="73">
        <v>0</v>
      </c>
      <c r="AD73" s="73">
        <v>0</v>
      </c>
      <c r="AE73" s="73">
        <v>0</v>
      </c>
      <c r="AF73" s="73">
        <v>0</v>
      </c>
      <c r="AG73" s="73">
        <v>0</v>
      </c>
      <c r="AH73" s="73">
        <v>0</v>
      </c>
      <c r="AI73" s="73">
        <v>0</v>
      </c>
      <c r="AJ73" s="73">
        <v>0</v>
      </c>
      <c r="AK73" s="73">
        <v>0</v>
      </c>
      <c r="AL73" s="73">
        <v>0</v>
      </c>
      <c r="AM73" s="73">
        <v>0</v>
      </c>
      <c r="AN73" s="73">
        <v>0</v>
      </c>
      <c r="AO73" s="73">
        <v>0</v>
      </c>
      <c r="AP73" s="73">
        <v>0</v>
      </c>
      <c r="AQ73" s="73">
        <v>0</v>
      </c>
      <c r="AR73" s="73">
        <v>0</v>
      </c>
      <c r="AS73" s="73">
        <v>0</v>
      </c>
      <c r="AT73" s="73">
        <v>0</v>
      </c>
      <c r="AU73" s="73">
        <v>0</v>
      </c>
      <c r="AV73" s="73">
        <v>0</v>
      </c>
      <c r="AW73" s="73">
        <v>0</v>
      </c>
      <c r="AX73" s="73">
        <v>0</v>
      </c>
      <c r="AY73" s="73">
        <v>0</v>
      </c>
      <c r="AZ73" s="73">
        <v>0</v>
      </c>
    </row>
    <row r="74" spans="1:52" x14ac:dyDescent="0.45">
      <c r="A74" s="72" t="s">
        <v>970</v>
      </c>
      <c r="B74" s="73"/>
      <c r="C74" s="73">
        <v>0</v>
      </c>
      <c r="D74" s="73">
        <v>0</v>
      </c>
      <c r="E74" s="73">
        <v>0</v>
      </c>
      <c r="F74" s="73">
        <v>0</v>
      </c>
      <c r="G74" s="73">
        <v>0</v>
      </c>
      <c r="H74" s="73">
        <v>0</v>
      </c>
      <c r="I74" s="73">
        <v>0</v>
      </c>
      <c r="J74" s="73">
        <v>0</v>
      </c>
      <c r="K74" s="73">
        <v>0</v>
      </c>
      <c r="L74" s="73">
        <v>0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3">
        <v>0</v>
      </c>
      <c r="S74" s="73">
        <v>0</v>
      </c>
      <c r="T74" s="73">
        <v>0</v>
      </c>
      <c r="U74" s="73">
        <v>0</v>
      </c>
      <c r="V74" s="73">
        <v>0</v>
      </c>
      <c r="W74" s="73">
        <v>0</v>
      </c>
      <c r="X74" s="73">
        <v>0</v>
      </c>
      <c r="Y74" s="73">
        <v>0</v>
      </c>
      <c r="Z74" s="73">
        <v>0</v>
      </c>
      <c r="AA74" s="73">
        <v>0</v>
      </c>
      <c r="AB74" s="73">
        <v>0</v>
      </c>
      <c r="AC74" s="73">
        <v>0</v>
      </c>
      <c r="AD74" s="73">
        <v>0</v>
      </c>
      <c r="AE74" s="73">
        <v>0</v>
      </c>
      <c r="AF74" s="73">
        <v>0</v>
      </c>
      <c r="AG74" s="73">
        <v>0</v>
      </c>
      <c r="AH74" s="73">
        <v>0</v>
      </c>
      <c r="AI74" s="73">
        <v>0</v>
      </c>
      <c r="AJ74" s="73">
        <v>0</v>
      </c>
      <c r="AK74" s="73">
        <v>0</v>
      </c>
      <c r="AL74" s="73">
        <v>0</v>
      </c>
      <c r="AM74" s="73">
        <v>0</v>
      </c>
      <c r="AN74" s="73">
        <v>0</v>
      </c>
      <c r="AO74" s="73">
        <v>0</v>
      </c>
      <c r="AP74" s="73">
        <v>0</v>
      </c>
      <c r="AQ74" s="73">
        <v>0</v>
      </c>
      <c r="AR74" s="73">
        <v>0</v>
      </c>
      <c r="AS74" s="73">
        <v>0</v>
      </c>
      <c r="AT74" s="73">
        <v>0</v>
      </c>
      <c r="AU74" s="73">
        <v>0</v>
      </c>
      <c r="AV74" s="73">
        <v>0</v>
      </c>
      <c r="AW74" s="73">
        <v>0</v>
      </c>
      <c r="AX74" s="73">
        <v>0</v>
      </c>
      <c r="AY74" s="73">
        <v>0</v>
      </c>
      <c r="AZ74" s="73">
        <v>0</v>
      </c>
    </row>
    <row r="75" spans="1:52" x14ac:dyDescent="0.45">
      <c r="A75" s="70" t="s">
        <v>964</v>
      </c>
      <c r="B75" s="71"/>
      <c r="C75" s="71">
        <v>0</v>
      </c>
      <c r="D75" s="71">
        <v>0</v>
      </c>
      <c r="E75" s="71">
        <v>0</v>
      </c>
      <c r="F75" s="71">
        <v>0</v>
      </c>
      <c r="G75" s="71">
        <v>0</v>
      </c>
      <c r="H75" s="71">
        <v>0</v>
      </c>
      <c r="I75" s="71">
        <v>0</v>
      </c>
      <c r="J75" s="71">
        <v>0</v>
      </c>
      <c r="K75" s="71">
        <v>0</v>
      </c>
      <c r="L75" s="71">
        <v>0</v>
      </c>
      <c r="M75" s="71">
        <v>0</v>
      </c>
      <c r="N75" s="71">
        <v>0</v>
      </c>
      <c r="O75" s="71">
        <v>0</v>
      </c>
      <c r="P75" s="71">
        <v>0</v>
      </c>
      <c r="Q75" s="71">
        <v>0</v>
      </c>
      <c r="R75" s="71">
        <v>529</v>
      </c>
      <c r="S75" s="71">
        <v>599</v>
      </c>
      <c r="T75" s="71">
        <v>665</v>
      </c>
      <c r="U75" s="71">
        <v>946</v>
      </c>
      <c r="V75" s="71">
        <v>1629</v>
      </c>
      <c r="W75" s="71">
        <v>1036</v>
      </c>
      <c r="X75" s="71">
        <v>277</v>
      </c>
      <c r="Y75" s="71">
        <v>249</v>
      </c>
      <c r="Z75" s="71">
        <v>216</v>
      </c>
      <c r="AA75" s="71">
        <v>187</v>
      </c>
      <c r="AB75" s="71">
        <v>162</v>
      </c>
      <c r="AC75" s="71">
        <v>145</v>
      </c>
      <c r="AD75" s="71">
        <v>161</v>
      </c>
      <c r="AE75" s="71">
        <v>989</v>
      </c>
      <c r="AF75" s="71">
        <v>10932</v>
      </c>
      <c r="AG75" s="71">
        <v>25797</v>
      </c>
      <c r="AH75" s="71">
        <v>42692</v>
      </c>
      <c r="AI75" s="71">
        <v>61414</v>
      </c>
      <c r="AJ75" s="71">
        <v>81529</v>
      </c>
      <c r="AK75" s="71">
        <v>102647</v>
      </c>
      <c r="AL75" s="71">
        <v>124791</v>
      </c>
      <c r="AM75" s="71">
        <v>147680</v>
      </c>
      <c r="AN75" s="71">
        <v>171409</v>
      </c>
      <c r="AO75" s="71">
        <v>195664</v>
      </c>
      <c r="AP75" s="71">
        <v>221453</v>
      </c>
      <c r="AQ75" s="71">
        <v>249511</v>
      </c>
      <c r="AR75" s="71">
        <v>279813</v>
      </c>
      <c r="AS75" s="71">
        <v>311418</v>
      </c>
      <c r="AT75" s="71">
        <v>344095</v>
      </c>
      <c r="AU75" s="71">
        <v>378695</v>
      </c>
      <c r="AV75" s="71">
        <v>413028</v>
      </c>
      <c r="AW75" s="71">
        <v>447253</v>
      </c>
      <c r="AX75" s="71">
        <v>481723</v>
      </c>
      <c r="AY75" s="71">
        <v>516149</v>
      </c>
      <c r="AZ75" s="71">
        <v>548660</v>
      </c>
    </row>
    <row r="76" spans="1:52" x14ac:dyDescent="0.45">
      <c r="A76" s="72" t="s">
        <v>965</v>
      </c>
      <c r="B76" s="73"/>
      <c r="C76" s="73">
        <v>0</v>
      </c>
      <c r="D76" s="73">
        <v>0</v>
      </c>
      <c r="E76" s="73">
        <v>0</v>
      </c>
      <c r="F76" s="73">
        <v>0</v>
      </c>
      <c r="G76" s="73">
        <v>0</v>
      </c>
      <c r="H76" s="73">
        <v>0</v>
      </c>
      <c r="I76" s="73">
        <v>0</v>
      </c>
      <c r="J76" s="73">
        <v>0</v>
      </c>
      <c r="K76" s="73">
        <v>0</v>
      </c>
      <c r="L76" s="73">
        <v>0</v>
      </c>
      <c r="M76" s="73">
        <v>0</v>
      </c>
      <c r="N76" s="73">
        <v>0</v>
      </c>
      <c r="O76" s="73">
        <v>0</v>
      </c>
      <c r="P76" s="73">
        <v>0</v>
      </c>
      <c r="Q76" s="73">
        <v>0</v>
      </c>
      <c r="R76" s="73">
        <v>38</v>
      </c>
      <c r="S76" s="73">
        <v>53</v>
      </c>
      <c r="T76" s="73">
        <v>69</v>
      </c>
      <c r="U76" s="73">
        <v>116</v>
      </c>
      <c r="V76" s="73">
        <v>234</v>
      </c>
      <c r="W76" s="73">
        <v>288</v>
      </c>
      <c r="X76" s="73">
        <v>83</v>
      </c>
      <c r="Y76" s="73">
        <v>84</v>
      </c>
      <c r="Z76" s="73">
        <v>76</v>
      </c>
      <c r="AA76" s="73">
        <v>70</v>
      </c>
      <c r="AB76" s="73">
        <v>62</v>
      </c>
      <c r="AC76" s="73">
        <v>60</v>
      </c>
      <c r="AD76" s="73">
        <v>67</v>
      </c>
      <c r="AE76" s="73">
        <v>434</v>
      </c>
      <c r="AF76" s="73">
        <v>5283</v>
      </c>
      <c r="AG76" s="73">
        <v>13484</v>
      </c>
      <c r="AH76" s="73">
        <v>23961</v>
      </c>
      <c r="AI76" s="73">
        <v>36695</v>
      </c>
      <c r="AJ76" s="73">
        <v>51474</v>
      </c>
      <c r="AK76" s="73">
        <v>68049</v>
      </c>
      <c r="AL76" s="73">
        <v>86354</v>
      </c>
      <c r="AM76" s="73">
        <v>106170</v>
      </c>
      <c r="AN76" s="73">
        <v>127381</v>
      </c>
      <c r="AO76" s="73">
        <v>149688</v>
      </c>
      <c r="AP76" s="73">
        <v>173770</v>
      </c>
      <c r="AQ76" s="73">
        <v>200226</v>
      </c>
      <c r="AR76" s="73">
        <v>228928</v>
      </c>
      <c r="AS76" s="73">
        <v>259114</v>
      </c>
      <c r="AT76" s="73">
        <v>290551</v>
      </c>
      <c r="AU76" s="73">
        <v>323957</v>
      </c>
      <c r="AV76" s="73">
        <v>357336</v>
      </c>
      <c r="AW76" s="73">
        <v>390834</v>
      </c>
      <c r="AX76" s="73">
        <v>424647</v>
      </c>
      <c r="AY76" s="73">
        <v>458505</v>
      </c>
      <c r="AZ76" s="73">
        <v>490676</v>
      </c>
    </row>
    <row r="77" spans="1:52" x14ac:dyDescent="0.45">
      <c r="A77" s="72" t="s">
        <v>971</v>
      </c>
      <c r="B77" s="73"/>
      <c r="C77" s="73">
        <v>0</v>
      </c>
      <c r="D77" s="73">
        <v>0</v>
      </c>
      <c r="E77" s="73">
        <v>0</v>
      </c>
      <c r="F77" s="73">
        <v>0</v>
      </c>
      <c r="G77" s="73">
        <v>0</v>
      </c>
      <c r="H77" s="73">
        <v>0</v>
      </c>
      <c r="I77" s="73">
        <v>0</v>
      </c>
      <c r="J77" s="73">
        <v>0</v>
      </c>
      <c r="K77" s="73">
        <v>0</v>
      </c>
      <c r="L77" s="73">
        <v>0</v>
      </c>
      <c r="M77" s="73">
        <v>0</v>
      </c>
      <c r="N77" s="73">
        <v>0</v>
      </c>
      <c r="O77" s="73">
        <v>0</v>
      </c>
      <c r="P77" s="73">
        <v>0</v>
      </c>
      <c r="Q77" s="73">
        <v>0</v>
      </c>
      <c r="R77" s="73">
        <v>491</v>
      </c>
      <c r="S77" s="73">
        <v>546</v>
      </c>
      <c r="T77" s="73">
        <v>596</v>
      </c>
      <c r="U77" s="73">
        <v>830</v>
      </c>
      <c r="V77" s="73">
        <v>1395</v>
      </c>
      <c r="W77" s="73">
        <v>748</v>
      </c>
      <c r="X77" s="73">
        <v>194</v>
      </c>
      <c r="Y77" s="73">
        <v>165</v>
      </c>
      <c r="Z77" s="73">
        <v>140</v>
      </c>
      <c r="AA77" s="73">
        <v>117</v>
      </c>
      <c r="AB77" s="73">
        <v>100</v>
      </c>
      <c r="AC77" s="73">
        <v>85</v>
      </c>
      <c r="AD77" s="73">
        <v>94</v>
      </c>
      <c r="AE77" s="73">
        <v>555</v>
      </c>
      <c r="AF77" s="73">
        <v>5649</v>
      </c>
      <c r="AG77" s="73">
        <v>12313</v>
      </c>
      <c r="AH77" s="73">
        <v>18731</v>
      </c>
      <c r="AI77" s="73">
        <v>24719</v>
      </c>
      <c r="AJ77" s="73">
        <v>30055</v>
      </c>
      <c r="AK77" s="73">
        <v>34598</v>
      </c>
      <c r="AL77" s="73">
        <v>38437</v>
      </c>
      <c r="AM77" s="73">
        <v>41510</v>
      </c>
      <c r="AN77" s="73">
        <v>44028</v>
      </c>
      <c r="AO77" s="73">
        <v>45976</v>
      </c>
      <c r="AP77" s="73">
        <v>47683</v>
      </c>
      <c r="AQ77" s="73">
        <v>49285</v>
      </c>
      <c r="AR77" s="73">
        <v>50885</v>
      </c>
      <c r="AS77" s="73">
        <v>52304</v>
      </c>
      <c r="AT77" s="73">
        <v>53544</v>
      </c>
      <c r="AU77" s="73">
        <v>54738</v>
      </c>
      <c r="AV77" s="73">
        <v>55692</v>
      </c>
      <c r="AW77" s="73">
        <v>56419</v>
      </c>
      <c r="AX77" s="73">
        <v>57076</v>
      </c>
      <c r="AY77" s="73">
        <v>57644</v>
      </c>
      <c r="AZ77" s="73">
        <v>57984</v>
      </c>
    </row>
    <row r="78" spans="1:52" x14ac:dyDescent="0.45">
      <c r="A78" s="68" t="s">
        <v>938</v>
      </c>
      <c r="B78" s="69"/>
      <c r="C78" s="69">
        <v>58621</v>
      </c>
      <c r="D78" s="69">
        <v>53260</v>
      </c>
      <c r="E78" s="69">
        <v>52566</v>
      </c>
      <c r="F78" s="69">
        <v>58063</v>
      </c>
      <c r="G78" s="69">
        <v>53729</v>
      </c>
      <c r="H78" s="69">
        <v>62481</v>
      </c>
      <c r="I78" s="69">
        <v>61626</v>
      </c>
      <c r="J78" s="69">
        <v>62847</v>
      </c>
      <c r="K78" s="69">
        <v>50906</v>
      </c>
      <c r="L78" s="69">
        <v>47514</v>
      </c>
      <c r="M78" s="69">
        <v>49198</v>
      </c>
      <c r="N78" s="69">
        <v>44640</v>
      </c>
      <c r="O78" s="69">
        <v>49011</v>
      </c>
      <c r="P78" s="69">
        <v>56921</v>
      </c>
      <c r="Q78" s="69">
        <v>68291</v>
      </c>
      <c r="R78" s="69">
        <v>54963</v>
      </c>
      <c r="S78" s="69">
        <v>70140</v>
      </c>
      <c r="T78" s="69">
        <v>73845</v>
      </c>
      <c r="U78" s="69">
        <v>76119</v>
      </c>
      <c r="V78" s="69">
        <v>78013</v>
      </c>
      <c r="W78" s="69">
        <v>79977</v>
      </c>
      <c r="X78" s="69">
        <v>80192</v>
      </c>
      <c r="Y78" s="69">
        <v>82309</v>
      </c>
      <c r="Z78" s="69">
        <v>83670</v>
      </c>
      <c r="AA78" s="69">
        <v>84871</v>
      </c>
      <c r="AB78" s="69">
        <v>85475</v>
      </c>
      <c r="AC78" s="69">
        <v>86549</v>
      </c>
      <c r="AD78" s="69">
        <v>88659</v>
      </c>
      <c r="AE78" s="69">
        <v>90719</v>
      </c>
      <c r="AF78" s="69">
        <v>93024</v>
      </c>
      <c r="AG78" s="69">
        <v>95050</v>
      </c>
      <c r="AH78" s="69">
        <v>96936</v>
      </c>
      <c r="AI78" s="69">
        <v>99071</v>
      </c>
      <c r="AJ78" s="69">
        <v>101937</v>
      </c>
      <c r="AK78" s="69">
        <v>103336</v>
      </c>
      <c r="AL78" s="69">
        <v>104773</v>
      </c>
      <c r="AM78" s="69">
        <v>106592</v>
      </c>
      <c r="AN78" s="69">
        <v>108207</v>
      </c>
      <c r="AO78" s="69">
        <v>110036</v>
      </c>
      <c r="AP78" s="69">
        <v>112709</v>
      </c>
      <c r="AQ78" s="69">
        <v>114683</v>
      </c>
      <c r="AR78" s="69">
        <v>116646</v>
      </c>
      <c r="AS78" s="69">
        <v>118678</v>
      </c>
      <c r="AT78" s="69">
        <v>120855</v>
      </c>
      <c r="AU78" s="69">
        <v>122951</v>
      </c>
      <c r="AV78" s="69">
        <v>125111</v>
      </c>
      <c r="AW78" s="69">
        <v>127424</v>
      </c>
      <c r="AX78" s="69">
        <v>129902</v>
      </c>
      <c r="AY78" s="69">
        <v>132034</v>
      </c>
      <c r="AZ78" s="69">
        <v>134293</v>
      </c>
    </row>
    <row r="79" spans="1:52" x14ac:dyDescent="0.45">
      <c r="A79" s="70" t="s">
        <v>955</v>
      </c>
      <c r="B79" s="71"/>
      <c r="C79" s="71">
        <v>58531</v>
      </c>
      <c r="D79" s="71">
        <v>53192</v>
      </c>
      <c r="E79" s="71">
        <v>52501</v>
      </c>
      <c r="F79" s="71">
        <v>58004</v>
      </c>
      <c r="G79" s="71">
        <v>53189</v>
      </c>
      <c r="H79" s="71">
        <v>62399</v>
      </c>
      <c r="I79" s="71">
        <v>61561</v>
      </c>
      <c r="J79" s="71">
        <v>62731</v>
      </c>
      <c r="K79" s="71">
        <v>50778</v>
      </c>
      <c r="L79" s="71">
        <v>47098</v>
      </c>
      <c r="M79" s="71">
        <v>49006</v>
      </c>
      <c r="N79" s="71">
        <v>44570</v>
      </c>
      <c r="O79" s="71">
        <v>47607</v>
      </c>
      <c r="P79" s="71">
        <v>56482</v>
      </c>
      <c r="Q79" s="71">
        <v>67783</v>
      </c>
      <c r="R79" s="71">
        <v>53945</v>
      </c>
      <c r="S79" s="71">
        <v>68456</v>
      </c>
      <c r="T79" s="71">
        <v>71731</v>
      </c>
      <c r="U79" s="71">
        <v>73682</v>
      </c>
      <c r="V79" s="71">
        <v>75281</v>
      </c>
      <c r="W79" s="71">
        <v>76621</v>
      </c>
      <c r="X79" s="71">
        <v>76197</v>
      </c>
      <c r="Y79" s="71">
        <v>77604</v>
      </c>
      <c r="Z79" s="71">
        <v>78228</v>
      </c>
      <c r="AA79" s="71">
        <v>78643</v>
      </c>
      <c r="AB79" s="71">
        <v>78474</v>
      </c>
      <c r="AC79" s="71">
        <v>78675</v>
      </c>
      <c r="AD79" s="71">
        <v>79790</v>
      </c>
      <c r="AE79" s="71">
        <v>80763</v>
      </c>
      <c r="AF79" s="71">
        <v>81847</v>
      </c>
      <c r="AG79" s="71">
        <v>82444</v>
      </c>
      <c r="AH79" s="71">
        <v>82841</v>
      </c>
      <c r="AI79" s="71">
        <v>83444</v>
      </c>
      <c r="AJ79" s="71">
        <v>84652</v>
      </c>
      <c r="AK79" s="71">
        <v>84518</v>
      </c>
      <c r="AL79" s="71">
        <v>84387</v>
      </c>
      <c r="AM79" s="71">
        <v>84381</v>
      </c>
      <c r="AN79" s="71">
        <v>84239</v>
      </c>
      <c r="AO79" s="71">
        <v>84088</v>
      </c>
      <c r="AP79" s="71">
        <v>84535</v>
      </c>
      <c r="AQ79" s="71">
        <v>84170</v>
      </c>
      <c r="AR79" s="71">
        <v>83795</v>
      </c>
      <c r="AS79" s="71">
        <v>83369</v>
      </c>
      <c r="AT79" s="71">
        <v>83094</v>
      </c>
      <c r="AU79" s="71">
        <v>82576</v>
      </c>
      <c r="AV79" s="71">
        <v>82194</v>
      </c>
      <c r="AW79" s="71">
        <v>81725</v>
      </c>
      <c r="AX79" s="71">
        <v>81583</v>
      </c>
      <c r="AY79" s="71">
        <v>80939</v>
      </c>
      <c r="AZ79" s="71">
        <v>80588</v>
      </c>
    </row>
    <row r="80" spans="1:52" x14ac:dyDescent="0.45">
      <c r="A80" s="72" t="s">
        <v>966</v>
      </c>
      <c r="B80" s="73"/>
      <c r="C80" s="73">
        <v>54</v>
      </c>
      <c r="D80" s="73">
        <v>35</v>
      </c>
      <c r="E80" s="73">
        <v>47</v>
      </c>
      <c r="F80" s="73">
        <v>1165</v>
      </c>
      <c r="G80" s="73">
        <v>147</v>
      </c>
      <c r="H80" s="73">
        <v>62</v>
      </c>
      <c r="I80" s="73">
        <v>196</v>
      </c>
      <c r="J80" s="73">
        <v>107</v>
      </c>
      <c r="K80" s="73">
        <v>212</v>
      </c>
      <c r="L80" s="73">
        <v>71</v>
      </c>
      <c r="M80" s="73">
        <v>53</v>
      </c>
      <c r="N80" s="73">
        <v>12</v>
      </c>
      <c r="O80" s="73">
        <v>54</v>
      </c>
      <c r="P80" s="73">
        <v>93</v>
      </c>
      <c r="Q80" s="73">
        <v>103</v>
      </c>
      <c r="R80" s="73">
        <v>120</v>
      </c>
      <c r="S80" s="73">
        <v>165</v>
      </c>
      <c r="T80" s="73">
        <v>181</v>
      </c>
      <c r="U80" s="73">
        <v>196</v>
      </c>
      <c r="V80" s="73">
        <v>208</v>
      </c>
      <c r="W80" s="73">
        <v>228</v>
      </c>
      <c r="X80" s="73">
        <v>235</v>
      </c>
      <c r="Y80" s="73">
        <v>246</v>
      </c>
      <c r="Z80" s="73">
        <v>252</v>
      </c>
      <c r="AA80" s="73">
        <v>254</v>
      </c>
      <c r="AB80" s="73">
        <v>252</v>
      </c>
      <c r="AC80" s="73">
        <v>250</v>
      </c>
      <c r="AD80" s="73">
        <v>253</v>
      </c>
      <c r="AE80" s="73">
        <v>255</v>
      </c>
      <c r="AF80" s="73">
        <v>257</v>
      </c>
      <c r="AG80" s="73">
        <v>257</v>
      </c>
      <c r="AH80" s="73">
        <v>260</v>
      </c>
      <c r="AI80" s="73">
        <v>263</v>
      </c>
      <c r="AJ80" s="73">
        <v>268</v>
      </c>
      <c r="AK80" s="73">
        <v>271</v>
      </c>
      <c r="AL80" s="73">
        <v>269</v>
      </c>
      <c r="AM80" s="73">
        <v>270</v>
      </c>
      <c r="AN80" s="73">
        <v>269</v>
      </c>
      <c r="AO80" s="73">
        <v>267</v>
      </c>
      <c r="AP80" s="73">
        <v>267</v>
      </c>
      <c r="AQ80" s="73">
        <v>266</v>
      </c>
      <c r="AR80" s="73">
        <v>267</v>
      </c>
      <c r="AS80" s="73">
        <v>268</v>
      </c>
      <c r="AT80" s="73">
        <v>264</v>
      </c>
      <c r="AU80" s="73">
        <v>264</v>
      </c>
      <c r="AV80" s="73">
        <v>263</v>
      </c>
      <c r="AW80" s="73">
        <v>263</v>
      </c>
      <c r="AX80" s="73">
        <v>263</v>
      </c>
      <c r="AY80" s="73">
        <v>259</v>
      </c>
      <c r="AZ80" s="73">
        <v>256</v>
      </c>
    </row>
    <row r="81" spans="1:52" x14ac:dyDescent="0.45">
      <c r="A81" s="72" t="s">
        <v>956</v>
      </c>
      <c r="B81" s="73"/>
      <c r="C81" s="73">
        <v>147</v>
      </c>
      <c r="D81" s="73">
        <v>174</v>
      </c>
      <c r="E81" s="73">
        <v>92</v>
      </c>
      <c r="F81" s="73">
        <v>83</v>
      </c>
      <c r="G81" s="73">
        <v>15</v>
      </c>
      <c r="H81" s="73">
        <v>87</v>
      </c>
      <c r="I81" s="73">
        <v>213</v>
      </c>
      <c r="J81" s="73">
        <v>238</v>
      </c>
      <c r="K81" s="73">
        <v>47</v>
      </c>
      <c r="L81" s="73">
        <v>82</v>
      </c>
      <c r="M81" s="73">
        <v>83</v>
      </c>
      <c r="N81" s="73">
        <v>39</v>
      </c>
      <c r="O81" s="73">
        <v>683</v>
      </c>
      <c r="P81" s="73">
        <v>33</v>
      </c>
      <c r="Q81" s="73">
        <v>25</v>
      </c>
      <c r="R81" s="73">
        <v>375</v>
      </c>
      <c r="S81" s="73">
        <v>443</v>
      </c>
      <c r="T81" s="73">
        <v>469</v>
      </c>
      <c r="U81" s="73">
        <v>466</v>
      </c>
      <c r="V81" s="73">
        <v>457</v>
      </c>
      <c r="W81" s="73">
        <v>448</v>
      </c>
      <c r="X81" s="73">
        <v>451</v>
      </c>
      <c r="Y81" s="73">
        <v>464</v>
      </c>
      <c r="Z81" s="73">
        <v>471</v>
      </c>
      <c r="AA81" s="73">
        <v>476</v>
      </c>
      <c r="AB81" s="73">
        <v>476</v>
      </c>
      <c r="AC81" s="73">
        <v>477</v>
      </c>
      <c r="AD81" s="73">
        <v>486</v>
      </c>
      <c r="AE81" s="73">
        <v>494</v>
      </c>
      <c r="AF81" s="73">
        <v>502</v>
      </c>
      <c r="AG81" s="73">
        <v>497</v>
      </c>
      <c r="AH81" s="73">
        <v>489</v>
      </c>
      <c r="AI81" s="73">
        <v>487</v>
      </c>
      <c r="AJ81" s="73">
        <v>479</v>
      </c>
      <c r="AK81" s="73">
        <v>478</v>
      </c>
      <c r="AL81" s="73">
        <v>473</v>
      </c>
      <c r="AM81" s="73">
        <v>474</v>
      </c>
      <c r="AN81" s="73">
        <v>471</v>
      </c>
      <c r="AO81" s="73">
        <v>470</v>
      </c>
      <c r="AP81" s="73">
        <v>466</v>
      </c>
      <c r="AQ81" s="73">
        <v>462</v>
      </c>
      <c r="AR81" s="73">
        <v>455</v>
      </c>
      <c r="AS81" s="73">
        <v>449</v>
      </c>
      <c r="AT81" s="73">
        <v>444</v>
      </c>
      <c r="AU81" s="73">
        <v>438</v>
      </c>
      <c r="AV81" s="73">
        <v>430</v>
      </c>
      <c r="AW81" s="73">
        <v>422</v>
      </c>
      <c r="AX81" s="73">
        <v>418</v>
      </c>
      <c r="AY81" s="73">
        <v>410</v>
      </c>
      <c r="AZ81" s="73">
        <v>404</v>
      </c>
    </row>
    <row r="82" spans="1:52" x14ac:dyDescent="0.45">
      <c r="A82" s="72" t="s">
        <v>967</v>
      </c>
      <c r="B82" s="73"/>
      <c r="C82" s="73">
        <v>2319</v>
      </c>
      <c r="D82" s="73">
        <v>976</v>
      </c>
      <c r="E82" s="73">
        <v>2553</v>
      </c>
      <c r="F82" s="73">
        <v>929</v>
      </c>
      <c r="G82" s="73">
        <v>1391</v>
      </c>
      <c r="H82" s="73">
        <v>2526</v>
      </c>
      <c r="I82" s="73">
        <v>2186</v>
      </c>
      <c r="J82" s="73">
        <v>2321</v>
      </c>
      <c r="K82" s="73">
        <v>1666</v>
      </c>
      <c r="L82" s="73">
        <v>1200</v>
      </c>
      <c r="M82" s="73">
        <v>2750</v>
      </c>
      <c r="N82" s="73">
        <v>1992</v>
      </c>
      <c r="O82" s="73">
        <v>2974</v>
      </c>
      <c r="P82" s="73">
        <v>3736</v>
      </c>
      <c r="Q82" s="73">
        <v>10117</v>
      </c>
      <c r="R82" s="73">
        <v>3336</v>
      </c>
      <c r="S82" s="73">
        <v>4154</v>
      </c>
      <c r="T82" s="73">
        <v>4679</v>
      </c>
      <c r="U82" s="73">
        <v>5166</v>
      </c>
      <c r="V82" s="73">
        <v>5567</v>
      </c>
      <c r="W82" s="73">
        <v>5993</v>
      </c>
      <c r="X82" s="73">
        <v>6347</v>
      </c>
      <c r="Y82" s="73">
        <v>6855</v>
      </c>
      <c r="Z82" s="73">
        <v>7274</v>
      </c>
      <c r="AA82" s="73">
        <v>7678</v>
      </c>
      <c r="AB82" s="73">
        <v>7991</v>
      </c>
      <c r="AC82" s="73">
        <v>8329</v>
      </c>
      <c r="AD82" s="73">
        <v>8712</v>
      </c>
      <c r="AE82" s="73">
        <v>9156</v>
      </c>
      <c r="AF82" s="73">
        <v>9604</v>
      </c>
      <c r="AG82" s="73">
        <v>9996</v>
      </c>
      <c r="AH82" s="73">
        <v>10328</v>
      </c>
      <c r="AI82" s="73">
        <v>10686</v>
      </c>
      <c r="AJ82" s="73">
        <v>11130</v>
      </c>
      <c r="AK82" s="73">
        <v>11376</v>
      </c>
      <c r="AL82" s="73">
        <v>11624</v>
      </c>
      <c r="AM82" s="73">
        <v>11876</v>
      </c>
      <c r="AN82" s="73">
        <v>12079</v>
      </c>
      <c r="AO82" s="73">
        <v>12271</v>
      </c>
      <c r="AP82" s="73">
        <v>12567</v>
      </c>
      <c r="AQ82" s="73">
        <v>12694</v>
      </c>
      <c r="AR82" s="73">
        <v>12826</v>
      </c>
      <c r="AS82" s="73">
        <v>12929</v>
      </c>
      <c r="AT82" s="73">
        <v>13053</v>
      </c>
      <c r="AU82" s="73">
        <v>13114</v>
      </c>
      <c r="AV82" s="73">
        <v>13155</v>
      </c>
      <c r="AW82" s="73">
        <v>13171</v>
      </c>
      <c r="AX82" s="73">
        <v>13219</v>
      </c>
      <c r="AY82" s="73">
        <v>13186</v>
      </c>
      <c r="AZ82" s="73">
        <v>13170</v>
      </c>
    </row>
    <row r="83" spans="1:52" x14ac:dyDescent="0.45">
      <c r="A83" s="72" t="s">
        <v>957</v>
      </c>
      <c r="B83" s="73"/>
      <c r="C83" s="73">
        <v>56011</v>
      </c>
      <c r="D83" s="73">
        <v>52007</v>
      </c>
      <c r="E83" s="73">
        <v>49809</v>
      </c>
      <c r="F83" s="73">
        <v>55827</v>
      </c>
      <c r="G83" s="73">
        <v>51636</v>
      </c>
      <c r="H83" s="73">
        <v>59724</v>
      </c>
      <c r="I83" s="73">
        <v>58966</v>
      </c>
      <c r="J83" s="73">
        <v>60065</v>
      </c>
      <c r="K83" s="73">
        <v>48853</v>
      </c>
      <c r="L83" s="73">
        <v>45745</v>
      </c>
      <c r="M83" s="73">
        <v>46120</v>
      </c>
      <c r="N83" s="73">
        <v>42527</v>
      </c>
      <c r="O83" s="73">
        <v>43896</v>
      </c>
      <c r="P83" s="73">
        <v>52620</v>
      </c>
      <c r="Q83" s="73">
        <v>57538</v>
      </c>
      <c r="R83" s="73">
        <v>50114</v>
      </c>
      <c r="S83" s="73">
        <v>63694</v>
      </c>
      <c r="T83" s="73">
        <v>66402</v>
      </c>
      <c r="U83" s="73">
        <v>67854</v>
      </c>
      <c r="V83" s="73">
        <v>69049</v>
      </c>
      <c r="W83" s="73">
        <v>69952</v>
      </c>
      <c r="X83" s="73">
        <v>69164</v>
      </c>
      <c r="Y83" s="73">
        <v>70036</v>
      </c>
      <c r="Z83" s="73">
        <v>70225</v>
      </c>
      <c r="AA83" s="73">
        <v>70228</v>
      </c>
      <c r="AB83" s="73">
        <v>69742</v>
      </c>
      <c r="AC83" s="73">
        <v>69595</v>
      </c>
      <c r="AD83" s="73">
        <v>70306</v>
      </c>
      <c r="AE83" s="73">
        <v>70812</v>
      </c>
      <c r="AF83" s="73">
        <v>71415</v>
      </c>
      <c r="AG83" s="73">
        <v>71597</v>
      </c>
      <c r="AH83" s="73">
        <v>71624</v>
      </c>
      <c r="AI83" s="73">
        <v>71819</v>
      </c>
      <c r="AJ83" s="73">
        <v>72518</v>
      </c>
      <c r="AK83" s="73">
        <v>72054</v>
      </c>
      <c r="AL83" s="73">
        <v>71573</v>
      </c>
      <c r="AM83" s="73">
        <v>71182</v>
      </c>
      <c r="AN83" s="73">
        <v>70688</v>
      </c>
      <c r="AO83" s="73">
        <v>70177</v>
      </c>
      <c r="AP83" s="73">
        <v>70131</v>
      </c>
      <c r="AQ83" s="73">
        <v>69438</v>
      </c>
      <c r="AR83" s="73">
        <v>68717</v>
      </c>
      <c r="AS83" s="73">
        <v>67964</v>
      </c>
      <c r="AT83" s="73">
        <v>67321</v>
      </c>
      <c r="AU83" s="73">
        <v>66483</v>
      </c>
      <c r="AV83" s="73">
        <v>65776</v>
      </c>
      <c r="AW83" s="73">
        <v>64979</v>
      </c>
      <c r="AX83" s="73">
        <v>64420</v>
      </c>
      <c r="AY83" s="73">
        <v>63422</v>
      </c>
      <c r="AZ83" s="73">
        <v>62645</v>
      </c>
    </row>
    <row r="84" spans="1:52" x14ac:dyDescent="0.45">
      <c r="A84" s="72" t="s">
        <v>958</v>
      </c>
      <c r="B84" s="73"/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  <c r="N84" s="73">
        <v>0</v>
      </c>
      <c r="O84" s="73">
        <v>0</v>
      </c>
      <c r="P84" s="73">
        <v>0</v>
      </c>
      <c r="Q84" s="73">
        <v>0</v>
      </c>
      <c r="R84" s="73">
        <v>0</v>
      </c>
      <c r="S84" s="73">
        <v>0</v>
      </c>
      <c r="T84" s="73">
        <v>0</v>
      </c>
      <c r="U84" s="73">
        <v>0</v>
      </c>
      <c r="V84" s="73">
        <v>0</v>
      </c>
      <c r="W84" s="73">
        <v>0</v>
      </c>
      <c r="X84" s="73">
        <v>0</v>
      </c>
      <c r="Y84" s="73">
        <v>0</v>
      </c>
      <c r="Z84" s="73">
        <v>0</v>
      </c>
      <c r="AA84" s="73">
        <v>1</v>
      </c>
      <c r="AB84" s="73">
        <v>4</v>
      </c>
      <c r="AC84" s="73">
        <v>6</v>
      </c>
      <c r="AD84" s="73">
        <v>6</v>
      </c>
      <c r="AE84" s="73">
        <v>8</v>
      </c>
      <c r="AF84" s="73">
        <v>14</v>
      </c>
      <c r="AG84" s="73">
        <v>19</v>
      </c>
      <c r="AH84" s="73">
        <v>30</v>
      </c>
      <c r="AI84" s="73">
        <v>38</v>
      </c>
      <c r="AJ84" s="73">
        <v>52</v>
      </c>
      <c r="AK84" s="73">
        <v>64</v>
      </c>
      <c r="AL84" s="73">
        <v>90</v>
      </c>
      <c r="AM84" s="73">
        <v>119</v>
      </c>
      <c r="AN84" s="73">
        <v>155</v>
      </c>
      <c r="AO84" s="73">
        <v>202</v>
      </c>
      <c r="AP84" s="73">
        <v>265</v>
      </c>
      <c r="AQ84" s="73">
        <v>341</v>
      </c>
      <c r="AR84" s="73">
        <v>439</v>
      </c>
      <c r="AS84" s="73">
        <v>562</v>
      </c>
      <c r="AT84" s="73">
        <v>717</v>
      </c>
      <c r="AU84" s="73">
        <v>908</v>
      </c>
      <c r="AV84" s="73">
        <v>1142</v>
      </c>
      <c r="AW84" s="73">
        <v>1419</v>
      </c>
      <c r="AX84" s="73">
        <v>1757</v>
      </c>
      <c r="AY84" s="73">
        <v>2141</v>
      </c>
      <c r="AZ84" s="73">
        <v>2584</v>
      </c>
    </row>
    <row r="85" spans="1:52" x14ac:dyDescent="0.45">
      <c r="A85" s="72" t="s">
        <v>972</v>
      </c>
      <c r="B85" s="73"/>
      <c r="C85" s="73">
        <v>0</v>
      </c>
      <c r="D85" s="73">
        <v>0</v>
      </c>
      <c r="E85" s="73">
        <v>0</v>
      </c>
      <c r="F85" s="73">
        <v>0</v>
      </c>
      <c r="G85" s="73">
        <v>0</v>
      </c>
      <c r="H85" s="73">
        <v>0</v>
      </c>
      <c r="I85" s="73">
        <v>0</v>
      </c>
      <c r="J85" s="73">
        <v>0</v>
      </c>
      <c r="K85" s="73">
        <v>0</v>
      </c>
      <c r="L85" s="73">
        <v>0</v>
      </c>
      <c r="M85" s="73">
        <v>0</v>
      </c>
      <c r="N85" s="73">
        <v>0</v>
      </c>
      <c r="O85" s="73">
        <v>0</v>
      </c>
      <c r="P85" s="73">
        <v>0</v>
      </c>
      <c r="Q85" s="73">
        <v>0</v>
      </c>
      <c r="R85" s="73">
        <v>0</v>
      </c>
      <c r="S85" s="73">
        <v>0</v>
      </c>
      <c r="T85" s="73">
        <v>0</v>
      </c>
      <c r="U85" s="73">
        <v>0</v>
      </c>
      <c r="V85" s="73">
        <v>0</v>
      </c>
      <c r="W85" s="73">
        <v>0</v>
      </c>
      <c r="X85" s="73">
        <v>0</v>
      </c>
      <c r="Y85" s="73">
        <v>3</v>
      </c>
      <c r="Z85" s="73">
        <v>6</v>
      </c>
      <c r="AA85" s="73">
        <v>6</v>
      </c>
      <c r="AB85" s="73">
        <v>9</v>
      </c>
      <c r="AC85" s="73">
        <v>18</v>
      </c>
      <c r="AD85" s="73">
        <v>27</v>
      </c>
      <c r="AE85" s="73">
        <v>38</v>
      </c>
      <c r="AF85" s="73">
        <v>55</v>
      </c>
      <c r="AG85" s="73">
        <v>78</v>
      </c>
      <c r="AH85" s="73">
        <v>110</v>
      </c>
      <c r="AI85" s="73">
        <v>151</v>
      </c>
      <c r="AJ85" s="73">
        <v>205</v>
      </c>
      <c r="AK85" s="73">
        <v>275</v>
      </c>
      <c r="AL85" s="73">
        <v>358</v>
      </c>
      <c r="AM85" s="73">
        <v>460</v>
      </c>
      <c r="AN85" s="73">
        <v>577</v>
      </c>
      <c r="AO85" s="73">
        <v>701</v>
      </c>
      <c r="AP85" s="73">
        <v>839</v>
      </c>
      <c r="AQ85" s="73">
        <v>969</v>
      </c>
      <c r="AR85" s="73">
        <v>1091</v>
      </c>
      <c r="AS85" s="73">
        <v>1197</v>
      </c>
      <c r="AT85" s="73">
        <v>1295</v>
      </c>
      <c r="AU85" s="73">
        <v>1369</v>
      </c>
      <c r="AV85" s="73">
        <v>1428</v>
      </c>
      <c r="AW85" s="73">
        <v>1471</v>
      </c>
      <c r="AX85" s="73">
        <v>1506</v>
      </c>
      <c r="AY85" s="73">
        <v>1521</v>
      </c>
      <c r="AZ85" s="73">
        <v>1529</v>
      </c>
    </row>
    <row r="86" spans="1:52" hidden="1" x14ac:dyDescent="0.45">
      <c r="A86" s="70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</row>
    <row r="87" spans="1:52" hidden="1" x14ac:dyDescent="0.45">
      <c r="A87" s="72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</row>
    <row r="88" spans="1:52" hidden="1" x14ac:dyDescent="0.45">
      <c r="A88" s="72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</row>
    <row r="89" spans="1:52" hidden="1" x14ac:dyDescent="0.45">
      <c r="A89" s="72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</row>
    <row r="90" spans="1:52" hidden="1" x14ac:dyDescent="0.45">
      <c r="A90" s="72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</row>
    <row r="91" spans="1:52" hidden="1" x14ac:dyDescent="0.45">
      <c r="A91" s="72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</row>
    <row r="92" spans="1:52" hidden="1" x14ac:dyDescent="0.45">
      <c r="A92" s="72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</row>
    <row r="93" spans="1:52" x14ac:dyDescent="0.45">
      <c r="A93" s="70" t="s">
        <v>959</v>
      </c>
      <c r="B93" s="71"/>
      <c r="C93" s="71">
        <v>0</v>
      </c>
      <c r="D93" s="71">
        <v>0</v>
      </c>
      <c r="E93" s="71">
        <v>0</v>
      </c>
      <c r="F93" s="71">
        <v>0</v>
      </c>
      <c r="G93" s="71">
        <v>0</v>
      </c>
      <c r="H93" s="71">
        <v>0</v>
      </c>
      <c r="I93" s="71">
        <v>0</v>
      </c>
      <c r="J93" s="71">
        <v>0</v>
      </c>
      <c r="K93" s="71">
        <v>0</v>
      </c>
      <c r="L93" s="71">
        <v>0</v>
      </c>
      <c r="M93" s="71">
        <v>0</v>
      </c>
      <c r="N93" s="71">
        <v>0</v>
      </c>
      <c r="O93" s="71">
        <v>0</v>
      </c>
      <c r="P93" s="71">
        <v>0</v>
      </c>
      <c r="Q93" s="71">
        <v>0</v>
      </c>
      <c r="R93" s="71">
        <v>297</v>
      </c>
      <c r="S93" s="71">
        <v>415</v>
      </c>
      <c r="T93" s="71">
        <v>462</v>
      </c>
      <c r="U93" s="71">
        <v>504</v>
      </c>
      <c r="V93" s="71">
        <v>537</v>
      </c>
      <c r="W93" s="71">
        <v>574</v>
      </c>
      <c r="X93" s="71">
        <v>604</v>
      </c>
      <c r="Y93" s="71">
        <v>653</v>
      </c>
      <c r="Z93" s="71">
        <v>691</v>
      </c>
      <c r="AA93" s="71">
        <v>735</v>
      </c>
      <c r="AB93" s="71">
        <v>766</v>
      </c>
      <c r="AC93" s="71">
        <v>807</v>
      </c>
      <c r="AD93" s="71">
        <v>860</v>
      </c>
      <c r="AE93" s="71">
        <v>911</v>
      </c>
      <c r="AF93" s="71">
        <v>960</v>
      </c>
      <c r="AG93" s="71">
        <v>1015</v>
      </c>
      <c r="AH93" s="71">
        <v>1062</v>
      </c>
      <c r="AI93" s="71">
        <v>1113</v>
      </c>
      <c r="AJ93" s="71">
        <v>1172</v>
      </c>
      <c r="AK93" s="71">
        <v>1214</v>
      </c>
      <c r="AL93" s="71">
        <v>1254</v>
      </c>
      <c r="AM93" s="71">
        <v>1298</v>
      </c>
      <c r="AN93" s="71">
        <v>1336</v>
      </c>
      <c r="AO93" s="71">
        <v>1383</v>
      </c>
      <c r="AP93" s="71">
        <v>1437</v>
      </c>
      <c r="AQ93" s="71">
        <v>1483</v>
      </c>
      <c r="AR93" s="71">
        <v>1530</v>
      </c>
      <c r="AS93" s="71">
        <v>1576</v>
      </c>
      <c r="AT93" s="71">
        <v>1617</v>
      </c>
      <c r="AU93" s="71">
        <v>1662</v>
      </c>
      <c r="AV93" s="71">
        <v>1701</v>
      </c>
      <c r="AW93" s="71">
        <v>1755</v>
      </c>
      <c r="AX93" s="71">
        <v>1795</v>
      </c>
      <c r="AY93" s="71">
        <v>1846</v>
      </c>
      <c r="AZ93" s="71">
        <v>1883</v>
      </c>
    </row>
    <row r="94" spans="1:52" x14ac:dyDescent="0.45">
      <c r="A94" s="72" t="s">
        <v>966</v>
      </c>
      <c r="B94" s="73"/>
      <c r="C94" s="73">
        <v>0</v>
      </c>
      <c r="D94" s="73">
        <v>0</v>
      </c>
      <c r="E94" s="73">
        <v>0</v>
      </c>
      <c r="F94" s="73">
        <v>0</v>
      </c>
      <c r="G94" s="73">
        <v>0</v>
      </c>
      <c r="H94" s="73">
        <v>0</v>
      </c>
      <c r="I94" s="73">
        <v>0</v>
      </c>
      <c r="J94" s="73">
        <v>0</v>
      </c>
      <c r="K94" s="73">
        <v>0</v>
      </c>
      <c r="L94" s="73">
        <v>0</v>
      </c>
      <c r="M94" s="73">
        <v>0</v>
      </c>
      <c r="N94" s="73">
        <v>0</v>
      </c>
      <c r="O94" s="73">
        <v>0</v>
      </c>
      <c r="P94" s="73">
        <v>0</v>
      </c>
      <c r="Q94" s="73">
        <v>0</v>
      </c>
      <c r="R94" s="73">
        <v>0</v>
      </c>
      <c r="S94" s="73">
        <v>0</v>
      </c>
      <c r="T94" s="73">
        <v>0</v>
      </c>
      <c r="U94" s="73">
        <v>0</v>
      </c>
      <c r="V94" s="73">
        <v>0</v>
      </c>
      <c r="W94" s="73">
        <v>0</v>
      </c>
      <c r="X94" s="73">
        <v>0</v>
      </c>
      <c r="Y94" s="73">
        <v>0</v>
      </c>
      <c r="Z94" s="73">
        <v>0</v>
      </c>
      <c r="AA94" s="73">
        <v>0</v>
      </c>
      <c r="AB94" s="73">
        <v>0</v>
      </c>
      <c r="AC94" s="73">
        <v>0</v>
      </c>
      <c r="AD94" s="73">
        <v>0</v>
      </c>
      <c r="AE94" s="73">
        <v>0</v>
      </c>
      <c r="AF94" s="73">
        <v>0</v>
      </c>
      <c r="AG94" s="73">
        <v>0</v>
      </c>
      <c r="AH94" s="73">
        <v>0</v>
      </c>
      <c r="AI94" s="73">
        <v>0</v>
      </c>
      <c r="AJ94" s="73">
        <v>0</v>
      </c>
      <c r="AK94" s="73">
        <v>0</v>
      </c>
      <c r="AL94" s="73">
        <v>0</v>
      </c>
      <c r="AM94" s="73">
        <v>0</v>
      </c>
      <c r="AN94" s="73">
        <v>0</v>
      </c>
      <c r="AO94" s="73">
        <v>0</v>
      </c>
      <c r="AP94" s="73">
        <v>0</v>
      </c>
      <c r="AQ94" s="73">
        <v>0</v>
      </c>
      <c r="AR94" s="73">
        <v>0</v>
      </c>
      <c r="AS94" s="73">
        <v>0</v>
      </c>
      <c r="AT94" s="73">
        <v>0</v>
      </c>
      <c r="AU94" s="73">
        <v>0</v>
      </c>
      <c r="AV94" s="73">
        <v>0</v>
      </c>
      <c r="AW94" s="73">
        <v>0</v>
      </c>
      <c r="AX94" s="73">
        <v>0</v>
      </c>
      <c r="AY94" s="73">
        <v>0</v>
      </c>
      <c r="AZ94" s="73">
        <v>0</v>
      </c>
    </row>
    <row r="95" spans="1:52" x14ac:dyDescent="0.45">
      <c r="A95" s="72" t="s">
        <v>956</v>
      </c>
      <c r="B95" s="73"/>
      <c r="C95" s="73">
        <v>0</v>
      </c>
      <c r="D95" s="73">
        <v>0</v>
      </c>
      <c r="E95" s="73">
        <v>0</v>
      </c>
      <c r="F95" s="73">
        <v>0</v>
      </c>
      <c r="G95" s="73">
        <v>0</v>
      </c>
      <c r="H95" s="73">
        <v>0</v>
      </c>
      <c r="I95" s="73">
        <v>0</v>
      </c>
      <c r="J95" s="73">
        <v>0</v>
      </c>
      <c r="K95" s="73">
        <v>0</v>
      </c>
      <c r="L95" s="73">
        <v>0</v>
      </c>
      <c r="M95" s="73">
        <v>0</v>
      </c>
      <c r="N95" s="73">
        <v>0</v>
      </c>
      <c r="O95" s="73">
        <v>0</v>
      </c>
      <c r="P95" s="73">
        <v>0</v>
      </c>
      <c r="Q95" s="73">
        <v>0</v>
      </c>
      <c r="R95" s="73">
        <v>211</v>
      </c>
      <c r="S95" s="73">
        <v>300</v>
      </c>
      <c r="T95" s="73">
        <v>335</v>
      </c>
      <c r="U95" s="73">
        <v>366</v>
      </c>
      <c r="V95" s="73">
        <v>389</v>
      </c>
      <c r="W95" s="73">
        <v>417</v>
      </c>
      <c r="X95" s="73">
        <v>437</v>
      </c>
      <c r="Y95" s="73">
        <v>473</v>
      </c>
      <c r="Z95" s="73">
        <v>502</v>
      </c>
      <c r="AA95" s="73">
        <v>535</v>
      </c>
      <c r="AB95" s="73">
        <v>558</v>
      </c>
      <c r="AC95" s="73">
        <v>588</v>
      </c>
      <c r="AD95" s="73">
        <v>624</v>
      </c>
      <c r="AE95" s="73">
        <v>661</v>
      </c>
      <c r="AF95" s="73">
        <v>699</v>
      </c>
      <c r="AG95" s="73">
        <v>738</v>
      </c>
      <c r="AH95" s="73">
        <v>769</v>
      </c>
      <c r="AI95" s="73">
        <v>810</v>
      </c>
      <c r="AJ95" s="73">
        <v>854</v>
      </c>
      <c r="AK95" s="73">
        <v>884</v>
      </c>
      <c r="AL95" s="73">
        <v>911</v>
      </c>
      <c r="AM95" s="73">
        <v>944</v>
      </c>
      <c r="AN95" s="73">
        <v>974</v>
      </c>
      <c r="AO95" s="73">
        <v>1006</v>
      </c>
      <c r="AP95" s="73">
        <v>1045</v>
      </c>
      <c r="AQ95" s="73">
        <v>1081</v>
      </c>
      <c r="AR95" s="73">
        <v>1114</v>
      </c>
      <c r="AS95" s="73">
        <v>1147</v>
      </c>
      <c r="AT95" s="73">
        <v>1176</v>
      </c>
      <c r="AU95" s="73">
        <v>1212</v>
      </c>
      <c r="AV95" s="73">
        <v>1238</v>
      </c>
      <c r="AW95" s="73">
        <v>1279</v>
      </c>
      <c r="AX95" s="73">
        <v>1307</v>
      </c>
      <c r="AY95" s="73">
        <v>1345</v>
      </c>
      <c r="AZ95" s="73">
        <v>1372</v>
      </c>
    </row>
    <row r="96" spans="1:52" x14ac:dyDescent="0.45">
      <c r="A96" s="72" t="s">
        <v>967</v>
      </c>
      <c r="B96" s="73"/>
      <c r="C96" s="73">
        <v>0</v>
      </c>
      <c r="D96" s="73">
        <v>0</v>
      </c>
      <c r="E96" s="73">
        <v>0</v>
      </c>
      <c r="F96" s="73">
        <v>0</v>
      </c>
      <c r="G96" s="73">
        <v>0</v>
      </c>
      <c r="H96" s="73">
        <v>0</v>
      </c>
      <c r="I96" s="73">
        <v>0</v>
      </c>
      <c r="J96" s="73">
        <v>0</v>
      </c>
      <c r="K96" s="73">
        <v>0</v>
      </c>
      <c r="L96" s="73">
        <v>0</v>
      </c>
      <c r="M96" s="73">
        <v>0</v>
      </c>
      <c r="N96" s="73">
        <v>0</v>
      </c>
      <c r="O96" s="73">
        <v>0</v>
      </c>
      <c r="P96" s="73">
        <v>0</v>
      </c>
      <c r="Q96" s="73">
        <v>0</v>
      </c>
      <c r="R96" s="73">
        <v>0</v>
      </c>
      <c r="S96" s="73">
        <v>0</v>
      </c>
      <c r="T96" s="73">
        <v>0</v>
      </c>
      <c r="U96" s="73">
        <v>0</v>
      </c>
      <c r="V96" s="73">
        <v>0</v>
      </c>
      <c r="W96" s="73">
        <v>0</v>
      </c>
      <c r="X96" s="73">
        <v>0</v>
      </c>
      <c r="Y96" s="73">
        <v>0</v>
      </c>
      <c r="Z96" s="73">
        <v>0</v>
      </c>
      <c r="AA96" s="73">
        <v>0</v>
      </c>
      <c r="AB96" s="73">
        <v>0</v>
      </c>
      <c r="AC96" s="73">
        <v>0</v>
      </c>
      <c r="AD96" s="73">
        <v>0</v>
      </c>
      <c r="AE96" s="73">
        <v>0</v>
      </c>
      <c r="AF96" s="73">
        <v>0</v>
      </c>
      <c r="AG96" s="73">
        <v>0</v>
      </c>
      <c r="AH96" s="73">
        <v>0</v>
      </c>
      <c r="AI96" s="73">
        <v>0</v>
      </c>
      <c r="AJ96" s="73">
        <v>0</v>
      </c>
      <c r="AK96" s="73">
        <v>0</v>
      </c>
      <c r="AL96" s="73">
        <v>0</v>
      </c>
      <c r="AM96" s="73">
        <v>0</v>
      </c>
      <c r="AN96" s="73">
        <v>0</v>
      </c>
      <c r="AO96" s="73">
        <v>0</v>
      </c>
      <c r="AP96" s="73">
        <v>0</v>
      </c>
      <c r="AQ96" s="73">
        <v>0</v>
      </c>
      <c r="AR96" s="73">
        <v>0</v>
      </c>
      <c r="AS96" s="73">
        <v>0</v>
      </c>
      <c r="AT96" s="73">
        <v>0</v>
      </c>
      <c r="AU96" s="73">
        <v>0</v>
      </c>
      <c r="AV96" s="73">
        <v>0</v>
      </c>
      <c r="AW96" s="73">
        <v>0</v>
      </c>
      <c r="AX96" s="73">
        <v>0</v>
      </c>
      <c r="AY96" s="73">
        <v>0</v>
      </c>
      <c r="AZ96" s="73">
        <v>0</v>
      </c>
    </row>
    <row r="97" spans="1:52" x14ac:dyDescent="0.45">
      <c r="A97" s="72" t="s">
        <v>957</v>
      </c>
      <c r="B97" s="73"/>
      <c r="C97" s="73">
        <v>0</v>
      </c>
      <c r="D97" s="73">
        <v>0</v>
      </c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86</v>
      </c>
      <c r="S97" s="73">
        <v>115</v>
      </c>
      <c r="T97" s="73">
        <v>127</v>
      </c>
      <c r="U97" s="73">
        <v>138</v>
      </c>
      <c r="V97" s="73">
        <v>148</v>
      </c>
      <c r="W97" s="73">
        <v>157</v>
      </c>
      <c r="X97" s="73">
        <v>167</v>
      </c>
      <c r="Y97" s="73">
        <v>180</v>
      </c>
      <c r="Z97" s="73">
        <v>189</v>
      </c>
      <c r="AA97" s="73">
        <v>200</v>
      </c>
      <c r="AB97" s="73">
        <v>208</v>
      </c>
      <c r="AC97" s="73">
        <v>219</v>
      </c>
      <c r="AD97" s="73">
        <v>236</v>
      </c>
      <c r="AE97" s="73">
        <v>250</v>
      </c>
      <c r="AF97" s="73">
        <v>261</v>
      </c>
      <c r="AG97" s="73">
        <v>277</v>
      </c>
      <c r="AH97" s="73">
        <v>293</v>
      </c>
      <c r="AI97" s="73">
        <v>303</v>
      </c>
      <c r="AJ97" s="73">
        <v>318</v>
      </c>
      <c r="AK97" s="73">
        <v>330</v>
      </c>
      <c r="AL97" s="73">
        <v>343</v>
      </c>
      <c r="AM97" s="73">
        <v>354</v>
      </c>
      <c r="AN97" s="73">
        <v>362</v>
      </c>
      <c r="AO97" s="73">
        <v>377</v>
      </c>
      <c r="AP97" s="73">
        <v>392</v>
      </c>
      <c r="AQ97" s="73">
        <v>402</v>
      </c>
      <c r="AR97" s="73">
        <v>416</v>
      </c>
      <c r="AS97" s="73">
        <v>429</v>
      </c>
      <c r="AT97" s="73">
        <v>441</v>
      </c>
      <c r="AU97" s="73">
        <v>450</v>
      </c>
      <c r="AV97" s="73">
        <v>463</v>
      </c>
      <c r="AW97" s="73">
        <v>476</v>
      </c>
      <c r="AX97" s="73">
        <v>488</v>
      </c>
      <c r="AY97" s="73">
        <v>501</v>
      </c>
      <c r="AZ97" s="73">
        <v>511</v>
      </c>
    </row>
    <row r="98" spans="1:52" x14ac:dyDescent="0.45">
      <c r="A98" s="72" t="s">
        <v>958</v>
      </c>
      <c r="B98" s="73"/>
      <c r="C98" s="73">
        <v>0</v>
      </c>
      <c r="D98" s="73">
        <v>0</v>
      </c>
      <c r="E98" s="73">
        <v>0</v>
      </c>
      <c r="F98" s="73">
        <v>0</v>
      </c>
      <c r="G98" s="73">
        <v>0</v>
      </c>
      <c r="H98" s="73">
        <v>0</v>
      </c>
      <c r="I98" s="73">
        <v>0</v>
      </c>
      <c r="J98" s="73">
        <v>0</v>
      </c>
      <c r="K98" s="73">
        <v>0</v>
      </c>
      <c r="L98" s="73">
        <v>0</v>
      </c>
      <c r="M98" s="73">
        <v>0</v>
      </c>
      <c r="N98" s="73">
        <v>0</v>
      </c>
      <c r="O98" s="73">
        <v>0</v>
      </c>
      <c r="P98" s="73">
        <v>0</v>
      </c>
      <c r="Q98" s="73">
        <v>0</v>
      </c>
      <c r="R98" s="73">
        <v>0</v>
      </c>
      <c r="S98" s="73">
        <v>0</v>
      </c>
      <c r="T98" s="73">
        <v>0</v>
      </c>
      <c r="U98" s="73">
        <v>0</v>
      </c>
      <c r="V98" s="73">
        <v>0</v>
      </c>
      <c r="W98" s="73">
        <v>0</v>
      </c>
      <c r="X98" s="73">
        <v>0</v>
      </c>
      <c r="Y98" s="73">
        <v>0</v>
      </c>
      <c r="Z98" s="73">
        <v>0</v>
      </c>
      <c r="AA98" s="73">
        <v>0</v>
      </c>
      <c r="AB98" s="73">
        <v>0</v>
      </c>
      <c r="AC98" s="73">
        <v>0</v>
      </c>
      <c r="AD98" s="73">
        <v>0</v>
      </c>
      <c r="AE98" s="73">
        <v>0</v>
      </c>
      <c r="AF98" s="73">
        <v>0</v>
      </c>
      <c r="AG98" s="73">
        <v>0</v>
      </c>
      <c r="AH98" s="73">
        <v>0</v>
      </c>
      <c r="AI98" s="73">
        <v>0</v>
      </c>
      <c r="AJ98" s="73">
        <v>0</v>
      </c>
      <c r="AK98" s="73">
        <v>0</v>
      </c>
      <c r="AL98" s="73">
        <v>0</v>
      </c>
      <c r="AM98" s="73">
        <v>0</v>
      </c>
      <c r="AN98" s="73">
        <v>0</v>
      </c>
      <c r="AO98" s="73">
        <v>0</v>
      </c>
      <c r="AP98" s="73">
        <v>0</v>
      </c>
      <c r="AQ98" s="73">
        <v>0</v>
      </c>
      <c r="AR98" s="73">
        <v>0</v>
      </c>
      <c r="AS98" s="73">
        <v>0</v>
      </c>
      <c r="AT98" s="73">
        <v>0</v>
      </c>
      <c r="AU98" s="73">
        <v>0</v>
      </c>
      <c r="AV98" s="73">
        <v>0</v>
      </c>
      <c r="AW98" s="73">
        <v>0</v>
      </c>
      <c r="AX98" s="73">
        <v>0</v>
      </c>
      <c r="AY98" s="73">
        <v>0</v>
      </c>
      <c r="AZ98" s="73">
        <v>0</v>
      </c>
    </row>
    <row r="99" spans="1:52" x14ac:dyDescent="0.45">
      <c r="A99" s="72" t="s">
        <v>972</v>
      </c>
      <c r="B99" s="73"/>
      <c r="C99" s="73">
        <v>0</v>
      </c>
      <c r="D99" s="73">
        <v>0</v>
      </c>
      <c r="E99" s="73">
        <v>0</v>
      </c>
      <c r="F99" s="73">
        <v>0</v>
      </c>
      <c r="G99" s="73">
        <v>0</v>
      </c>
      <c r="H99" s="73">
        <v>0</v>
      </c>
      <c r="I99" s="73">
        <v>0</v>
      </c>
      <c r="J99" s="73">
        <v>0</v>
      </c>
      <c r="K99" s="73">
        <v>0</v>
      </c>
      <c r="L99" s="73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  <c r="U99" s="73">
        <v>0</v>
      </c>
      <c r="V99" s="73">
        <v>0</v>
      </c>
      <c r="W99" s="73">
        <v>0</v>
      </c>
      <c r="X99" s="73">
        <v>0</v>
      </c>
      <c r="Y99" s="73">
        <v>0</v>
      </c>
      <c r="Z99" s="73">
        <v>0</v>
      </c>
      <c r="AA99" s="73">
        <v>0</v>
      </c>
      <c r="AB99" s="73">
        <v>0</v>
      </c>
      <c r="AC99" s="73">
        <v>0</v>
      </c>
      <c r="AD99" s="73">
        <v>0</v>
      </c>
      <c r="AE99" s="73">
        <v>0</v>
      </c>
      <c r="AF99" s="73">
        <v>0</v>
      </c>
      <c r="AG99" s="73">
        <v>0</v>
      </c>
      <c r="AH99" s="73">
        <v>0</v>
      </c>
      <c r="AI99" s="73">
        <v>0</v>
      </c>
      <c r="AJ99" s="73">
        <v>0</v>
      </c>
      <c r="AK99" s="73">
        <v>0</v>
      </c>
      <c r="AL99" s="73">
        <v>0</v>
      </c>
      <c r="AM99" s="73">
        <v>0</v>
      </c>
      <c r="AN99" s="73">
        <v>0</v>
      </c>
      <c r="AO99" s="73">
        <v>0</v>
      </c>
      <c r="AP99" s="73">
        <v>0</v>
      </c>
      <c r="AQ99" s="73">
        <v>0</v>
      </c>
      <c r="AR99" s="73">
        <v>0</v>
      </c>
      <c r="AS99" s="73">
        <v>0</v>
      </c>
      <c r="AT99" s="73">
        <v>0</v>
      </c>
      <c r="AU99" s="73">
        <v>0</v>
      </c>
      <c r="AV99" s="73">
        <v>0</v>
      </c>
      <c r="AW99" s="73">
        <v>0</v>
      </c>
      <c r="AX99" s="73">
        <v>0</v>
      </c>
      <c r="AY99" s="73">
        <v>0</v>
      </c>
      <c r="AZ99" s="73">
        <v>0</v>
      </c>
    </row>
    <row r="100" spans="1:52" x14ac:dyDescent="0.45">
      <c r="A100" s="70" t="s">
        <v>960</v>
      </c>
      <c r="B100" s="71"/>
      <c r="C100" s="71">
        <v>90</v>
      </c>
      <c r="D100" s="71">
        <v>68</v>
      </c>
      <c r="E100" s="71">
        <v>65</v>
      </c>
      <c r="F100" s="71">
        <v>59</v>
      </c>
      <c r="G100" s="71">
        <v>540</v>
      </c>
      <c r="H100" s="71">
        <v>82</v>
      </c>
      <c r="I100" s="71">
        <v>65</v>
      </c>
      <c r="J100" s="71">
        <v>116</v>
      </c>
      <c r="K100" s="71">
        <v>128</v>
      </c>
      <c r="L100" s="71">
        <v>416</v>
      </c>
      <c r="M100" s="71">
        <v>192</v>
      </c>
      <c r="N100" s="71">
        <v>70</v>
      </c>
      <c r="O100" s="71">
        <v>1404</v>
      </c>
      <c r="P100" s="71">
        <v>439</v>
      </c>
      <c r="Q100" s="71">
        <v>508</v>
      </c>
      <c r="R100" s="71">
        <v>720</v>
      </c>
      <c r="S100" s="71">
        <v>1266</v>
      </c>
      <c r="T100" s="71">
        <v>1649</v>
      </c>
      <c r="U100" s="71">
        <v>1930</v>
      </c>
      <c r="V100" s="71">
        <v>2190</v>
      </c>
      <c r="W100" s="71">
        <v>2782</v>
      </c>
      <c r="X100" s="71">
        <v>3391</v>
      </c>
      <c r="Y100" s="71">
        <v>4052</v>
      </c>
      <c r="Z100" s="71">
        <v>4751</v>
      </c>
      <c r="AA100" s="71">
        <v>5493</v>
      </c>
      <c r="AB100" s="71">
        <v>6235</v>
      </c>
      <c r="AC100" s="71">
        <v>7067</v>
      </c>
      <c r="AD100" s="71">
        <v>8009</v>
      </c>
      <c r="AE100" s="71">
        <v>9045</v>
      </c>
      <c r="AF100" s="71">
        <v>10130</v>
      </c>
      <c r="AG100" s="71">
        <v>11265</v>
      </c>
      <c r="AH100" s="71">
        <v>12415</v>
      </c>
      <c r="AI100" s="71">
        <v>13559</v>
      </c>
      <c r="AJ100" s="71">
        <v>14772</v>
      </c>
      <c r="AK100" s="71">
        <v>15856</v>
      </c>
      <c r="AL100" s="71">
        <v>16953</v>
      </c>
      <c r="AM100" s="71">
        <v>18250</v>
      </c>
      <c r="AN100" s="71">
        <v>19486</v>
      </c>
      <c r="AO100" s="71">
        <v>20890</v>
      </c>
      <c r="AP100" s="71">
        <v>22493</v>
      </c>
      <c r="AQ100" s="71">
        <v>24166</v>
      </c>
      <c r="AR100" s="71">
        <v>25828</v>
      </c>
      <c r="AS100" s="71">
        <v>27582</v>
      </c>
      <c r="AT100" s="71">
        <v>29328</v>
      </c>
      <c r="AU100" s="71">
        <v>31183</v>
      </c>
      <c r="AV100" s="71">
        <v>33009</v>
      </c>
      <c r="AW100" s="71">
        <v>34981</v>
      </c>
      <c r="AX100" s="71">
        <v>36859</v>
      </c>
      <c r="AY100" s="71">
        <v>38861</v>
      </c>
      <c r="AZ100" s="71">
        <v>40783</v>
      </c>
    </row>
    <row r="101" spans="1:52" x14ac:dyDescent="0.45">
      <c r="A101" s="72" t="s">
        <v>961</v>
      </c>
      <c r="B101" s="73"/>
      <c r="C101" s="73">
        <v>90</v>
      </c>
      <c r="D101" s="73">
        <v>68</v>
      </c>
      <c r="E101" s="73">
        <v>65</v>
      </c>
      <c r="F101" s="73">
        <v>59</v>
      </c>
      <c r="G101" s="73">
        <v>540</v>
      </c>
      <c r="H101" s="73">
        <v>82</v>
      </c>
      <c r="I101" s="73">
        <v>65</v>
      </c>
      <c r="J101" s="73">
        <v>116</v>
      </c>
      <c r="K101" s="73">
        <v>128</v>
      </c>
      <c r="L101" s="73">
        <v>416</v>
      </c>
      <c r="M101" s="73">
        <v>192</v>
      </c>
      <c r="N101" s="73">
        <v>70</v>
      </c>
      <c r="O101" s="73">
        <v>1404</v>
      </c>
      <c r="P101" s="73">
        <v>439</v>
      </c>
      <c r="Q101" s="73">
        <v>508</v>
      </c>
      <c r="R101" s="73">
        <v>720</v>
      </c>
      <c r="S101" s="73">
        <v>1266</v>
      </c>
      <c r="T101" s="73">
        <v>1649</v>
      </c>
      <c r="U101" s="73">
        <v>1930</v>
      </c>
      <c r="V101" s="73">
        <v>2190</v>
      </c>
      <c r="W101" s="73">
        <v>2782</v>
      </c>
      <c r="X101" s="73">
        <v>3391</v>
      </c>
      <c r="Y101" s="73">
        <v>4051</v>
      </c>
      <c r="Z101" s="73">
        <v>4745</v>
      </c>
      <c r="AA101" s="73">
        <v>5484</v>
      </c>
      <c r="AB101" s="73">
        <v>6219</v>
      </c>
      <c r="AC101" s="73">
        <v>7040</v>
      </c>
      <c r="AD101" s="73">
        <v>7966</v>
      </c>
      <c r="AE101" s="73">
        <v>8984</v>
      </c>
      <c r="AF101" s="73">
        <v>10041</v>
      </c>
      <c r="AG101" s="73">
        <v>11140</v>
      </c>
      <c r="AH101" s="73">
        <v>12244</v>
      </c>
      <c r="AI101" s="73">
        <v>13326</v>
      </c>
      <c r="AJ101" s="73">
        <v>14461</v>
      </c>
      <c r="AK101" s="73">
        <v>15442</v>
      </c>
      <c r="AL101" s="73">
        <v>16416</v>
      </c>
      <c r="AM101" s="73">
        <v>17555</v>
      </c>
      <c r="AN101" s="73">
        <v>18593</v>
      </c>
      <c r="AO101" s="73">
        <v>19751</v>
      </c>
      <c r="AP101" s="73">
        <v>21054</v>
      </c>
      <c r="AQ101" s="73">
        <v>22364</v>
      </c>
      <c r="AR101" s="73">
        <v>23605</v>
      </c>
      <c r="AS101" s="73">
        <v>24844</v>
      </c>
      <c r="AT101" s="73">
        <v>26004</v>
      </c>
      <c r="AU101" s="73">
        <v>27183</v>
      </c>
      <c r="AV101" s="73">
        <v>28254</v>
      </c>
      <c r="AW101" s="73">
        <v>29363</v>
      </c>
      <c r="AX101" s="73">
        <v>30304</v>
      </c>
      <c r="AY101" s="73">
        <v>31282</v>
      </c>
      <c r="AZ101" s="73">
        <v>32126</v>
      </c>
    </row>
    <row r="102" spans="1:52" x14ac:dyDescent="0.45">
      <c r="A102" s="72" t="s">
        <v>962</v>
      </c>
      <c r="B102" s="73"/>
      <c r="C102" s="73">
        <v>0</v>
      </c>
      <c r="D102" s="73">
        <v>0</v>
      </c>
      <c r="E102" s="73">
        <v>0</v>
      </c>
      <c r="F102" s="73">
        <v>0</v>
      </c>
      <c r="G102" s="73">
        <v>0</v>
      </c>
      <c r="H102" s="73">
        <v>0</v>
      </c>
      <c r="I102" s="73">
        <v>0</v>
      </c>
      <c r="J102" s="73">
        <v>0</v>
      </c>
      <c r="K102" s="73">
        <v>0</v>
      </c>
      <c r="L102" s="73">
        <v>0</v>
      </c>
      <c r="M102" s="73">
        <v>0</v>
      </c>
      <c r="N102" s="73">
        <v>0</v>
      </c>
      <c r="O102" s="73">
        <v>0</v>
      </c>
      <c r="P102" s="73">
        <v>0</v>
      </c>
      <c r="Q102" s="73">
        <v>0</v>
      </c>
      <c r="R102" s="73">
        <v>0</v>
      </c>
      <c r="S102" s="73">
        <v>0</v>
      </c>
      <c r="T102" s="73">
        <v>0</v>
      </c>
      <c r="U102" s="73">
        <v>0</v>
      </c>
      <c r="V102" s="73">
        <v>0</v>
      </c>
      <c r="W102" s="73">
        <v>0</v>
      </c>
      <c r="X102" s="73">
        <v>0</v>
      </c>
      <c r="Y102" s="73">
        <v>0</v>
      </c>
      <c r="Z102" s="73">
        <v>1</v>
      </c>
      <c r="AA102" s="73">
        <v>3</v>
      </c>
      <c r="AB102" s="73">
        <v>5</v>
      </c>
      <c r="AC102" s="73">
        <v>7</v>
      </c>
      <c r="AD102" s="73">
        <v>11</v>
      </c>
      <c r="AE102" s="73">
        <v>18</v>
      </c>
      <c r="AF102" s="73">
        <v>26</v>
      </c>
      <c r="AG102" s="73">
        <v>36</v>
      </c>
      <c r="AH102" s="73">
        <v>46</v>
      </c>
      <c r="AI102" s="73">
        <v>60</v>
      </c>
      <c r="AJ102" s="73">
        <v>79</v>
      </c>
      <c r="AK102" s="73">
        <v>104</v>
      </c>
      <c r="AL102" s="73">
        <v>130</v>
      </c>
      <c r="AM102" s="73">
        <v>165</v>
      </c>
      <c r="AN102" s="73">
        <v>205</v>
      </c>
      <c r="AO102" s="73">
        <v>253</v>
      </c>
      <c r="AP102" s="73">
        <v>312</v>
      </c>
      <c r="AQ102" s="73">
        <v>379</v>
      </c>
      <c r="AR102" s="73">
        <v>455</v>
      </c>
      <c r="AS102" s="73">
        <v>547</v>
      </c>
      <c r="AT102" s="73">
        <v>655</v>
      </c>
      <c r="AU102" s="73">
        <v>769</v>
      </c>
      <c r="AV102" s="73">
        <v>897</v>
      </c>
      <c r="AW102" s="73">
        <v>1042</v>
      </c>
      <c r="AX102" s="73">
        <v>1192</v>
      </c>
      <c r="AY102" s="73">
        <v>1361</v>
      </c>
      <c r="AZ102" s="73">
        <v>1530</v>
      </c>
    </row>
    <row r="103" spans="1:52" x14ac:dyDescent="0.45">
      <c r="A103" s="72" t="s">
        <v>963</v>
      </c>
      <c r="B103" s="73"/>
      <c r="C103" s="73">
        <v>0</v>
      </c>
      <c r="D103" s="73">
        <v>0</v>
      </c>
      <c r="E103" s="73">
        <v>0</v>
      </c>
      <c r="F103" s="73">
        <v>0</v>
      </c>
      <c r="G103" s="73">
        <v>0</v>
      </c>
      <c r="H103" s="73">
        <v>0</v>
      </c>
      <c r="I103" s="73">
        <v>0</v>
      </c>
      <c r="J103" s="73">
        <v>0</v>
      </c>
      <c r="K103" s="73">
        <v>0</v>
      </c>
      <c r="L103" s="73">
        <v>0</v>
      </c>
      <c r="M103" s="73">
        <v>0</v>
      </c>
      <c r="N103" s="73">
        <v>0</v>
      </c>
      <c r="O103" s="73">
        <v>0</v>
      </c>
      <c r="P103" s="73">
        <v>0</v>
      </c>
      <c r="Q103" s="73">
        <v>0</v>
      </c>
      <c r="R103" s="73">
        <v>0</v>
      </c>
      <c r="S103" s="73">
        <v>0</v>
      </c>
      <c r="T103" s="73">
        <v>0</v>
      </c>
      <c r="U103" s="73">
        <v>0</v>
      </c>
      <c r="V103" s="73">
        <v>0</v>
      </c>
      <c r="W103" s="73">
        <v>0</v>
      </c>
      <c r="X103" s="73">
        <v>0</v>
      </c>
      <c r="Y103" s="73">
        <v>1</v>
      </c>
      <c r="Z103" s="73">
        <v>5</v>
      </c>
      <c r="AA103" s="73">
        <v>6</v>
      </c>
      <c r="AB103" s="73">
        <v>11</v>
      </c>
      <c r="AC103" s="73">
        <v>20</v>
      </c>
      <c r="AD103" s="73">
        <v>32</v>
      </c>
      <c r="AE103" s="73">
        <v>43</v>
      </c>
      <c r="AF103" s="73">
        <v>63</v>
      </c>
      <c r="AG103" s="73">
        <v>89</v>
      </c>
      <c r="AH103" s="73">
        <v>125</v>
      </c>
      <c r="AI103" s="73">
        <v>173</v>
      </c>
      <c r="AJ103" s="73">
        <v>232</v>
      </c>
      <c r="AK103" s="73">
        <v>310</v>
      </c>
      <c r="AL103" s="73">
        <v>407</v>
      </c>
      <c r="AM103" s="73">
        <v>530</v>
      </c>
      <c r="AN103" s="73">
        <v>688</v>
      </c>
      <c r="AO103" s="73">
        <v>886</v>
      </c>
      <c r="AP103" s="73">
        <v>1127</v>
      </c>
      <c r="AQ103" s="73">
        <v>1423</v>
      </c>
      <c r="AR103" s="73">
        <v>1768</v>
      </c>
      <c r="AS103" s="73">
        <v>2191</v>
      </c>
      <c r="AT103" s="73">
        <v>2669</v>
      </c>
      <c r="AU103" s="73">
        <v>3231</v>
      </c>
      <c r="AV103" s="73">
        <v>3858</v>
      </c>
      <c r="AW103" s="73">
        <v>4576</v>
      </c>
      <c r="AX103" s="73">
        <v>5363</v>
      </c>
      <c r="AY103" s="73">
        <v>6218</v>
      </c>
      <c r="AZ103" s="73">
        <v>7127</v>
      </c>
    </row>
    <row r="104" spans="1:52" x14ac:dyDescent="0.45">
      <c r="A104" s="72" t="s">
        <v>970</v>
      </c>
      <c r="B104" s="73"/>
      <c r="C104" s="73">
        <v>0</v>
      </c>
      <c r="D104" s="73">
        <v>0</v>
      </c>
      <c r="E104" s="73">
        <v>0</v>
      </c>
      <c r="F104" s="73">
        <v>0</v>
      </c>
      <c r="G104" s="73">
        <v>0</v>
      </c>
      <c r="H104" s="73">
        <v>0</v>
      </c>
      <c r="I104" s="73">
        <v>0</v>
      </c>
      <c r="J104" s="73">
        <v>0</v>
      </c>
      <c r="K104" s="73">
        <v>0</v>
      </c>
      <c r="L104" s="73">
        <v>0</v>
      </c>
      <c r="M104" s="73">
        <v>0</v>
      </c>
      <c r="N104" s="73">
        <v>0</v>
      </c>
      <c r="O104" s="73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  <c r="U104" s="73">
        <v>0</v>
      </c>
      <c r="V104" s="73">
        <v>0</v>
      </c>
      <c r="W104" s="73">
        <v>0</v>
      </c>
      <c r="X104" s="73">
        <v>0</v>
      </c>
      <c r="Y104" s="73">
        <v>0</v>
      </c>
      <c r="Z104" s="73">
        <v>0</v>
      </c>
      <c r="AA104" s="73">
        <v>0</v>
      </c>
      <c r="AB104" s="73">
        <v>0</v>
      </c>
      <c r="AC104" s="73">
        <v>0</v>
      </c>
      <c r="AD104" s="73">
        <v>0</v>
      </c>
      <c r="AE104" s="73">
        <v>0</v>
      </c>
      <c r="AF104" s="73">
        <v>0</v>
      </c>
      <c r="AG104" s="73">
        <v>0</v>
      </c>
      <c r="AH104" s="73">
        <v>0</v>
      </c>
      <c r="AI104" s="73">
        <v>0</v>
      </c>
      <c r="AJ104" s="73">
        <v>0</v>
      </c>
      <c r="AK104" s="73">
        <v>0</v>
      </c>
      <c r="AL104" s="73">
        <v>0</v>
      </c>
      <c r="AM104" s="73">
        <v>0</v>
      </c>
      <c r="AN104" s="73">
        <v>0</v>
      </c>
      <c r="AO104" s="73">
        <v>0</v>
      </c>
      <c r="AP104" s="73">
        <v>0</v>
      </c>
      <c r="AQ104" s="73">
        <v>0</v>
      </c>
      <c r="AR104" s="73">
        <v>0</v>
      </c>
      <c r="AS104" s="73">
        <v>0</v>
      </c>
      <c r="AT104" s="73">
        <v>0</v>
      </c>
      <c r="AU104" s="73">
        <v>0</v>
      </c>
      <c r="AV104" s="73">
        <v>0</v>
      </c>
      <c r="AW104" s="73">
        <v>0</v>
      </c>
      <c r="AX104" s="73">
        <v>0</v>
      </c>
      <c r="AY104" s="73">
        <v>0</v>
      </c>
      <c r="AZ104" s="73">
        <v>0</v>
      </c>
    </row>
    <row r="105" spans="1:52" x14ac:dyDescent="0.45">
      <c r="A105" s="70" t="s">
        <v>964</v>
      </c>
      <c r="B105" s="71"/>
      <c r="C105" s="71">
        <v>0</v>
      </c>
      <c r="D105" s="71">
        <v>0</v>
      </c>
      <c r="E105" s="71">
        <v>0</v>
      </c>
      <c r="F105" s="71">
        <v>0</v>
      </c>
      <c r="G105" s="71">
        <v>0</v>
      </c>
      <c r="H105" s="71">
        <v>0</v>
      </c>
      <c r="I105" s="71">
        <v>0</v>
      </c>
      <c r="J105" s="71">
        <v>0</v>
      </c>
      <c r="K105" s="71">
        <v>0</v>
      </c>
      <c r="L105" s="71">
        <v>0</v>
      </c>
      <c r="M105" s="71">
        <v>0</v>
      </c>
      <c r="N105" s="71">
        <v>0</v>
      </c>
      <c r="O105" s="71">
        <v>0</v>
      </c>
      <c r="P105" s="71">
        <v>0</v>
      </c>
      <c r="Q105" s="71">
        <v>0</v>
      </c>
      <c r="R105" s="71">
        <v>1</v>
      </c>
      <c r="S105" s="71">
        <v>3</v>
      </c>
      <c r="T105" s="71">
        <v>3</v>
      </c>
      <c r="U105" s="71">
        <v>3</v>
      </c>
      <c r="V105" s="71">
        <v>5</v>
      </c>
      <c r="W105" s="71">
        <v>0</v>
      </c>
      <c r="X105" s="71">
        <v>0</v>
      </c>
      <c r="Y105" s="71">
        <v>0</v>
      </c>
      <c r="Z105" s="71">
        <v>0</v>
      </c>
      <c r="AA105" s="71">
        <v>0</v>
      </c>
      <c r="AB105" s="71">
        <v>0</v>
      </c>
      <c r="AC105" s="71">
        <v>0</v>
      </c>
      <c r="AD105" s="71">
        <v>0</v>
      </c>
      <c r="AE105" s="71">
        <v>0</v>
      </c>
      <c r="AF105" s="71">
        <v>87</v>
      </c>
      <c r="AG105" s="71">
        <v>326</v>
      </c>
      <c r="AH105" s="71">
        <v>618</v>
      </c>
      <c r="AI105" s="71">
        <v>955</v>
      </c>
      <c r="AJ105" s="71">
        <v>1341</v>
      </c>
      <c r="AK105" s="71">
        <v>1748</v>
      </c>
      <c r="AL105" s="71">
        <v>2179</v>
      </c>
      <c r="AM105" s="71">
        <v>2663</v>
      </c>
      <c r="AN105" s="71">
        <v>3146</v>
      </c>
      <c r="AO105" s="71">
        <v>3675</v>
      </c>
      <c r="AP105" s="71">
        <v>4244</v>
      </c>
      <c r="AQ105" s="71">
        <v>4864</v>
      </c>
      <c r="AR105" s="71">
        <v>5493</v>
      </c>
      <c r="AS105" s="71">
        <v>6151</v>
      </c>
      <c r="AT105" s="71">
        <v>6816</v>
      </c>
      <c r="AU105" s="71">
        <v>7530</v>
      </c>
      <c r="AV105" s="71">
        <v>8207</v>
      </c>
      <c r="AW105" s="71">
        <v>8963</v>
      </c>
      <c r="AX105" s="71">
        <v>9665</v>
      </c>
      <c r="AY105" s="71">
        <v>10388</v>
      </c>
      <c r="AZ105" s="71">
        <v>11039</v>
      </c>
    </row>
    <row r="106" spans="1:52" x14ac:dyDescent="0.45">
      <c r="A106" s="72" t="s">
        <v>965</v>
      </c>
      <c r="B106" s="73"/>
      <c r="C106" s="73">
        <v>0</v>
      </c>
      <c r="D106" s="73">
        <v>0</v>
      </c>
      <c r="E106" s="73">
        <v>0</v>
      </c>
      <c r="F106" s="73">
        <v>0</v>
      </c>
      <c r="G106" s="73">
        <v>0</v>
      </c>
      <c r="H106" s="73">
        <v>0</v>
      </c>
      <c r="I106" s="73">
        <v>0</v>
      </c>
      <c r="J106" s="73">
        <v>0</v>
      </c>
      <c r="K106" s="73">
        <v>0</v>
      </c>
      <c r="L106" s="73">
        <v>0</v>
      </c>
      <c r="M106" s="73">
        <v>0</v>
      </c>
      <c r="N106" s="73">
        <v>0</v>
      </c>
      <c r="O106" s="73">
        <v>0</v>
      </c>
      <c r="P106" s="73">
        <v>0</v>
      </c>
      <c r="Q106" s="73">
        <v>0</v>
      </c>
      <c r="R106" s="73">
        <v>0</v>
      </c>
      <c r="S106" s="73">
        <v>0</v>
      </c>
      <c r="T106" s="73">
        <v>0</v>
      </c>
      <c r="U106" s="73">
        <v>0</v>
      </c>
      <c r="V106" s="73">
        <v>0</v>
      </c>
      <c r="W106" s="73">
        <v>0</v>
      </c>
      <c r="X106" s="73">
        <v>0</v>
      </c>
      <c r="Y106" s="73">
        <v>0</v>
      </c>
      <c r="Z106" s="73">
        <v>0</v>
      </c>
      <c r="AA106" s="73">
        <v>0</v>
      </c>
      <c r="AB106" s="73">
        <v>0</v>
      </c>
      <c r="AC106" s="73">
        <v>0</v>
      </c>
      <c r="AD106" s="73">
        <v>0</v>
      </c>
      <c r="AE106" s="73">
        <v>0</v>
      </c>
      <c r="AF106" s="73">
        <v>48</v>
      </c>
      <c r="AG106" s="73">
        <v>195</v>
      </c>
      <c r="AH106" s="73">
        <v>397</v>
      </c>
      <c r="AI106" s="73">
        <v>642</v>
      </c>
      <c r="AJ106" s="73">
        <v>943</v>
      </c>
      <c r="AK106" s="73">
        <v>1276</v>
      </c>
      <c r="AL106" s="73">
        <v>1643</v>
      </c>
      <c r="AM106" s="73">
        <v>2068</v>
      </c>
      <c r="AN106" s="73">
        <v>2508</v>
      </c>
      <c r="AO106" s="73">
        <v>2996</v>
      </c>
      <c r="AP106" s="73">
        <v>3525</v>
      </c>
      <c r="AQ106" s="73">
        <v>4117</v>
      </c>
      <c r="AR106" s="73">
        <v>4717</v>
      </c>
      <c r="AS106" s="73">
        <v>5352</v>
      </c>
      <c r="AT106" s="73">
        <v>5998</v>
      </c>
      <c r="AU106" s="73">
        <v>6691</v>
      </c>
      <c r="AV106" s="73">
        <v>7359</v>
      </c>
      <c r="AW106" s="73">
        <v>8097</v>
      </c>
      <c r="AX106" s="73">
        <v>8788</v>
      </c>
      <c r="AY106" s="73">
        <v>9504</v>
      </c>
      <c r="AZ106" s="73">
        <v>10148</v>
      </c>
    </row>
    <row r="107" spans="1:52" x14ac:dyDescent="0.45">
      <c r="A107" s="72" t="s">
        <v>973</v>
      </c>
      <c r="B107" s="73"/>
      <c r="C107" s="73">
        <v>0</v>
      </c>
      <c r="D107" s="73">
        <v>0</v>
      </c>
      <c r="E107" s="73">
        <v>0</v>
      </c>
      <c r="F107" s="73">
        <v>0</v>
      </c>
      <c r="G107" s="73">
        <v>0</v>
      </c>
      <c r="H107" s="73">
        <v>0</v>
      </c>
      <c r="I107" s="73">
        <v>0</v>
      </c>
      <c r="J107" s="73">
        <v>0</v>
      </c>
      <c r="K107" s="73">
        <v>0</v>
      </c>
      <c r="L107" s="73">
        <v>0</v>
      </c>
      <c r="M107" s="73">
        <v>0</v>
      </c>
      <c r="N107" s="73">
        <v>0</v>
      </c>
      <c r="O107" s="73">
        <v>0</v>
      </c>
      <c r="P107" s="73">
        <v>0</v>
      </c>
      <c r="Q107" s="73">
        <v>0</v>
      </c>
      <c r="R107" s="73">
        <v>1</v>
      </c>
      <c r="S107" s="73">
        <v>3</v>
      </c>
      <c r="T107" s="73">
        <v>3</v>
      </c>
      <c r="U107" s="73">
        <v>3</v>
      </c>
      <c r="V107" s="73">
        <v>5</v>
      </c>
      <c r="W107" s="73">
        <v>0</v>
      </c>
      <c r="X107" s="73">
        <v>0</v>
      </c>
      <c r="Y107" s="73">
        <v>0</v>
      </c>
      <c r="Z107" s="73">
        <v>0</v>
      </c>
      <c r="AA107" s="73">
        <v>0</v>
      </c>
      <c r="AB107" s="73">
        <v>0</v>
      </c>
      <c r="AC107" s="73">
        <v>0</v>
      </c>
      <c r="AD107" s="73">
        <v>0</v>
      </c>
      <c r="AE107" s="73">
        <v>0</v>
      </c>
      <c r="AF107" s="73">
        <v>39</v>
      </c>
      <c r="AG107" s="73">
        <v>131</v>
      </c>
      <c r="AH107" s="73">
        <v>221</v>
      </c>
      <c r="AI107" s="73">
        <v>313</v>
      </c>
      <c r="AJ107" s="73">
        <v>398</v>
      </c>
      <c r="AK107" s="73">
        <v>472</v>
      </c>
      <c r="AL107" s="73">
        <v>536</v>
      </c>
      <c r="AM107" s="73">
        <v>595</v>
      </c>
      <c r="AN107" s="73">
        <v>638</v>
      </c>
      <c r="AO107" s="73">
        <v>679</v>
      </c>
      <c r="AP107" s="73">
        <v>719</v>
      </c>
      <c r="AQ107" s="73">
        <v>747</v>
      </c>
      <c r="AR107" s="73">
        <v>776</v>
      </c>
      <c r="AS107" s="73">
        <v>799</v>
      </c>
      <c r="AT107" s="73">
        <v>818</v>
      </c>
      <c r="AU107" s="73">
        <v>839</v>
      </c>
      <c r="AV107" s="73">
        <v>848</v>
      </c>
      <c r="AW107" s="73">
        <v>866</v>
      </c>
      <c r="AX107" s="73">
        <v>877</v>
      </c>
      <c r="AY107" s="73">
        <v>884</v>
      </c>
      <c r="AZ107" s="73">
        <v>891</v>
      </c>
    </row>
    <row r="108" spans="1:52" x14ac:dyDescent="0.45">
      <c r="A108" s="66" t="s">
        <v>947</v>
      </c>
      <c r="B108" s="67"/>
      <c r="C108" s="67">
        <v>2726095</v>
      </c>
      <c r="D108" s="67">
        <v>2533857</v>
      </c>
      <c r="E108" s="67">
        <v>2630967</v>
      </c>
      <c r="F108" s="67">
        <v>2900912</v>
      </c>
      <c r="G108" s="67">
        <v>2730471</v>
      </c>
      <c r="H108" s="67">
        <v>3070956</v>
      </c>
      <c r="I108" s="67">
        <v>3787745</v>
      </c>
      <c r="J108" s="67">
        <v>2878864</v>
      </c>
      <c r="K108" s="67">
        <v>2478584</v>
      </c>
      <c r="L108" s="67">
        <v>2709229</v>
      </c>
      <c r="M108" s="67">
        <v>2785522</v>
      </c>
      <c r="N108" s="67">
        <v>2508949</v>
      </c>
      <c r="O108" s="67">
        <v>2914510</v>
      </c>
      <c r="P108" s="67">
        <v>3337403</v>
      </c>
      <c r="Q108" s="67">
        <v>3567459</v>
      </c>
      <c r="R108" s="67">
        <v>3054938</v>
      </c>
      <c r="S108" s="67">
        <v>3517080</v>
      </c>
      <c r="T108" s="67">
        <v>3698620</v>
      </c>
      <c r="U108" s="67">
        <v>3779183</v>
      </c>
      <c r="V108" s="67">
        <v>3903775</v>
      </c>
      <c r="W108" s="67">
        <v>3991324</v>
      </c>
      <c r="X108" s="67">
        <v>4054048</v>
      </c>
      <c r="Y108" s="67">
        <v>4160123</v>
      </c>
      <c r="Z108" s="67">
        <v>4263035</v>
      </c>
      <c r="AA108" s="67">
        <v>4369565</v>
      </c>
      <c r="AB108" s="67">
        <v>4408748</v>
      </c>
      <c r="AC108" s="67">
        <v>4426157</v>
      </c>
      <c r="AD108" s="67">
        <v>4451484</v>
      </c>
      <c r="AE108" s="67">
        <v>4496785</v>
      </c>
      <c r="AF108" s="67">
        <v>4576135</v>
      </c>
      <c r="AG108" s="67">
        <v>4656100</v>
      </c>
      <c r="AH108" s="67">
        <v>4739406</v>
      </c>
      <c r="AI108" s="67">
        <v>4785625</v>
      </c>
      <c r="AJ108" s="67">
        <v>4871496</v>
      </c>
      <c r="AK108" s="67">
        <v>4960394</v>
      </c>
      <c r="AL108" s="67">
        <v>5052535</v>
      </c>
      <c r="AM108" s="67">
        <v>5142789</v>
      </c>
      <c r="AN108" s="67">
        <v>5232715</v>
      </c>
      <c r="AO108" s="67">
        <v>5326070</v>
      </c>
      <c r="AP108" s="67">
        <v>5416959</v>
      </c>
      <c r="AQ108" s="67">
        <v>5516385</v>
      </c>
      <c r="AR108" s="67">
        <v>5621269</v>
      </c>
      <c r="AS108" s="67">
        <v>5723501</v>
      </c>
      <c r="AT108" s="67">
        <v>5832510</v>
      </c>
      <c r="AU108" s="67">
        <v>5945614</v>
      </c>
      <c r="AV108" s="67">
        <v>6058407</v>
      </c>
      <c r="AW108" s="67">
        <v>6163062</v>
      </c>
      <c r="AX108" s="67">
        <v>6282075</v>
      </c>
      <c r="AY108" s="67">
        <v>6415725</v>
      </c>
      <c r="AZ108" s="67">
        <v>6563226</v>
      </c>
    </row>
    <row r="109" spans="1:52" x14ac:dyDescent="0.45">
      <c r="A109" s="68" t="s">
        <v>948</v>
      </c>
      <c r="B109" s="69"/>
      <c r="C109" s="69">
        <v>2298811</v>
      </c>
      <c r="D109" s="69">
        <v>2077203</v>
      </c>
      <c r="E109" s="69">
        <v>2229061</v>
      </c>
      <c r="F109" s="69">
        <v>2420617</v>
      </c>
      <c r="G109" s="69">
        <v>2262797</v>
      </c>
      <c r="H109" s="69">
        <v>2512771</v>
      </c>
      <c r="I109" s="69">
        <v>3259943</v>
      </c>
      <c r="J109" s="69">
        <v>2342335</v>
      </c>
      <c r="K109" s="69">
        <v>2073334</v>
      </c>
      <c r="L109" s="69">
        <v>2230347</v>
      </c>
      <c r="M109" s="69">
        <v>2247306</v>
      </c>
      <c r="N109" s="69">
        <v>2049537</v>
      </c>
      <c r="O109" s="69">
        <v>2357106</v>
      </c>
      <c r="P109" s="69">
        <v>2781653</v>
      </c>
      <c r="Q109" s="69">
        <v>2926545</v>
      </c>
      <c r="R109" s="69">
        <v>2320971</v>
      </c>
      <c r="S109" s="69">
        <v>2762388</v>
      </c>
      <c r="T109" s="69">
        <v>2958554</v>
      </c>
      <c r="U109" s="69">
        <v>3049545</v>
      </c>
      <c r="V109" s="69">
        <v>3165314</v>
      </c>
      <c r="W109" s="69">
        <v>3237392</v>
      </c>
      <c r="X109" s="69">
        <v>3286682</v>
      </c>
      <c r="Y109" s="69">
        <v>3370320</v>
      </c>
      <c r="Z109" s="69">
        <v>3455073</v>
      </c>
      <c r="AA109" s="69">
        <v>3542962</v>
      </c>
      <c r="AB109" s="69">
        <v>3568598</v>
      </c>
      <c r="AC109" s="69">
        <v>3577839</v>
      </c>
      <c r="AD109" s="69">
        <v>3592280</v>
      </c>
      <c r="AE109" s="69">
        <v>3624302</v>
      </c>
      <c r="AF109" s="69">
        <v>3690153</v>
      </c>
      <c r="AG109" s="69">
        <v>3757399</v>
      </c>
      <c r="AH109" s="69">
        <v>3824120</v>
      </c>
      <c r="AI109" s="69">
        <v>3862169</v>
      </c>
      <c r="AJ109" s="69">
        <v>3932713</v>
      </c>
      <c r="AK109" s="69">
        <v>4005582</v>
      </c>
      <c r="AL109" s="69">
        <v>4081283</v>
      </c>
      <c r="AM109" s="69">
        <v>4155710</v>
      </c>
      <c r="AN109" s="69">
        <v>4229881</v>
      </c>
      <c r="AO109" s="69">
        <v>4307451</v>
      </c>
      <c r="AP109" s="69">
        <v>4385077</v>
      </c>
      <c r="AQ109" s="69">
        <v>4466957</v>
      </c>
      <c r="AR109" s="69">
        <v>4554190</v>
      </c>
      <c r="AS109" s="69">
        <v>4636527</v>
      </c>
      <c r="AT109" s="69">
        <v>4726800</v>
      </c>
      <c r="AU109" s="69">
        <v>4821158</v>
      </c>
      <c r="AV109" s="69">
        <v>4917276</v>
      </c>
      <c r="AW109" s="69">
        <v>5003858</v>
      </c>
      <c r="AX109" s="69">
        <v>5104222</v>
      </c>
      <c r="AY109" s="69">
        <v>5218533</v>
      </c>
      <c r="AZ109" s="69">
        <v>5346112</v>
      </c>
    </row>
    <row r="110" spans="1:52" x14ac:dyDescent="0.45">
      <c r="A110" s="70" t="s">
        <v>955</v>
      </c>
      <c r="B110" s="71"/>
      <c r="C110" s="71">
        <v>2298051</v>
      </c>
      <c r="D110" s="71">
        <v>2076858</v>
      </c>
      <c r="E110" s="71">
        <v>2228823</v>
      </c>
      <c r="F110" s="71">
        <v>2419230</v>
      </c>
      <c r="G110" s="71">
        <v>2262513</v>
      </c>
      <c r="H110" s="71">
        <v>2512284</v>
      </c>
      <c r="I110" s="71">
        <v>3259465</v>
      </c>
      <c r="J110" s="71">
        <v>2341815</v>
      </c>
      <c r="K110" s="71">
        <v>2072639</v>
      </c>
      <c r="L110" s="71">
        <v>2229151</v>
      </c>
      <c r="M110" s="71">
        <v>2245409</v>
      </c>
      <c r="N110" s="71">
        <v>2042521</v>
      </c>
      <c r="O110" s="71">
        <v>2349034</v>
      </c>
      <c r="P110" s="71">
        <v>2772172</v>
      </c>
      <c r="Q110" s="71">
        <v>2916311</v>
      </c>
      <c r="R110" s="71">
        <v>2301773</v>
      </c>
      <c r="S110" s="71">
        <v>2734300</v>
      </c>
      <c r="T110" s="71">
        <v>2922535</v>
      </c>
      <c r="U110" s="71">
        <v>3006380</v>
      </c>
      <c r="V110" s="71">
        <v>2939070</v>
      </c>
      <c r="W110" s="71">
        <v>3008124</v>
      </c>
      <c r="X110" s="71">
        <v>3067468</v>
      </c>
      <c r="Y110" s="71">
        <v>3158634</v>
      </c>
      <c r="Z110" s="71">
        <v>3217035</v>
      </c>
      <c r="AA110" s="71">
        <v>3245632</v>
      </c>
      <c r="AB110" s="71">
        <v>3212237</v>
      </c>
      <c r="AC110" s="71">
        <v>3162462</v>
      </c>
      <c r="AD110" s="71">
        <v>3112835</v>
      </c>
      <c r="AE110" s="71">
        <v>3075707</v>
      </c>
      <c r="AF110" s="71">
        <v>3058744</v>
      </c>
      <c r="AG110" s="71">
        <v>3033640</v>
      </c>
      <c r="AH110" s="71">
        <v>2994746</v>
      </c>
      <c r="AI110" s="71">
        <v>2932916</v>
      </c>
      <c r="AJ110" s="71">
        <v>2891839</v>
      </c>
      <c r="AK110" s="71">
        <v>2854550</v>
      </c>
      <c r="AL110" s="71">
        <v>2817911</v>
      </c>
      <c r="AM110" s="71">
        <v>2785392</v>
      </c>
      <c r="AN110" s="71">
        <v>2755842</v>
      </c>
      <c r="AO110" s="71">
        <v>2738131</v>
      </c>
      <c r="AP110" s="71">
        <v>2725315</v>
      </c>
      <c r="AQ110" s="71">
        <v>2724547</v>
      </c>
      <c r="AR110" s="71">
        <v>2728684</v>
      </c>
      <c r="AS110" s="71">
        <v>2738728</v>
      </c>
      <c r="AT110" s="71">
        <v>2749795</v>
      </c>
      <c r="AU110" s="71">
        <v>2766998</v>
      </c>
      <c r="AV110" s="71">
        <v>2783500</v>
      </c>
      <c r="AW110" s="71">
        <v>2798367</v>
      </c>
      <c r="AX110" s="71">
        <v>2817990</v>
      </c>
      <c r="AY110" s="71">
        <v>2846120</v>
      </c>
      <c r="AZ110" s="71">
        <v>2878981</v>
      </c>
    </row>
    <row r="111" spans="1:52" x14ac:dyDescent="0.45">
      <c r="A111" s="72" t="s">
        <v>966</v>
      </c>
      <c r="B111" s="73"/>
      <c r="C111" s="73">
        <v>35361</v>
      </c>
      <c r="D111" s="73">
        <v>50691</v>
      </c>
      <c r="E111" s="73">
        <v>30210</v>
      </c>
      <c r="F111" s="73">
        <v>18403</v>
      </c>
      <c r="G111" s="73">
        <v>23211</v>
      </c>
      <c r="H111" s="73">
        <v>32563</v>
      </c>
      <c r="I111" s="73">
        <v>17745</v>
      </c>
      <c r="J111" s="73">
        <v>19654</v>
      </c>
      <c r="K111" s="73">
        <v>14206</v>
      </c>
      <c r="L111" s="73">
        <v>14665</v>
      </c>
      <c r="M111" s="73">
        <v>14462</v>
      </c>
      <c r="N111" s="73">
        <v>17693</v>
      </c>
      <c r="O111" s="73">
        <v>14039</v>
      </c>
      <c r="P111" s="73">
        <v>23844</v>
      </c>
      <c r="Q111" s="73">
        <v>11205</v>
      </c>
      <c r="R111" s="73">
        <v>27224</v>
      </c>
      <c r="S111" s="73">
        <v>33337</v>
      </c>
      <c r="T111" s="73">
        <v>35378</v>
      </c>
      <c r="U111" s="73">
        <v>35488</v>
      </c>
      <c r="V111" s="73">
        <v>27488</v>
      </c>
      <c r="W111" s="73">
        <v>30522</v>
      </c>
      <c r="X111" s="73">
        <v>32676</v>
      </c>
      <c r="Y111" s="73">
        <v>35736</v>
      </c>
      <c r="Z111" s="73">
        <v>37464</v>
      </c>
      <c r="AA111" s="73">
        <v>37624</v>
      </c>
      <c r="AB111" s="73">
        <v>37228</v>
      </c>
      <c r="AC111" s="73">
        <v>36543</v>
      </c>
      <c r="AD111" s="73">
        <v>35997</v>
      </c>
      <c r="AE111" s="73">
        <v>35491</v>
      </c>
      <c r="AF111" s="73">
        <v>35229</v>
      </c>
      <c r="AG111" s="73">
        <v>34769</v>
      </c>
      <c r="AH111" s="73">
        <v>34332</v>
      </c>
      <c r="AI111" s="73">
        <v>33782</v>
      </c>
      <c r="AJ111" s="73">
        <v>33370</v>
      </c>
      <c r="AK111" s="73">
        <v>32859</v>
      </c>
      <c r="AL111" s="73">
        <v>32424</v>
      </c>
      <c r="AM111" s="73">
        <v>31878</v>
      </c>
      <c r="AN111" s="73">
        <v>31533</v>
      </c>
      <c r="AO111" s="73">
        <v>31152</v>
      </c>
      <c r="AP111" s="73">
        <v>30954</v>
      </c>
      <c r="AQ111" s="73">
        <v>30740</v>
      </c>
      <c r="AR111" s="73">
        <v>30725</v>
      </c>
      <c r="AS111" s="73">
        <v>30615</v>
      </c>
      <c r="AT111" s="73">
        <v>30677</v>
      </c>
      <c r="AU111" s="73">
        <v>30695</v>
      </c>
      <c r="AV111" s="73">
        <v>30798</v>
      </c>
      <c r="AW111" s="73">
        <v>30745</v>
      </c>
      <c r="AX111" s="73">
        <v>30939</v>
      </c>
      <c r="AY111" s="73">
        <v>30954</v>
      </c>
      <c r="AZ111" s="73">
        <v>31120</v>
      </c>
    </row>
    <row r="112" spans="1:52" x14ac:dyDescent="0.45">
      <c r="A112" s="72" t="s">
        <v>956</v>
      </c>
      <c r="B112" s="73"/>
      <c r="C112" s="73">
        <v>210137</v>
      </c>
      <c r="D112" s="73">
        <v>220974</v>
      </c>
      <c r="E112" s="73">
        <v>226231</v>
      </c>
      <c r="F112" s="73">
        <v>176047</v>
      </c>
      <c r="G112" s="73">
        <v>149850</v>
      </c>
      <c r="H112" s="73">
        <v>171498</v>
      </c>
      <c r="I112" s="73">
        <v>195849</v>
      </c>
      <c r="J112" s="73">
        <v>239140</v>
      </c>
      <c r="K112" s="73">
        <v>137287</v>
      </c>
      <c r="L112" s="73">
        <v>193091</v>
      </c>
      <c r="M112" s="73">
        <v>160772</v>
      </c>
      <c r="N112" s="73">
        <v>142374</v>
      </c>
      <c r="O112" s="73">
        <v>162708</v>
      </c>
      <c r="P112" s="73">
        <v>138057</v>
      </c>
      <c r="Q112" s="73">
        <v>201298</v>
      </c>
      <c r="R112" s="73">
        <v>177688</v>
      </c>
      <c r="S112" s="73">
        <v>218726</v>
      </c>
      <c r="T112" s="73">
        <v>235936</v>
      </c>
      <c r="U112" s="73">
        <v>244996</v>
      </c>
      <c r="V112" s="73">
        <v>264506</v>
      </c>
      <c r="W112" s="73">
        <v>263521</v>
      </c>
      <c r="X112" s="73">
        <v>258915</v>
      </c>
      <c r="Y112" s="73">
        <v>260487</v>
      </c>
      <c r="Z112" s="73">
        <v>261325</v>
      </c>
      <c r="AA112" s="73">
        <v>263147</v>
      </c>
      <c r="AB112" s="73">
        <v>260245</v>
      </c>
      <c r="AC112" s="73">
        <v>257397</v>
      </c>
      <c r="AD112" s="73">
        <v>254286</v>
      </c>
      <c r="AE112" s="73">
        <v>252540</v>
      </c>
      <c r="AF112" s="73">
        <v>251350</v>
      </c>
      <c r="AG112" s="73">
        <v>249135</v>
      </c>
      <c r="AH112" s="73">
        <v>245366</v>
      </c>
      <c r="AI112" s="73">
        <v>241868</v>
      </c>
      <c r="AJ112" s="73">
        <v>238368</v>
      </c>
      <c r="AK112" s="73">
        <v>235146</v>
      </c>
      <c r="AL112" s="73">
        <v>231927</v>
      </c>
      <c r="AM112" s="73">
        <v>229237</v>
      </c>
      <c r="AN112" s="73">
        <v>226630</v>
      </c>
      <c r="AO112" s="73">
        <v>225022</v>
      </c>
      <c r="AP112" s="73">
        <v>223894</v>
      </c>
      <c r="AQ112" s="73">
        <v>223375</v>
      </c>
      <c r="AR112" s="73">
        <v>223704</v>
      </c>
      <c r="AS112" s="73">
        <v>224097</v>
      </c>
      <c r="AT112" s="73">
        <v>224700</v>
      </c>
      <c r="AU112" s="73">
        <v>225542</v>
      </c>
      <c r="AV112" s="73">
        <v>226629</v>
      </c>
      <c r="AW112" s="73">
        <v>227419</v>
      </c>
      <c r="AX112" s="73">
        <v>228817</v>
      </c>
      <c r="AY112" s="73">
        <v>229966</v>
      </c>
      <c r="AZ112" s="73">
        <v>231795</v>
      </c>
    </row>
    <row r="113" spans="1:52" x14ac:dyDescent="0.45">
      <c r="A113" s="72" t="s">
        <v>967</v>
      </c>
      <c r="B113" s="73"/>
      <c r="C113" s="73">
        <v>1718</v>
      </c>
      <c r="D113" s="73">
        <v>2204</v>
      </c>
      <c r="E113" s="73">
        <v>2718</v>
      </c>
      <c r="F113" s="73">
        <v>2460</v>
      </c>
      <c r="G113" s="73">
        <v>3161</v>
      </c>
      <c r="H113" s="73">
        <v>14057</v>
      </c>
      <c r="I113" s="73">
        <v>5507</v>
      </c>
      <c r="J113" s="73">
        <v>12685</v>
      </c>
      <c r="K113" s="73">
        <v>19104</v>
      </c>
      <c r="L113" s="73">
        <v>23917</v>
      </c>
      <c r="M113" s="73">
        <v>8568</v>
      </c>
      <c r="N113" s="73">
        <v>9050</v>
      </c>
      <c r="O113" s="73">
        <v>10370</v>
      </c>
      <c r="P113" s="73">
        <v>13497</v>
      </c>
      <c r="Q113" s="73">
        <v>16637</v>
      </c>
      <c r="R113" s="73">
        <v>10844</v>
      </c>
      <c r="S113" s="73">
        <v>14117</v>
      </c>
      <c r="T113" s="73">
        <v>16235</v>
      </c>
      <c r="U113" s="73">
        <v>17787</v>
      </c>
      <c r="V113" s="73">
        <v>17058</v>
      </c>
      <c r="W113" s="73">
        <v>19595</v>
      </c>
      <c r="X113" s="73">
        <v>21600</v>
      </c>
      <c r="Y113" s="73">
        <v>24888</v>
      </c>
      <c r="Z113" s="73">
        <v>27792</v>
      </c>
      <c r="AA113" s="73">
        <v>29901</v>
      </c>
      <c r="AB113" s="73">
        <v>31610</v>
      </c>
      <c r="AC113" s="73">
        <v>32850</v>
      </c>
      <c r="AD113" s="73">
        <v>34196</v>
      </c>
      <c r="AE113" s="73">
        <v>35748</v>
      </c>
      <c r="AF113" s="73">
        <v>37737</v>
      </c>
      <c r="AG113" s="73">
        <v>39805</v>
      </c>
      <c r="AH113" s="73">
        <v>41875</v>
      </c>
      <c r="AI113" s="73">
        <v>43883</v>
      </c>
      <c r="AJ113" s="73">
        <v>45984</v>
      </c>
      <c r="AK113" s="73">
        <v>48053</v>
      </c>
      <c r="AL113" s="73">
        <v>50312</v>
      </c>
      <c r="AM113" s="73">
        <v>52521</v>
      </c>
      <c r="AN113" s="73">
        <v>55004</v>
      </c>
      <c r="AO113" s="73">
        <v>57634</v>
      </c>
      <c r="AP113" s="73">
        <v>60642</v>
      </c>
      <c r="AQ113" s="73">
        <v>63780</v>
      </c>
      <c r="AR113" s="73">
        <v>67664</v>
      </c>
      <c r="AS113" s="73">
        <v>71260</v>
      </c>
      <c r="AT113" s="73">
        <v>75750</v>
      </c>
      <c r="AU113" s="73">
        <v>80043</v>
      </c>
      <c r="AV113" s="73">
        <v>84744</v>
      </c>
      <c r="AW113" s="73">
        <v>89338</v>
      </c>
      <c r="AX113" s="73">
        <v>94649</v>
      </c>
      <c r="AY113" s="73">
        <v>99527</v>
      </c>
      <c r="AZ113" s="73">
        <v>105099</v>
      </c>
    </row>
    <row r="114" spans="1:52" x14ac:dyDescent="0.45">
      <c r="A114" s="72" t="s">
        <v>968</v>
      </c>
      <c r="B114" s="73"/>
      <c r="C114" s="73">
        <v>0</v>
      </c>
      <c r="D114" s="73">
        <v>0</v>
      </c>
      <c r="E114" s="73">
        <v>0</v>
      </c>
      <c r="F114" s="73">
        <v>0</v>
      </c>
      <c r="G114" s="73">
        <v>0</v>
      </c>
      <c r="H114" s="73">
        <v>0</v>
      </c>
      <c r="I114" s="73">
        <v>0</v>
      </c>
      <c r="J114" s="73">
        <v>0</v>
      </c>
      <c r="K114" s="73">
        <v>0</v>
      </c>
      <c r="L114" s="73">
        <v>0</v>
      </c>
      <c r="M114" s="73">
        <v>0</v>
      </c>
      <c r="N114" s="73">
        <v>0</v>
      </c>
      <c r="O114" s="73">
        <v>0</v>
      </c>
      <c r="P114" s="73">
        <v>0</v>
      </c>
      <c r="Q114" s="73">
        <v>0</v>
      </c>
      <c r="R114" s="73">
        <v>276</v>
      </c>
      <c r="S114" s="73">
        <v>394</v>
      </c>
      <c r="T114" s="73">
        <v>516</v>
      </c>
      <c r="U114" s="73">
        <v>632</v>
      </c>
      <c r="V114" s="73">
        <v>1415</v>
      </c>
      <c r="W114" s="73">
        <v>1422</v>
      </c>
      <c r="X114" s="73">
        <v>1447</v>
      </c>
      <c r="Y114" s="73">
        <v>1485</v>
      </c>
      <c r="Z114" s="73">
        <v>1645</v>
      </c>
      <c r="AA114" s="73">
        <v>1954</v>
      </c>
      <c r="AB114" s="73">
        <v>2278</v>
      </c>
      <c r="AC114" s="73">
        <v>2621</v>
      </c>
      <c r="AD114" s="73">
        <v>3017</v>
      </c>
      <c r="AE114" s="73">
        <v>3454</v>
      </c>
      <c r="AF114" s="73">
        <v>3988</v>
      </c>
      <c r="AG114" s="73">
        <v>4553</v>
      </c>
      <c r="AH114" s="73">
        <v>5183</v>
      </c>
      <c r="AI114" s="73">
        <v>5807</v>
      </c>
      <c r="AJ114" s="73">
        <v>6555</v>
      </c>
      <c r="AK114" s="73">
        <v>7352</v>
      </c>
      <c r="AL114" s="73">
        <v>8254</v>
      </c>
      <c r="AM114" s="73">
        <v>9207</v>
      </c>
      <c r="AN114" s="73">
        <v>10292</v>
      </c>
      <c r="AO114" s="73">
        <v>11460</v>
      </c>
      <c r="AP114" s="73">
        <v>12799</v>
      </c>
      <c r="AQ114" s="73">
        <v>14261</v>
      </c>
      <c r="AR114" s="73">
        <v>15926</v>
      </c>
      <c r="AS114" s="73">
        <v>17705</v>
      </c>
      <c r="AT114" s="73">
        <v>19700</v>
      </c>
      <c r="AU114" s="73">
        <v>21819</v>
      </c>
      <c r="AV114" s="73">
        <v>24182</v>
      </c>
      <c r="AW114" s="73">
        <v>26605</v>
      </c>
      <c r="AX114" s="73">
        <v>29347</v>
      </c>
      <c r="AY114" s="73">
        <v>32260</v>
      </c>
      <c r="AZ114" s="73">
        <v>35542</v>
      </c>
    </row>
    <row r="115" spans="1:52" x14ac:dyDescent="0.45">
      <c r="A115" s="72" t="s">
        <v>957</v>
      </c>
      <c r="B115" s="73"/>
      <c r="C115" s="73">
        <v>2050835</v>
      </c>
      <c r="D115" s="73">
        <v>1802989</v>
      </c>
      <c r="E115" s="73">
        <v>1969664</v>
      </c>
      <c r="F115" s="73">
        <v>2222320</v>
      </c>
      <c r="G115" s="73">
        <v>2086291</v>
      </c>
      <c r="H115" s="73">
        <v>2294166</v>
      </c>
      <c r="I115" s="73">
        <v>3040364</v>
      </c>
      <c r="J115" s="73">
        <v>2070336</v>
      </c>
      <c r="K115" s="73">
        <v>1902042</v>
      </c>
      <c r="L115" s="73">
        <v>1997478</v>
      </c>
      <c r="M115" s="73">
        <v>2061607</v>
      </c>
      <c r="N115" s="73">
        <v>1873404</v>
      </c>
      <c r="O115" s="73">
        <v>2161917</v>
      </c>
      <c r="P115" s="73">
        <v>2596774</v>
      </c>
      <c r="Q115" s="73">
        <v>2687171</v>
      </c>
      <c r="R115" s="73">
        <v>2085740</v>
      </c>
      <c r="S115" s="73">
        <v>2467724</v>
      </c>
      <c r="T115" s="73">
        <v>2634465</v>
      </c>
      <c r="U115" s="73">
        <v>2707470</v>
      </c>
      <c r="V115" s="73">
        <v>2628595</v>
      </c>
      <c r="W115" s="73">
        <v>2693050</v>
      </c>
      <c r="X115" s="73">
        <v>2752809</v>
      </c>
      <c r="Y115" s="73">
        <v>2836011</v>
      </c>
      <c r="Z115" s="73">
        <v>2888770</v>
      </c>
      <c r="AA115" s="73">
        <v>2912955</v>
      </c>
      <c r="AB115" s="73">
        <v>2880810</v>
      </c>
      <c r="AC115" s="73">
        <v>2832965</v>
      </c>
      <c r="AD115" s="73">
        <v>2785225</v>
      </c>
      <c r="AE115" s="73">
        <v>2748323</v>
      </c>
      <c r="AF115" s="73">
        <v>2730240</v>
      </c>
      <c r="AG115" s="73">
        <v>2705113</v>
      </c>
      <c r="AH115" s="73">
        <v>2667640</v>
      </c>
      <c r="AI115" s="73">
        <v>2607125</v>
      </c>
      <c r="AJ115" s="73">
        <v>2566972</v>
      </c>
      <c r="AK115" s="73">
        <v>2530366</v>
      </c>
      <c r="AL115" s="73">
        <v>2493982</v>
      </c>
      <c r="AM115" s="73">
        <v>2461228</v>
      </c>
      <c r="AN115" s="73">
        <v>2430655</v>
      </c>
      <c r="AO115" s="73">
        <v>2410606</v>
      </c>
      <c r="AP115" s="73">
        <v>2394069</v>
      </c>
      <c r="AQ115" s="73">
        <v>2388531</v>
      </c>
      <c r="AR115" s="73">
        <v>2385614</v>
      </c>
      <c r="AS115" s="73">
        <v>2388482</v>
      </c>
      <c r="AT115" s="73">
        <v>2390430</v>
      </c>
      <c r="AU115" s="73">
        <v>2397903</v>
      </c>
      <c r="AV115" s="73">
        <v>2403029</v>
      </c>
      <c r="AW115" s="73">
        <v>2406364</v>
      </c>
      <c r="AX115" s="73">
        <v>2411646</v>
      </c>
      <c r="AY115" s="73">
        <v>2425217</v>
      </c>
      <c r="AZ115" s="73">
        <v>2440446</v>
      </c>
    </row>
    <row r="116" spans="1:52" x14ac:dyDescent="0.45">
      <c r="A116" s="72" t="s">
        <v>958</v>
      </c>
      <c r="B116" s="73"/>
      <c r="C116" s="73">
        <v>0</v>
      </c>
      <c r="D116" s="73">
        <v>0</v>
      </c>
      <c r="E116" s="73">
        <v>0</v>
      </c>
      <c r="F116" s="73">
        <v>0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73">
        <v>0</v>
      </c>
      <c r="M116" s="73">
        <v>0</v>
      </c>
      <c r="N116" s="73">
        <v>0</v>
      </c>
      <c r="O116" s="73">
        <v>0</v>
      </c>
      <c r="P116" s="73">
        <v>0</v>
      </c>
      <c r="Q116" s="73">
        <v>0</v>
      </c>
      <c r="R116" s="73">
        <v>1</v>
      </c>
      <c r="S116" s="73">
        <v>2</v>
      </c>
      <c r="T116" s="73">
        <v>5</v>
      </c>
      <c r="U116" s="73">
        <v>7</v>
      </c>
      <c r="V116" s="73">
        <v>8</v>
      </c>
      <c r="W116" s="73">
        <v>14</v>
      </c>
      <c r="X116" s="73">
        <v>21</v>
      </c>
      <c r="Y116" s="73">
        <v>27</v>
      </c>
      <c r="Z116" s="73">
        <v>39</v>
      </c>
      <c r="AA116" s="73">
        <v>51</v>
      </c>
      <c r="AB116" s="73">
        <v>66</v>
      </c>
      <c r="AC116" s="73">
        <v>86</v>
      </c>
      <c r="AD116" s="73">
        <v>114</v>
      </c>
      <c r="AE116" s="73">
        <v>151</v>
      </c>
      <c r="AF116" s="73">
        <v>200</v>
      </c>
      <c r="AG116" s="73">
        <v>265</v>
      </c>
      <c r="AH116" s="73">
        <v>350</v>
      </c>
      <c r="AI116" s="73">
        <v>451</v>
      </c>
      <c r="AJ116" s="73">
        <v>590</v>
      </c>
      <c r="AK116" s="73">
        <v>774</v>
      </c>
      <c r="AL116" s="73">
        <v>1012</v>
      </c>
      <c r="AM116" s="73">
        <v>1321</v>
      </c>
      <c r="AN116" s="73">
        <v>1728</v>
      </c>
      <c r="AO116" s="73">
        <v>2257</v>
      </c>
      <c r="AP116" s="73">
        <v>2957</v>
      </c>
      <c r="AQ116" s="73">
        <v>3860</v>
      </c>
      <c r="AR116" s="73">
        <v>5051</v>
      </c>
      <c r="AS116" s="73">
        <v>6569</v>
      </c>
      <c r="AT116" s="73">
        <v>8538</v>
      </c>
      <c r="AU116" s="73">
        <v>10996</v>
      </c>
      <c r="AV116" s="73">
        <v>14118</v>
      </c>
      <c r="AW116" s="73">
        <v>17896</v>
      </c>
      <c r="AX116" s="73">
        <v>22592</v>
      </c>
      <c r="AY116" s="73">
        <v>28196</v>
      </c>
      <c r="AZ116" s="73">
        <v>34979</v>
      </c>
    </row>
    <row r="117" spans="1:52" x14ac:dyDescent="0.45">
      <c r="A117" s="72" t="s">
        <v>969</v>
      </c>
      <c r="B117" s="73"/>
      <c r="C117" s="73">
        <v>0</v>
      </c>
      <c r="D117" s="73">
        <v>0</v>
      </c>
      <c r="E117" s="73">
        <v>0</v>
      </c>
      <c r="F117" s="73">
        <v>0</v>
      </c>
      <c r="G117" s="73">
        <v>0</v>
      </c>
      <c r="H117" s="73">
        <v>0</v>
      </c>
      <c r="I117" s="73">
        <v>0</v>
      </c>
      <c r="J117" s="73">
        <v>0</v>
      </c>
      <c r="K117" s="73">
        <v>0</v>
      </c>
      <c r="L117" s="73">
        <v>0</v>
      </c>
      <c r="M117" s="73">
        <v>0</v>
      </c>
      <c r="N117" s="73">
        <v>0</v>
      </c>
      <c r="O117" s="73">
        <v>0</v>
      </c>
      <c r="P117" s="73">
        <v>0</v>
      </c>
      <c r="Q117" s="73">
        <v>0</v>
      </c>
      <c r="R117" s="73">
        <v>0</v>
      </c>
      <c r="S117" s="73">
        <v>0</v>
      </c>
      <c r="T117" s="73">
        <v>0</v>
      </c>
      <c r="U117" s="73">
        <v>0</v>
      </c>
      <c r="V117" s="73">
        <v>0</v>
      </c>
      <c r="W117" s="73">
        <v>0</v>
      </c>
      <c r="X117" s="73">
        <v>0</v>
      </c>
      <c r="Y117" s="73">
        <v>0</v>
      </c>
      <c r="Z117" s="73">
        <v>0</v>
      </c>
      <c r="AA117" s="73">
        <v>0</v>
      </c>
      <c r="AB117" s="73">
        <v>0</v>
      </c>
      <c r="AC117" s="73">
        <v>0</v>
      </c>
      <c r="AD117" s="73">
        <v>0</v>
      </c>
      <c r="AE117" s="73">
        <v>0</v>
      </c>
      <c r="AF117" s="73">
        <v>0</v>
      </c>
      <c r="AG117" s="73">
        <v>0</v>
      </c>
      <c r="AH117" s="73">
        <v>0</v>
      </c>
      <c r="AI117" s="73">
        <v>0</v>
      </c>
      <c r="AJ117" s="73">
        <v>0</v>
      </c>
      <c r="AK117" s="73">
        <v>0</v>
      </c>
      <c r="AL117" s="73">
        <v>0</v>
      </c>
      <c r="AM117" s="73">
        <v>0</v>
      </c>
      <c r="AN117" s="73">
        <v>0</v>
      </c>
      <c r="AO117" s="73">
        <v>0</v>
      </c>
      <c r="AP117" s="73">
        <v>0</v>
      </c>
      <c r="AQ117" s="73">
        <v>0</v>
      </c>
      <c r="AR117" s="73">
        <v>0</v>
      </c>
      <c r="AS117" s="73">
        <v>0</v>
      </c>
      <c r="AT117" s="73">
        <v>0</v>
      </c>
      <c r="AU117" s="73">
        <v>0</v>
      </c>
      <c r="AV117" s="73">
        <v>0</v>
      </c>
      <c r="AW117" s="73">
        <v>0</v>
      </c>
      <c r="AX117" s="73">
        <v>0</v>
      </c>
      <c r="AY117" s="73">
        <v>0</v>
      </c>
      <c r="AZ117" s="73">
        <v>0</v>
      </c>
    </row>
    <row r="118" spans="1:52" hidden="1" x14ac:dyDescent="0.45">
      <c r="A118" s="70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</row>
    <row r="119" spans="1:52" hidden="1" x14ac:dyDescent="0.45">
      <c r="A119" s="72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  <c r="AX119" s="73"/>
      <c r="AY119" s="73"/>
      <c r="AZ119" s="73"/>
    </row>
    <row r="120" spans="1:52" hidden="1" x14ac:dyDescent="0.45">
      <c r="A120" s="72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</row>
    <row r="121" spans="1:52" hidden="1" x14ac:dyDescent="0.45">
      <c r="A121" s="72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  <c r="AX121" s="73"/>
      <c r="AY121" s="73"/>
      <c r="AZ121" s="73"/>
    </row>
    <row r="122" spans="1:52" hidden="1" x14ac:dyDescent="0.45">
      <c r="A122" s="72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  <c r="AX122" s="73"/>
      <c r="AY122" s="73"/>
      <c r="AZ122" s="73"/>
    </row>
    <row r="123" spans="1:52" hidden="1" x14ac:dyDescent="0.45">
      <c r="A123" s="72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3"/>
      <c r="AX123" s="73"/>
      <c r="AY123" s="73"/>
      <c r="AZ123" s="73"/>
    </row>
    <row r="124" spans="1:52" hidden="1" x14ac:dyDescent="0.45">
      <c r="A124" s="72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  <c r="AX124" s="73"/>
      <c r="AY124" s="73"/>
      <c r="AZ124" s="73"/>
    </row>
    <row r="125" spans="1:52" hidden="1" x14ac:dyDescent="0.45">
      <c r="A125" s="72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  <c r="AX125" s="73"/>
      <c r="AY125" s="73"/>
      <c r="AZ125" s="73"/>
    </row>
    <row r="126" spans="1:52" x14ac:dyDescent="0.45">
      <c r="A126" s="70" t="s">
        <v>959</v>
      </c>
      <c r="B126" s="71"/>
      <c r="C126" s="71">
        <v>0</v>
      </c>
      <c r="D126" s="71">
        <v>0</v>
      </c>
      <c r="E126" s="71">
        <v>0</v>
      </c>
      <c r="F126" s="71">
        <v>0</v>
      </c>
      <c r="G126" s="71">
        <v>0</v>
      </c>
      <c r="H126" s="71">
        <v>0</v>
      </c>
      <c r="I126" s="71">
        <v>0</v>
      </c>
      <c r="J126" s="71">
        <v>0</v>
      </c>
      <c r="K126" s="71">
        <v>0</v>
      </c>
      <c r="L126" s="71">
        <v>0</v>
      </c>
      <c r="M126" s="71">
        <v>0</v>
      </c>
      <c r="N126" s="71">
        <v>0</v>
      </c>
      <c r="O126" s="71">
        <v>0</v>
      </c>
      <c r="P126" s="71">
        <v>0</v>
      </c>
      <c r="Q126" s="71">
        <v>0</v>
      </c>
      <c r="R126" s="71">
        <v>8883</v>
      </c>
      <c r="S126" s="71">
        <v>14152</v>
      </c>
      <c r="T126" s="71">
        <v>19043</v>
      </c>
      <c r="U126" s="71">
        <v>23586</v>
      </c>
      <c r="V126" s="71">
        <v>68049</v>
      </c>
      <c r="W126" s="71">
        <v>89509</v>
      </c>
      <c r="X126" s="71">
        <v>103733</v>
      </c>
      <c r="Y126" s="71">
        <v>114771</v>
      </c>
      <c r="Z126" s="71">
        <v>135258</v>
      </c>
      <c r="AA126" s="71">
        <v>167402</v>
      </c>
      <c r="AB126" s="71">
        <v>198353</v>
      </c>
      <c r="AC126" s="71">
        <v>228095</v>
      </c>
      <c r="AD126" s="71">
        <v>259093</v>
      </c>
      <c r="AE126" s="71">
        <v>290909</v>
      </c>
      <c r="AF126" s="71">
        <v>326839</v>
      </c>
      <c r="AG126" s="71">
        <v>365148</v>
      </c>
      <c r="AH126" s="71">
        <v>408635</v>
      </c>
      <c r="AI126" s="71">
        <v>448909</v>
      </c>
      <c r="AJ126" s="71">
        <v>494526</v>
      </c>
      <c r="AK126" s="71">
        <v>537650</v>
      </c>
      <c r="AL126" s="71">
        <v>580629</v>
      </c>
      <c r="AM126" s="71">
        <v>618258</v>
      </c>
      <c r="AN126" s="71">
        <v>653247</v>
      </c>
      <c r="AO126" s="71">
        <v>681153</v>
      </c>
      <c r="AP126" s="71">
        <v>705058</v>
      </c>
      <c r="AQ126" s="71">
        <v>720100</v>
      </c>
      <c r="AR126" s="71">
        <v>731967</v>
      </c>
      <c r="AS126" s="71">
        <v>737423</v>
      </c>
      <c r="AT126" s="71">
        <v>743056</v>
      </c>
      <c r="AU126" s="71">
        <v>744757</v>
      </c>
      <c r="AV126" s="71">
        <v>747226</v>
      </c>
      <c r="AW126" s="71">
        <v>744425</v>
      </c>
      <c r="AX126" s="71">
        <v>744159</v>
      </c>
      <c r="AY126" s="71">
        <v>743983</v>
      </c>
      <c r="AZ126" s="71">
        <v>749677</v>
      </c>
    </row>
    <row r="127" spans="1:52" x14ac:dyDescent="0.45">
      <c r="A127" s="72" t="s">
        <v>966</v>
      </c>
      <c r="B127" s="73"/>
      <c r="C127" s="73">
        <v>0</v>
      </c>
      <c r="D127" s="73">
        <v>0</v>
      </c>
      <c r="E127" s="73">
        <v>0</v>
      </c>
      <c r="F127" s="73">
        <v>0</v>
      </c>
      <c r="G127" s="73">
        <v>0</v>
      </c>
      <c r="H127" s="73">
        <v>0</v>
      </c>
      <c r="I127" s="73">
        <v>0</v>
      </c>
      <c r="J127" s="73">
        <v>0</v>
      </c>
      <c r="K127" s="73">
        <v>0</v>
      </c>
      <c r="L127" s="73">
        <v>0</v>
      </c>
      <c r="M127" s="73">
        <v>0</v>
      </c>
      <c r="N127" s="73">
        <v>0</v>
      </c>
      <c r="O127" s="73">
        <v>0</v>
      </c>
      <c r="P127" s="73">
        <v>0</v>
      </c>
      <c r="Q127" s="73">
        <v>0</v>
      </c>
      <c r="R127" s="73">
        <v>0</v>
      </c>
      <c r="S127" s="73">
        <v>0</v>
      </c>
      <c r="T127" s="73">
        <v>0</v>
      </c>
      <c r="U127" s="73">
        <v>0</v>
      </c>
      <c r="V127" s="73">
        <v>0</v>
      </c>
      <c r="W127" s="73">
        <v>0</v>
      </c>
      <c r="X127" s="73">
        <v>0</v>
      </c>
      <c r="Y127" s="73">
        <v>0</v>
      </c>
      <c r="Z127" s="73">
        <v>0</v>
      </c>
      <c r="AA127" s="73">
        <v>0</v>
      </c>
      <c r="AB127" s="73">
        <v>0</v>
      </c>
      <c r="AC127" s="73">
        <v>0</v>
      </c>
      <c r="AD127" s="73">
        <v>0</v>
      </c>
      <c r="AE127" s="73">
        <v>0</v>
      </c>
      <c r="AF127" s="73">
        <v>0</v>
      </c>
      <c r="AG127" s="73">
        <v>0</v>
      </c>
      <c r="AH127" s="73">
        <v>0</v>
      </c>
      <c r="AI127" s="73">
        <v>0</v>
      </c>
      <c r="AJ127" s="73">
        <v>0</v>
      </c>
      <c r="AK127" s="73">
        <v>0</v>
      </c>
      <c r="AL127" s="73">
        <v>0</v>
      </c>
      <c r="AM127" s="73">
        <v>0</v>
      </c>
      <c r="AN127" s="73">
        <v>0</v>
      </c>
      <c r="AO127" s="73">
        <v>0</v>
      </c>
      <c r="AP127" s="73">
        <v>0</v>
      </c>
      <c r="AQ127" s="73">
        <v>0</v>
      </c>
      <c r="AR127" s="73">
        <v>0</v>
      </c>
      <c r="AS127" s="73">
        <v>0</v>
      </c>
      <c r="AT127" s="73">
        <v>0</v>
      </c>
      <c r="AU127" s="73">
        <v>0</v>
      </c>
      <c r="AV127" s="73">
        <v>0</v>
      </c>
      <c r="AW127" s="73">
        <v>0</v>
      </c>
      <c r="AX127" s="73">
        <v>0</v>
      </c>
      <c r="AY127" s="73">
        <v>0</v>
      </c>
      <c r="AZ127" s="73">
        <v>0</v>
      </c>
    </row>
    <row r="128" spans="1:52" x14ac:dyDescent="0.45">
      <c r="A128" s="72" t="s">
        <v>956</v>
      </c>
      <c r="B128" s="73"/>
      <c r="C128" s="73">
        <v>0</v>
      </c>
      <c r="D128" s="73">
        <v>0</v>
      </c>
      <c r="E128" s="73">
        <v>0</v>
      </c>
      <c r="F128" s="73">
        <v>0</v>
      </c>
      <c r="G128" s="73">
        <v>0</v>
      </c>
      <c r="H128" s="73">
        <v>0</v>
      </c>
      <c r="I128" s="73">
        <v>0</v>
      </c>
      <c r="J128" s="73">
        <v>0</v>
      </c>
      <c r="K128" s="73">
        <v>0</v>
      </c>
      <c r="L128" s="73">
        <v>0</v>
      </c>
      <c r="M128" s="73">
        <v>0</v>
      </c>
      <c r="N128" s="73">
        <v>0</v>
      </c>
      <c r="O128" s="73">
        <v>0</v>
      </c>
      <c r="P128" s="73">
        <v>0</v>
      </c>
      <c r="Q128" s="73">
        <v>0</v>
      </c>
      <c r="R128" s="73">
        <v>840</v>
      </c>
      <c r="S128" s="73">
        <v>1245</v>
      </c>
      <c r="T128" s="73">
        <v>1677</v>
      </c>
      <c r="U128" s="73">
        <v>2081</v>
      </c>
      <c r="V128" s="73">
        <v>6186</v>
      </c>
      <c r="W128" s="73">
        <v>8094</v>
      </c>
      <c r="X128" s="73">
        <v>9327</v>
      </c>
      <c r="Y128" s="73">
        <v>10263</v>
      </c>
      <c r="Z128" s="73">
        <v>12071</v>
      </c>
      <c r="AA128" s="73">
        <v>14978</v>
      </c>
      <c r="AB128" s="73">
        <v>17790</v>
      </c>
      <c r="AC128" s="73">
        <v>20511</v>
      </c>
      <c r="AD128" s="73">
        <v>23357</v>
      </c>
      <c r="AE128" s="73">
        <v>26299</v>
      </c>
      <c r="AF128" s="73">
        <v>29634</v>
      </c>
      <c r="AG128" s="73">
        <v>33214</v>
      </c>
      <c r="AH128" s="73">
        <v>37288</v>
      </c>
      <c r="AI128" s="73">
        <v>41106</v>
      </c>
      <c r="AJ128" s="73">
        <v>45406</v>
      </c>
      <c r="AK128" s="73">
        <v>49602</v>
      </c>
      <c r="AL128" s="73">
        <v>53725</v>
      </c>
      <c r="AM128" s="73">
        <v>57500</v>
      </c>
      <c r="AN128" s="73">
        <v>60949</v>
      </c>
      <c r="AO128" s="73">
        <v>63891</v>
      </c>
      <c r="AP128" s="73">
        <v>66386</v>
      </c>
      <c r="AQ128" s="73">
        <v>68180</v>
      </c>
      <c r="AR128" s="73">
        <v>69599</v>
      </c>
      <c r="AS128" s="73">
        <v>70544</v>
      </c>
      <c r="AT128" s="73">
        <v>71423</v>
      </c>
      <c r="AU128" s="73">
        <v>72049</v>
      </c>
      <c r="AV128" s="73">
        <v>72668</v>
      </c>
      <c r="AW128" s="73">
        <v>72901</v>
      </c>
      <c r="AX128" s="73">
        <v>73300</v>
      </c>
      <c r="AY128" s="73">
        <v>73836</v>
      </c>
      <c r="AZ128" s="73">
        <v>74879</v>
      </c>
    </row>
    <row r="129" spans="1:52" x14ac:dyDescent="0.45">
      <c r="A129" s="72" t="s">
        <v>967</v>
      </c>
      <c r="B129" s="73"/>
      <c r="C129" s="73">
        <v>0</v>
      </c>
      <c r="D129" s="73">
        <v>0</v>
      </c>
      <c r="E129" s="73">
        <v>0</v>
      </c>
      <c r="F129" s="73">
        <v>0</v>
      </c>
      <c r="G129" s="73">
        <v>0</v>
      </c>
      <c r="H129" s="73">
        <v>0</v>
      </c>
      <c r="I129" s="73">
        <v>0</v>
      </c>
      <c r="J129" s="73">
        <v>0</v>
      </c>
      <c r="K129" s="73">
        <v>0</v>
      </c>
      <c r="L129" s="73">
        <v>0</v>
      </c>
      <c r="M129" s="73">
        <v>0</v>
      </c>
      <c r="N129" s="73">
        <v>0</v>
      </c>
      <c r="O129" s="73">
        <v>0</v>
      </c>
      <c r="P129" s="73">
        <v>0</v>
      </c>
      <c r="Q129" s="73">
        <v>0</v>
      </c>
      <c r="R129" s="73">
        <v>0</v>
      </c>
      <c r="S129" s="73">
        <v>0</v>
      </c>
      <c r="T129" s="73">
        <v>0</v>
      </c>
      <c r="U129" s="73">
        <v>0</v>
      </c>
      <c r="V129" s="73">
        <v>0</v>
      </c>
      <c r="W129" s="73">
        <v>0</v>
      </c>
      <c r="X129" s="73">
        <v>0</v>
      </c>
      <c r="Y129" s="73">
        <v>0</v>
      </c>
      <c r="Z129" s="73">
        <v>0</v>
      </c>
      <c r="AA129" s="73">
        <v>0</v>
      </c>
      <c r="AB129" s="73">
        <v>0</v>
      </c>
      <c r="AC129" s="73">
        <v>0</v>
      </c>
      <c r="AD129" s="73">
        <v>0</v>
      </c>
      <c r="AE129" s="73">
        <v>0</v>
      </c>
      <c r="AF129" s="73">
        <v>0</v>
      </c>
      <c r="AG129" s="73">
        <v>0</v>
      </c>
      <c r="AH129" s="73">
        <v>0</v>
      </c>
      <c r="AI129" s="73">
        <v>0</v>
      </c>
      <c r="AJ129" s="73">
        <v>0</v>
      </c>
      <c r="AK129" s="73">
        <v>0</v>
      </c>
      <c r="AL129" s="73">
        <v>0</v>
      </c>
      <c r="AM129" s="73">
        <v>0</v>
      </c>
      <c r="AN129" s="73">
        <v>0</v>
      </c>
      <c r="AO129" s="73">
        <v>0</v>
      </c>
      <c r="AP129" s="73">
        <v>0</v>
      </c>
      <c r="AQ129" s="73">
        <v>0</v>
      </c>
      <c r="AR129" s="73">
        <v>0</v>
      </c>
      <c r="AS129" s="73">
        <v>0</v>
      </c>
      <c r="AT129" s="73">
        <v>0</v>
      </c>
      <c r="AU129" s="73">
        <v>0</v>
      </c>
      <c r="AV129" s="73">
        <v>0</v>
      </c>
      <c r="AW129" s="73">
        <v>0</v>
      </c>
      <c r="AX129" s="73">
        <v>0</v>
      </c>
      <c r="AY129" s="73">
        <v>0</v>
      </c>
      <c r="AZ129" s="73">
        <v>0</v>
      </c>
    </row>
    <row r="130" spans="1:52" x14ac:dyDescent="0.45">
      <c r="A130" s="72" t="s">
        <v>968</v>
      </c>
      <c r="B130" s="73"/>
      <c r="C130" s="73">
        <v>0</v>
      </c>
      <c r="D130" s="73">
        <v>0</v>
      </c>
      <c r="E130" s="73">
        <v>0</v>
      </c>
      <c r="F130" s="73">
        <v>0</v>
      </c>
      <c r="G130" s="73">
        <v>0</v>
      </c>
      <c r="H130" s="73">
        <v>0</v>
      </c>
      <c r="I130" s="73">
        <v>0</v>
      </c>
      <c r="J130" s="73">
        <v>0</v>
      </c>
      <c r="K130" s="73">
        <v>0</v>
      </c>
      <c r="L130" s="73">
        <v>0</v>
      </c>
      <c r="M130" s="73">
        <v>0</v>
      </c>
      <c r="N130" s="73">
        <v>0</v>
      </c>
      <c r="O130" s="73">
        <v>0</v>
      </c>
      <c r="P130" s="73">
        <v>0</v>
      </c>
      <c r="Q130" s="73">
        <v>0</v>
      </c>
      <c r="R130" s="73">
        <v>0</v>
      </c>
      <c r="S130" s="73">
        <v>0</v>
      </c>
      <c r="T130" s="73">
        <v>0</v>
      </c>
      <c r="U130" s="73">
        <v>0</v>
      </c>
      <c r="V130" s="73">
        <v>0</v>
      </c>
      <c r="W130" s="73">
        <v>0</v>
      </c>
      <c r="X130" s="73">
        <v>0</v>
      </c>
      <c r="Y130" s="73">
        <v>0</v>
      </c>
      <c r="Z130" s="73">
        <v>0</v>
      </c>
      <c r="AA130" s="73">
        <v>0</v>
      </c>
      <c r="AB130" s="73">
        <v>0</v>
      </c>
      <c r="AC130" s="73">
        <v>0</v>
      </c>
      <c r="AD130" s="73">
        <v>0</v>
      </c>
      <c r="AE130" s="73">
        <v>0</v>
      </c>
      <c r="AF130" s="73">
        <v>0</v>
      </c>
      <c r="AG130" s="73">
        <v>0</v>
      </c>
      <c r="AH130" s="73">
        <v>0</v>
      </c>
      <c r="AI130" s="73">
        <v>0</v>
      </c>
      <c r="AJ130" s="73">
        <v>0</v>
      </c>
      <c r="AK130" s="73">
        <v>0</v>
      </c>
      <c r="AL130" s="73">
        <v>0</v>
      </c>
      <c r="AM130" s="73">
        <v>0</v>
      </c>
      <c r="AN130" s="73">
        <v>0</v>
      </c>
      <c r="AO130" s="73">
        <v>0</v>
      </c>
      <c r="AP130" s="73">
        <v>0</v>
      </c>
      <c r="AQ130" s="73">
        <v>0</v>
      </c>
      <c r="AR130" s="73">
        <v>0</v>
      </c>
      <c r="AS130" s="73">
        <v>0</v>
      </c>
      <c r="AT130" s="73">
        <v>0</v>
      </c>
      <c r="AU130" s="73">
        <v>0</v>
      </c>
      <c r="AV130" s="73">
        <v>0</v>
      </c>
      <c r="AW130" s="73">
        <v>0</v>
      </c>
      <c r="AX130" s="73">
        <v>0</v>
      </c>
      <c r="AY130" s="73">
        <v>0</v>
      </c>
      <c r="AZ130" s="73">
        <v>0</v>
      </c>
    </row>
    <row r="131" spans="1:52" x14ac:dyDescent="0.45">
      <c r="A131" s="72" t="s">
        <v>957</v>
      </c>
      <c r="B131" s="73"/>
      <c r="C131" s="73">
        <v>0</v>
      </c>
      <c r="D131" s="73">
        <v>0</v>
      </c>
      <c r="E131" s="73">
        <v>0</v>
      </c>
      <c r="F131" s="73">
        <v>0</v>
      </c>
      <c r="G131" s="73">
        <v>0</v>
      </c>
      <c r="H131" s="73">
        <v>0</v>
      </c>
      <c r="I131" s="73">
        <v>0</v>
      </c>
      <c r="J131" s="73">
        <v>0</v>
      </c>
      <c r="K131" s="73">
        <v>0</v>
      </c>
      <c r="L131" s="73">
        <v>0</v>
      </c>
      <c r="M131" s="73">
        <v>0</v>
      </c>
      <c r="N131" s="73">
        <v>0</v>
      </c>
      <c r="O131" s="73">
        <v>0</v>
      </c>
      <c r="P131" s="73">
        <v>0</v>
      </c>
      <c r="Q131" s="73">
        <v>0</v>
      </c>
      <c r="R131" s="73">
        <v>8043</v>
      </c>
      <c r="S131" s="73">
        <v>12907</v>
      </c>
      <c r="T131" s="73">
        <v>17366</v>
      </c>
      <c r="U131" s="73">
        <v>21505</v>
      </c>
      <c r="V131" s="73">
        <v>61863</v>
      </c>
      <c r="W131" s="73">
        <v>81415</v>
      </c>
      <c r="X131" s="73">
        <v>94406</v>
      </c>
      <c r="Y131" s="73">
        <v>104508</v>
      </c>
      <c r="Z131" s="73">
        <v>123187</v>
      </c>
      <c r="AA131" s="73">
        <v>152424</v>
      </c>
      <c r="AB131" s="73">
        <v>180563</v>
      </c>
      <c r="AC131" s="73">
        <v>207584</v>
      </c>
      <c r="AD131" s="73">
        <v>235736</v>
      </c>
      <c r="AE131" s="73">
        <v>264610</v>
      </c>
      <c r="AF131" s="73">
        <v>297205</v>
      </c>
      <c r="AG131" s="73">
        <v>331934</v>
      </c>
      <c r="AH131" s="73">
        <v>371347</v>
      </c>
      <c r="AI131" s="73">
        <v>407803</v>
      </c>
      <c r="AJ131" s="73">
        <v>449120</v>
      </c>
      <c r="AK131" s="73">
        <v>488048</v>
      </c>
      <c r="AL131" s="73">
        <v>526904</v>
      </c>
      <c r="AM131" s="73">
        <v>560758</v>
      </c>
      <c r="AN131" s="73">
        <v>592298</v>
      </c>
      <c r="AO131" s="73">
        <v>617262</v>
      </c>
      <c r="AP131" s="73">
        <v>638672</v>
      </c>
      <c r="AQ131" s="73">
        <v>651920</v>
      </c>
      <c r="AR131" s="73">
        <v>662368</v>
      </c>
      <c r="AS131" s="73">
        <v>666879</v>
      </c>
      <c r="AT131" s="73">
        <v>671633</v>
      </c>
      <c r="AU131" s="73">
        <v>672708</v>
      </c>
      <c r="AV131" s="73">
        <v>674558</v>
      </c>
      <c r="AW131" s="73">
        <v>671524</v>
      </c>
      <c r="AX131" s="73">
        <v>670859</v>
      </c>
      <c r="AY131" s="73">
        <v>670147</v>
      </c>
      <c r="AZ131" s="73">
        <v>674798</v>
      </c>
    </row>
    <row r="132" spans="1:52" x14ac:dyDescent="0.45">
      <c r="A132" s="72" t="s">
        <v>958</v>
      </c>
      <c r="B132" s="73"/>
      <c r="C132" s="73">
        <v>0</v>
      </c>
      <c r="D132" s="73">
        <v>0</v>
      </c>
      <c r="E132" s="73">
        <v>0</v>
      </c>
      <c r="F132" s="73">
        <v>0</v>
      </c>
      <c r="G132" s="73">
        <v>0</v>
      </c>
      <c r="H132" s="73">
        <v>0</v>
      </c>
      <c r="I132" s="73">
        <v>0</v>
      </c>
      <c r="J132" s="73">
        <v>0</v>
      </c>
      <c r="K132" s="73">
        <v>0</v>
      </c>
      <c r="L132" s="73">
        <v>0</v>
      </c>
      <c r="M132" s="73">
        <v>0</v>
      </c>
      <c r="N132" s="73">
        <v>0</v>
      </c>
      <c r="O132" s="73">
        <v>0</v>
      </c>
      <c r="P132" s="73">
        <v>0</v>
      </c>
      <c r="Q132" s="73">
        <v>0</v>
      </c>
      <c r="R132" s="73">
        <v>0</v>
      </c>
      <c r="S132" s="73">
        <v>0</v>
      </c>
      <c r="T132" s="73">
        <v>0</v>
      </c>
      <c r="U132" s="73">
        <v>0</v>
      </c>
      <c r="V132" s="73">
        <v>0</v>
      </c>
      <c r="W132" s="73">
        <v>0</v>
      </c>
      <c r="X132" s="73">
        <v>0</v>
      </c>
      <c r="Y132" s="73">
        <v>0</v>
      </c>
      <c r="Z132" s="73">
        <v>0</v>
      </c>
      <c r="AA132" s="73">
        <v>0</v>
      </c>
      <c r="AB132" s="73">
        <v>0</v>
      </c>
      <c r="AC132" s="73">
        <v>0</v>
      </c>
      <c r="AD132" s="73">
        <v>0</v>
      </c>
      <c r="AE132" s="73">
        <v>0</v>
      </c>
      <c r="AF132" s="73">
        <v>0</v>
      </c>
      <c r="AG132" s="73">
        <v>0</v>
      </c>
      <c r="AH132" s="73">
        <v>0</v>
      </c>
      <c r="AI132" s="73">
        <v>0</v>
      </c>
      <c r="AJ132" s="73">
        <v>0</v>
      </c>
      <c r="AK132" s="73">
        <v>0</v>
      </c>
      <c r="AL132" s="73">
        <v>0</v>
      </c>
      <c r="AM132" s="73">
        <v>0</v>
      </c>
      <c r="AN132" s="73">
        <v>0</v>
      </c>
      <c r="AO132" s="73">
        <v>0</v>
      </c>
      <c r="AP132" s="73">
        <v>0</v>
      </c>
      <c r="AQ132" s="73">
        <v>0</v>
      </c>
      <c r="AR132" s="73">
        <v>0</v>
      </c>
      <c r="AS132" s="73">
        <v>0</v>
      </c>
      <c r="AT132" s="73">
        <v>0</v>
      </c>
      <c r="AU132" s="73">
        <v>0</v>
      </c>
      <c r="AV132" s="73">
        <v>0</v>
      </c>
      <c r="AW132" s="73">
        <v>0</v>
      </c>
      <c r="AX132" s="73">
        <v>0</v>
      </c>
      <c r="AY132" s="73">
        <v>0</v>
      </c>
      <c r="AZ132" s="73">
        <v>0</v>
      </c>
    </row>
    <row r="133" spans="1:52" x14ac:dyDescent="0.45">
      <c r="A133" s="72" t="s">
        <v>969</v>
      </c>
      <c r="B133" s="73"/>
      <c r="C133" s="73">
        <v>0</v>
      </c>
      <c r="D133" s="73">
        <v>0</v>
      </c>
      <c r="E133" s="73">
        <v>0</v>
      </c>
      <c r="F133" s="73">
        <v>0</v>
      </c>
      <c r="G133" s="73">
        <v>0</v>
      </c>
      <c r="H133" s="73">
        <v>0</v>
      </c>
      <c r="I133" s="73">
        <v>0</v>
      </c>
      <c r="J133" s="73">
        <v>0</v>
      </c>
      <c r="K133" s="73">
        <v>0</v>
      </c>
      <c r="L133" s="73">
        <v>0</v>
      </c>
      <c r="M133" s="73">
        <v>0</v>
      </c>
      <c r="N133" s="73">
        <v>0</v>
      </c>
      <c r="O133" s="73">
        <v>0</v>
      </c>
      <c r="P133" s="73">
        <v>0</v>
      </c>
      <c r="Q133" s="73">
        <v>0</v>
      </c>
      <c r="R133" s="73">
        <v>0</v>
      </c>
      <c r="S133" s="73">
        <v>0</v>
      </c>
      <c r="T133" s="73">
        <v>0</v>
      </c>
      <c r="U133" s="73">
        <v>0</v>
      </c>
      <c r="V133" s="73">
        <v>0</v>
      </c>
      <c r="W133" s="73">
        <v>0</v>
      </c>
      <c r="X133" s="73">
        <v>0</v>
      </c>
      <c r="Y133" s="73">
        <v>0</v>
      </c>
      <c r="Z133" s="73">
        <v>0</v>
      </c>
      <c r="AA133" s="73">
        <v>0</v>
      </c>
      <c r="AB133" s="73">
        <v>0</v>
      </c>
      <c r="AC133" s="73">
        <v>0</v>
      </c>
      <c r="AD133" s="73">
        <v>0</v>
      </c>
      <c r="AE133" s="73">
        <v>0</v>
      </c>
      <c r="AF133" s="73">
        <v>0</v>
      </c>
      <c r="AG133" s="73">
        <v>0</v>
      </c>
      <c r="AH133" s="73">
        <v>0</v>
      </c>
      <c r="AI133" s="73">
        <v>0</v>
      </c>
      <c r="AJ133" s="73">
        <v>0</v>
      </c>
      <c r="AK133" s="73">
        <v>0</v>
      </c>
      <c r="AL133" s="73">
        <v>0</v>
      </c>
      <c r="AM133" s="73">
        <v>0</v>
      </c>
      <c r="AN133" s="73">
        <v>0</v>
      </c>
      <c r="AO133" s="73">
        <v>0</v>
      </c>
      <c r="AP133" s="73">
        <v>0</v>
      </c>
      <c r="AQ133" s="73">
        <v>0</v>
      </c>
      <c r="AR133" s="73">
        <v>0</v>
      </c>
      <c r="AS133" s="73">
        <v>0</v>
      </c>
      <c r="AT133" s="73">
        <v>0</v>
      </c>
      <c r="AU133" s="73">
        <v>0</v>
      </c>
      <c r="AV133" s="73">
        <v>0</v>
      </c>
      <c r="AW133" s="73">
        <v>0</v>
      </c>
      <c r="AX133" s="73">
        <v>0</v>
      </c>
      <c r="AY133" s="73">
        <v>0</v>
      </c>
      <c r="AZ133" s="73">
        <v>0</v>
      </c>
    </row>
    <row r="134" spans="1:52" x14ac:dyDescent="0.45">
      <c r="A134" s="70" t="s">
        <v>960</v>
      </c>
      <c r="B134" s="71"/>
      <c r="C134" s="71">
        <v>760</v>
      </c>
      <c r="D134" s="71">
        <v>345</v>
      </c>
      <c r="E134" s="71">
        <v>238</v>
      </c>
      <c r="F134" s="71">
        <v>1387</v>
      </c>
      <c r="G134" s="71">
        <v>284</v>
      </c>
      <c r="H134" s="71">
        <v>487</v>
      </c>
      <c r="I134" s="71">
        <v>478</v>
      </c>
      <c r="J134" s="71">
        <v>520</v>
      </c>
      <c r="K134" s="71">
        <v>695</v>
      </c>
      <c r="L134" s="71">
        <v>1196</v>
      </c>
      <c r="M134" s="71">
        <v>1897</v>
      </c>
      <c r="N134" s="71">
        <v>7016</v>
      </c>
      <c r="O134" s="71">
        <v>8072</v>
      </c>
      <c r="P134" s="71">
        <v>9481</v>
      </c>
      <c r="Q134" s="71">
        <v>10234</v>
      </c>
      <c r="R134" s="71">
        <v>10242</v>
      </c>
      <c r="S134" s="71">
        <v>13823</v>
      </c>
      <c r="T134" s="71">
        <v>16827</v>
      </c>
      <c r="U134" s="71">
        <v>19402</v>
      </c>
      <c r="V134" s="71">
        <v>157620</v>
      </c>
      <c r="W134" s="71">
        <v>139651</v>
      </c>
      <c r="X134" s="71">
        <v>115460</v>
      </c>
      <c r="Y134" s="71">
        <v>96902</v>
      </c>
      <c r="Z134" s="71">
        <v>102769</v>
      </c>
      <c r="AA134" s="71">
        <v>129916</v>
      </c>
      <c r="AB134" s="71">
        <v>157997</v>
      </c>
      <c r="AC134" s="71">
        <v>187270</v>
      </c>
      <c r="AD134" s="71">
        <v>220335</v>
      </c>
      <c r="AE134" s="71">
        <v>257555</v>
      </c>
      <c r="AF134" s="71">
        <v>303091</v>
      </c>
      <c r="AG134" s="71">
        <v>355095</v>
      </c>
      <c r="AH134" s="71">
        <v>414890</v>
      </c>
      <c r="AI134" s="71">
        <v>472032</v>
      </c>
      <c r="AJ134" s="71">
        <v>535327</v>
      </c>
      <c r="AK134" s="71">
        <v>599505</v>
      </c>
      <c r="AL134" s="71">
        <v>665850</v>
      </c>
      <c r="AM134" s="71">
        <v>731975</v>
      </c>
      <c r="AN134" s="71">
        <v>797364</v>
      </c>
      <c r="AO134" s="71">
        <v>861227</v>
      </c>
      <c r="AP134" s="71">
        <v>924001</v>
      </c>
      <c r="AQ134" s="71">
        <v>987406</v>
      </c>
      <c r="AR134" s="71">
        <v>1054008</v>
      </c>
      <c r="AS134" s="71">
        <v>1115937</v>
      </c>
      <c r="AT134" s="71">
        <v>1184252</v>
      </c>
      <c r="AU134" s="71">
        <v>1254158</v>
      </c>
      <c r="AV134" s="71">
        <v>1325582</v>
      </c>
      <c r="AW134" s="71">
        <v>1394300</v>
      </c>
      <c r="AX134" s="71">
        <v>1469202</v>
      </c>
      <c r="AY134" s="71">
        <v>1549064</v>
      </c>
      <c r="AZ134" s="71">
        <v>1631467</v>
      </c>
    </row>
    <row r="135" spans="1:52" x14ac:dyDescent="0.45">
      <c r="A135" s="72" t="s">
        <v>961</v>
      </c>
      <c r="B135" s="73"/>
      <c r="C135" s="73">
        <v>760</v>
      </c>
      <c r="D135" s="73">
        <v>345</v>
      </c>
      <c r="E135" s="73">
        <v>238</v>
      </c>
      <c r="F135" s="73">
        <v>1387</v>
      </c>
      <c r="G135" s="73">
        <v>284</v>
      </c>
      <c r="H135" s="73">
        <v>487</v>
      </c>
      <c r="I135" s="73">
        <v>478</v>
      </c>
      <c r="J135" s="73">
        <v>520</v>
      </c>
      <c r="K135" s="73">
        <v>695</v>
      </c>
      <c r="L135" s="73">
        <v>1196</v>
      </c>
      <c r="M135" s="73">
        <v>1897</v>
      </c>
      <c r="N135" s="73">
        <v>7016</v>
      </c>
      <c r="O135" s="73">
        <v>8072</v>
      </c>
      <c r="P135" s="73">
        <v>9481</v>
      </c>
      <c r="Q135" s="73">
        <v>10234</v>
      </c>
      <c r="R135" s="73">
        <v>10241</v>
      </c>
      <c r="S135" s="73">
        <v>13820</v>
      </c>
      <c r="T135" s="73">
        <v>16820</v>
      </c>
      <c r="U135" s="73">
        <v>19383</v>
      </c>
      <c r="V135" s="73">
        <v>157406</v>
      </c>
      <c r="W135" s="73">
        <v>139266</v>
      </c>
      <c r="X135" s="73">
        <v>114835</v>
      </c>
      <c r="Y135" s="73">
        <v>95904</v>
      </c>
      <c r="Z135" s="73">
        <v>100921</v>
      </c>
      <c r="AA135" s="73">
        <v>126194</v>
      </c>
      <c r="AB135" s="73">
        <v>151152</v>
      </c>
      <c r="AC135" s="73">
        <v>175668</v>
      </c>
      <c r="AD135" s="73">
        <v>201886</v>
      </c>
      <c r="AE135" s="73">
        <v>229966</v>
      </c>
      <c r="AF135" s="73">
        <v>263557</v>
      </c>
      <c r="AG135" s="73">
        <v>301106</v>
      </c>
      <c r="AH135" s="73">
        <v>344114</v>
      </c>
      <c r="AI135" s="73">
        <v>383974</v>
      </c>
      <c r="AJ135" s="73">
        <v>428358</v>
      </c>
      <c r="AK135" s="73">
        <v>473455</v>
      </c>
      <c r="AL135" s="73">
        <v>520382</v>
      </c>
      <c r="AM135" s="73">
        <v>567705</v>
      </c>
      <c r="AN135" s="73">
        <v>614650</v>
      </c>
      <c r="AO135" s="73">
        <v>661005</v>
      </c>
      <c r="AP135" s="73">
        <v>706668</v>
      </c>
      <c r="AQ135" s="73">
        <v>753672</v>
      </c>
      <c r="AR135" s="73">
        <v>803262</v>
      </c>
      <c r="AS135" s="73">
        <v>848836</v>
      </c>
      <c r="AT135" s="73">
        <v>899743</v>
      </c>
      <c r="AU135" s="73">
        <v>952379</v>
      </c>
      <c r="AV135" s="73">
        <v>1005695</v>
      </c>
      <c r="AW135" s="73">
        <v>1057348</v>
      </c>
      <c r="AX135" s="73">
        <v>1113658</v>
      </c>
      <c r="AY135" s="73">
        <v>1174116</v>
      </c>
      <c r="AZ135" s="73">
        <v>1235422</v>
      </c>
    </row>
    <row r="136" spans="1:52" x14ac:dyDescent="0.45">
      <c r="A136" s="72" t="s">
        <v>962</v>
      </c>
      <c r="B136" s="73"/>
      <c r="C136" s="73">
        <v>0</v>
      </c>
      <c r="D136" s="73">
        <v>0</v>
      </c>
      <c r="E136" s="73">
        <v>0</v>
      </c>
      <c r="F136" s="73">
        <v>0</v>
      </c>
      <c r="G136" s="73">
        <v>0</v>
      </c>
      <c r="H136" s="73">
        <v>0</v>
      </c>
      <c r="I136" s="73">
        <v>0</v>
      </c>
      <c r="J136" s="73">
        <v>0</v>
      </c>
      <c r="K136" s="73">
        <v>0</v>
      </c>
      <c r="L136" s="73">
        <v>0</v>
      </c>
      <c r="M136" s="73">
        <v>0</v>
      </c>
      <c r="N136" s="73">
        <v>0</v>
      </c>
      <c r="O136" s="73">
        <v>0</v>
      </c>
      <c r="P136" s="73">
        <v>0</v>
      </c>
      <c r="Q136" s="73">
        <v>0</v>
      </c>
      <c r="R136" s="73">
        <v>1</v>
      </c>
      <c r="S136" s="73">
        <v>3</v>
      </c>
      <c r="T136" s="73">
        <v>7</v>
      </c>
      <c r="U136" s="73">
        <v>19</v>
      </c>
      <c r="V136" s="73">
        <v>214</v>
      </c>
      <c r="W136" s="73">
        <v>385</v>
      </c>
      <c r="X136" s="73">
        <v>625</v>
      </c>
      <c r="Y136" s="73">
        <v>998</v>
      </c>
      <c r="Z136" s="73">
        <v>1848</v>
      </c>
      <c r="AA136" s="73">
        <v>3722</v>
      </c>
      <c r="AB136" s="73">
        <v>6845</v>
      </c>
      <c r="AC136" s="73">
        <v>11602</v>
      </c>
      <c r="AD136" s="73">
        <v>18449</v>
      </c>
      <c r="AE136" s="73">
        <v>27589</v>
      </c>
      <c r="AF136" s="73">
        <v>39534</v>
      </c>
      <c r="AG136" s="73">
        <v>53989</v>
      </c>
      <c r="AH136" s="73">
        <v>70776</v>
      </c>
      <c r="AI136" s="73">
        <v>88058</v>
      </c>
      <c r="AJ136" s="73">
        <v>106969</v>
      </c>
      <c r="AK136" s="73">
        <v>126050</v>
      </c>
      <c r="AL136" s="73">
        <v>145468</v>
      </c>
      <c r="AM136" s="73">
        <v>164270</v>
      </c>
      <c r="AN136" s="73">
        <v>182714</v>
      </c>
      <c r="AO136" s="73">
        <v>200222</v>
      </c>
      <c r="AP136" s="73">
        <v>217333</v>
      </c>
      <c r="AQ136" s="73">
        <v>233734</v>
      </c>
      <c r="AR136" s="73">
        <v>250746</v>
      </c>
      <c r="AS136" s="73">
        <v>267101</v>
      </c>
      <c r="AT136" s="73">
        <v>284509</v>
      </c>
      <c r="AU136" s="73">
        <v>301779</v>
      </c>
      <c r="AV136" s="73">
        <v>319887</v>
      </c>
      <c r="AW136" s="73">
        <v>336952</v>
      </c>
      <c r="AX136" s="73">
        <v>355544</v>
      </c>
      <c r="AY136" s="73">
        <v>374948</v>
      </c>
      <c r="AZ136" s="73">
        <v>396045</v>
      </c>
    </row>
    <row r="137" spans="1:52" x14ac:dyDescent="0.45">
      <c r="A137" s="72" t="s">
        <v>963</v>
      </c>
      <c r="B137" s="73"/>
      <c r="C137" s="73">
        <v>0</v>
      </c>
      <c r="D137" s="73">
        <v>0</v>
      </c>
      <c r="E137" s="73">
        <v>0</v>
      </c>
      <c r="F137" s="73">
        <v>0</v>
      </c>
      <c r="G137" s="73">
        <v>0</v>
      </c>
      <c r="H137" s="73">
        <v>0</v>
      </c>
      <c r="I137" s="73">
        <v>0</v>
      </c>
      <c r="J137" s="73">
        <v>0</v>
      </c>
      <c r="K137" s="73">
        <v>0</v>
      </c>
      <c r="L137" s="73">
        <v>0</v>
      </c>
      <c r="M137" s="73">
        <v>0</v>
      </c>
      <c r="N137" s="73">
        <v>0</v>
      </c>
      <c r="O137" s="73">
        <v>0</v>
      </c>
      <c r="P137" s="73">
        <v>0</v>
      </c>
      <c r="Q137" s="73">
        <v>0</v>
      </c>
      <c r="R137" s="73">
        <v>0</v>
      </c>
      <c r="S137" s="73">
        <v>0</v>
      </c>
      <c r="T137" s="73">
        <v>0</v>
      </c>
      <c r="U137" s="73">
        <v>0</v>
      </c>
      <c r="V137" s="73">
        <v>0</v>
      </c>
      <c r="W137" s="73">
        <v>0</v>
      </c>
      <c r="X137" s="73">
        <v>0</v>
      </c>
      <c r="Y137" s="73">
        <v>0</v>
      </c>
      <c r="Z137" s="73">
        <v>0</v>
      </c>
      <c r="AA137" s="73">
        <v>0</v>
      </c>
      <c r="AB137" s="73">
        <v>0</v>
      </c>
      <c r="AC137" s="73">
        <v>0</v>
      </c>
      <c r="AD137" s="73">
        <v>0</v>
      </c>
      <c r="AE137" s="73">
        <v>0</v>
      </c>
      <c r="AF137" s="73">
        <v>0</v>
      </c>
      <c r="AG137" s="73">
        <v>0</v>
      </c>
      <c r="AH137" s="73">
        <v>0</v>
      </c>
      <c r="AI137" s="73">
        <v>0</v>
      </c>
      <c r="AJ137" s="73">
        <v>0</v>
      </c>
      <c r="AK137" s="73">
        <v>0</v>
      </c>
      <c r="AL137" s="73">
        <v>0</v>
      </c>
      <c r="AM137" s="73">
        <v>0</v>
      </c>
      <c r="AN137" s="73">
        <v>0</v>
      </c>
      <c r="AO137" s="73">
        <v>0</v>
      </c>
      <c r="AP137" s="73">
        <v>0</v>
      </c>
      <c r="AQ137" s="73">
        <v>0</v>
      </c>
      <c r="AR137" s="73">
        <v>0</v>
      </c>
      <c r="AS137" s="73">
        <v>0</v>
      </c>
      <c r="AT137" s="73">
        <v>0</v>
      </c>
      <c r="AU137" s="73">
        <v>0</v>
      </c>
      <c r="AV137" s="73">
        <v>0</v>
      </c>
      <c r="AW137" s="73">
        <v>0</v>
      </c>
      <c r="AX137" s="73">
        <v>0</v>
      </c>
      <c r="AY137" s="73">
        <v>0</v>
      </c>
      <c r="AZ137" s="73">
        <v>0</v>
      </c>
    </row>
    <row r="138" spans="1:52" x14ac:dyDescent="0.45">
      <c r="A138" s="72" t="s">
        <v>970</v>
      </c>
      <c r="B138" s="73"/>
      <c r="C138" s="73">
        <v>0</v>
      </c>
      <c r="D138" s="73">
        <v>0</v>
      </c>
      <c r="E138" s="73">
        <v>0</v>
      </c>
      <c r="F138" s="73">
        <v>0</v>
      </c>
      <c r="G138" s="73">
        <v>0</v>
      </c>
      <c r="H138" s="73">
        <v>0</v>
      </c>
      <c r="I138" s="73">
        <v>0</v>
      </c>
      <c r="J138" s="73">
        <v>0</v>
      </c>
      <c r="K138" s="73">
        <v>0</v>
      </c>
      <c r="L138" s="73">
        <v>0</v>
      </c>
      <c r="M138" s="73">
        <v>0</v>
      </c>
      <c r="N138" s="73">
        <v>0</v>
      </c>
      <c r="O138" s="73">
        <v>0</v>
      </c>
      <c r="P138" s="73">
        <v>0</v>
      </c>
      <c r="Q138" s="73">
        <v>0</v>
      </c>
      <c r="R138" s="73">
        <v>0</v>
      </c>
      <c r="S138" s="73">
        <v>0</v>
      </c>
      <c r="T138" s="73">
        <v>0</v>
      </c>
      <c r="U138" s="73">
        <v>0</v>
      </c>
      <c r="V138" s="73">
        <v>0</v>
      </c>
      <c r="W138" s="73">
        <v>0</v>
      </c>
      <c r="X138" s="73">
        <v>0</v>
      </c>
      <c r="Y138" s="73">
        <v>0</v>
      </c>
      <c r="Z138" s="73">
        <v>0</v>
      </c>
      <c r="AA138" s="73">
        <v>0</v>
      </c>
      <c r="AB138" s="73">
        <v>0</v>
      </c>
      <c r="AC138" s="73">
        <v>0</v>
      </c>
      <c r="AD138" s="73">
        <v>0</v>
      </c>
      <c r="AE138" s="73">
        <v>0</v>
      </c>
      <c r="AF138" s="73">
        <v>0</v>
      </c>
      <c r="AG138" s="73">
        <v>0</v>
      </c>
      <c r="AH138" s="73">
        <v>0</v>
      </c>
      <c r="AI138" s="73">
        <v>0</v>
      </c>
      <c r="AJ138" s="73">
        <v>0</v>
      </c>
      <c r="AK138" s="73">
        <v>0</v>
      </c>
      <c r="AL138" s="73">
        <v>0</v>
      </c>
      <c r="AM138" s="73">
        <v>0</v>
      </c>
      <c r="AN138" s="73">
        <v>0</v>
      </c>
      <c r="AO138" s="73">
        <v>0</v>
      </c>
      <c r="AP138" s="73">
        <v>0</v>
      </c>
      <c r="AQ138" s="73">
        <v>0</v>
      </c>
      <c r="AR138" s="73">
        <v>0</v>
      </c>
      <c r="AS138" s="73">
        <v>0</v>
      </c>
      <c r="AT138" s="73">
        <v>0</v>
      </c>
      <c r="AU138" s="73">
        <v>0</v>
      </c>
      <c r="AV138" s="73">
        <v>0</v>
      </c>
      <c r="AW138" s="73">
        <v>0</v>
      </c>
      <c r="AX138" s="73">
        <v>0</v>
      </c>
      <c r="AY138" s="73">
        <v>0</v>
      </c>
      <c r="AZ138" s="73">
        <v>0</v>
      </c>
    </row>
    <row r="139" spans="1:52" x14ac:dyDescent="0.45">
      <c r="A139" s="70" t="s">
        <v>964</v>
      </c>
      <c r="B139" s="71"/>
      <c r="C139" s="71">
        <v>0</v>
      </c>
      <c r="D139" s="71">
        <v>0</v>
      </c>
      <c r="E139" s="71">
        <v>0</v>
      </c>
      <c r="F139" s="71">
        <v>0</v>
      </c>
      <c r="G139" s="71">
        <v>0</v>
      </c>
      <c r="H139" s="71">
        <v>0</v>
      </c>
      <c r="I139" s="71">
        <v>0</v>
      </c>
      <c r="J139" s="71">
        <v>0</v>
      </c>
      <c r="K139" s="71">
        <v>0</v>
      </c>
      <c r="L139" s="71">
        <v>0</v>
      </c>
      <c r="M139" s="71">
        <v>0</v>
      </c>
      <c r="N139" s="71">
        <v>0</v>
      </c>
      <c r="O139" s="71">
        <v>0</v>
      </c>
      <c r="P139" s="71">
        <v>0</v>
      </c>
      <c r="Q139" s="71">
        <v>0</v>
      </c>
      <c r="R139" s="71">
        <v>73</v>
      </c>
      <c r="S139" s="71">
        <v>113</v>
      </c>
      <c r="T139" s="71">
        <v>149</v>
      </c>
      <c r="U139" s="71">
        <v>177</v>
      </c>
      <c r="V139" s="71">
        <v>575</v>
      </c>
      <c r="W139" s="71">
        <v>108</v>
      </c>
      <c r="X139" s="71">
        <v>21</v>
      </c>
      <c r="Y139" s="71">
        <v>13</v>
      </c>
      <c r="Z139" s="71">
        <v>11</v>
      </c>
      <c r="AA139" s="71">
        <v>12</v>
      </c>
      <c r="AB139" s="71">
        <v>11</v>
      </c>
      <c r="AC139" s="71">
        <v>12</v>
      </c>
      <c r="AD139" s="71">
        <v>17</v>
      </c>
      <c r="AE139" s="71">
        <v>131</v>
      </c>
      <c r="AF139" s="71">
        <v>1479</v>
      </c>
      <c r="AG139" s="71">
        <v>3516</v>
      </c>
      <c r="AH139" s="71">
        <v>5849</v>
      </c>
      <c r="AI139" s="71">
        <v>8312</v>
      </c>
      <c r="AJ139" s="71">
        <v>11021</v>
      </c>
      <c r="AK139" s="71">
        <v>13877</v>
      </c>
      <c r="AL139" s="71">
        <v>16893</v>
      </c>
      <c r="AM139" s="71">
        <v>20085</v>
      </c>
      <c r="AN139" s="71">
        <v>23428</v>
      </c>
      <c r="AO139" s="71">
        <v>26940</v>
      </c>
      <c r="AP139" s="71">
        <v>30703</v>
      </c>
      <c r="AQ139" s="71">
        <v>34904</v>
      </c>
      <c r="AR139" s="71">
        <v>39531</v>
      </c>
      <c r="AS139" s="71">
        <v>44439</v>
      </c>
      <c r="AT139" s="71">
        <v>49697</v>
      </c>
      <c r="AU139" s="71">
        <v>55245</v>
      </c>
      <c r="AV139" s="71">
        <v>60968</v>
      </c>
      <c r="AW139" s="71">
        <v>66766</v>
      </c>
      <c r="AX139" s="71">
        <v>72871</v>
      </c>
      <c r="AY139" s="71">
        <v>79366</v>
      </c>
      <c r="AZ139" s="71">
        <v>85987</v>
      </c>
    </row>
    <row r="140" spans="1:52" x14ac:dyDescent="0.45">
      <c r="A140" s="72" t="s">
        <v>965</v>
      </c>
      <c r="B140" s="73"/>
      <c r="C140" s="73">
        <v>0</v>
      </c>
      <c r="D140" s="73">
        <v>0</v>
      </c>
      <c r="E140" s="73">
        <v>0</v>
      </c>
      <c r="F140" s="73">
        <v>0</v>
      </c>
      <c r="G140" s="73">
        <v>0</v>
      </c>
      <c r="H140" s="73">
        <v>0</v>
      </c>
      <c r="I140" s="73">
        <v>0</v>
      </c>
      <c r="J140" s="73">
        <v>0</v>
      </c>
      <c r="K140" s="73">
        <v>0</v>
      </c>
      <c r="L140" s="73">
        <v>0</v>
      </c>
      <c r="M140" s="73">
        <v>0</v>
      </c>
      <c r="N140" s="73">
        <v>0</v>
      </c>
      <c r="O140" s="73">
        <v>0</v>
      </c>
      <c r="P140" s="73">
        <v>0</v>
      </c>
      <c r="Q140" s="73">
        <v>0</v>
      </c>
      <c r="R140" s="73">
        <v>4</v>
      </c>
      <c r="S140" s="73">
        <v>8</v>
      </c>
      <c r="T140" s="73">
        <v>14</v>
      </c>
      <c r="U140" s="73">
        <v>20</v>
      </c>
      <c r="V140" s="73">
        <v>134</v>
      </c>
      <c r="W140" s="73">
        <v>25</v>
      </c>
      <c r="X140" s="73">
        <v>5</v>
      </c>
      <c r="Y140" s="73">
        <v>2</v>
      </c>
      <c r="Z140" s="73">
        <v>2</v>
      </c>
      <c r="AA140" s="73">
        <v>3</v>
      </c>
      <c r="AB140" s="73">
        <v>3</v>
      </c>
      <c r="AC140" s="73">
        <v>4</v>
      </c>
      <c r="AD140" s="73">
        <v>7</v>
      </c>
      <c r="AE140" s="73">
        <v>57</v>
      </c>
      <c r="AF140" s="73">
        <v>705</v>
      </c>
      <c r="AG140" s="73">
        <v>1818</v>
      </c>
      <c r="AH140" s="73">
        <v>3253</v>
      </c>
      <c r="AI140" s="73">
        <v>4924</v>
      </c>
      <c r="AJ140" s="73">
        <v>6899</v>
      </c>
      <c r="AK140" s="73">
        <v>9126</v>
      </c>
      <c r="AL140" s="73">
        <v>11596</v>
      </c>
      <c r="AM140" s="73">
        <v>14337</v>
      </c>
      <c r="AN140" s="73">
        <v>17295</v>
      </c>
      <c r="AO140" s="73">
        <v>20484</v>
      </c>
      <c r="AP140" s="73">
        <v>23958</v>
      </c>
      <c r="AQ140" s="73">
        <v>27876</v>
      </c>
      <c r="AR140" s="73">
        <v>32200</v>
      </c>
      <c r="AS140" s="73">
        <v>36823</v>
      </c>
      <c r="AT140" s="73">
        <v>41802</v>
      </c>
      <c r="AU140" s="73">
        <v>47099</v>
      </c>
      <c r="AV140" s="73">
        <v>52580</v>
      </c>
      <c r="AW140" s="73">
        <v>58172</v>
      </c>
      <c r="AX140" s="73">
        <v>64062</v>
      </c>
      <c r="AY140" s="73">
        <v>70326</v>
      </c>
      <c r="AZ140" s="73">
        <v>76718</v>
      </c>
    </row>
    <row r="141" spans="1:52" x14ac:dyDescent="0.45">
      <c r="A141" s="72" t="s">
        <v>971</v>
      </c>
      <c r="B141" s="73"/>
      <c r="C141" s="73">
        <v>0</v>
      </c>
      <c r="D141" s="73">
        <v>0</v>
      </c>
      <c r="E141" s="73">
        <v>0</v>
      </c>
      <c r="F141" s="73">
        <v>0</v>
      </c>
      <c r="G141" s="73">
        <v>0</v>
      </c>
      <c r="H141" s="73">
        <v>0</v>
      </c>
      <c r="I141" s="73">
        <v>0</v>
      </c>
      <c r="J141" s="73">
        <v>0</v>
      </c>
      <c r="K141" s="73">
        <v>0</v>
      </c>
      <c r="L141" s="73">
        <v>0</v>
      </c>
      <c r="M141" s="73">
        <v>0</v>
      </c>
      <c r="N141" s="73">
        <v>0</v>
      </c>
      <c r="O141" s="73">
        <v>0</v>
      </c>
      <c r="P141" s="73">
        <v>0</v>
      </c>
      <c r="Q141" s="73">
        <v>0</v>
      </c>
      <c r="R141" s="73">
        <v>69</v>
      </c>
      <c r="S141" s="73">
        <v>105</v>
      </c>
      <c r="T141" s="73">
        <v>135</v>
      </c>
      <c r="U141" s="73">
        <v>157</v>
      </c>
      <c r="V141" s="73">
        <v>441</v>
      </c>
      <c r="W141" s="73">
        <v>83</v>
      </c>
      <c r="X141" s="73">
        <v>16</v>
      </c>
      <c r="Y141" s="73">
        <v>11</v>
      </c>
      <c r="Z141" s="73">
        <v>9</v>
      </c>
      <c r="AA141" s="73">
        <v>9</v>
      </c>
      <c r="AB141" s="73">
        <v>8</v>
      </c>
      <c r="AC141" s="73">
        <v>8</v>
      </c>
      <c r="AD141" s="73">
        <v>10</v>
      </c>
      <c r="AE141" s="73">
        <v>74</v>
      </c>
      <c r="AF141" s="73">
        <v>774</v>
      </c>
      <c r="AG141" s="73">
        <v>1698</v>
      </c>
      <c r="AH141" s="73">
        <v>2596</v>
      </c>
      <c r="AI141" s="73">
        <v>3388</v>
      </c>
      <c r="AJ141" s="73">
        <v>4122</v>
      </c>
      <c r="AK141" s="73">
        <v>4751</v>
      </c>
      <c r="AL141" s="73">
        <v>5297</v>
      </c>
      <c r="AM141" s="73">
        <v>5748</v>
      </c>
      <c r="AN141" s="73">
        <v>6133</v>
      </c>
      <c r="AO141" s="73">
        <v>6456</v>
      </c>
      <c r="AP141" s="73">
        <v>6745</v>
      </c>
      <c r="AQ141" s="73">
        <v>7028</v>
      </c>
      <c r="AR141" s="73">
        <v>7331</v>
      </c>
      <c r="AS141" s="73">
        <v>7616</v>
      </c>
      <c r="AT141" s="73">
        <v>7895</v>
      </c>
      <c r="AU141" s="73">
        <v>8146</v>
      </c>
      <c r="AV141" s="73">
        <v>8388</v>
      </c>
      <c r="AW141" s="73">
        <v>8594</v>
      </c>
      <c r="AX141" s="73">
        <v>8809</v>
      </c>
      <c r="AY141" s="73">
        <v>9040</v>
      </c>
      <c r="AZ141" s="73">
        <v>9269</v>
      </c>
    </row>
    <row r="142" spans="1:52" x14ac:dyDescent="0.45">
      <c r="A142" s="68" t="s">
        <v>974</v>
      </c>
      <c r="B142" s="69"/>
      <c r="C142" s="69">
        <v>305796</v>
      </c>
      <c r="D142" s="69">
        <v>345367</v>
      </c>
      <c r="E142" s="69">
        <v>309942</v>
      </c>
      <c r="F142" s="69">
        <v>341111</v>
      </c>
      <c r="G142" s="69">
        <v>375088</v>
      </c>
      <c r="H142" s="69">
        <v>451788</v>
      </c>
      <c r="I142" s="69">
        <v>418147</v>
      </c>
      <c r="J142" s="69">
        <v>435929</v>
      </c>
      <c r="K142" s="69">
        <v>350036</v>
      </c>
      <c r="L142" s="69">
        <v>361387</v>
      </c>
      <c r="M142" s="69">
        <v>437970</v>
      </c>
      <c r="N142" s="69">
        <v>358761</v>
      </c>
      <c r="O142" s="69">
        <v>434516</v>
      </c>
      <c r="P142" s="69">
        <v>452558</v>
      </c>
      <c r="Q142" s="69">
        <v>529607</v>
      </c>
      <c r="R142" s="69">
        <v>637057</v>
      </c>
      <c r="S142" s="69">
        <v>650820</v>
      </c>
      <c r="T142" s="69">
        <v>631098</v>
      </c>
      <c r="U142" s="69">
        <v>618831</v>
      </c>
      <c r="V142" s="69">
        <v>626305</v>
      </c>
      <c r="W142" s="69">
        <v>639939</v>
      </c>
      <c r="X142" s="69">
        <v>652290</v>
      </c>
      <c r="Y142" s="69">
        <v>673144</v>
      </c>
      <c r="Z142" s="69">
        <v>689676</v>
      </c>
      <c r="AA142" s="69">
        <v>706517</v>
      </c>
      <c r="AB142" s="69">
        <v>719037</v>
      </c>
      <c r="AC142" s="69">
        <v>725933</v>
      </c>
      <c r="AD142" s="69">
        <v>735419</v>
      </c>
      <c r="AE142" s="69">
        <v>747331</v>
      </c>
      <c r="AF142" s="69">
        <v>759451</v>
      </c>
      <c r="AG142" s="69">
        <v>770818</v>
      </c>
      <c r="AH142" s="69">
        <v>785802</v>
      </c>
      <c r="AI142" s="69">
        <v>793197</v>
      </c>
      <c r="AJ142" s="69">
        <v>807026</v>
      </c>
      <c r="AK142" s="69">
        <v>821531</v>
      </c>
      <c r="AL142" s="69">
        <v>836408</v>
      </c>
      <c r="AM142" s="69">
        <v>850637</v>
      </c>
      <c r="AN142" s="69">
        <v>864752</v>
      </c>
      <c r="AO142" s="69">
        <v>878920</v>
      </c>
      <c r="AP142" s="69">
        <v>890468</v>
      </c>
      <c r="AQ142" s="69">
        <v>906190</v>
      </c>
      <c r="AR142" s="69">
        <v>922008</v>
      </c>
      <c r="AS142" s="69">
        <v>940031</v>
      </c>
      <c r="AT142" s="69">
        <v>956945</v>
      </c>
      <c r="AU142" s="69">
        <v>973745</v>
      </c>
      <c r="AV142" s="69">
        <v>988525</v>
      </c>
      <c r="AW142" s="69">
        <v>1004681</v>
      </c>
      <c r="AX142" s="69">
        <v>1021373</v>
      </c>
      <c r="AY142" s="69">
        <v>1038701</v>
      </c>
      <c r="AZ142" s="69">
        <v>1056516</v>
      </c>
    </row>
    <row r="143" spans="1:52" x14ac:dyDescent="0.45">
      <c r="A143" s="70" t="s">
        <v>955</v>
      </c>
      <c r="B143" s="71"/>
      <c r="C143" s="71">
        <v>305796</v>
      </c>
      <c r="D143" s="71">
        <v>345367</v>
      </c>
      <c r="E143" s="71">
        <v>309942</v>
      </c>
      <c r="F143" s="71">
        <v>341111</v>
      </c>
      <c r="G143" s="71">
        <v>375088</v>
      </c>
      <c r="H143" s="71">
        <v>451788</v>
      </c>
      <c r="I143" s="71">
        <v>418147</v>
      </c>
      <c r="J143" s="71">
        <v>435929</v>
      </c>
      <c r="K143" s="71">
        <v>350036</v>
      </c>
      <c r="L143" s="71">
        <v>361387</v>
      </c>
      <c r="M143" s="71">
        <v>437970</v>
      </c>
      <c r="N143" s="71">
        <v>358761</v>
      </c>
      <c r="O143" s="71">
        <v>434516</v>
      </c>
      <c r="P143" s="71">
        <v>452558</v>
      </c>
      <c r="Q143" s="71">
        <v>529607</v>
      </c>
      <c r="R143" s="71">
        <v>637042</v>
      </c>
      <c r="S143" s="71">
        <v>650801</v>
      </c>
      <c r="T143" s="71">
        <v>631072</v>
      </c>
      <c r="U143" s="71">
        <v>618798</v>
      </c>
      <c r="V143" s="71">
        <v>626262</v>
      </c>
      <c r="W143" s="71">
        <v>639937</v>
      </c>
      <c r="X143" s="71">
        <v>652290</v>
      </c>
      <c r="Y143" s="71">
        <v>673144</v>
      </c>
      <c r="Z143" s="71">
        <v>689676</v>
      </c>
      <c r="AA143" s="71">
        <v>706516</v>
      </c>
      <c r="AB143" s="71">
        <v>719036</v>
      </c>
      <c r="AC143" s="71">
        <v>725931</v>
      </c>
      <c r="AD143" s="71">
        <v>735408</v>
      </c>
      <c r="AE143" s="71">
        <v>747240</v>
      </c>
      <c r="AF143" s="71">
        <v>758622</v>
      </c>
      <c r="AG143" s="71">
        <v>768630</v>
      </c>
      <c r="AH143" s="71">
        <v>781989</v>
      </c>
      <c r="AI143" s="71">
        <v>787580</v>
      </c>
      <c r="AJ143" s="71">
        <v>799303</v>
      </c>
      <c r="AK143" s="71">
        <v>811520</v>
      </c>
      <c r="AL143" s="71">
        <v>823800</v>
      </c>
      <c r="AM143" s="71">
        <v>835212</v>
      </c>
      <c r="AN143" s="71">
        <v>846306</v>
      </c>
      <c r="AO143" s="71">
        <v>857281</v>
      </c>
      <c r="AP143" s="71">
        <v>865430</v>
      </c>
      <c r="AQ143" s="71">
        <v>877385</v>
      </c>
      <c r="AR143" s="71">
        <v>889013</v>
      </c>
      <c r="AS143" s="71">
        <v>902508</v>
      </c>
      <c r="AT143" s="71">
        <v>914622</v>
      </c>
      <c r="AU143" s="71">
        <v>926286</v>
      </c>
      <c r="AV143" s="71">
        <v>935931</v>
      </c>
      <c r="AW143" s="71">
        <v>946535</v>
      </c>
      <c r="AX143" s="71">
        <v>957617</v>
      </c>
      <c r="AY143" s="71">
        <v>969024</v>
      </c>
      <c r="AZ143" s="71">
        <v>980995</v>
      </c>
    </row>
    <row r="144" spans="1:52" x14ac:dyDescent="0.45">
      <c r="A144" s="72" t="s">
        <v>957</v>
      </c>
      <c r="B144" s="73"/>
      <c r="C144" s="73">
        <v>305796</v>
      </c>
      <c r="D144" s="73">
        <v>345367</v>
      </c>
      <c r="E144" s="73">
        <v>309942</v>
      </c>
      <c r="F144" s="73">
        <v>341111</v>
      </c>
      <c r="G144" s="73">
        <v>375088</v>
      </c>
      <c r="H144" s="73">
        <v>451788</v>
      </c>
      <c r="I144" s="73">
        <v>418147</v>
      </c>
      <c r="J144" s="73">
        <v>435929</v>
      </c>
      <c r="K144" s="73">
        <v>350036</v>
      </c>
      <c r="L144" s="73">
        <v>361387</v>
      </c>
      <c r="M144" s="73">
        <v>437970</v>
      </c>
      <c r="N144" s="73">
        <v>358761</v>
      </c>
      <c r="O144" s="73">
        <v>434516</v>
      </c>
      <c r="P144" s="73">
        <v>452558</v>
      </c>
      <c r="Q144" s="73">
        <v>529607</v>
      </c>
      <c r="R144" s="73">
        <v>636960</v>
      </c>
      <c r="S144" s="73">
        <v>650702</v>
      </c>
      <c r="T144" s="73">
        <v>630953</v>
      </c>
      <c r="U144" s="73">
        <v>618652</v>
      </c>
      <c r="V144" s="73">
        <v>626083</v>
      </c>
      <c r="W144" s="73">
        <v>639706</v>
      </c>
      <c r="X144" s="73">
        <v>651992</v>
      </c>
      <c r="Y144" s="73">
        <v>672770</v>
      </c>
      <c r="Z144" s="73">
        <v>689204</v>
      </c>
      <c r="AA144" s="73">
        <v>705917</v>
      </c>
      <c r="AB144" s="73">
        <v>718283</v>
      </c>
      <c r="AC144" s="73">
        <v>724993</v>
      </c>
      <c r="AD144" s="73">
        <v>734233</v>
      </c>
      <c r="AE144" s="73">
        <v>745765</v>
      </c>
      <c r="AF144" s="73">
        <v>756769</v>
      </c>
      <c r="AG144" s="73">
        <v>766309</v>
      </c>
      <c r="AH144" s="73">
        <v>779062</v>
      </c>
      <c r="AI144" s="73">
        <v>783936</v>
      </c>
      <c r="AJ144" s="73">
        <v>794706</v>
      </c>
      <c r="AK144" s="73">
        <v>805744</v>
      </c>
      <c r="AL144" s="73">
        <v>816497</v>
      </c>
      <c r="AM144" s="73">
        <v>826048</v>
      </c>
      <c r="AN144" s="73">
        <v>834751</v>
      </c>
      <c r="AO144" s="73">
        <v>842828</v>
      </c>
      <c r="AP144" s="73">
        <v>847311</v>
      </c>
      <c r="AQ144" s="73">
        <v>854840</v>
      </c>
      <c r="AR144" s="73">
        <v>860864</v>
      </c>
      <c r="AS144" s="73">
        <v>867657</v>
      </c>
      <c r="AT144" s="73">
        <v>871438</v>
      </c>
      <c r="AU144" s="73">
        <v>873486</v>
      </c>
      <c r="AV144" s="73">
        <v>871532</v>
      </c>
      <c r="AW144" s="73">
        <v>868962</v>
      </c>
      <c r="AX144" s="73">
        <v>864327</v>
      </c>
      <c r="AY144" s="73">
        <v>858370</v>
      </c>
      <c r="AZ144" s="73">
        <v>850142</v>
      </c>
    </row>
    <row r="145" spans="1:52" x14ac:dyDescent="0.45">
      <c r="A145" s="72" t="s">
        <v>958</v>
      </c>
      <c r="B145" s="73"/>
      <c r="C145" s="73">
        <v>0</v>
      </c>
      <c r="D145" s="73">
        <v>0</v>
      </c>
      <c r="E145" s="73">
        <v>0</v>
      </c>
      <c r="F145" s="73">
        <v>0</v>
      </c>
      <c r="G145" s="73">
        <v>0</v>
      </c>
      <c r="H145" s="73">
        <v>0</v>
      </c>
      <c r="I145" s="73">
        <v>0</v>
      </c>
      <c r="J145" s="73">
        <v>0</v>
      </c>
      <c r="K145" s="73">
        <v>0</v>
      </c>
      <c r="L145" s="73">
        <v>0</v>
      </c>
      <c r="M145" s="73">
        <v>0</v>
      </c>
      <c r="N145" s="73">
        <v>0</v>
      </c>
      <c r="O145" s="73">
        <v>0</v>
      </c>
      <c r="P145" s="73">
        <v>0</v>
      </c>
      <c r="Q145" s="73">
        <v>0</v>
      </c>
      <c r="R145" s="73">
        <v>5</v>
      </c>
      <c r="S145" s="73">
        <v>7</v>
      </c>
      <c r="T145" s="73">
        <v>7</v>
      </c>
      <c r="U145" s="73">
        <v>12</v>
      </c>
      <c r="V145" s="73">
        <v>17</v>
      </c>
      <c r="W145" s="73">
        <v>26</v>
      </c>
      <c r="X145" s="73">
        <v>35</v>
      </c>
      <c r="Y145" s="73">
        <v>46</v>
      </c>
      <c r="Z145" s="73">
        <v>59</v>
      </c>
      <c r="AA145" s="73">
        <v>83</v>
      </c>
      <c r="AB145" s="73">
        <v>106</v>
      </c>
      <c r="AC145" s="73">
        <v>139</v>
      </c>
      <c r="AD145" s="73">
        <v>180</v>
      </c>
      <c r="AE145" s="73">
        <v>239</v>
      </c>
      <c r="AF145" s="73">
        <v>311</v>
      </c>
      <c r="AG145" s="73">
        <v>407</v>
      </c>
      <c r="AH145" s="73">
        <v>530</v>
      </c>
      <c r="AI145" s="73">
        <v>684</v>
      </c>
      <c r="AJ145" s="73">
        <v>895</v>
      </c>
      <c r="AK145" s="73">
        <v>1156</v>
      </c>
      <c r="AL145" s="73">
        <v>1504</v>
      </c>
      <c r="AM145" s="73">
        <v>1937</v>
      </c>
      <c r="AN145" s="73">
        <v>2503</v>
      </c>
      <c r="AO145" s="73">
        <v>3202</v>
      </c>
      <c r="AP145" s="73">
        <v>4088</v>
      </c>
      <c r="AQ145" s="73">
        <v>5196</v>
      </c>
      <c r="AR145" s="73">
        <v>6601</v>
      </c>
      <c r="AS145" s="73">
        <v>8301</v>
      </c>
      <c r="AT145" s="73">
        <v>10413</v>
      </c>
      <c r="AU145" s="73">
        <v>12873</v>
      </c>
      <c r="AV145" s="73">
        <v>15834</v>
      </c>
      <c r="AW145" s="73">
        <v>19192</v>
      </c>
      <c r="AX145" s="73">
        <v>23147</v>
      </c>
      <c r="AY145" s="73">
        <v>27459</v>
      </c>
      <c r="AZ145" s="73">
        <v>32347</v>
      </c>
    </row>
    <row r="146" spans="1:52" x14ac:dyDescent="0.45">
      <c r="A146" s="72" t="s">
        <v>975</v>
      </c>
      <c r="B146" s="73"/>
      <c r="C146" s="73">
        <v>0</v>
      </c>
      <c r="D146" s="73">
        <v>0</v>
      </c>
      <c r="E146" s="73">
        <v>0</v>
      </c>
      <c r="F146" s="73">
        <v>0</v>
      </c>
      <c r="G146" s="73">
        <v>0</v>
      </c>
      <c r="H146" s="73">
        <v>0</v>
      </c>
      <c r="I146" s="73">
        <v>0</v>
      </c>
      <c r="J146" s="73">
        <v>0</v>
      </c>
      <c r="K146" s="73">
        <v>0</v>
      </c>
      <c r="L146" s="73">
        <v>0</v>
      </c>
      <c r="M146" s="73">
        <v>0</v>
      </c>
      <c r="N146" s="73">
        <v>0</v>
      </c>
      <c r="O146" s="73">
        <v>0</v>
      </c>
      <c r="P146" s="73">
        <v>0</v>
      </c>
      <c r="Q146" s="73">
        <v>0</v>
      </c>
      <c r="R146" s="73">
        <v>75</v>
      </c>
      <c r="S146" s="73">
        <v>90</v>
      </c>
      <c r="T146" s="73">
        <v>105</v>
      </c>
      <c r="U146" s="73">
        <v>127</v>
      </c>
      <c r="V146" s="73">
        <v>153</v>
      </c>
      <c r="W146" s="73">
        <v>191</v>
      </c>
      <c r="X146" s="73">
        <v>236</v>
      </c>
      <c r="Y146" s="73">
        <v>292</v>
      </c>
      <c r="Z146" s="73">
        <v>361</v>
      </c>
      <c r="AA146" s="73">
        <v>444</v>
      </c>
      <c r="AB146" s="73">
        <v>548</v>
      </c>
      <c r="AC146" s="73">
        <v>664</v>
      </c>
      <c r="AD146" s="73">
        <v>811</v>
      </c>
      <c r="AE146" s="73">
        <v>987</v>
      </c>
      <c r="AF146" s="73">
        <v>1202</v>
      </c>
      <c r="AG146" s="73">
        <v>1458</v>
      </c>
      <c r="AH146" s="73">
        <v>1777</v>
      </c>
      <c r="AI146" s="73">
        <v>2133</v>
      </c>
      <c r="AJ146" s="73">
        <v>2590</v>
      </c>
      <c r="AK146" s="73">
        <v>3132</v>
      </c>
      <c r="AL146" s="73">
        <v>3803</v>
      </c>
      <c r="AM146" s="73">
        <v>4583</v>
      </c>
      <c r="AN146" s="73">
        <v>5546</v>
      </c>
      <c r="AO146" s="73">
        <v>6648</v>
      </c>
      <c r="AP146" s="73">
        <v>7998</v>
      </c>
      <c r="AQ146" s="73">
        <v>9538</v>
      </c>
      <c r="AR146" s="73">
        <v>11430</v>
      </c>
      <c r="AS146" s="73">
        <v>13590</v>
      </c>
      <c r="AT146" s="73">
        <v>16199</v>
      </c>
      <c r="AU146" s="73">
        <v>19076</v>
      </c>
      <c r="AV146" s="73">
        <v>22463</v>
      </c>
      <c r="AW146" s="73">
        <v>26183</v>
      </c>
      <c r="AX146" s="73">
        <v>30573</v>
      </c>
      <c r="AY146" s="73">
        <v>35319</v>
      </c>
      <c r="AZ146" s="73">
        <v>40842</v>
      </c>
    </row>
    <row r="147" spans="1:52" x14ac:dyDescent="0.45">
      <c r="A147" s="72" t="s">
        <v>969</v>
      </c>
      <c r="B147" s="73"/>
      <c r="C147" s="73">
        <v>0</v>
      </c>
      <c r="D147" s="73">
        <v>0</v>
      </c>
      <c r="E147" s="73">
        <v>0</v>
      </c>
      <c r="F147" s="73">
        <v>0</v>
      </c>
      <c r="G147" s="73">
        <v>0</v>
      </c>
      <c r="H147" s="73">
        <v>0</v>
      </c>
      <c r="I147" s="73">
        <v>0</v>
      </c>
      <c r="J147" s="73">
        <v>0</v>
      </c>
      <c r="K147" s="73">
        <v>0</v>
      </c>
      <c r="L147" s="73">
        <v>0</v>
      </c>
      <c r="M147" s="73">
        <v>0</v>
      </c>
      <c r="N147" s="73">
        <v>0</v>
      </c>
      <c r="O147" s="73">
        <v>0</v>
      </c>
      <c r="P147" s="73">
        <v>0</v>
      </c>
      <c r="Q147" s="73">
        <v>0</v>
      </c>
      <c r="R147" s="73">
        <v>2</v>
      </c>
      <c r="S147" s="73">
        <v>2</v>
      </c>
      <c r="T147" s="73">
        <v>7</v>
      </c>
      <c r="U147" s="73">
        <v>7</v>
      </c>
      <c r="V147" s="73">
        <v>9</v>
      </c>
      <c r="W147" s="73">
        <v>14</v>
      </c>
      <c r="X147" s="73">
        <v>27</v>
      </c>
      <c r="Y147" s="73">
        <v>36</v>
      </c>
      <c r="Z147" s="73">
        <v>52</v>
      </c>
      <c r="AA147" s="73">
        <v>72</v>
      </c>
      <c r="AB147" s="73">
        <v>99</v>
      </c>
      <c r="AC147" s="73">
        <v>135</v>
      </c>
      <c r="AD147" s="73">
        <v>184</v>
      </c>
      <c r="AE147" s="73">
        <v>249</v>
      </c>
      <c r="AF147" s="73">
        <v>340</v>
      </c>
      <c r="AG147" s="73">
        <v>456</v>
      </c>
      <c r="AH147" s="73">
        <v>620</v>
      </c>
      <c r="AI147" s="73">
        <v>827</v>
      </c>
      <c r="AJ147" s="73">
        <v>1112</v>
      </c>
      <c r="AK147" s="73">
        <v>1488</v>
      </c>
      <c r="AL147" s="73">
        <v>1996</v>
      </c>
      <c r="AM147" s="73">
        <v>2644</v>
      </c>
      <c r="AN147" s="73">
        <v>3506</v>
      </c>
      <c r="AO147" s="73">
        <v>4603</v>
      </c>
      <c r="AP147" s="73">
        <v>6033</v>
      </c>
      <c r="AQ147" s="73">
        <v>7811</v>
      </c>
      <c r="AR147" s="73">
        <v>10118</v>
      </c>
      <c r="AS147" s="73">
        <v>12960</v>
      </c>
      <c r="AT147" s="73">
        <v>16572</v>
      </c>
      <c r="AU147" s="73">
        <v>20851</v>
      </c>
      <c r="AV147" s="73">
        <v>26102</v>
      </c>
      <c r="AW147" s="73">
        <v>32198</v>
      </c>
      <c r="AX147" s="73">
        <v>39570</v>
      </c>
      <c r="AY147" s="73">
        <v>47876</v>
      </c>
      <c r="AZ147" s="73">
        <v>57664</v>
      </c>
    </row>
    <row r="148" spans="1:52" hidden="1" x14ac:dyDescent="0.45">
      <c r="A148" s="70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</row>
    <row r="149" spans="1:52" hidden="1" x14ac:dyDescent="0.45">
      <c r="A149" s="72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</row>
    <row r="150" spans="1:52" hidden="1" x14ac:dyDescent="0.45">
      <c r="A150" s="72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</row>
    <row r="151" spans="1:52" hidden="1" x14ac:dyDescent="0.45">
      <c r="A151" s="72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</row>
    <row r="152" spans="1:52" hidden="1" x14ac:dyDescent="0.45">
      <c r="A152" s="72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</row>
    <row r="153" spans="1:52" x14ac:dyDescent="0.45">
      <c r="A153" s="70" t="s">
        <v>960</v>
      </c>
      <c r="B153" s="71"/>
      <c r="C153" s="71">
        <v>0</v>
      </c>
      <c r="D153" s="71">
        <v>0</v>
      </c>
      <c r="E153" s="71">
        <v>0</v>
      </c>
      <c r="F153" s="71">
        <v>0</v>
      </c>
      <c r="G153" s="71">
        <v>0</v>
      </c>
      <c r="H153" s="71">
        <v>0</v>
      </c>
      <c r="I153" s="71">
        <v>0</v>
      </c>
      <c r="J153" s="71">
        <v>0</v>
      </c>
      <c r="K153" s="71">
        <v>0</v>
      </c>
      <c r="L153" s="71">
        <v>0</v>
      </c>
      <c r="M153" s="71">
        <v>0</v>
      </c>
      <c r="N153" s="71">
        <v>0</v>
      </c>
      <c r="O153" s="71">
        <v>0</v>
      </c>
      <c r="P153" s="71">
        <v>0</v>
      </c>
      <c r="Q153" s="71">
        <v>0</v>
      </c>
      <c r="R153" s="71">
        <v>0</v>
      </c>
      <c r="S153" s="71">
        <v>0</v>
      </c>
      <c r="T153" s="71">
        <v>1</v>
      </c>
      <c r="U153" s="71">
        <v>3</v>
      </c>
      <c r="V153" s="71">
        <v>5</v>
      </c>
      <c r="W153" s="71">
        <v>1</v>
      </c>
      <c r="X153" s="71">
        <v>0</v>
      </c>
      <c r="Y153" s="71">
        <v>0</v>
      </c>
      <c r="Z153" s="71">
        <v>0</v>
      </c>
      <c r="AA153" s="71">
        <v>1</v>
      </c>
      <c r="AB153" s="71">
        <v>1</v>
      </c>
      <c r="AC153" s="71">
        <v>2</v>
      </c>
      <c r="AD153" s="71">
        <v>11</v>
      </c>
      <c r="AE153" s="71">
        <v>91</v>
      </c>
      <c r="AF153" s="71">
        <v>328</v>
      </c>
      <c r="AG153" s="71">
        <v>662</v>
      </c>
      <c r="AH153" s="71">
        <v>1078</v>
      </c>
      <c r="AI153" s="71">
        <v>1545</v>
      </c>
      <c r="AJ153" s="71">
        <v>2109</v>
      </c>
      <c r="AK153" s="71">
        <v>2737</v>
      </c>
      <c r="AL153" s="71">
        <v>3454</v>
      </c>
      <c r="AM153" s="71">
        <v>4231</v>
      </c>
      <c r="AN153" s="71">
        <v>5088</v>
      </c>
      <c r="AO153" s="71">
        <v>5989</v>
      </c>
      <c r="AP153" s="71">
        <v>6953</v>
      </c>
      <c r="AQ153" s="71">
        <v>7992</v>
      </c>
      <c r="AR153" s="71">
        <v>9174</v>
      </c>
      <c r="AS153" s="71">
        <v>10481</v>
      </c>
      <c r="AT153" s="71">
        <v>11846</v>
      </c>
      <c r="AU153" s="71">
        <v>13313</v>
      </c>
      <c r="AV153" s="71">
        <v>14794</v>
      </c>
      <c r="AW153" s="71">
        <v>16375</v>
      </c>
      <c r="AX153" s="71">
        <v>17980</v>
      </c>
      <c r="AY153" s="71">
        <v>19680</v>
      </c>
      <c r="AZ153" s="71">
        <v>21366</v>
      </c>
    </row>
    <row r="154" spans="1:52" x14ac:dyDescent="0.45">
      <c r="A154" s="72" t="s">
        <v>961</v>
      </c>
      <c r="B154" s="73"/>
      <c r="C154" s="73">
        <v>0</v>
      </c>
      <c r="D154" s="73">
        <v>0</v>
      </c>
      <c r="E154" s="73">
        <v>0</v>
      </c>
      <c r="F154" s="73">
        <v>0</v>
      </c>
      <c r="G154" s="73">
        <v>0</v>
      </c>
      <c r="H154" s="73">
        <v>0</v>
      </c>
      <c r="I154" s="73">
        <v>0</v>
      </c>
      <c r="J154" s="73">
        <v>0</v>
      </c>
      <c r="K154" s="73">
        <v>0</v>
      </c>
      <c r="L154" s="73">
        <v>0</v>
      </c>
      <c r="M154" s="73">
        <v>0</v>
      </c>
      <c r="N154" s="73">
        <v>0</v>
      </c>
      <c r="O154" s="73">
        <v>0</v>
      </c>
      <c r="P154" s="73">
        <v>0</v>
      </c>
      <c r="Q154" s="73">
        <v>0</v>
      </c>
      <c r="R154" s="73">
        <v>0</v>
      </c>
      <c r="S154" s="73">
        <v>0</v>
      </c>
      <c r="T154" s="73">
        <v>0</v>
      </c>
      <c r="U154" s="73">
        <v>0</v>
      </c>
      <c r="V154" s="73">
        <v>0</v>
      </c>
      <c r="W154" s="73">
        <v>0</v>
      </c>
      <c r="X154" s="73">
        <v>0</v>
      </c>
      <c r="Y154" s="73">
        <v>0</v>
      </c>
      <c r="Z154" s="73">
        <v>0</v>
      </c>
      <c r="AA154" s="73">
        <v>0</v>
      </c>
      <c r="AB154" s="73">
        <v>0</v>
      </c>
      <c r="AC154" s="73">
        <v>0</v>
      </c>
      <c r="AD154" s="73">
        <v>0</v>
      </c>
      <c r="AE154" s="73">
        <v>0</v>
      </c>
      <c r="AF154" s="73">
        <v>0</v>
      </c>
      <c r="AG154" s="73">
        <v>0</v>
      </c>
      <c r="AH154" s="73">
        <v>0</v>
      </c>
      <c r="AI154" s="73">
        <v>0</v>
      </c>
      <c r="AJ154" s="73">
        <v>0</v>
      </c>
      <c r="AK154" s="73">
        <v>0</v>
      </c>
      <c r="AL154" s="73">
        <v>0</v>
      </c>
      <c r="AM154" s="73">
        <v>0</v>
      </c>
      <c r="AN154" s="73">
        <v>0</v>
      </c>
      <c r="AO154" s="73">
        <v>0</v>
      </c>
      <c r="AP154" s="73">
        <v>0</v>
      </c>
      <c r="AQ154" s="73">
        <v>0</v>
      </c>
      <c r="AR154" s="73">
        <v>0</v>
      </c>
      <c r="AS154" s="73">
        <v>0</v>
      </c>
      <c r="AT154" s="73">
        <v>0</v>
      </c>
      <c r="AU154" s="73">
        <v>0</v>
      </c>
      <c r="AV154" s="73">
        <v>0</v>
      </c>
      <c r="AW154" s="73">
        <v>0</v>
      </c>
      <c r="AX154" s="73">
        <v>0</v>
      </c>
      <c r="AY154" s="73">
        <v>0</v>
      </c>
      <c r="AZ154" s="73">
        <v>0</v>
      </c>
    </row>
    <row r="155" spans="1:52" x14ac:dyDescent="0.45">
      <c r="A155" s="72" t="s">
        <v>962</v>
      </c>
      <c r="B155" s="73"/>
      <c r="C155" s="73">
        <v>0</v>
      </c>
      <c r="D155" s="73">
        <v>0</v>
      </c>
      <c r="E155" s="73">
        <v>0</v>
      </c>
      <c r="F155" s="73">
        <v>0</v>
      </c>
      <c r="G155" s="73">
        <v>0</v>
      </c>
      <c r="H155" s="73">
        <v>0</v>
      </c>
      <c r="I155" s="73">
        <v>0</v>
      </c>
      <c r="J155" s="73">
        <v>0</v>
      </c>
      <c r="K155" s="73">
        <v>0</v>
      </c>
      <c r="L155" s="73">
        <v>0</v>
      </c>
      <c r="M155" s="73">
        <v>0</v>
      </c>
      <c r="N155" s="73">
        <v>0</v>
      </c>
      <c r="O155" s="73">
        <v>0</v>
      </c>
      <c r="P155" s="73">
        <v>0</v>
      </c>
      <c r="Q155" s="73">
        <v>0</v>
      </c>
      <c r="R155" s="73">
        <v>0</v>
      </c>
      <c r="S155" s="73">
        <v>0</v>
      </c>
      <c r="T155" s="73">
        <v>0</v>
      </c>
      <c r="U155" s="73">
        <v>0</v>
      </c>
      <c r="V155" s="73">
        <v>0</v>
      </c>
      <c r="W155" s="73">
        <v>0</v>
      </c>
      <c r="X155" s="73">
        <v>0</v>
      </c>
      <c r="Y155" s="73">
        <v>0</v>
      </c>
      <c r="Z155" s="73">
        <v>0</v>
      </c>
      <c r="AA155" s="73">
        <v>0</v>
      </c>
      <c r="AB155" s="73">
        <v>0</v>
      </c>
      <c r="AC155" s="73">
        <v>0</v>
      </c>
      <c r="AD155" s="73">
        <v>0</v>
      </c>
      <c r="AE155" s="73">
        <v>0</v>
      </c>
      <c r="AF155" s="73">
        <v>0</v>
      </c>
      <c r="AG155" s="73">
        <v>0</v>
      </c>
      <c r="AH155" s="73">
        <v>0</v>
      </c>
      <c r="AI155" s="73">
        <v>0</v>
      </c>
      <c r="AJ155" s="73">
        <v>0</v>
      </c>
      <c r="AK155" s="73">
        <v>0</v>
      </c>
      <c r="AL155" s="73">
        <v>0</v>
      </c>
      <c r="AM155" s="73">
        <v>0</v>
      </c>
      <c r="AN155" s="73">
        <v>0</v>
      </c>
      <c r="AO155" s="73">
        <v>0</v>
      </c>
      <c r="AP155" s="73">
        <v>0</v>
      </c>
      <c r="AQ155" s="73">
        <v>0</v>
      </c>
      <c r="AR155" s="73">
        <v>0</v>
      </c>
      <c r="AS155" s="73">
        <v>0</v>
      </c>
      <c r="AT155" s="73">
        <v>0</v>
      </c>
      <c r="AU155" s="73">
        <v>0</v>
      </c>
      <c r="AV155" s="73">
        <v>0</v>
      </c>
      <c r="AW155" s="73">
        <v>0</v>
      </c>
      <c r="AX155" s="73">
        <v>0</v>
      </c>
      <c r="AY155" s="73">
        <v>0</v>
      </c>
      <c r="AZ155" s="73">
        <v>0</v>
      </c>
    </row>
    <row r="156" spans="1:52" x14ac:dyDescent="0.45">
      <c r="A156" s="72" t="s">
        <v>963</v>
      </c>
      <c r="B156" s="73"/>
      <c r="C156" s="73">
        <v>0</v>
      </c>
      <c r="D156" s="73">
        <v>0</v>
      </c>
      <c r="E156" s="73">
        <v>0</v>
      </c>
      <c r="F156" s="73">
        <v>0</v>
      </c>
      <c r="G156" s="73">
        <v>0</v>
      </c>
      <c r="H156" s="73">
        <v>0</v>
      </c>
      <c r="I156" s="73">
        <v>0</v>
      </c>
      <c r="J156" s="73">
        <v>0</v>
      </c>
      <c r="K156" s="73">
        <v>0</v>
      </c>
      <c r="L156" s="73">
        <v>0</v>
      </c>
      <c r="M156" s="73">
        <v>0</v>
      </c>
      <c r="N156" s="73">
        <v>0</v>
      </c>
      <c r="O156" s="73">
        <v>0</v>
      </c>
      <c r="P156" s="73">
        <v>0</v>
      </c>
      <c r="Q156" s="73">
        <v>0</v>
      </c>
      <c r="R156" s="73">
        <v>0</v>
      </c>
      <c r="S156" s="73">
        <v>0</v>
      </c>
      <c r="T156" s="73">
        <v>1</v>
      </c>
      <c r="U156" s="73">
        <v>3</v>
      </c>
      <c r="V156" s="73">
        <v>5</v>
      </c>
      <c r="W156" s="73">
        <v>1</v>
      </c>
      <c r="X156" s="73">
        <v>0</v>
      </c>
      <c r="Y156" s="73">
        <v>0</v>
      </c>
      <c r="Z156" s="73">
        <v>0</v>
      </c>
      <c r="AA156" s="73">
        <v>1</v>
      </c>
      <c r="AB156" s="73">
        <v>1</v>
      </c>
      <c r="AC156" s="73">
        <v>2</v>
      </c>
      <c r="AD156" s="73">
        <v>11</v>
      </c>
      <c r="AE156" s="73">
        <v>91</v>
      </c>
      <c r="AF156" s="73">
        <v>328</v>
      </c>
      <c r="AG156" s="73">
        <v>662</v>
      </c>
      <c r="AH156" s="73">
        <v>1078</v>
      </c>
      <c r="AI156" s="73">
        <v>1545</v>
      </c>
      <c r="AJ156" s="73">
        <v>2109</v>
      </c>
      <c r="AK156" s="73">
        <v>2737</v>
      </c>
      <c r="AL156" s="73">
        <v>3454</v>
      </c>
      <c r="AM156" s="73">
        <v>4231</v>
      </c>
      <c r="AN156" s="73">
        <v>5088</v>
      </c>
      <c r="AO156" s="73">
        <v>5989</v>
      </c>
      <c r="AP156" s="73">
        <v>6953</v>
      </c>
      <c r="AQ156" s="73">
        <v>7992</v>
      </c>
      <c r="AR156" s="73">
        <v>9174</v>
      </c>
      <c r="AS156" s="73">
        <v>10481</v>
      </c>
      <c r="AT156" s="73">
        <v>11846</v>
      </c>
      <c r="AU156" s="73">
        <v>13313</v>
      </c>
      <c r="AV156" s="73">
        <v>14794</v>
      </c>
      <c r="AW156" s="73">
        <v>16375</v>
      </c>
      <c r="AX156" s="73">
        <v>17980</v>
      </c>
      <c r="AY156" s="73">
        <v>19680</v>
      </c>
      <c r="AZ156" s="73">
        <v>21366</v>
      </c>
    </row>
    <row r="157" spans="1:52" x14ac:dyDescent="0.45">
      <c r="A157" s="72" t="s">
        <v>970</v>
      </c>
      <c r="B157" s="73"/>
      <c r="C157" s="73">
        <v>0</v>
      </c>
      <c r="D157" s="73">
        <v>0</v>
      </c>
      <c r="E157" s="73">
        <v>0</v>
      </c>
      <c r="F157" s="73">
        <v>0</v>
      </c>
      <c r="G157" s="73">
        <v>0</v>
      </c>
      <c r="H157" s="73">
        <v>0</v>
      </c>
      <c r="I157" s="73">
        <v>0</v>
      </c>
      <c r="J157" s="73">
        <v>0</v>
      </c>
      <c r="K157" s="73">
        <v>0</v>
      </c>
      <c r="L157" s="73">
        <v>0</v>
      </c>
      <c r="M157" s="73">
        <v>0</v>
      </c>
      <c r="N157" s="73">
        <v>0</v>
      </c>
      <c r="O157" s="73">
        <v>0</v>
      </c>
      <c r="P157" s="73">
        <v>0</v>
      </c>
      <c r="Q157" s="73">
        <v>0</v>
      </c>
      <c r="R157" s="73">
        <v>0</v>
      </c>
      <c r="S157" s="73">
        <v>0</v>
      </c>
      <c r="T157" s="73">
        <v>0</v>
      </c>
      <c r="U157" s="73">
        <v>0</v>
      </c>
      <c r="V157" s="73">
        <v>0</v>
      </c>
      <c r="W157" s="73">
        <v>0</v>
      </c>
      <c r="X157" s="73">
        <v>0</v>
      </c>
      <c r="Y157" s="73">
        <v>0</v>
      </c>
      <c r="Z157" s="73">
        <v>0</v>
      </c>
      <c r="AA157" s="73">
        <v>0</v>
      </c>
      <c r="AB157" s="73">
        <v>0</v>
      </c>
      <c r="AC157" s="73">
        <v>0</v>
      </c>
      <c r="AD157" s="73">
        <v>0</v>
      </c>
      <c r="AE157" s="73">
        <v>0</v>
      </c>
      <c r="AF157" s="73">
        <v>0</v>
      </c>
      <c r="AG157" s="73">
        <v>0</v>
      </c>
      <c r="AH157" s="73">
        <v>0</v>
      </c>
      <c r="AI157" s="73">
        <v>0</v>
      </c>
      <c r="AJ157" s="73">
        <v>0</v>
      </c>
      <c r="AK157" s="73">
        <v>0</v>
      </c>
      <c r="AL157" s="73">
        <v>0</v>
      </c>
      <c r="AM157" s="73">
        <v>0</v>
      </c>
      <c r="AN157" s="73">
        <v>0</v>
      </c>
      <c r="AO157" s="73">
        <v>0</v>
      </c>
      <c r="AP157" s="73">
        <v>0</v>
      </c>
      <c r="AQ157" s="73">
        <v>0</v>
      </c>
      <c r="AR157" s="73">
        <v>0</v>
      </c>
      <c r="AS157" s="73">
        <v>0</v>
      </c>
      <c r="AT157" s="73">
        <v>0</v>
      </c>
      <c r="AU157" s="73">
        <v>0</v>
      </c>
      <c r="AV157" s="73">
        <v>0</v>
      </c>
      <c r="AW157" s="73">
        <v>0</v>
      </c>
      <c r="AX157" s="73">
        <v>0</v>
      </c>
      <c r="AY157" s="73">
        <v>0</v>
      </c>
      <c r="AZ157" s="73">
        <v>0</v>
      </c>
    </row>
    <row r="158" spans="1:52" x14ac:dyDescent="0.45">
      <c r="A158" s="70" t="s">
        <v>964</v>
      </c>
      <c r="B158" s="71"/>
      <c r="C158" s="71">
        <v>0</v>
      </c>
      <c r="D158" s="71">
        <v>0</v>
      </c>
      <c r="E158" s="71">
        <v>0</v>
      </c>
      <c r="F158" s="71">
        <v>0</v>
      </c>
      <c r="G158" s="71">
        <v>0</v>
      </c>
      <c r="H158" s="71">
        <v>0</v>
      </c>
      <c r="I158" s="71">
        <v>0</v>
      </c>
      <c r="J158" s="71">
        <v>0</v>
      </c>
      <c r="K158" s="71">
        <v>0</v>
      </c>
      <c r="L158" s="71">
        <v>0</v>
      </c>
      <c r="M158" s="71">
        <v>0</v>
      </c>
      <c r="N158" s="71">
        <v>0</v>
      </c>
      <c r="O158" s="71">
        <v>0</v>
      </c>
      <c r="P158" s="71">
        <v>0</v>
      </c>
      <c r="Q158" s="71">
        <v>0</v>
      </c>
      <c r="R158" s="71">
        <v>15</v>
      </c>
      <c r="S158" s="71">
        <v>19</v>
      </c>
      <c r="T158" s="71">
        <v>25</v>
      </c>
      <c r="U158" s="71">
        <v>30</v>
      </c>
      <c r="V158" s="71">
        <v>38</v>
      </c>
      <c r="W158" s="71">
        <v>1</v>
      </c>
      <c r="X158" s="71">
        <v>0</v>
      </c>
      <c r="Y158" s="71">
        <v>0</v>
      </c>
      <c r="Z158" s="71">
        <v>0</v>
      </c>
      <c r="AA158" s="71">
        <v>0</v>
      </c>
      <c r="AB158" s="71">
        <v>0</v>
      </c>
      <c r="AC158" s="71">
        <v>0</v>
      </c>
      <c r="AD158" s="71">
        <v>0</v>
      </c>
      <c r="AE158" s="71">
        <v>0</v>
      </c>
      <c r="AF158" s="71">
        <v>501</v>
      </c>
      <c r="AG158" s="71">
        <v>1526</v>
      </c>
      <c r="AH158" s="71">
        <v>2735</v>
      </c>
      <c r="AI158" s="71">
        <v>4072</v>
      </c>
      <c r="AJ158" s="71">
        <v>5614</v>
      </c>
      <c r="AK158" s="71">
        <v>7274</v>
      </c>
      <c r="AL158" s="71">
        <v>9154</v>
      </c>
      <c r="AM158" s="71">
        <v>11194</v>
      </c>
      <c r="AN158" s="71">
        <v>13358</v>
      </c>
      <c r="AO158" s="71">
        <v>15650</v>
      </c>
      <c r="AP158" s="71">
        <v>18085</v>
      </c>
      <c r="AQ158" s="71">
        <v>20813</v>
      </c>
      <c r="AR158" s="71">
        <v>23821</v>
      </c>
      <c r="AS158" s="71">
        <v>27042</v>
      </c>
      <c r="AT158" s="71">
        <v>30477</v>
      </c>
      <c r="AU158" s="71">
        <v>34146</v>
      </c>
      <c r="AV158" s="71">
        <v>37800</v>
      </c>
      <c r="AW158" s="71">
        <v>41771</v>
      </c>
      <c r="AX158" s="71">
        <v>45776</v>
      </c>
      <c r="AY158" s="71">
        <v>49997</v>
      </c>
      <c r="AZ158" s="71">
        <v>54155</v>
      </c>
    </row>
    <row r="159" spans="1:52" x14ac:dyDescent="0.45">
      <c r="A159" s="72" t="s">
        <v>965</v>
      </c>
      <c r="B159" s="73"/>
      <c r="C159" s="73">
        <v>0</v>
      </c>
      <c r="D159" s="73">
        <v>0</v>
      </c>
      <c r="E159" s="73">
        <v>0</v>
      </c>
      <c r="F159" s="73">
        <v>0</v>
      </c>
      <c r="G159" s="73">
        <v>0</v>
      </c>
      <c r="H159" s="73">
        <v>0</v>
      </c>
      <c r="I159" s="73">
        <v>0</v>
      </c>
      <c r="J159" s="73">
        <v>0</v>
      </c>
      <c r="K159" s="73">
        <v>0</v>
      </c>
      <c r="L159" s="73">
        <v>0</v>
      </c>
      <c r="M159" s="73">
        <v>0</v>
      </c>
      <c r="N159" s="73">
        <v>0</v>
      </c>
      <c r="O159" s="73">
        <v>0</v>
      </c>
      <c r="P159" s="73">
        <v>0</v>
      </c>
      <c r="Q159" s="73">
        <v>0</v>
      </c>
      <c r="R159" s="73">
        <v>0</v>
      </c>
      <c r="S159" s="73">
        <v>0</v>
      </c>
      <c r="T159" s="73">
        <v>0</v>
      </c>
      <c r="U159" s="73">
        <v>1</v>
      </c>
      <c r="V159" s="73">
        <v>3</v>
      </c>
      <c r="W159" s="73">
        <v>0</v>
      </c>
      <c r="X159" s="73">
        <v>0</v>
      </c>
      <c r="Y159" s="73">
        <v>0</v>
      </c>
      <c r="Z159" s="73">
        <v>0</v>
      </c>
      <c r="AA159" s="73">
        <v>0</v>
      </c>
      <c r="AB159" s="73">
        <v>0</v>
      </c>
      <c r="AC159" s="73">
        <v>0</v>
      </c>
      <c r="AD159" s="73">
        <v>0</v>
      </c>
      <c r="AE159" s="73">
        <v>0</v>
      </c>
      <c r="AF159" s="73">
        <v>233</v>
      </c>
      <c r="AG159" s="73">
        <v>774</v>
      </c>
      <c r="AH159" s="73">
        <v>1496</v>
      </c>
      <c r="AI159" s="73">
        <v>2375</v>
      </c>
      <c r="AJ159" s="73">
        <v>3465</v>
      </c>
      <c r="AK159" s="73">
        <v>4719</v>
      </c>
      <c r="AL159" s="73">
        <v>6212</v>
      </c>
      <c r="AM159" s="73">
        <v>7920</v>
      </c>
      <c r="AN159" s="73">
        <v>9770</v>
      </c>
      <c r="AO159" s="73">
        <v>11808</v>
      </c>
      <c r="AP159" s="73">
        <v>14003</v>
      </c>
      <c r="AQ159" s="73">
        <v>16524</v>
      </c>
      <c r="AR159" s="73">
        <v>19292</v>
      </c>
      <c r="AS159" s="73">
        <v>22302</v>
      </c>
      <c r="AT159" s="73">
        <v>25510</v>
      </c>
      <c r="AU159" s="73">
        <v>29002</v>
      </c>
      <c r="AV159" s="73">
        <v>32473</v>
      </c>
      <c r="AW159" s="73">
        <v>36291</v>
      </c>
      <c r="AX159" s="73">
        <v>40121</v>
      </c>
      <c r="AY159" s="73">
        <v>44202</v>
      </c>
      <c r="AZ159" s="73">
        <v>48195</v>
      </c>
    </row>
    <row r="160" spans="1:52" x14ac:dyDescent="0.45">
      <c r="A160" s="74" t="s">
        <v>971</v>
      </c>
      <c r="B160" s="58"/>
      <c r="C160" s="58">
        <v>0</v>
      </c>
      <c r="D160" s="58">
        <v>0</v>
      </c>
      <c r="E160" s="58">
        <v>0</v>
      </c>
      <c r="F160" s="58">
        <v>0</v>
      </c>
      <c r="G160" s="58">
        <v>0</v>
      </c>
      <c r="H160" s="58">
        <v>0</v>
      </c>
      <c r="I160" s="58">
        <v>0</v>
      </c>
      <c r="J160" s="58">
        <v>0</v>
      </c>
      <c r="K160" s="58">
        <v>0</v>
      </c>
      <c r="L160" s="58">
        <v>0</v>
      </c>
      <c r="M160" s="58">
        <v>0</v>
      </c>
      <c r="N160" s="58">
        <v>0</v>
      </c>
      <c r="O160" s="58">
        <v>0</v>
      </c>
      <c r="P160" s="58">
        <v>0</v>
      </c>
      <c r="Q160" s="58">
        <v>0</v>
      </c>
      <c r="R160" s="58">
        <v>15</v>
      </c>
      <c r="S160" s="58">
        <v>19</v>
      </c>
      <c r="T160" s="58">
        <v>25</v>
      </c>
      <c r="U160" s="58">
        <v>29</v>
      </c>
      <c r="V160" s="58">
        <v>35</v>
      </c>
      <c r="W160" s="58">
        <v>1</v>
      </c>
      <c r="X160" s="58">
        <v>0</v>
      </c>
      <c r="Y160" s="58">
        <v>0</v>
      </c>
      <c r="Z160" s="58">
        <v>0</v>
      </c>
      <c r="AA160" s="58">
        <v>0</v>
      </c>
      <c r="AB160" s="58">
        <v>0</v>
      </c>
      <c r="AC160" s="58">
        <v>0</v>
      </c>
      <c r="AD160" s="58">
        <v>0</v>
      </c>
      <c r="AE160" s="58">
        <v>0</v>
      </c>
      <c r="AF160" s="58">
        <v>268</v>
      </c>
      <c r="AG160" s="58">
        <v>752</v>
      </c>
      <c r="AH160" s="58">
        <v>1239</v>
      </c>
      <c r="AI160" s="58">
        <v>1697</v>
      </c>
      <c r="AJ160" s="58">
        <v>2149</v>
      </c>
      <c r="AK160" s="58">
        <v>2555</v>
      </c>
      <c r="AL160" s="58">
        <v>2942</v>
      </c>
      <c r="AM160" s="58">
        <v>3274</v>
      </c>
      <c r="AN160" s="58">
        <v>3588</v>
      </c>
      <c r="AO160" s="58">
        <v>3842</v>
      </c>
      <c r="AP160" s="58">
        <v>4082</v>
      </c>
      <c r="AQ160" s="58">
        <v>4289</v>
      </c>
      <c r="AR160" s="58">
        <v>4529</v>
      </c>
      <c r="AS160" s="58">
        <v>4740</v>
      </c>
      <c r="AT160" s="58">
        <v>4967</v>
      </c>
      <c r="AU160" s="58">
        <v>5144</v>
      </c>
      <c r="AV160" s="58">
        <v>5327</v>
      </c>
      <c r="AW160" s="58">
        <v>5480</v>
      </c>
      <c r="AX160" s="58">
        <v>5655</v>
      </c>
      <c r="AY160" s="58">
        <v>5795</v>
      </c>
      <c r="AZ160" s="58">
        <v>5960</v>
      </c>
    </row>
    <row r="161" spans="1:52" x14ac:dyDescent="0.45">
      <c r="A161" s="68" t="s">
        <v>976</v>
      </c>
      <c r="B161" s="69"/>
      <c r="C161" s="69">
        <v>121488</v>
      </c>
      <c r="D161" s="69">
        <v>111287</v>
      </c>
      <c r="E161" s="69">
        <v>91964</v>
      </c>
      <c r="F161" s="69">
        <v>139184</v>
      </c>
      <c r="G161" s="69">
        <v>92586</v>
      </c>
      <c r="H161" s="69">
        <v>106397</v>
      </c>
      <c r="I161" s="69">
        <v>109655</v>
      </c>
      <c r="J161" s="69">
        <v>100600</v>
      </c>
      <c r="K161" s="69">
        <v>55214</v>
      </c>
      <c r="L161" s="69">
        <v>117495</v>
      </c>
      <c r="M161" s="69">
        <v>100246</v>
      </c>
      <c r="N161" s="69">
        <v>100651</v>
      </c>
      <c r="O161" s="69">
        <v>122888</v>
      </c>
      <c r="P161" s="69">
        <v>103192</v>
      </c>
      <c r="Q161" s="69">
        <v>111307</v>
      </c>
      <c r="R161" s="69">
        <v>96910</v>
      </c>
      <c r="S161" s="69">
        <v>103872</v>
      </c>
      <c r="T161" s="69">
        <v>108968</v>
      </c>
      <c r="U161" s="69">
        <v>110807</v>
      </c>
      <c r="V161" s="69">
        <v>112156</v>
      </c>
      <c r="W161" s="69">
        <v>113993</v>
      </c>
      <c r="X161" s="69">
        <v>115076</v>
      </c>
      <c r="Y161" s="69">
        <v>116659</v>
      </c>
      <c r="Z161" s="69">
        <v>118286</v>
      </c>
      <c r="AA161" s="69">
        <v>120086</v>
      </c>
      <c r="AB161" s="69">
        <v>121113</v>
      </c>
      <c r="AC161" s="69">
        <v>122385</v>
      </c>
      <c r="AD161" s="69">
        <v>123785</v>
      </c>
      <c r="AE161" s="69">
        <v>125152</v>
      </c>
      <c r="AF161" s="69">
        <v>126531</v>
      </c>
      <c r="AG161" s="69">
        <v>127883</v>
      </c>
      <c r="AH161" s="69">
        <v>129484</v>
      </c>
      <c r="AI161" s="69">
        <v>130259</v>
      </c>
      <c r="AJ161" s="69">
        <v>131757</v>
      </c>
      <c r="AK161" s="69">
        <v>133281</v>
      </c>
      <c r="AL161" s="69">
        <v>134844</v>
      </c>
      <c r="AM161" s="69">
        <v>136442</v>
      </c>
      <c r="AN161" s="69">
        <v>138082</v>
      </c>
      <c r="AO161" s="69">
        <v>139699</v>
      </c>
      <c r="AP161" s="69">
        <v>141414</v>
      </c>
      <c r="AQ161" s="69">
        <v>143238</v>
      </c>
      <c r="AR161" s="69">
        <v>145071</v>
      </c>
      <c r="AS161" s="69">
        <v>146943</v>
      </c>
      <c r="AT161" s="69">
        <v>148765</v>
      </c>
      <c r="AU161" s="69">
        <v>150711</v>
      </c>
      <c r="AV161" s="69">
        <v>152606</v>
      </c>
      <c r="AW161" s="69">
        <v>154523</v>
      </c>
      <c r="AX161" s="69">
        <v>156480</v>
      </c>
      <c r="AY161" s="69">
        <v>158491</v>
      </c>
      <c r="AZ161" s="69">
        <v>160598</v>
      </c>
    </row>
    <row r="162" spans="1:52" x14ac:dyDescent="0.45">
      <c r="A162" s="70" t="s">
        <v>955</v>
      </c>
      <c r="B162" s="71"/>
      <c r="C162" s="71">
        <v>121488</v>
      </c>
      <c r="D162" s="71">
        <v>111287</v>
      </c>
      <c r="E162" s="71">
        <v>91964</v>
      </c>
      <c r="F162" s="71">
        <v>139184</v>
      </c>
      <c r="G162" s="71">
        <v>92586</v>
      </c>
      <c r="H162" s="71">
        <v>106397</v>
      </c>
      <c r="I162" s="71">
        <v>109655</v>
      </c>
      <c r="J162" s="71">
        <v>100600</v>
      </c>
      <c r="K162" s="71">
        <v>55214</v>
      </c>
      <c r="L162" s="71">
        <v>117495</v>
      </c>
      <c r="M162" s="71">
        <v>100246</v>
      </c>
      <c r="N162" s="71">
        <v>100651</v>
      </c>
      <c r="O162" s="71">
        <v>122888</v>
      </c>
      <c r="P162" s="71">
        <v>103192</v>
      </c>
      <c r="Q162" s="71">
        <v>111307</v>
      </c>
      <c r="R162" s="71">
        <v>96908</v>
      </c>
      <c r="S162" s="71">
        <v>103870</v>
      </c>
      <c r="T162" s="71">
        <v>108964</v>
      </c>
      <c r="U162" s="71">
        <v>110802</v>
      </c>
      <c r="V162" s="71">
        <v>112149</v>
      </c>
      <c r="W162" s="71">
        <v>113993</v>
      </c>
      <c r="X162" s="71">
        <v>115076</v>
      </c>
      <c r="Y162" s="71">
        <v>116659</v>
      </c>
      <c r="Z162" s="71">
        <v>118286</v>
      </c>
      <c r="AA162" s="71">
        <v>120086</v>
      </c>
      <c r="AB162" s="71">
        <v>121113</v>
      </c>
      <c r="AC162" s="71">
        <v>122385</v>
      </c>
      <c r="AD162" s="71">
        <v>123783</v>
      </c>
      <c r="AE162" s="71">
        <v>125136</v>
      </c>
      <c r="AF162" s="71">
        <v>126335</v>
      </c>
      <c r="AG162" s="71">
        <v>127350</v>
      </c>
      <c r="AH162" s="71">
        <v>128570</v>
      </c>
      <c r="AI162" s="71">
        <v>128906</v>
      </c>
      <c r="AJ162" s="71">
        <v>129928</v>
      </c>
      <c r="AK162" s="71">
        <v>130922</v>
      </c>
      <c r="AL162" s="71">
        <v>131920</v>
      </c>
      <c r="AM162" s="71">
        <v>132898</v>
      </c>
      <c r="AN162" s="71">
        <v>133890</v>
      </c>
      <c r="AO162" s="71">
        <v>134817</v>
      </c>
      <c r="AP162" s="71">
        <v>135805</v>
      </c>
      <c r="AQ162" s="71">
        <v>136808</v>
      </c>
      <c r="AR162" s="71">
        <v>137779</v>
      </c>
      <c r="AS162" s="71">
        <v>138728</v>
      </c>
      <c r="AT162" s="71">
        <v>139594</v>
      </c>
      <c r="AU162" s="71">
        <v>140503</v>
      </c>
      <c r="AV162" s="71">
        <v>141367</v>
      </c>
      <c r="AW162" s="71">
        <v>142161</v>
      </c>
      <c r="AX162" s="71">
        <v>143034</v>
      </c>
      <c r="AY162" s="71">
        <v>143885</v>
      </c>
      <c r="AZ162" s="71">
        <v>144714</v>
      </c>
    </row>
    <row r="163" spans="1:52" x14ac:dyDescent="0.45">
      <c r="A163" s="72" t="s">
        <v>957</v>
      </c>
      <c r="B163" s="73"/>
      <c r="C163" s="73">
        <v>121488</v>
      </c>
      <c r="D163" s="73">
        <v>111287</v>
      </c>
      <c r="E163" s="73">
        <v>91964</v>
      </c>
      <c r="F163" s="73">
        <v>139184</v>
      </c>
      <c r="G163" s="73">
        <v>92586</v>
      </c>
      <c r="H163" s="73">
        <v>106397</v>
      </c>
      <c r="I163" s="73">
        <v>109655</v>
      </c>
      <c r="J163" s="73">
        <v>100600</v>
      </c>
      <c r="K163" s="73">
        <v>55214</v>
      </c>
      <c r="L163" s="73">
        <v>117495</v>
      </c>
      <c r="M163" s="73">
        <v>100246</v>
      </c>
      <c r="N163" s="73">
        <v>100651</v>
      </c>
      <c r="O163" s="73">
        <v>122888</v>
      </c>
      <c r="P163" s="73">
        <v>103192</v>
      </c>
      <c r="Q163" s="73">
        <v>111307</v>
      </c>
      <c r="R163" s="73">
        <v>96897</v>
      </c>
      <c r="S163" s="73">
        <v>103854</v>
      </c>
      <c r="T163" s="73">
        <v>108944</v>
      </c>
      <c r="U163" s="73">
        <v>110778</v>
      </c>
      <c r="V163" s="73">
        <v>112117</v>
      </c>
      <c r="W163" s="73">
        <v>113952</v>
      </c>
      <c r="X163" s="73">
        <v>115025</v>
      </c>
      <c r="Y163" s="73">
        <v>116595</v>
      </c>
      <c r="Z163" s="73">
        <v>118206</v>
      </c>
      <c r="AA163" s="73">
        <v>119982</v>
      </c>
      <c r="AB163" s="73">
        <v>120981</v>
      </c>
      <c r="AC163" s="73">
        <v>122221</v>
      </c>
      <c r="AD163" s="73">
        <v>123579</v>
      </c>
      <c r="AE163" s="73">
        <v>124879</v>
      </c>
      <c r="AF163" s="73">
        <v>126017</v>
      </c>
      <c r="AG163" s="73">
        <v>126953</v>
      </c>
      <c r="AH163" s="73">
        <v>128073</v>
      </c>
      <c r="AI163" s="73">
        <v>128298</v>
      </c>
      <c r="AJ163" s="73">
        <v>129166</v>
      </c>
      <c r="AK163" s="73">
        <v>129975</v>
      </c>
      <c r="AL163" s="73">
        <v>130741</v>
      </c>
      <c r="AM163" s="73">
        <v>131429</v>
      </c>
      <c r="AN163" s="73">
        <v>132063</v>
      </c>
      <c r="AO163" s="73">
        <v>132542</v>
      </c>
      <c r="AP163" s="73">
        <v>132981</v>
      </c>
      <c r="AQ163" s="73">
        <v>133313</v>
      </c>
      <c r="AR163" s="73">
        <v>133470</v>
      </c>
      <c r="AS163" s="73">
        <v>133423</v>
      </c>
      <c r="AT163" s="73">
        <v>133111</v>
      </c>
      <c r="AU163" s="73">
        <v>132609</v>
      </c>
      <c r="AV163" s="73">
        <v>131826</v>
      </c>
      <c r="AW163" s="73">
        <v>130703</v>
      </c>
      <c r="AX163" s="73">
        <v>129384</v>
      </c>
      <c r="AY163" s="73">
        <v>127739</v>
      </c>
      <c r="AZ163" s="73">
        <v>125829</v>
      </c>
    </row>
    <row r="164" spans="1:52" x14ac:dyDescent="0.45">
      <c r="A164" s="72" t="s">
        <v>958</v>
      </c>
      <c r="B164" s="73"/>
      <c r="C164" s="73">
        <v>0</v>
      </c>
      <c r="D164" s="73">
        <v>0</v>
      </c>
      <c r="E164" s="73">
        <v>0</v>
      </c>
      <c r="F164" s="73">
        <v>0</v>
      </c>
      <c r="G164" s="73">
        <v>0</v>
      </c>
      <c r="H164" s="73">
        <v>0</v>
      </c>
      <c r="I164" s="73">
        <v>0</v>
      </c>
      <c r="J164" s="73">
        <v>0</v>
      </c>
      <c r="K164" s="73">
        <v>0</v>
      </c>
      <c r="L164" s="73">
        <v>0</v>
      </c>
      <c r="M164" s="73">
        <v>0</v>
      </c>
      <c r="N164" s="73">
        <v>0</v>
      </c>
      <c r="O164" s="73">
        <v>0</v>
      </c>
      <c r="P164" s="73">
        <v>0</v>
      </c>
      <c r="Q164" s="73">
        <v>0</v>
      </c>
      <c r="R164" s="73">
        <v>0</v>
      </c>
      <c r="S164" s="73">
        <v>0</v>
      </c>
      <c r="T164" s="73">
        <v>1</v>
      </c>
      <c r="U164" s="73">
        <v>1</v>
      </c>
      <c r="V164" s="73">
        <v>2</v>
      </c>
      <c r="W164" s="73">
        <v>2</v>
      </c>
      <c r="X164" s="73">
        <v>3</v>
      </c>
      <c r="Y164" s="73">
        <v>5</v>
      </c>
      <c r="Z164" s="73">
        <v>7</v>
      </c>
      <c r="AA164" s="73">
        <v>11</v>
      </c>
      <c r="AB164" s="73">
        <v>15</v>
      </c>
      <c r="AC164" s="73">
        <v>20</v>
      </c>
      <c r="AD164" s="73">
        <v>26</v>
      </c>
      <c r="AE164" s="73">
        <v>35</v>
      </c>
      <c r="AF164" s="73">
        <v>46</v>
      </c>
      <c r="AG164" s="73">
        <v>59</v>
      </c>
      <c r="AH164" s="73">
        <v>80</v>
      </c>
      <c r="AI164" s="73">
        <v>100</v>
      </c>
      <c r="AJ164" s="73">
        <v>132</v>
      </c>
      <c r="AK164" s="73">
        <v>171</v>
      </c>
      <c r="AL164" s="73">
        <v>221</v>
      </c>
      <c r="AM164" s="73">
        <v>286</v>
      </c>
      <c r="AN164" s="73">
        <v>363</v>
      </c>
      <c r="AO164" s="73">
        <v>463</v>
      </c>
      <c r="AP164" s="73">
        <v>589</v>
      </c>
      <c r="AQ164" s="73">
        <v>745</v>
      </c>
      <c r="AR164" s="73">
        <v>938</v>
      </c>
      <c r="AS164" s="73">
        <v>1174</v>
      </c>
      <c r="AT164" s="73">
        <v>1456</v>
      </c>
      <c r="AU164" s="73">
        <v>1794</v>
      </c>
      <c r="AV164" s="73">
        <v>2192</v>
      </c>
      <c r="AW164" s="73">
        <v>2651</v>
      </c>
      <c r="AX164" s="73">
        <v>3172</v>
      </c>
      <c r="AY164" s="73">
        <v>3751</v>
      </c>
      <c r="AZ164" s="73">
        <v>4369</v>
      </c>
    </row>
    <row r="165" spans="1:52" x14ac:dyDescent="0.45">
      <c r="A165" s="72" t="s">
        <v>975</v>
      </c>
      <c r="B165" s="73"/>
      <c r="C165" s="73">
        <v>0</v>
      </c>
      <c r="D165" s="73">
        <v>0</v>
      </c>
      <c r="E165" s="73">
        <v>0</v>
      </c>
      <c r="F165" s="73">
        <v>0</v>
      </c>
      <c r="G165" s="73">
        <v>0</v>
      </c>
      <c r="H165" s="73">
        <v>0</v>
      </c>
      <c r="I165" s="73">
        <v>0</v>
      </c>
      <c r="J165" s="73">
        <v>0</v>
      </c>
      <c r="K165" s="73">
        <v>0</v>
      </c>
      <c r="L165" s="73">
        <v>0</v>
      </c>
      <c r="M165" s="73">
        <v>0</v>
      </c>
      <c r="N165" s="73">
        <v>0</v>
      </c>
      <c r="O165" s="73">
        <v>0</v>
      </c>
      <c r="P165" s="73">
        <v>0</v>
      </c>
      <c r="Q165" s="73">
        <v>0</v>
      </c>
      <c r="R165" s="73">
        <v>11</v>
      </c>
      <c r="S165" s="73">
        <v>16</v>
      </c>
      <c r="T165" s="73">
        <v>19</v>
      </c>
      <c r="U165" s="73">
        <v>23</v>
      </c>
      <c r="V165" s="73">
        <v>29</v>
      </c>
      <c r="W165" s="73">
        <v>37</v>
      </c>
      <c r="X165" s="73">
        <v>46</v>
      </c>
      <c r="Y165" s="73">
        <v>57</v>
      </c>
      <c r="Z165" s="73">
        <v>68</v>
      </c>
      <c r="AA165" s="73">
        <v>86</v>
      </c>
      <c r="AB165" s="73">
        <v>103</v>
      </c>
      <c r="AC165" s="73">
        <v>126</v>
      </c>
      <c r="AD165" s="73">
        <v>154</v>
      </c>
      <c r="AE165" s="73">
        <v>187</v>
      </c>
      <c r="AF165" s="73">
        <v>226</v>
      </c>
      <c r="AG165" s="73">
        <v>275</v>
      </c>
      <c r="AH165" s="73">
        <v>329</v>
      </c>
      <c r="AI165" s="73">
        <v>392</v>
      </c>
      <c r="AJ165" s="73">
        <v>472</v>
      </c>
      <c r="AK165" s="73">
        <v>566</v>
      </c>
      <c r="AL165" s="73">
        <v>681</v>
      </c>
      <c r="AM165" s="73">
        <v>815</v>
      </c>
      <c r="AN165" s="73">
        <v>979</v>
      </c>
      <c r="AO165" s="73">
        <v>1171</v>
      </c>
      <c r="AP165" s="73">
        <v>1400</v>
      </c>
      <c r="AQ165" s="73">
        <v>1665</v>
      </c>
      <c r="AR165" s="73">
        <v>1980</v>
      </c>
      <c r="AS165" s="73">
        <v>2344</v>
      </c>
      <c r="AT165" s="73">
        <v>2764</v>
      </c>
      <c r="AU165" s="73">
        <v>3244</v>
      </c>
      <c r="AV165" s="73">
        <v>3792</v>
      </c>
      <c r="AW165" s="73">
        <v>4410</v>
      </c>
      <c r="AX165" s="73">
        <v>5109</v>
      </c>
      <c r="AY165" s="73">
        <v>5890</v>
      </c>
      <c r="AZ165" s="73">
        <v>6781</v>
      </c>
    </row>
    <row r="166" spans="1:52" x14ac:dyDescent="0.45">
      <c r="A166" s="72" t="s">
        <v>969</v>
      </c>
      <c r="B166" s="73"/>
      <c r="C166" s="73">
        <v>0</v>
      </c>
      <c r="D166" s="73">
        <v>0</v>
      </c>
      <c r="E166" s="73">
        <v>0</v>
      </c>
      <c r="F166" s="73">
        <v>0</v>
      </c>
      <c r="G166" s="73">
        <v>0</v>
      </c>
      <c r="H166" s="73">
        <v>0</v>
      </c>
      <c r="I166" s="73">
        <v>0</v>
      </c>
      <c r="J166" s="73">
        <v>0</v>
      </c>
      <c r="K166" s="73">
        <v>0</v>
      </c>
      <c r="L166" s="73">
        <v>0</v>
      </c>
      <c r="M166" s="73">
        <v>0</v>
      </c>
      <c r="N166" s="73">
        <v>0</v>
      </c>
      <c r="O166" s="73">
        <v>0</v>
      </c>
      <c r="P166" s="73">
        <v>0</v>
      </c>
      <c r="Q166" s="73">
        <v>0</v>
      </c>
      <c r="R166" s="73">
        <v>0</v>
      </c>
      <c r="S166" s="73">
        <v>0</v>
      </c>
      <c r="T166" s="73">
        <v>0</v>
      </c>
      <c r="U166" s="73">
        <v>0</v>
      </c>
      <c r="V166" s="73">
        <v>1</v>
      </c>
      <c r="W166" s="73">
        <v>2</v>
      </c>
      <c r="X166" s="73">
        <v>2</v>
      </c>
      <c r="Y166" s="73">
        <v>2</v>
      </c>
      <c r="Z166" s="73">
        <v>5</v>
      </c>
      <c r="AA166" s="73">
        <v>7</v>
      </c>
      <c r="AB166" s="73">
        <v>14</v>
      </c>
      <c r="AC166" s="73">
        <v>18</v>
      </c>
      <c r="AD166" s="73">
        <v>24</v>
      </c>
      <c r="AE166" s="73">
        <v>35</v>
      </c>
      <c r="AF166" s="73">
        <v>46</v>
      </c>
      <c r="AG166" s="73">
        <v>63</v>
      </c>
      <c r="AH166" s="73">
        <v>88</v>
      </c>
      <c r="AI166" s="73">
        <v>116</v>
      </c>
      <c r="AJ166" s="73">
        <v>158</v>
      </c>
      <c r="AK166" s="73">
        <v>210</v>
      </c>
      <c r="AL166" s="73">
        <v>277</v>
      </c>
      <c r="AM166" s="73">
        <v>368</v>
      </c>
      <c r="AN166" s="73">
        <v>485</v>
      </c>
      <c r="AO166" s="73">
        <v>641</v>
      </c>
      <c r="AP166" s="73">
        <v>835</v>
      </c>
      <c r="AQ166" s="73">
        <v>1085</v>
      </c>
      <c r="AR166" s="73">
        <v>1391</v>
      </c>
      <c r="AS166" s="73">
        <v>1787</v>
      </c>
      <c r="AT166" s="73">
        <v>2263</v>
      </c>
      <c r="AU166" s="73">
        <v>2856</v>
      </c>
      <c r="AV166" s="73">
        <v>3557</v>
      </c>
      <c r="AW166" s="73">
        <v>4397</v>
      </c>
      <c r="AX166" s="73">
        <v>5369</v>
      </c>
      <c r="AY166" s="73">
        <v>6505</v>
      </c>
      <c r="AZ166" s="73">
        <v>7735</v>
      </c>
    </row>
    <row r="167" spans="1:52" hidden="1" x14ac:dyDescent="0.45">
      <c r="A167" s="70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</row>
    <row r="168" spans="1:52" hidden="1" x14ac:dyDescent="0.45">
      <c r="A168" s="72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</row>
    <row r="169" spans="1:52" hidden="1" x14ac:dyDescent="0.45">
      <c r="A169" s="72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</row>
    <row r="170" spans="1:52" hidden="1" x14ac:dyDescent="0.45">
      <c r="A170" s="72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</row>
    <row r="171" spans="1:52" hidden="1" x14ac:dyDescent="0.45">
      <c r="A171" s="72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</row>
    <row r="172" spans="1:52" x14ac:dyDescent="0.45">
      <c r="A172" s="70" t="s">
        <v>960</v>
      </c>
      <c r="B172" s="71"/>
      <c r="C172" s="71">
        <v>0</v>
      </c>
      <c r="D172" s="71">
        <v>0</v>
      </c>
      <c r="E172" s="71">
        <v>0</v>
      </c>
      <c r="F172" s="71">
        <v>0</v>
      </c>
      <c r="G172" s="71">
        <v>0</v>
      </c>
      <c r="H172" s="71">
        <v>0</v>
      </c>
      <c r="I172" s="71">
        <v>0</v>
      </c>
      <c r="J172" s="71">
        <v>0</v>
      </c>
      <c r="K172" s="71">
        <v>0</v>
      </c>
      <c r="L172" s="71">
        <v>0</v>
      </c>
      <c r="M172" s="71">
        <v>0</v>
      </c>
      <c r="N172" s="71">
        <v>0</v>
      </c>
      <c r="O172" s="71">
        <v>0</v>
      </c>
      <c r="P172" s="71">
        <v>0</v>
      </c>
      <c r="Q172" s="71">
        <v>0</v>
      </c>
      <c r="R172" s="71">
        <v>0</v>
      </c>
      <c r="S172" s="71">
        <v>0</v>
      </c>
      <c r="T172" s="71">
        <v>0</v>
      </c>
      <c r="U172" s="71">
        <v>0</v>
      </c>
      <c r="V172" s="71">
        <v>0</v>
      </c>
      <c r="W172" s="71">
        <v>0</v>
      </c>
      <c r="X172" s="71">
        <v>0</v>
      </c>
      <c r="Y172" s="71">
        <v>0</v>
      </c>
      <c r="Z172" s="71">
        <v>0</v>
      </c>
      <c r="AA172" s="71">
        <v>0</v>
      </c>
      <c r="AB172" s="71">
        <v>0</v>
      </c>
      <c r="AC172" s="71">
        <v>0</v>
      </c>
      <c r="AD172" s="71">
        <v>2</v>
      </c>
      <c r="AE172" s="71">
        <v>16</v>
      </c>
      <c r="AF172" s="71">
        <v>67</v>
      </c>
      <c r="AG172" s="71">
        <v>141</v>
      </c>
      <c r="AH172" s="71">
        <v>226</v>
      </c>
      <c r="AI172" s="71">
        <v>327</v>
      </c>
      <c r="AJ172" s="71">
        <v>440</v>
      </c>
      <c r="AK172" s="71">
        <v>566</v>
      </c>
      <c r="AL172" s="71">
        <v>707</v>
      </c>
      <c r="AM172" s="71">
        <v>860</v>
      </c>
      <c r="AN172" s="71">
        <v>1026</v>
      </c>
      <c r="AO172" s="71">
        <v>1202</v>
      </c>
      <c r="AP172" s="71">
        <v>1385</v>
      </c>
      <c r="AQ172" s="71">
        <v>1588</v>
      </c>
      <c r="AR172" s="71">
        <v>1807</v>
      </c>
      <c r="AS172" s="71">
        <v>2043</v>
      </c>
      <c r="AT172" s="71">
        <v>2291</v>
      </c>
      <c r="AU172" s="71">
        <v>2552</v>
      </c>
      <c r="AV172" s="71">
        <v>2819</v>
      </c>
      <c r="AW172" s="71">
        <v>3098</v>
      </c>
      <c r="AX172" s="71">
        <v>3375</v>
      </c>
      <c r="AY172" s="71">
        <v>3667</v>
      </c>
      <c r="AZ172" s="71">
        <v>4000</v>
      </c>
    </row>
    <row r="173" spans="1:52" x14ac:dyDescent="0.45">
      <c r="A173" s="72" t="s">
        <v>961</v>
      </c>
      <c r="B173" s="73"/>
      <c r="C173" s="73">
        <v>0</v>
      </c>
      <c r="D173" s="73">
        <v>0</v>
      </c>
      <c r="E173" s="73">
        <v>0</v>
      </c>
      <c r="F173" s="73">
        <v>0</v>
      </c>
      <c r="G173" s="73">
        <v>0</v>
      </c>
      <c r="H173" s="73">
        <v>0</v>
      </c>
      <c r="I173" s="73">
        <v>0</v>
      </c>
      <c r="J173" s="73">
        <v>0</v>
      </c>
      <c r="K173" s="73">
        <v>0</v>
      </c>
      <c r="L173" s="73">
        <v>0</v>
      </c>
      <c r="M173" s="73">
        <v>0</v>
      </c>
      <c r="N173" s="73">
        <v>0</v>
      </c>
      <c r="O173" s="73">
        <v>0</v>
      </c>
      <c r="P173" s="73">
        <v>0</v>
      </c>
      <c r="Q173" s="73">
        <v>0</v>
      </c>
      <c r="R173" s="73">
        <v>0</v>
      </c>
      <c r="S173" s="73">
        <v>0</v>
      </c>
      <c r="T173" s="73">
        <v>0</v>
      </c>
      <c r="U173" s="73">
        <v>0</v>
      </c>
      <c r="V173" s="73">
        <v>0</v>
      </c>
      <c r="W173" s="73">
        <v>0</v>
      </c>
      <c r="X173" s="73">
        <v>0</v>
      </c>
      <c r="Y173" s="73">
        <v>0</v>
      </c>
      <c r="Z173" s="73">
        <v>0</v>
      </c>
      <c r="AA173" s="73">
        <v>0</v>
      </c>
      <c r="AB173" s="73">
        <v>0</v>
      </c>
      <c r="AC173" s="73">
        <v>0</v>
      </c>
      <c r="AD173" s="73">
        <v>0</v>
      </c>
      <c r="AE173" s="73">
        <v>0</v>
      </c>
      <c r="AF173" s="73">
        <v>0</v>
      </c>
      <c r="AG173" s="73">
        <v>0</v>
      </c>
      <c r="AH173" s="73">
        <v>0</v>
      </c>
      <c r="AI173" s="73">
        <v>0</v>
      </c>
      <c r="AJ173" s="73">
        <v>0</v>
      </c>
      <c r="AK173" s="73">
        <v>0</v>
      </c>
      <c r="AL173" s="73">
        <v>0</v>
      </c>
      <c r="AM173" s="73">
        <v>0</v>
      </c>
      <c r="AN173" s="73">
        <v>0</v>
      </c>
      <c r="AO173" s="73">
        <v>0</v>
      </c>
      <c r="AP173" s="73">
        <v>0</v>
      </c>
      <c r="AQ173" s="73">
        <v>0</v>
      </c>
      <c r="AR173" s="73">
        <v>0</v>
      </c>
      <c r="AS173" s="73">
        <v>0</v>
      </c>
      <c r="AT173" s="73">
        <v>0</v>
      </c>
      <c r="AU173" s="73">
        <v>0</v>
      </c>
      <c r="AV173" s="73">
        <v>0</v>
      </c>
      <c r="AW173" s="73">
        <v>0</v>
      </c>
      <c r="AX173" s="73">
        <v>0</v>
      </c>
      <c r="AY173" s="73">
        <v>0</v>
      </c>
      <c r="AZ173" s="73">
        <v>0</v>
      </c>
    </row>
    <row r="174" spans="1:52" x14ac:dyDescent="0.45">
      <c r="A174" s="72" t="s">
        <v>962</v>
      </c>
      <c r="B174" s="73"/>
      <c r="C174" s="73">
        <v>0</v>
      </c>
      <c r="D174" s="73">
        <v>0</v>
      </c>
      <c r="E174" s="73">
        <v>0</v>
      </c>
      <c r="F174" s="73">
        <v>0</v>
      </c>
      <c r="G174" s="73">
        <v>0</v>
      </c>
      <c r="H174" s="73">
        <v>0</v>
      </c>
      <c r="I174" s="73">
        <v>0</v>
      </c>
      <c r="J174" s="73">
        <v>0</v>
      </c>
      <c r="K174" s="73">
        <v>0</v>
      </c>
      <c r="L174" s="73">
        <v>0</v>
      </c>
      <c r="M174" s="73">
        <v>0</v>
      </c>
      <c r="N174" s="73">
        <v>0</v>
      </c>
      <c r="O174" s="73">
        <v>0</v>
      </c>
      <c r="P174" s="73">
        <v>0</v>
      </c>
      <c r="Q174" s="73">
        <v>0</v>
      </c>
      <c r="R174" s="73">
        <v>0</v>
      </c>
      <c r="S174" s="73">
        <v>0</v>
      </c>
      <c r="T174" s="73">
        <v>0</v>
      </c>
      <c r="U174" s="73">
        <v>0</v>
      </c>
      <c r="V174" s="73">
        <v>0</v>
      </c>
      <c r="W174" s="73">
        <v>0</v>
      </c>
      <c r="X174" s="73">
        <v>0</v>
      </c>
      <c r="Y174" s="73">
        <v>0</v>
      </c>
      <c r="Z174" s="73">
        <v>0</v>
      </c>
      <c r="AA174" s="73">
        <v>0</v>
      </c>
      <c r="AB174" s="73">
        <v>0</v>
      </c>
      <c r="AC174" s="73">
        <v>0</v>
      </c>
      <c r="AD174" s="73">
        <v>0</v>
      </c>
      <c r="AE174" s="73">
        <v>0</v>
      </c>
      <c r="AF174" s="73">
        <v>0</v>
      </c>
      <c r="AG174" s="73">
        <v>0</v>
      </c>
      <c r="AH174" s="73">
        <v>0</v>
      </c>
      <c r="AI174" s="73">
        <v>0</v>
      </c>
      <c r="AJ174" s="73">
        <v>0</v>
      </c>
      <c r="AK174" s="73">
        <v>0</v>
      </c>
      <c r="AL174" s="73">
        <v>0</v>
      </c>
      <c r="AM174" s="73">
        <v>0</v>
      </c>
      <c r="AN174" s="73">
        <v>0</v>
      </c>
      <c r="AO174" s="73">
        <v>0</v>
      </c>
      <c r="AP174" s="73">
        <v>0</v>
      </c>
      <c r="AQ174" s="73">
        <v>0</v>
      </c>
      <c r="AR174" s="73">
        <v>0</v>
      </c>
      <c r="AS174" s="73">
        <v>0</v>
      </c>
      <c r="AT174" s="73">
        <v>0</v>
      </c>
      <c r="AU174" s="73">
        <v>0</v>
      </c>
      <c r="AV174" s="73">
        <v>0</v>
      </c>
      <c r="AW174" s="73">
        <v>0</v>
      </c>
      <c r="AX174" s="73">
        <v>0</v>
      </c>
      <c r="AY174" s="73">
        <v>0</v>
      </c>
      <c r="AZ174" s="73">
        <v>0</v>
      </c>
    </row>
    <row r="175" spans="1:52" x14ac:dyDescent="0.45">
      <c r="A175" s="72" t="s">
        <v>963</v>
      </c>
      <c r="B175" s="73"/>
      <c r="C175" s="73">
        <v>0</v>
      </c>
      <c r="D175" s="73">
        <v>0</v>
      </c>
      <c r="E175" s="73">
        <v>0</v>
      </c>
      <c r="F175" s="73">
        <v>0</v>
      </c>
      <c r="G175" s="73">
        <v>0</v>
      </c>
      <c r="H175" s="73">
        <v>0</v>
      </c>
      <c r="I175" s="73">
        <v>0</v>
      </c>
      <c r="J175" s="73">
        <v>0</v>
      </c>
      <c r="K175" s="73">
        <v>0</v>
      </c>
      <c r="L175" s="73">
        <v>0</v>
      </c>
      <c r="M175" s="73">
        <v>0</v>
      </c>
      <c r="N175" s="73">
        <v>0</v>
      </c>
      <c r="O175" s="73">
        <v>0</v>
      </c>
      <c r="P175" s="73">
        <v>0</v>
      </c>
      <c r="Q175" s="73">
        <v>0</v>
      </c>
      <c r="R175" s="73">
        <v>0</v>
      </c>
      <c r="S175" s="73">
        <v>0</v>
      </c>
      <c r="T175" s="73">
        <v>0</v>
      </c>
      <c r="U175" s="73">
        <v>0</v>
      </c>
      <c r="V175" s="73">
        <v>0</v>
      </c>
      <c r="W175" s="73">
        <v>0</v>
      </c>
      <c r="X175" s="73">
        <v>0</v>
      </c>
      <c r="Y175" s="73">
        <v>0</v>
      </c>
      <c r="Z175" s="73">
        <v>0</v>
      </c>
      <c r="AA175" s="73">
        <v>0</v>
      </c>
      <c r="AB175" s="73">
        <v>0</v>
      </c>
      <c r="AC175" s="73">
        <v>0</v>
      </c>
      <c r="AD175" s="73">
        <v>2</v>
      </c>
      <c r="AE175" s="73">
        <v>16</v>
      </c>
      <c r="AF175" s="73">
        <v>67</v>
      </c>
      <c r="AG175" s="73">
        <v>141</v>
      </c>
      <c r="AH175" s="73">
        <v>226</v>
      </c>
      <c r="AI175" s="73">
        <v>327</v>
      </c>
      <c r="AJ175" s="73">
        <v>440</v>
      </c>
      <c r="AK175" s="73">
        <v>566</v>
      </c>
      <c r="AL175" s="73">
        <v>707</v>
      </c>
      <c r="AM175" s="73">
        <v>860</v>
      </c>
      <c r="AN175" s="73">
        <v>1026</v>
      </c>
      <c r="AO175" s="73">
        <v>1202</v>
      </c>
      <c r="AP175" s="73">
        <v>1385</v>
      </c>
      <c r="AQ175" s="73">
        <v>1588</v>
      </c>
      <c r="AR175" s="73">
        <v>1807</v>
      </c>
      <c r="AS175" s="73">
        <v>2043</v>
      </c>
      <c r="AT175" s="73">
        <v>2291</v>
      </c>
      <c r="AU175" s="73">
        <v>2552</v>
      </c>
      <c r="AV175" s="73">
        <v>2819</v>
      </c>
      <c r="AW175" s="73">
        <v>3098</v>
      </c>
      <c r="AX175" s="73">
        <v>3375</v>
      </c>
      <c r="AY175" s="73">
        <v>3667</v>
      </c>
      <c r="AZ175" s="73">
        <v>4000</v>
      </c>
    </row>
    <row r="176" spans="1:52" x14ac:dyDescent="0.45">
      <c r="A176" s="72" t="s">
        <v>970</v>
      </c>
      <c r="B176" s="73"/>
      <c r="C176" s="73">
        <v>0</v>
      </c>
      <c r="D176" s="73">
        <v>0</v>
      </c>
      <c r="E176" s="73">
        <v>0</v>
      </c>
      <c r="F176" s="73">
        <v>0</v>
      </c>
      <c r="G176" s="73">
        <v>0</v>
      </c>
      <c r="H176" s="73">
        <v>0</v>
      </c>
      <c r="I176" s="73">
        <v>0</v>
      </c>
      <c r="J176" s="73">
        <v>0</v>
      </c>
      <c r="K176" s="73">
        <v>0</v>
      </c>
      <c r="L176" s="73">
        <v>0</v>
      </c>
      <c r="M176" s="73">
        <v>0</v>
      </c>
      <c r="N176" s="73">
        <v>0</v>
      </c>
      <c r="O176" s="73">
        <v>0</v>
      </c>
      <c r="P176" s="73">
        <v>0</v>
      </c>
      <c r="Q176" s="73">
        <v>0</v>
      </c>
      <c r="R176" s="73">
        <v>0</v>
      </c>
      <c r="S176" s="73">
        <v>0</v>
      </c>
      <c r="T176" s="73">
        <v>0</v>
      </c>
      <c r="U176" s="73">
        <v>0</v>
      </c>
      <c r="V176" s="73">
        <v>0</v>
      </c>
      <c r="W176" s="73">
        <v>0</v>
      </c>
      <c r="X176" s="73">
        <v>0</v>
      </c>
      <c r="Y176" s="73">
        <v>0</v>
      </c>
      <c r="Z176" s="73">
        <v>0</v>
      </c>
      <c r="AA176" s="73">
        <v>0</v>
      </c>
      <c r="AB176" s="73">
        <v>0</v>
      </c>
      <c r="AC176" s="73">
        <v>0</v>
      </c>
      <c r="AD176" s="73">
        <v>0</v>
      </c>
      <c r="AE176" s="73">
        <v>0</v>
      </c>
      <c r="AF176" s="73">
        <v>0</v>
      </c>
      <c r="AG176" s="73">
        <v>0</v>
      </c>
      <c r="AH176" s="73">
        <v>0</v>
      </c>
      <c r="AI176" s="73">
        <v>0</v>
      </c>
      <c r="AJ176" s="73">
        <v>0</v>
      </c>
      <c r="AK176" s="73">
        <v>0</v>
      </c>
      <c r="AL176" s="73">
        <v>0</v>
      </c>
      <c r="AM176" s="73">
        <v>0</v>
      </c>
      <c r="AN176" s="73">
        <v>0</v>
      </c>
      <c r="AO176" s="73">
        <v>0</v>
      </c>
      <c r="AP176" s="73">
        <v>0</v>
      </c>
      <c r="AQ176" s="73">
        <v>0</v>
      </c>
      <c r="AR176" s="73">
        <v>0</v>
      </c>
      <c r="AS176" s="73">
        <v>0</v>
      </c>
      <c r="AT176" s="73">
        <v>0</v>
      </c>
      <c r="AU176" s="73">
        <v>0</v>
      </c>
      <c r="AV176" s="73">
        <v>0</v>
      </c>
      <c r="AW176" s="73">
        <v>0</v>
      </c>
      <c r="AX176" s="73">
        <v>0</v>
      </c>
      <c r="AY176" s="73">
        <v>0</v>
      </c>
      <c r="AZ176" s="73">
        <v>0</v>
      </c>
    </row>
    <row r="177" spans="1:52" x14ac:dyDescent="0.45">
      <c r="A177" s="70" t="s">
        <v>964</v>
      </c>
      <c r="B177" s="71"/>
      <c r="C177" s="71">
        <v>0</v>
      </c>
      <c r="D177" s="71">
        <v>0</v>
      </c>
      <c r="E177" s="71">
        <v>0</v>
      </c>
      <c r="F177" s="71">
        <v>0</v>
      </c>
      <c r="G177" s="71">
        <v>0</v>
      </c>
      <c r="H177" s="71">
        <v>0</v>
      </c>
      <c r="I177" s="71">
        <v>0</v>
      </c>
      <c r="J177" s="71">
        <v>0</v>
      </c>
      <c r="K177" s="71">
        <v>0</v>
      </c>
      <c r="L177" s="71">
        <v>0</v>
      </c>
      <c r="M177" s="71">
        <v>0</v>
      </c>
      <c r="N177" s="71">
        <v>0</v>
      </c>
      <c r="O177" s="71">
        <v>0</v>
      </c>
      <c r="P177" s="71">
        <v>0</v>
      </c>
      <c r="Q177" s="71">
        <v>0</v>
      </c>
      <c r="R177" s="71">
        <v>2</v>
      </c>
      <c r="S177" s="71">
        <v>2</v>
      </c>
      <c r="T177" s="71">
        <v>4</v>
      </c>
      <c r="U177" s="71">
        <v>5</v>
      </c>
      <c r="V177" s="71">
        <v>7</v>
      </c>
      <c r="W177" s="71">
        <v>0</v>
      </c>
      <c r="X177" s="71">
        <v>0</v>
      </c>
      <c r="Y177" s="71">
        <v>0</v>
      </c>
      <c r="Z177" s="71">
        <v>0</v>
      </c>
      <c r="AA177" s="71">
        <v>0</v>
      </c>
      <c r="AB177" s="71">
        <v>0</v>
      </c>
      <c r="AC177" s="71">
        <v>0</v>
      </c>
      <c r="AD177" s="71">
        <v>0</v>
      </c>
      <c r="AE177" s="71">
        <v>0</v>
      </c>
      <c r="AF177" s="71">
        <v>129</v>
      </c>
      <c r="AG177" s="71">
        <v>392</v>
      </c>
      <c r="AH177" s="71">
        <v>688</v>
      </c>
      <c r="AI177" s="71">
        <v>1026</v>
      </c>
      <c r="AJ177" s="71">
        <v>1389</v>
      </c>
      <c r="AK177" s="71">
        <v>1793</v>
      </c>
      <c r="AL177" s="71">
        <v>2217</v>
      </c>
      <c r="AM177" s="71">
        <v>2684</v>
      </c>
      <c r="AN177" s="71">
        <v>3166</v>
      </c>
      <c r="AO177" s="71">
        <v>3680</v>
      </c>
      <c r="AP177" s="71">
        <v>4224</v>
      </c>
      <c r="AQ177" s="71">
        <v>4842</v>
      </c>
      <c r="AR177" s="71">
        <v>5485</v>
      </c>
      <c r="AS177" s="71">
        <v>6172</v>
      </c>
      <c r="AT177" s="71">
        <v>6880</v>
      </c>
      <c r="AU177" s="71">
        <v>7656</v>
      </c>
      <c r="AV177" s="71">
        <v>8420</v>
      </c>
      <c r="AW177" s="71">
        <v>9264</v>
      </c>
      <c r="AX177" s="71">
        <v>10071</v>
      </c>
      <c r="AY177" s="71">
        <v>10939</v>
      </c>
      <c r="AZ177" s="71">
        <v>11884</v>
      </c>
    </row>
    <row r="178" spans="1:52" x14ac:dyDescent="0.45">
      <c r="A178" s="72" t="s">
        <v>965</v>
      </c>
      <c r="B178" s="73"/>
      <c r="C178" s="73">
        <v>0</v>
      </c>
      <c r="D178" s="73">
        <v>0</v>
      </c>
      <c r="E178" s="73">
        <v>0</v>
      </c>
      <c r="F178" s="73">
        <v>0</v>
      </c>
      <c r="G178" s="73">
        <v>0</v>
      </c>
      <c r="H178" s="73">
        <v>0</v>
      </c>
      <c r="I178" s="73">
        <v>0</v>
      </c>
      <c r="J178" s="73">
        <v>0</v>
      </c>
      <c r="K178" s="73">
        <v>0</v>
      </c>
      <c r="L178" s="73">
        <v>0</v>
      </c>
      <c r="M178" s="73">
        <v>0</v>
      </c>
      <c r="N178" s="73">
        <v>0</v>
      </c>
      <c r="O178" s="73">
        <v>0</v>
      </c>
      <c r="P178" s="73">
        <v>0</v>
      </c>
      <c r="Q178" s="73">
        <v>0</v>
      </c>
      <c r="R178" s="73">
        <v>0</v>
      </c>
      <c r="S178" s="73">
        <v>0</v>
      </c>
      <c r="T178" s="73">
        <v>0</v>
      </c>
      <c r="U178" s="73">
        <v>0</v>
      </c>
      <c r="V178" s="73">
        <v>0</v>
      </c>
      <c r="W178" s="73">
        <v>0</v>
      </c>
      <c r="X178" s="73">
        <v>0</v>
      </c>
      <c r="Y178" s="73">
        <v>0</v>
      </c>
      <c r="Z178" s="73">
        <v>0</v>
      </c>
      <c r="AA178" s="73">
        <v>0</v>
      </c>
      <c r="AB178" s="73">
        <v>0</v>
      </c>
      <c r="AC178" s="73">
        <v>0</v>
      </c>
      <c r="AD178" s="73">
        <v>0</v>
      </c>
      <c r="AE178" s="73">
        <v>0</v>
      </c>
      <c r="AF178" s="73">
        <v>59</v>
      </c>
      <c r="AG178" s="73">
        <v>196</v>
      </c>
      <c r="AH178" s="73">
        <v>374</v>
      </c>
      <c r="AI178" s="73">
        <v>593</v>
      </c>
      <c r="AJ178" s="73">
        <v>849</v>
      </c>
      <c r="AK178" s="73">
        <v>1151</v>
      </c>
      <c r="AL178" s="73">
        <v>1488</v>
      </c>
      <c r="AM178" s="73">
        <v>1876</v>
      </c>
      <c r="AN178" s="73">
        <v>2292</v>
      </c>
      <c r="AO178" s="73">
        <v>2748</v>
      </c>
      <c r="AP178" s="73">
        <v>3241</v>
      </c>
      <c r="AQ178" s="73">
        <v>3811</v>
      </c>
      <c r="AR178" s="73">
        <v>4409</v>
      </c>
      <c r="AS178" s="73">
        <v>5051</v>
      </c>
      <c r="AT178" s="73">
        <v>5721</v>
      </c>
      <c r="AU178" s="73">
        <v>6457</v>
      </c>
      <c r="AV178" s="73">
        <v>7192</v>
      </c>
      <c r="AW178" s="73">
        <v>8004</v>
      </c>
      <c r="AX178" s="73">
        <v>8783</v>
      </c>
      <c r="AY178" s="73">
        <v>9625</v>
      </c>
      <c r="AZ178" s="73">
        <v>10529</v>
      </c>
    </row>
    <row r="179" spans="1:52" x14ac:dyDescent="0.45">
      <c r="A179" s="74" t="s">
        <v>971</v>
      </c>
      <c r="B179" s="58"/>
      <c r="C179" s="58">
        <v>0</v>
      </c>
      <c r="D179" s="58">
        <v>0</v>
      </c>
      <c r="E179" s="58">
        <v>0</v>
      </c>
      <c r="F179" s="58">
        <v>0</v>
      </c>
      <c r="G179" s="58">
        <v>0</v>
      </c>
      <c r="H179" s="58">
        <v>0</v>
      </c>
      <c r="I179" s="58">
        <v>0</v>
      </c>
      <c r="J179" s="58">
        <v>0</v>
      </c>
      <c r="K179" s="58">
        <v>0</v>
      </c>
      <c r="L179" s="58">
        <v>0</v>
      </c>
      <c r="M179" s="58">
        <v>0</v>
      </c>
      <c r="N179" s="58">
        <v>0</v>
      </c>
      <c r="O179" s="58">
        <v>0</v>
      </c>
      <c r="P179" s="58">
        <v>0</v>
      </c>
      <c r="Q179" s="58">
        <v>0</v>
      </c>
      <c r="R179" s="58">
        <v>2</v>
      </c>
      <c r="S179" s="58">
        <v>2</v>
      </c>
      <c r="T179" s="58">
        <v>4</v>
      </c>
      <c r="U179" s="58">
        <v>5</v>
      </c>
      <c r="V179" s="58">
        <v>7</v>
      </c>
      <c r="W179" s="58">
        <v>0</v>
      </c>
      <c r="X179" s="58">
        <v>0</v>
      </c>
      <c r="Y179" s="58">
        <v>0</v>
      </c>
      <c r="Z179" s="58">
        <v>0</v>
      </c>
      <c r="AA179" s="58">
        <v>0</v>
      </c>
      <c r="AB179" s="58">
        <v>0</v>
      </c>
      <c r="AC179" s="58">
        <v>0</v>
      </c>
      <c r="AD179" s="58">
        <v>0</v>
      </c>
      <c r="AE179" s="58">
        <v>0</v>
      </c>
      <c r="AF179" s="58">
        <v>70</v>
      </c>
      <c r="AG179" s="58">
        <v>196</v>
      </c>
      <c r="AH179" s="58">
        <v>314</v>
      </c>
      <c r="AI179" s="58">
        <v>433</v>
      </c>
      <c r="AJ179" s="58">
        <v>540</v>
      </c>
      <c r="AK179" s="58">
        <v>642</v>
      </c>
      <c r="AL179" s="58">
        <v>729</v>
      </c>
      <c r="AM179" s="58">
        <v>808</v>
      </c>
      <c r="AN179" s="58">
        <v>874</v>
      </c>
      <c r="AO179" s="58">
        <v>932</v>
      </c>
      <c r="AP179" s="58">
        <v>983</v>
      </c>
      <c r="AQ179" s="58">
        <v>1031</v>
      </c>
      <c r="AR179" s="58">
        <v>1076</v>
      </c>
      <c r="AS179" s="58">
        <v>1121</v>
      </c>
      <c r="AT179" s="58">
        <v>1159</v>
      </c>
      <c r="AU179" s="58">
        <v>1199</v>
      </c>
      <c r="AV179" s="58">
        <v>1228</v>
      </c>
      <c r="AW179" s="58">
        <v>1260</v>
      </c>
      <c r="AX179" s="58">
        <v>1288</v>
      </c>
      <c r="AY179" s="58">
        <v>1314</v>
      </c>
      <c r="AZ179" s="58">
        <v>1355</v>
      </c>
    </row>
    <row r="180" spans="1:52" x14ac:dyDescent="0.45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</row>
    <row r="181" spans="1:52" x14ac:dyDescent="0.45">
      <c r="A181" s="47" t="s">
        <v>939</v>
      </c>
      <c r="B181" s="65"/>
      <c r="C181" s="65">
        <v>540.5</v>
      </c>
      <c r="D181" s="65">
        <v>700</v>
      </c>
      <c r="E181" s="65">
        <v>1060</v>
      </c>
      <c r="F181" s="65">
        <v>948.5</v>
      </c>
      <c r="G181" s="65">
        <v>664</v>
      </c>
      <c r="H181" s="65">
        <v>628.5</v>
      </c>
      <c r="I181" s="65">
        <v>610.5</v>
      </c>
      <c r="J181" s="65">
        <v>720</v>
      </c>
      <c r="K181" s="65">
        <v>368.5</v>
      </c>
      <c r="L181" s="65">
        <v>456.5</v>
      </c>
      <c r="M181" s="65">
        <v>519.5</v>
      </c>
      <c r="N181" s="65">
        <v>556.5</v>
      </c>
      <c r="O181" s="65">
        <v>389</v>
      </c>
      <c r="P181" s="65">
        <v>368</v>
      </c>
      <c r="Q181" s="65">
        <v>281</v>
      </c>
      <c r="R181" s="65">
        <v>2615.0711122553439</v>
      </c>
      <c r="S181" s="65">
        <v>3020.137830106718</v>
      </c>
      <c r="T181" s="65">
        <v>3041.1408268196692</v>
      </c>
      <c r="U181" s="65">
        <v>2898.2554959363779</v>
      </c>
      <c r="V181" s="65">
        <v>2733.9472404075582</v>
      </c>
      <c r="W181" s="65">
        <v>2646.0683631358288</v>
      </c>
      <c r="X181" s="65">
        <v>2539.2846246004228</v>
      </c>
      <c r="Y181" s="65">
        <v>2487.1753238782971</v>
      </c>
      <c r="Z181" s="65">
        <v>2411.367812697416</v>
      </c>
      <c r="AA181" s="65">
        <v>2348.7325312791045</v>
      </c>
      <c r="AB181" s="65">
        <v>2316.8019252672234</v>
      </c>
      <c r="AC181" s="65">
        <v>2293.5618373570614</v>
      </c>
      <c r="AD181" s="65">
        <v>2215.9122596429042</v>
      </c>
      <c r="AE181" s="65">
        <v>2206.780847042266</v>
      </c>
      <c r="AF181" s="65">
        <v>2162.3152091426</v>
      </c>
      <c r="AG181" s="65">
        <v>3603.7205253609859</v>
      </c>
      <c r="AH181" s="65">
        <v>1780.5815810828644</v>
      </c>
      <c r="AI181" s="65">
        <v>1879.5597184232461</v>
      </c>
      <c r="AJ181" s="65">
        <v>1954.9267174868403</v>
      </c>
      <c r="AK181" s="65">
        <v>2046.6747970265453</v>
      </c>
      <c r="AL181" s="65">
        <v>2147.1844597989384</v>
      </c>
      <c r="AM181" s="65">
        <v>2224.8741949286541</v>
      </c>
      <c r="AN181" s="65">
        <v>2285.712195999075</v>
      </c>
      <c r="AO181" s="65">
        <v>2391.7333961057511</v>
      </c>
      <c r="AP181" s="65">
        <v>2411.1067389528598</v>
      </c>
      <c r="AQ181" s="65">
        <v>2365.2095462243851</v>
      </c>
      <c r="AR181" s="65">
        <v>2435.0160877886401</v>
      </c>
      <c r="AS181" s="65">
        <v>2453.5596345134613</v>
      </c>
      <c r="AT181" s="65">
        <v>2484.6677940549416</v>
      </c>
      <c r="AU181" s="65">
        <v>2490.5053081970455</v>
      </c>
      <c r="AV181" s="65">
        <v>2532.8726291196767</v>
      </c>
      <c r="AW181" s="65">
        <v>2692.8365102197563</v>
      </c>
      <c r="AX181" s="65">
        <v>2729.3323177807856</v>
      </c>
      <c r="AY181" s="65">
        <v>2734.0215115695828</v>
      </c>
      <c r="AZ181" s="65">
        <v>2763.2217646402596</v>
      </c>
    </row>
    <row r="182" spans="1:52" x14ac:dyDescent="0.45">
      <c r="A182" s="66" t="s">
        <v>934</v>
      </c>
      <c r="B182" s="67"/>
      <c r="C182" s="67">
        <v>439</v>
      </c>
      <c r="D182" s="67">
        <v>575</v>
      </c>
      <c r="E182" s="67">
        <v>943.5</v>
      </c>
      <c r="F182" s="67">
        <v>605</v>
      </c>
      <c r="G182" s="67">
        <v>436</v>
      </c>
      <c r="H182" s="67">
        <v>441</v>
      </c>
      <c r="I182" s="67">
        <v>460</v>
      </c>
      <c r="J182" s="67">
        <v>645</v>
      </c>
      <c r="K182" s="67">
        <v>362.5</v>
      </c>
      <c r="L182" s="67">
        <v>450</v>
      </c>
      <c r="M182" s="67">
        <v>443</v>
      </c>
      <c r="N182" s="67">
        <v>532</v>
      </c>
      <c r="O182" s="67">
        <v>333.5</v>
      </c>
      <c r="P182" s="67">
        <v>342</v>
      </c>
      <c r="Q182" s="67">
        <v>249</v>
      </c>
      <c r="R182" s="67">
        <v>2255.7057535061131</v>
      </c>
      <c r="S182" s="67">
        <v>2461.0083413942621</v>
      </c>
      <c r="T182" s="67">
        <v>2409.3373525360871</v>
      </c>
      <c r="U182" s="67">
        <v>2314.6896594443479</v>
      </c>
      <c r="V182" s="67">
        <v>2183.0466696536978</v>
      </c>
      <c r="W182" s="67">
        <v>2122.0066792503799</v>
      </c>
      <c r="X182" s="67">
        <v>2033.4060549264548</v>
      </c>
      <c r="Y182" s="67">
        <v>2013.0560630765094</v>
      </c>
      <c r="Z182" s="67">
        <v>1956.5492761021001</v>
      </c>
      <c r="AA182" s="67">
        <v>1912.5110686818443</v>
      </c>
      <c r="AB182" s="67">
        <v>1888.5890710752415</v>
      </c>
      <c r="AC182" s="67">
        <v>1875.7193230130583</v>
      </c>
      <c r="AD182" s="67">
        <v>1806.9205376110988</v>
      </c>
      <c r="AE182" s="67">
        <v>1806.9263537770566</v>
      </c>
      <c r="AF182" s="67">
        <v>1765.2323961908305</v>
      </c>
      <c r="AG182" s="67">
        <v>2933.354300110801</v>
      </c>
      <c r="AH182" s="67">
        <v>1459.058405140988</v>
      </c>
      <c r="AI182" s="67">
        <v>1542.4881601082866</v>
      </c>
      <c r="AJ182" s="67">
        <v>1594.6420158754786</v>
      </c>
      <c r="AK182" s="67">
        <v>1673.2206064914224</v>
      </c>
      <c r="AL182" s="67">
        <v>1738.9931343311393</v>
      </c>
      <c r="AM182" s="67">
        <v>1805.4050807920555</v>
      </c>
      <c r="AN182" s="67">
        <v>1865.2981072755254</v>
      </c>
      <c r="AO182" s="67">
        <v>1935.5784571991712</v>
      </c>
      <c r="AP182" s="67">
        <v>1929.5578669031618</v>
      </c>
      <c r="AQ182" s="67">
        <v>1933.6092759707915</v>
      </c>
      <c r="AR182" s="67">
        <v>1974.6513196517542</v>
      </c>
      <c r="AS182" s="67">
        <v>1984.6829415884265</v>
      </c>
      <c r="AT182" s="67">
        <v>2017.7370698142824</v>
      </c>
      <c r="AU182" s="67">
        <v>2005.6202222454635</v>
      </c>
      <c r="AV182" s="67">
        <v>2050.6173797743818</v>
      </c>
      <c r="AW182" s="67">
        <v>2157.3827359067163</v>
      </c>
      <c r="AX182" s="67">
        <v>2188.5087202727454</v>
      </c>
      <c r="AY182" s="67">
        <v>2197.4293973716449</v>
      </c>
      <c r="AZ182" s="67">
        <v>2225.0189882239365</v>
      </c>
    </row>
    <row r="183" spans="1:52" x14ac:dyDescent="0.45">
      <c r="A183" s="76" t="s">
        <v>977</v>
      </c>
      <c r="B183" s="71"/>
      <c r="C183" s="71">
        <v>282.5</v>
      </c>
      <c r="D183" s="71">
        <v>376.5</v>
      </c>
      <c r="E183" s="71">
        <v>522.5</v>
      </c>
      <c r="F183" s="71">
        <v>336</v>
      </c>
      <c r="G183" s="71">
        <v>281.5</v>
      </c>
      <c r="H183" s="71">
        <v>196.5</v>
      </c>
      <c r="I183" s="71">
        <v>203</v>
      </c>
      <c r="J183" s="71">
        <v>279.5</v>
      </c>
      <c r="K183" s="71">
        <v>149.5</v>
      </c>
      <c r="L183" s="71">
        <v>223.5</v>
      </c>
      <c r="M183" s="71">
        <v>267</v>
      </c>
      <c r="N183" s="71">
        <v>242</v>
      </c>
      <c r="O183" s="71">
        <v>220.5</v>
      </c>
      <c r="P183" s="71">
        <v>199.5</v>
      </c>
      <c r="Q183" s="71">
        <v>137.5</v>
      </c>
      <c r="R183" s="71">
        <v>973.94361810510793</v>
      </c>
      <c r="S183" s="71">
        <v>1119.1134664740321</v>
      </c>
      <c r="T183" s="71">
        <v>1083.655799043024</v>
      </c>
      <c r="U183" s="71">
        <v>1041.2157531482146</v>
      </c>
      <c r="V183" s="71">
        <v>975.32311578688905</v>
      </c>
      <c r="W183" s="71">
        <v>949.62458314697574</v>
      </c>
      <c r="X183" s="71">
        <v>914.64834149014337</v>
      </c>
      <c r="Y183" s="71">
        <v>895.79827951094035</v>
      </c>
      <c r="Z183" s="71">
        <v>865.20766877261121</v>
      </c>
      <c r="AA183" s="71">
        <v>840.72721306774474</v>
      </c>
      <c r="AB183" s="71">
        <v>838.40514921207762</v>
      </c>
      <c r="AC183" s="71">
        <v>833.772743061146</v>
      </c>
      <c r="AD183" s="71">
        <v>784.12474281121945</v>
      </c>
      <c r="AE183" s="71">
        <v>794.24522004971527</v>
      </c>
      <c r="AF183" s="71">
        <v>757.47808281729601</v>
      </c>
      <c r="AG183" s="71">
        <v>1317.6251048558515</v>
      </c>
      <c r="AH183" s="71">
        <v>606.23514312721136</v>
      </c>
      <c r="AI183" s="71">
        <v>640.48263954852439</v>
      </c>
      <c r="AJ183" s="71">
        <v>660.96366707430127</v>
      </c>
      <c r="AK183" s="71">
        <v>689.01643668103884</v>
      </c>
      <c r="AL183" s="71">
        <v>714.04568947364862</v>
      </c>
      <c r="AM183" s="71">
        <v>736.60384813709925</v>
      </c>
      <c r="AN183" s="71">
        <v>779.90278521808909</v>
      </c>
      <c r="AO183" s="71">
        <v>808.55772724033568</v>
      </c>
      <c r="AP183" s="71">
        <v>801.18737063918479</v>
      </c>
      <c r="AQ183" s="71">
        <v>782.08645757844613</v>
      </c>
      <c r="AR183" s="71">
        <v>781.3423483730578</v>
      </c>
      <c r="AS183" s="71">
        <v>770.30162559137125</v>
      </c>
      <c r="AT183" s="71">
        <v>793.15513843392091</v>
      </c>
      <c r="AU183" s="71">
        <v>756.41620157918851</v>
      </c>
      <c r="AV183" s="71">
        <v>771.91097254659235</v>
      </c>
      <c r="AW183" s="71">
        <v>832.11670595029864</v>
      </c>
      <c r="AX183" s="71">
        <v>849.70706715908193</v>
      </c>
      <c r="AY183" s="71">
        <v>850.23920311841721</v>
      </c>
      <c r="AZ183" s="71">
        <v>862.46614909077505</v>
      </c>
    </row>
    <row r="184" spans="1:52" x14ac:dyDescent="0.45">
      <c r="A184" s="77" t="s">
        <v>957</v>
      </c>
      <c r="B184" s="73"/>
      <c r="C184" s="73">
        <v>103.5</v>
      </c>
      <c r="D184" s="73">
        <v>142</v>
      </c>
      <c r="E184" s="73">
        <v>130.5</v>
      </c>
      <c r="F184" s="73">
        <v>180</v>
      </c>
      <c r="G184" s="73">
        <v>67.5</v>
      </c>
      <c r="H184" s="73">
        <v>77.5</v>
      </c>
      <c r="I184" s="73">
        <v>99</v>
      </c>
      <c r="J184" s="73">
        <v>73</v>
      </c>
      <c r="K184" s="73">
        <v>53.5</v>
      </c>
      <c r="L184" s="73">
        <v>58</v>
      </c>
      <c r="M184" s="73">
        <v>133.5</v>
      </c>
      <c r="N184" s="73">
        <v>131</v>
      </c>
      <c r="O184" s="73">
        <v>72.5</v>
      </c>
      <c r="P184" s="73">
        <v>79</v>
      </c>
      <c r="Q184" s="73">
        <v>43</v>
      </c>
      <c r="R184" s="73">
        <v>323.46029609609343</v>
      </c>
      <c r="S184" s="73">
        <v>377.40187740612657</v>
      </c>
      <c r="T184" s="73">
        <v>361.98398360214588</v>
      </c>
      <c r="U184" s="73">
        <v>342.72581506234155</v>
      </c>
      <c r="V184" s="73">
        <v>319.50088037292204</v>
      </c>
      <c r="W184" s="73">
        <v>310.91360866628418</v>
      </c>
      <c r="X184" s="73">
        <v>299.03077591997658</v>
      </c>
      <c r="Y184" s="73">
        <v>288.3429407405186</v>
      </c>
      <c r="Z184" s="73">
        <v>276.4036136856858</v>
      </c>
      <c r="AA184" s="73">
        <v>270.34358125829209</v>
      </c>
      <c r="AB184" s="73">
        <v>265.73753210846644</v>
      </c>
      <c r="AC184" s="73">
        <v>261.98959445156413</v>
      </c>
      <c r="AD184" s="73">
        <v>244.41371314197926</v>
      </c>
      <c r="AE184" s="73">
        <v>247.1750717897055</v>
      </c>
      <c r="AF184" s="73">
        <v>232.46872345634461</v>
      </c>
      <c r="AG184" s="73">
        <v>392.28807627025265</v>
      </c>
      <c r="AH184" s="73">
        <v>185.07870107644771</v>
      </c>
      <c r="AI184" s="73">
        <v>192.88561002519614</v>
      </c>
      <c r="AJ184" s="73">
        <v>201.12186476503396</v>
      </c>
      <c r="AK184" s="73">
        <v>204.84543147967452</v>
      </c>
      <c r="AL184" s="73">
        <v>204.46219327866365</v>
      </c>
      <c r="AM184" s="73">
        <v>209.25603889132645</v>
      </c>
      <c r="AN184" s="73">
        <v>216.25568514030573</v>
      </c>
      <c r="AO184" s="73">
        <v>220.00877323933472</v>
      </c>
      <c r="AP184" s="73">
        <v>217.20242420890696</v>
      </c>
      <c r="AQ184" s="73">
        <v>205.30263155324008</v>
      </c>
      <c r="AR184" s="73">
        <v>206.25473625853124</v>
      </c>
      <c r="AS184" s="73">
        <v>194.86480824941026</v>
      </c>
      <c r="AT184" s="73">
        <v>196.80923190430275</v>
      </c>
      <c r="AU184" s="73">
        <v>178.76002021455642</v>
      </c>
      <c r="AV184" s="73">
        <v>178.31942818599674</v>
      </c>
      <c r="AW184" s="73">
        <v>187.23244363126946</v>
      </c>
      <c r="AX184" s="73">
        <v>187.04939489677668</v>
      </c>
      <c r="AY184" s="73">
        <v>184.99880143436886</v>
      </c>
      <c r="AZ184" s="73">
        <v>181.50233962393062</v>
      </c>
    </row>
    <row r="185" spans="1:52" x14ac:dyDescent="0.45">
      <c r="A185" s="77" t="s">
        <v>978</v>
      </c>
      <c r="B185" s="73"/>
      <c r="C185" s="73">
        <v>179</v>
      </c>
      <c r="D185" s="73">
        <v>234.5</v>
      </c>
      <c r="E185" s="73">
        <v>392</v>
      </c>
      <c r="F185" s="73">
        <v>156</v>
      </c>
      <c r="G185" s="73">
        <v>214</v>
      </c>
      <c r="H185" s="73">
        <v>119</v>
      </c>
      <c r="I185" s="73">
        <v>104</v>
      </c>
      <c r="J185" s="73">
        <v>206.5</v>
      </c>
      <c r="K185" s="73">
        <v>96</v>
      </c>
      <c r="L185" s="73">
        <v>165.5</v>
      </c>
      <c r="M185" s="73">
        <v>133.5</v>
      </c>
      <c r="N185" s="73">
        <v>111</v>
      </c>
      <c r="O185" s="73">
        <v>148</v>
      </c>
      <c r="P185" s="73">
        <v>120.5</v>
      </c>
      <c r="Q185" s="73">
        <v>94.5</v>
      </c>
      <c r="R185" s="73">
        <v>650.4833220090145</v>
      </c>
      <c r="S185" s="73">
        <v>741.71158906790549</v>
      </c>
      <c r="T185" s="73">
        <v>721.67181544087816</v>
      </c>
      <c r="U185" s="73">
        <v>698.48993808587306</v>
      </c>
      <c r="V185" s="73">
        <v>655.82223541396695</v>
      </c>
      <c r="W185" s="73">
        <v>638.71097448069156</v>
      </c>
      <c r="X185" s="73">
        <v>615.61756557016679</v>
      </c>
      <c r="Y185" s="73">
        <v>607.4553387704218</v>
      </c>
      <c r="Z185" s="73">
        <v>588.80405508692547</v>
      </c>
      <c r="AA185" s="73">
        <v>570.38363180945271</v>
      </c>
      <c r="AB185" s="73">
        <v>572.66761710361118</v>
      </c>
      <c r="AC185" s="73">
        <v>571.78314860958187</v>
      </c>
      <c r="AD185" s="73">
        <v>539.71102966924013</v>
      </c>
      <c r="AE185" s="73">
        <v>547.07014826000977</v>
      </c>
      <c r="AF185" s="73">
        <v>525.00935936095141</v>
      </c>
      <c r="AG185" s="73">
        <v>925.337028585599</v>
      </c>
      <c r="AH185" s="73">
        <v>421.15644205076359</v>
      </c>
      <c r="AI185" s="73">
        <v>447.59702952332827</v>
      </c>
      <c r="AJ185" s="73">
        <v>459.84180230926734</v>
      </c>
      <c r="AK185" s="73">
        <v>484.17100520136438</v>
      </c>
      <c r="AL185" s="73">
        <v>509.58349619498495</v>
      </c>
      <c r="AM185" s="73">
        <v>527.34780924577274</v>
      </c>
      <c r="AN185" s="73">
        <v>563.64710007778342</v>
      </c>
      <c r="AO185" s="73">
        <v>588.54895400100099</v>
      </c>
      <c r="AP185" s="73">
        <v>583.98494643027789</v>
      </c>
      <c r="AQ185" s="73">
        <v>576.78382602520605</v>
      </c>
      <c r="AR185" s="73">
        <v>575.08761211452656</v>
      </c>
      <c r="AS185" s="73">
        <v>575.43681734196093</v>
      </c>
      <c r="AT185" s="73">
        <v>596.34590652961811</v>
      </c>
      <c r="AU185" s="73">
        <v>577.65618136463206</v>
      </c>
      <c r="AV185" s="73">
        <v>593.59154436059566</v>
      </c>
      <c r="AW185" s="73">
        <v>644.88426231902918</v>
      </c>
      <c r="AX185" s="73">
        <v>662.65767226230525</v>
      </c>
      <c r="AY185" s="73">
        <v>665.24040168404838</v>
      </c>
      <c r="AZ185" s="73">
        <v>680.9638094668444</v>
      </c>
    </row>
    <row r="186" spans="1:52" x14ac:dyDescent="0.45">
      <c r="A186" s="76" t="s">
        <v>941</v>
      </c>
      <c r="B186" s="71"/>
      <c r="C186" s="71">
        <v>38.5</v>
      </c>
      <c r="D186" s="71">
        <v>19</v>
      </c>
      <c r="E186" s="71">
        <v>25</v>
      </c>
      <c r="F186" s="71">
        <v>32</v>
      </c>
      <c r="G186" s="71">
        <v>25.5</v>
      </c>
      <c r="H186" s="71">
        <v>18</v>
      </c>
      <c r="I186" s="71">
        <v>25</v>
      </c>
      <c r="J186" s="71">
        <v>54.5</v>
      </c>
      <c r="K186" s="71">
        <v>50.5</v>
      </c>
      <c r="L186" s="71">
        <v>13</v>
      </c>
      <c r="M186" s="71">
        <v>19</v>
      </c>
      <c r="N186" s="71">
        <v>5</v>
      </c>
      <c r="O186" s="71">
        <v>12</v>
      </c>
      <c r="P186" s="71">
        <v>4</v>
      </c>
      <c r="Q186" s="71">
        <v>10</v>
      </c>
      <c r="R186" s="71">
        <v>39.571068873421225</v>
      </c>
      <c r="S186" s="71">
        <v>67.155693240100646</v>
      </c>
      <c r="T186" s="71">
        <v>64.179194317930737</v>
      </c>
      <c r="U186" s="71">
        <v>68.547732870655906</v>
      </c>
      <c r="V186" s="71">
        <v>70.405581286381221</v>
      </c>
      <c r="W186" s="71">
        <v>68.64422060351842</v>
      </c>
      <c r="X186" s="71">
        <v>73.134979380932634</v>
      </c>
      <c r="Y186" s="71">
        <v>70.13372724160638</v>
      </c>
      <c r="Z186" s="71">
        <v>59.268231315967725</v>
      </c>
      <c r="AA186" s="71">
        <v>68.83793438232793</v>
      </c>
      <c r="AB186" s="71">
        <v>70.973362474670921</v>
      </c>
      <c r="AC186" s="71">
        <v>77.637082246801086</v>
      </c>
      <c r="AD186" s="71">
        <v>75.695889539960888</v>
      </c>
      <c r="AE186" s="71">
        <v>70.572319990622972</v>
      </c>
      <c r="AF186" s="71">
        <v>64.387500538919738</v>
      </c>
      <c r="AG186" s="71">
        <v>90.480037099335476</v>
      </c>
      <c r="AH186" s="71">
        <v>63.465500269478589</v>
      </c>
      <c r="AI186" s="71">
        <v>64.327500450513668</v>
      </c>
      <c r="AJ186" s="71">
        <v>61.877615876175419</v>
      </c>
      <c r="AK186" s="71">
        <v>66.627739240400444</v>
      </c>
      <c r="AL186" s="71">
        <v>66.245807535891089</v>
      </c>
      <c r="AM186" s="71">
        <v>68.349112898476562</v>
      </c>
      <c r="AN186" s="71">
        <v>74.832314430348362</v>
      </c>
      <c r="AO186" s="71">
        <v>66.674360347310611</v>
      </c>
      <c r="AP186" s="71">
        <v>62.296308114718805</v>
      </c>
      <c r="AQ186" s="71">
        <v>65.509203088097664</v>
      </c>
      <c r="AR186" s="71">
        <v>67.929268942857959</v>
      </c>
      <c r="AS186" s="71">
        <v>69.749375147811676</v>
      </c>
      <c r="AT186" s="71">
        <v>66.212964533328417</v>
      </c>
      <c r="AU186" s="71">
        <v>64.330398787945768</v>
      </c>
      <c r="AV186" s="71">
        <v>73.955050374859766</v>
      </c>
      <c r="AW186" s="71">
        <v>70.597929398900504</v>
      </c>
      <c r="AX186" s="71">
        <v>75.608981020907351</v>
      </c>
      <c r="AY186" s="71">
        <v>79.311876179273639</v>
      </c>
      <c r="AZ186" s="71">
        <v>82.468296353325684</v>
      </c>
    </row>
    <row r="187" spans="1:52" x14ac:dyDescent="0.45">
      <c r="A187" s="76" t="s">
        <v>942</v>
      </c>
      <c r="B187" s="71"/>
      <c r="C187" s="71">
        <v>118</v>
      </c>
      <c r="D187" s="71">
        <v>179.5</v>
      </c>
      <c r="E187" s="71">
        <v>396</v>
      </c>
      <c r="F187" s="71">
        <v>237</v>
      </c>
      <c r="G187" s="71">
        <v>129</v>
      </c>
      <c r="H187" s="71">
        <v>226.5</v>
      </c>
      <c r="I187" s="71">
        <v>232</v>
      </c>
      <c r="J187" s="71">
        <v>311</v>
      </c>
      <c r="K187" s="71">
        <v>162.5</v>
      </c>
      <c r="L187" s="71">
        <v>213.5</v>
      </c>
      <c r="M187" s="71">
        <v>157</v>
      </c>
      <c r="N187" s="71">
        <v>285</v>
      </c>
      <c r="O187" s="71">
        <v>101</v>
      </c>
      <c r="P187" s="71">
        <v>138.5</v>
      </c>
      <c r="Q187" s="71">
        <v>101.5</v>
      </c>
      <c r="R187" s="71">
        <v>1242.1910665275836</v>
      </c>
      <c r="S187" s="71">
        <v>1274.7391816801291</v>
      </c>
      <c r="T187" s="71">
        <v>1261.5023591751324</v>
      </c>
      <c r="U187" s="71">
        <v>1204.9261734254774</v>
      </c>
      <c r="V187" s="71">
        <v>1137.3179725804273</v>
      </c>
      <c r="W187" s="71">
        <v>1103.7378754998856</v>
      </c>
      <c r="X187" s="71">
        <v>1045.6227340553787</v>
      </c>
      <c r="Y187" s="71">
        <v>1047.1240563239628</v>
      </c>
      <c r="Z187" s="71">
        <v>1032.0733760135213</v>
      </c>
      <c r="AA187" s="71">
        <v>1002.9459212317718</v>
      </c>
      <c r="AB187" s="71">
        <v>979.21055938849292</v>
      </c>
      <c r="AC187" s="71">
        <v>964.3094977051112</v>
      </c>
      <c r="AD187" s="71">
        <v>947.09990525991839</v>
      </c>
      <c r="AE187" s="71">
        <v>942.10881373671839</v>
      </c>
      <c r="AF187" s="71">
        <v>943.36681283461462</v>
      </c>
      <c r="AG187" s="71">
        <v>1525.2491581556142</v>
      </c>
      <c r="AH187" s="71">
        <v>789.35776174429805</v>
      </c>
      <c r="AI187" s="71">
        <v>837.67802010924845</v>
      </c>
      <c r="AJ187" s="71">
        <v>871.80073292500174</v>
      </c>
      <c r="AK187" s="71">
        <v>917.57643056998313</v>
      </c>
      <c r="AL187" s="71">
        <v>958.70163732159961</v>
      </c>
      <c r="AM187" s="71">
        <v>1000.4521197564798</v>
      </c>
      <c r="AN187" s="71">
        <v>1010.5630076270879</v>
      </c>
      <c r="AO187" s="71">
        <v>1060.3463696115248</v>
      </c>
      <c r="AP187" s="71">
        <v>1066.0741881492581</v>
      </c>
      <c r="AQ187" s="71">
        <v>1086.0136153042477</v>
      </c>
      <c r="AR187" s="71">
        <v>1125.3797023358384</v>
      </c>
      <c r="AS187" s="71">
        <v>1144.6319408492436</v>
      </c>
      <c r="AT187" s="71">
        <v>1158.3689668470331</v>
      </c>
      <c r="AU187" s="71">
        <v>1184.8736218783292</v>
      </c>
      <c r="AV187" s="71">
        <v>1204.7513568529298</v>
      </c>
      <c r="AW187" s="71">
        <v>1254.6681005575169</v>
      </c>
      <c r="AX187" s="71">
        <v>1263.1926720927561</v>
      </c>
      <c r="AY187" s="71">
        <v>1267.878318073954</v>
      </c>
      <c r="AZ187" s="71">
        <v>1280.0845427798356</v>
      </c>
    </row>
    <row r="188" spans="1:52" x14ac:dyDescent="0.45">
      <c r="A188" s="66" t="s">
        <v>947</v>
      </c>
      <c r="B188" s="67"/>
      <c r="C188" s="67">
        <v>101.5</v>
      </c>
      <c r="D188" s="67">
        <v>125</v>
      </c>
      <c r="E188" s="67">
        <v>116.5</v>
      </c>
      <c r="F188" s="67">
        <v>343.5</v>
      </c>
      <c r="G188" s="67">
        <v>228</v>
      </c>
      <c r="H188" s="67">
        <v>187.5</v>
      </c>
      <c r="I188" s="67">
        <v>150.5</v>
      </c>
      <c r="J188" s="67">
        <v>75</v>
      </c>
      <c r="K188" s="67">
        <v>6</v>
      </c>
      <c r="L188" s="67">
        <v>6.5</v>
      </c>
      <c r="M188" s="67">
        <v>76.5</v>
      </c>
      <c r="N188" s="67">
        <v>24.5</v>
      </c>
      <c r="O188" s="67">
        <v>55.5</v>
      </c>
      <c r="P188" s="67">
        <v>26</v>
      </c>
      <c r="Q188" s="67">
        <v>32</v>
      </c>
      <c r="R188" s="67">
        <v>359.36535874923078</v>
      </c>
      <c r="S188" s="67">
        <v>559.1294887124559</v>
      </c>
      <c r="T188" s="67">
        <v>631.80347428358186</v>
      </c>
      <c r="U188" s="67">
        <v>583.56583649203026</v>
      </c>
      <c r="V188" s="67">
        <v>550.90057075386039</v>
      </c>
      <c r="W188" s="67">
        <v>524.06168388544904</v>
      </c>
      <c r="X188" s="67">
        <v>505.87856967396817</v>
      </c>
      <c r="Y188" s="67">
        <v>474.11926080178762</v>
      </c>
      <c r="Z188" s="67">
        <v>454.818536595316</v>
      </c>
      <c r="AA188" s="67">
        <v>436.22146259726037</v>
      </c>
      <c r="AB188" s="67">
        <v>428.21285419198193</v>
      </c>
      <c r="AC188" s="67">
        <v>417.84251434400312</v>
      </c>
      <c r="AD188" s="67">
        <v>408.99172203180524</v>
      </c>
      <c r="AE188" s="67">
        <v>399.8544932652095</v>
      </c>
      <c r="AF188" s="67">
        <v>397.08281295176931</v>
      </c>
      <c r="AG188" s="67">
        <v>670.36622525018481</v>
      </c>
      <c r="AH188" s="67">
        <v>321.52317594187627</v>
      </c>
      <c r="AI188" s="67">
        <v>337.07155831495953</v>
      </c>
      <c r="AJ188" s="67">
        <v>360.2847016113617</v>
      </c>
      <c r="AK188" s="67">
        <v>373.4541905351229</v>
      </c>
      <c r="AL188" s="67">
        <v>408.19132546779883</v>
      </c>
      <c r="AM188" s="67">
        <v>419.46911413659876</v>
      </c>
      <c r="AN188" s="67">
        <v>420.41408872354958</v>
      </c>
      <c r="AO188" s="67">
        <v>456.15493890657967</v>
      </c>
      <c r="AP188" s="67">
        <v>481.54887204969805</v>
      </c>
      <c r="AQ188" s="67">
        <v>431.60027025359352</v>
      </c>
      <c r="AR188" s="67">
        <v>460.36476813688603</v>
      </c>
      <c r="AS188" s="67">
        <v>468.87669292503472</v>
      </c>
      <c r="AT188" s="67">
        <v>466.93072424065895</v>
      </c>
      <c r="AU188" s="67">
        <v>484.88508595158197</v>
      </c>
      <c r="AV188" s="67">
        <v>482.25524934529511</v>
      </c>
      <c r="AW188" s="67">
        <v>535.45377431304007</v>
      </c>
      <c r="AX188" s="67">
        <v>540.82359750804017</v>
      </c>
      <c r="AY188" s="67">
        <v>536.59211419793792</v>
      </c>
      <c r="AZ188" s="67">
        <v>538.2027764163231</v>
      </c>
    </row>
    <row r="189" spans="1:52" x14ac:dyDescent="0.45">
      <c r="A189" s="78" t="s">
        <v>957</v>
      </c>
      <c r="B189" s="73"/>
      <c r="C189" s="73">
        <v>37</v>
      </c>
      <c r="D189" s="73">
        <v>44</v>
      </c>
      <c r="E189" s="73">
        <v>60</v>
      </c>
      <c r="F189" s="73">
        <v>177.5</v>
      </c>
      <c r="G189" s="73">
        <v>134.5</v>
      </c>
      <c r="H189" s="73">
        <v>77</v>
      </c>
      <c r="I189" s="73">
        <v>35.5</v>
      </c>
      <c r="J189" s="73">
        <v>22</v>
      </c>
      <c r="K189" s="73">
        <v>2.5</v>
      </c>
      <c r="L189" s="73">
        <v>4</v>
      </c>
      <c r="M189" s="73">
        <v>8</v>
      </c>
      <c r="N189" s="73">
        <v>14.5</v>
      </c>
      <c r="O189" s="73">
        <v>15</v>
      </c>
      <c r="P189" s="73">
        <v>8</v>
      </c>
      <c r="Q189" s="73">
        <v>0</v>
      </c>
      <c r="R189" s="73">
        <v>74.61775118167337</v>
      </c>
      <c r="S189" s="73">
        <v>133.03891851093442</v>
      </c>
      <c r="T189" s="73">
        <v>165.30769002263094</v>
      </c>
      <c r="U189" s="73">
        <v>151.96655910962812</v>
      </c>
      <c r="V189" s="73">
        <v>142.97701940700784</v>
      </c>
      <c r="W189" s="73">
        <v>136.40452831455627</v>
      </c>
      <c r="X189" s="73">
        <v>130.04894614511852</v>
      </c>
      <c r="Y189" s="73">
        <v>121.66403496531879</v>
      </c>
      <c r="Z189" s="73">
        <v>114.93607492106773</v>
      </c>
      <c r="AA189" s="73">
        <v>110.41112982902128</v>
      </c>
      <c r="AB189" s="73">
        <v>106.68709820729912</v>
      </c>
      <c r="AC189" s="73">
        <v>104.30635921464764</v>
      </c>
      <c r="AD189" s="73">
        <v>100.79592384485021</v>
      </c>
      <c r="AE189" s="73">
        <v>96.810221739258523</v>
      </c>
      <c r="AF189" s="73">
        <v>95.554976591696516</v>
      </c>
      <c r="AG189" s="73">
        <v>158.01053296372814</v>
      </c>
      <c r="AH189" s="73">
        <v>75.796063450678417</v>
      </c>
      <c r="AI189" s="73">
        <v>77.939706489893751</v>
      </c>
      <c r="AJ189" s="73">
        <v>81.749331947921277</v>
      </c>
      <c r="AK189" s="73">
        <v>84.481140980147913</v>
      </c>
      <c r="AL189" s="73">
        <v>90.357099985038985</v>
      </c>
      <c r="AM189" s="73">
        <v>92.558326524791951</v>
      </c>
      <c r="AN189" s="73">
        <v>90.523312554904294</v>
      </c>
      <c r="AO189" s="73">
        <v>97.088033178258385</v>
      </c>
      <c r="AP189" s="73">
        <v>104.55646834839355</v>
      </c>
      <c r="AQ189" s="73">
        <v>86.973069055592688</v>
      </c>
      <c r="AR189" s="73">
        <v>93.163338714638328</v>
      </c>
      <c r="AS189" s="73">
        <v>89.977623366459397</v>
      </c>
      <c r="AT189" s="73">
        <v>85.474098210802353</v>
      </c>
      <c r="AU189" s="73">
        <v>88.657252833091093</v>
      </c>
      <c r="AV189" s="73">
        <v>84.179830232156405</v>
      </c>
      <c r="AW189" s="73">
        <v>94.074060176084743</v>
      </c>
      <c r="AX189" s="73">
        <v>94.109531150565658</v>
      </c>
      <c r="AY189" s="73">
        <v>90.181330130921538</v>
      </c>
      <c r="AZ189" s="73">
        <v>88.932080239578681</v>
      </c>
    </row>
    <row r="190" spans="1:52" x14ac:dyDescent="0.45">
      <c r="A190" s="79" t="s">
        <v>978</v>
      </c>
      <c r="B190" s="58"/>
      <c r="C190" s="58">
        <v>64.5</v>
      </c>
      <c r="D190" s="58">
        <v>81</v>
      </c>
      <c r="E190" s="58">
        <v>56.5</v>
      </c>
      <c r="F190" s="58">
        <v>166</v>
      </c>
      <c r="G190" s="58">
        <v>93.5</v>
      </c>
      <c r="H190" s="58">
        <v>110.5</v>
      </c>
      <c r="I190" s="58">
        <v>115</v>
      </c>
      <c r="J190" s="58">
        <v>53</v>
      </c>
      <c r="K190" s="58">
        <v>3.5</v>
      </c>
      <c r="L190" s="58">
        <v>2.5</v>
      </c>
      <c r="M190" s="58">
        <v>68.5</v>
      </c>
      <c r="N190" s="58">
        <v>10</v>
      </c>
      <c r="O190" s="58">
        <v>40.5</v>
      </c>
      <c r="P190" s="58">
        <v>18</v>
      </c>
      <c r="Q190" s="58">
        <v>32</v>
      </c>
      <c r="R190" s="58">
        <v>284.7476075675574</v>
      </c>
      <c r="S190" s="58">
        <v>426.09057020152142</v>
      </c>
      <c r="T190" s="58">
        <v>466.49578426095093</v>
      </c>
      <c r="U190" s="58">
        <v>431.59927738240208</v>
      </c>
      <c r="V190" s="58">
        <v>407.92355134685261</v>
      </c>
      <c r="W190" s="58">
        <v>387.65715557089277</v>
      </c>
      <c r="X190" s="58">
        <v>375.82962352884965</v>
      </c>
      <c r="Y190" s="58">
        <v>352.4552258364688</v>
      </c>
      <c r="Z190" s="58">
        <v>339.8824616742483</v>
      </c>
      <c r="AA190" s="58">
        <v>325.81033276823911</v>
      </c>
      <c r="AB190" s="58">
        <v>321.5257559846828</v>
      </c>
      <c r="AC190" s="58">
        <v>313.53615512935545</v>
      </c>
      <c r="AD190" s="58">
        <v>308.19579818695502</v>
      </c>
      <c r="AE190" s="58">
        <v>303.04427152595099</v>
      </c>
      <c r="AF190" s="58">
        <v>301.5278363600728</v>
      </c>
      <c r="AG190" s="58">
        <v>512.3556922864567</v>
      </c>
      <c r="AH190" s="58">
        <v>245.72711249119786</v>
      </c>
      <c r="AI190" s="58">
        <v>259.13185182506578</v>
      </c>
      <c r="AJ190" s="58">
        <v>278.53536966344041</v>
      </c>
      <c r="AK190" s="58">
        <v>288.97304955497498</v>
      </c>
      <c r="AL190" s="58">
        <v>317.83422548275985</v>
      </c>
      <c r="AM190" s="58">
        <v>326.91078761180682</v>
      </c>
      <c r="AN190" s="58">
        <v>329.89077616864529</v>
      </c>
      <c r="AO190" s="58">
        <v>359.06690572832127</v>
      </c>
      <c r="AP190" s="58">
        <v>376.99240370130451</v>
      </c>
      <c r="AQ190" s="58">
        <v>344.62720119800082</v>
      </c>
      <c r="AR190" s="58">
        <v>367.20142942224771</v>
      </c>
      <c r="AS190" s="58">
        <v>378.89906955857532</v>
      </c>
      <c r="AT190" s="58">
        <v>381.45662602985658</v>
      </c>
      <c r="AU190" s="58">
        <v>396.22783311849088</v>
      </c>
      <c r="AV190" s="58">
        <v>398.07541911313871</v>
      </c>
      <c r="AW190" s="58">
        <v>441.37971413695533</v>
      </c>
      <c r="AX190" s="58">
        <v>446.71406635747456</v>
      </c>
      <c r="AY190" s="58">
        <v>446.41078406701644</v>
      </c>
      <c r="AZ190" s="58">
        <v>449.27069617674448</v>
      </c>
    </row>
    <row r="191" spans="1:52" x14ac:dyDescent="0.45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</row>
    <row r="192" spans="1:52" x14ac:dyDescent="0.45">
      <c r="A192" s="47" t="s">
        <v>943</v>
      </c>
      <c r="B192" s="65"/>
      <c r="C192" s="65">
        <v>0</v>
      </c>
      <c r="D192" s="65">
        <v>0</v>
      </c>
      <c r="E192" s="65">
        <v>0</v>
      </c>
      <c r="F192" s="65">
        <v>0</v>
      </c>
      <c r="G192" s="65">
        <v>0</v>
      </c>
      <c r="H192" s="65">
        <v>0</v>
      </c>
      <c r="I192" s="65">
        <v>0</v>
      </c>
      <c r="J192" s="65">
        <v>0</v>
      </c>
      <c r="K192" s="65">
        <v>0</v>
      </c>
      <c r="L192" s="65">
        <v>0</v>
      </c>
      <c r="M192" s="65">
        <v>0</v>
      </c>
      <c r="N192" s="65">
        <v>0</v>
      </c>
      <c r="O192" s="65">
        <v>0</v>
      </c>
      <c r="P192" s="65">
        <v>0</v>
      </c>
      <c r="Q192" s="65">
        <v>0</v>
      </c>
      <c r="R192" s="65">
        <v>0</v>
      </c>
      <c r="S192" s="65">
        <v>0</v>
      </c>
      <c r="T192" s="65">
        <v>0</v>
      </c>
      <c r="U192" s="65">
        <v>0</v>
      </c>
      <c r="V192" s="65">
        <v>0</v>
      </c>
      <c r="W192" s="65">
        <v>0</v>
      </c>
      <c r="X192" s="65">
        <v>0</v>
      </c>
      <c r="Y192" s="65">
        <v>0</v>
      </c>
      <c r="Z192" s="65">
        <v>0</v>
      </c>
      <c r="AA192" s="65">
        <v>0</v>
      </c>
      <c r="AB192" s="65">
        <v>0</v>
      </c>
      <c r="AC192" s="65">
        <v>0</v>
      </c>
      <c r="AD192" s="65">
        <v>0</v>
      </c>
      <c r="AE192" s="65">
        <v>0</v>
      </c>
      <c r="AF192" s="65">
        <v>0</v>
      </c>
      <c r="AG192" s="65">
        <v>0</v>
      </c>
      <c r="AH192" s="65">
        <v>0</v>
      </c>
      <c r="AI192" s="65">
        <v>0</v>
      </c>
      <c r="AJ192" s="65">
        <v>0</v>
      </c>
      <c r="AK192" s="65">
        <v>0</v>
      </c>
      <c r="AL192" s="65">
        <v>0</v>
      </c>
      <c r="AM192" s="65">
        <v>0</v>
      </c>
      <c r="AN192" s="65">
        <v>0</v>
      </c>
      <c r="AO192" s="65">
        <v>0</v>
      </c>
      <c r="AP192" s="65">
        <v>0</v>
      </c>
      <c r="AQ192" s="65">
        <v>0</v>
      </c>
      <c r="AR192" s="65">
        <v>0</v>
      </c>
      <c r="AS192" s="65">
        <v>0</v>
      </c>
      <c r="AT192" s="65">
        <v>0</v>
      </c>
      <c r="AU192" s="65">
        <v>0</v>
      </c>
      <c r="AV192" s="65">
        <v>0</v>
      </c>
      <c r="AW192" s="65">
        <v>0</v>
      </c>
      <c r="AX192" s="65">
        <v>0</v>
      </c>
      <c r="AY192" s="65">
        <v>0</v>
      </c>
      <c r="AZ192" s="65">
        <v>0</v>
      </c>
    </row>
    <row r="193" spans="1:52" x14ac:dyDescent="0.45">
      <c r="A193" s="66" t="s">
        <v>934</v>
      </c>
      <c r="B193" s="67"/>
      <c r="C193" s="67">
        <v>0</v>
      </c>
      <c r="D193" s="67">
        <v>0</v>
      </c>
      <c r="E193" s="67">
        <v>0</v>
      </c>
      <c r="F193" s="67">
        <v>0</v>
      </c>
      <c r="G193" s="67">
        <v>0</v>
      </c>
      <c r="H193" s="67">
        <v>0</v>
      </c>
      <c r="I193" s="67">
        <v>0</v>
      </c>
      <c r="J193" s="67">
        <v>0</v>
      </c>
      <c r="K193" s="67">
        <v>0</v>
      </c>
      <c r="L193" s="67">
        <v>0</v>
      </c>
      <c r="M193" s="67">
        <v>0</v>
      </c>
      <c r="N193" s="67">
        <v>0</v>
      </c>
      <c r="O193" s="67">
        <v>0</v>
      </c>
      <c r="P193" s="67">
        <v>0</v>
      </c>
      <c r="Q193" s="67">
        <v>0</v>
      </c>
      <c r="R193" s="67">
        <v>0</v>
      </c>
      <c r="S193" s="67">
        <v>0</v>
      </c>
      <c r="T193" s="67">
        <v>0</v>
      </c>
      <c r="U193" s="67">
        <v>0</v>
      </c>
      <c r="V193" s="67">
        <v>0</v>
      </c>
      <c r="W193" s="67">
        <v>0</v>
      </c>
      <c r="X193" s="67">
        <v>0</v>
      </c>
      <c r="Y193" s="67">
        <v>0</v>
      </c>
      <c r="Z193" s="67">
        <v>0</v>
      </c>
      <c r="AA193" s="67">
        <v>0</v>
      </c>
      <c r="AB193" s="67">
        <v>0</v>
      </c>
      <c r="AC193" s="67">
        <v>0</v>
      </c>
      <c r="AD193" s="67">
        <v>0</v>
      </c>
      <c r="AE193" s="67">
        <v>0</v>
      </c>
      <c r="AF193" s="67">
        <v>0</v>
      </c>
      <c r="AG193" s="67">
        <v>0</v>
      </c>
      <c r="AH193" s="67">
        <v>0</v>
      </c>
      <c r="AI193" s="67">
        <v>0</v>
      </c>
      <c r="AJ193" s="67">
        <v>0</v>
      </c>
      <c r="AK193" s="67">
        <v>0</v>
      </c>
      <c r="AL193" s="67">
        <v>0</v>
      </c>
      <c r="AM193" s="67">
        <v>0</v>
      </c>
      <c r="AN193" s="67">
        <v>0</v>
      </c>
      <c r="AO193" s="67">
        <v>0</v>
      </c>
      <c r="AP193" s="67">
        <v>0</v>
      </c>
      <c r="AQ193" s="67">
        <v>0</v>
      </c>
      <c r="AR193" s="67">
        <v>0</v>
      </c>
      <c r="AS193" s="67">
        <v>0</v>
      </c>
      <c r="AT193" s="67">
        <v>0</v>
      </c>
      <c r="AU193" s="67">
        <v>0</v>
      </c>
      <c r="AV193" s="67">
        <v>0</v>
      </c>
      <c r="AW193" s="67">
        <v>0</v>
      </c>
      <c r="AX193" s="67">
        <v>0</v>
      </c>
      <c r="AY193" s="67">
        <v>0</v>
      </c>
      <c r="AZ193" s="67">
        <v>0</v>
      </c>
    </row>
    <row r="194" spans="1:52" x14ac:dyDescent="0.45">
      <c r="A194" s="76" t="s">
        <v>944</v>
      </c>
      <c r="B194" s="71"/>
      <c r="C194" s="71">
        <v>0</v>
      </c>
      <c r="D194" s="71">
        <v>0</v>
      </c>
      <c r="E194" s="71">
        <v>0</v>
      </c>
      <c r="F194" s="71">
        <v>0</v>
      </c>
      <c r="G194" s="71">
        <v>0</v>
      </c>
      <c r="H194" s="71">
        <v>0</v>
      </c>
      <c r="I194" s="71">
        <v>0</v>
      </c>
      <c r="J194" s="71">
        <v>0</v>
      </c>
      <c r="K194" s="71">
        <v>0</v>
      </c>
      <c r="L194" s="71">
        <v>0</v>
      </c>
      <c r="M194" s="71">
        <v>0</v>
      </c>
      <c r="N194" s="71">
        <v>0</v>
      </c>
      <c r="O194" s="71">
        <v>0</v>
      </c>
      <c r="P194" s="71">
        <v>0</v>
      </c>
      <c r="Q194" s="71">
        <v>0</v>
      </c>
      <c r="R194" s="71">
        <v>0</v>
      </c>
      <c r="S194" s="71">
        <v>0</v>
      </c>
      <c r="T194" s="71">
        <v>0</v>
      </c>
      <c r="U194" s="71">
        <v>0</v>
      </c>
      <c r="V194" s="71">
        <v>0</v>
      </c>
      <c r="W194" s="71">
        <v>0</v>
      </c>
      <c r="X194" s="71">
        <v>0</v>
      </c>
      <c r="Y194" s="71">
        <v>0</v>
      </c>
      <c r="Z194" s="71">
        <v>0</v>
      </c>
      <c r="AA194" s="71">
        <v>0</v>
      </c>
      <c r="AB194" s="71">
        <v>0</v>
      </c>
      <c r="AC194" s="71">
        <v>0</v>
      </c>
      <c r="AD194" s="71">
        <v>0</v>
      </c>
      <c r="AE194" s="71">
        <v>0</v>
      </c>
      <c r="AF194" s="71">
        <v>0</v>
      </c>
      <c r="AG194" s="71">
        <v>0</v>
      </c>
      <c r="AH194" s="71">
        <v>0</v>
      </c>
      <c r="AI194" s="71">
        <v>0</v>
      </c>
      <c r="AJ194" s="71">
        <v>0</v>
      </c>
      <c r="AK194" s="71">
        <v>0</v>
      </c>
      <c r="AL194" s="71">
        <v>0</v>
      </c>
      <c r="AM194" s="71">
        <v>0</v>
      </c>
      <c r="AN194" s="71">
        <v>0</v>
      </c>
      <c r="AO194" s="71">
        <v>0</v>
      </c>
      <c r="AP194" s="71">
        <v>0</v>
      </c>
      <c r="AQ194" s="71">
        <v>0</v>
      </c>
      <c r="AR194" s="71">
        <v>0</v>
      </c>
      <c r="AS194" s="71">
        <v>0</v>
      </c>
      <c r="AT194" s="71">
        <v>0</v>
      </c>
      <c r="AU194" s="71">
        <v>0</v>
      </c>
      <c r="AV194" s="71">
        <v>0</v>
      </c>
      <c r="AW194" s="71">
        <v>0</v>
      </c>
      <c r="AX194" s="71">
        <v>0</v>
      </c>
      <c r="AY194" s="71">
        <v>0</v>
      </c>
      <c r="AZ194" s="71">
        <v>0</v>
      </c>
    </row>
    <row r="195" spans="1:52" x14ac:dyDescent="0.45">
      <c r="A195" s="77" t="s">
        <v>979</v>
      </c>
      <c r="B195" s="73"/>
      <c r="C195" s="73">
        <v>0</v>
      </c>
      <c r="D195" s="73">
        <v>0</v>
      </c>
      <c r="E195" s="73">
        <v>0</v>
      </c>
      <c r="F195" s="73">
        <v>0</v>
      </c>
      <c r="G195" s="73">
        <v>0</v>
      </c>
      <c r="H195" s="73">
        <v>0</v>
      </c>
      <c r="I195" s="73">
        <v>0</v>
      </c>
      <c r="J195" s="73">
        <v>0</v>
      </c>
      <c r="K195" s="73">
        <v>0</v>
      </c>
      <c r="L195" s="73">
        <v>0</v>
      </c>
      <c r="M195" s="73">
        <v>0</v>
      </c>
      <c r="N195" s="73">
        <v>0</v>
      </c>
      <c r="O195" s="73">
        <v>0</v>
      </c>
      <c r="P195" s="73">
        <v>0</v>
      </c>
      <c r="Q195" s="73">
        <v>0</v>
      </c>
      <c r="R195" s="73">
        <v>0</v>
      </c>
      <c r="S195" s="73">
        <v>0</v>
      </c>
      <c r="T195" s="73">
        <v>0</v>
      </c>
      <c r="U195" s="73">
        <v>0</v>
      </c>
      <c r="V195" s="73">
        <v>0</v>
      </c>
      <c r="W195" s="73">
        <v>0</v>
      </c>
      <c r="X195" s="73">
        <v>0</v>
      </c>
      <c r="Y195" s="73">
        <v>0</v>
      </c>
      <c r="Z195" s="73">
        <v>0</v>
      </c>
      <c r="AA195" s="73">
        <v>0</v>
      </c>
      <c r="AB195" s="73">
        <v>0</v>
      </c>
      <c r="AC195" s="73">
        <v>0</v>
      </c>
      <c r="AD195" s="73">
        <v>0</v>
      </c>
      <c r="AE195" s="73">
        <v>0</v>
      </c>
      <c r="AF195" s="73">
        <v>0</v>
      </c>
      <c r="AG195" s="73">
        <v>0</v>
      </c>
      <c r="AH195" s="73">
        <v>0</v>
      </c>
      <c r="AI195" s="73">
        <v>0</v>
      </c>
      <c r="AJ195" s="73">
        <v>0</v>
      </c>
      <c r="AK195" s="73">
        <v>0</v>
      </c>
      <c r="AL195" s="73">
        <v>0</v>
      </c>
      <c r="AM195" s="73">
        <v>0</v>
      </c>
      <c r="AN195" s="73">
        <v>0</v>
      </c>
      <c r="AO195" s="73">
        <v>0</v>
      </c>
      <c r="AP195" s="73">
        <v>0</v>
      </c>
      <c r="AQ195" s="73">
        <v>0</v>
      </c>
      <c r="AR195" s="73">
        <v>0</v>
      </c>
      <c r="AS195" s="73">
        <v>0</v>
      </c>
      <c r="AT195" s="73">
        <v>0</v>
      </c>
      <c r="AU195" s="73">
        <v>0</v>
      </c>
      <c r="AV195" s="73">
        <v>0</v>
      </c>
      <c r="AW195" s="73">
        <v>0</v>
      </c>
      <c r="AX195" s="73">
        <v>0</v>
      </c>
      <c r="AY195" s="73">
        <v>0</v>
      </c>
      <c r="AZ195" s="73">
        <v>0</v>
      </c>
    </row>
    <row r="196" spans="1:52" x14ac:dyDescent="0.45">
      <c r="A196" s="77" t="s">
        <v>980</v>
      </c>
      <c r="B196" s="73"/>
      <c r="C196" s="73">
        <v>0</v>
      </c>
      <c r="D196" s="73">
        <v>0</v>
      </c>
      <c r="E196" s="73">
        <v>0</v>
      </c>
      <c r="F196" s="73">
        <v>0</v>
      </c>
      <c r="G196" s="73">
        <v>0</v>
      </c>
      <c r="H196" s="73">
        <v>0</v>
      </c>
      <c r="I196" s="73">
        <v>0</v>
      </c>
      <c r="J196" s="73">
        <v>0</v>
      </c>
      <c r="K196" s="73">
        <v>0</v>
      </c>
      <c r="L196" s="73">
        <v>0</v>
      </c>
      <c r="M196" s="73">
        <v>0</v>
      </c>
      <c r="N196" s="73">
        <v>0</v>
      </c>
      <c r="O196" s="73">
        <v>0</v>
      </c>
      <c r="P196" s="73">
        <v>0</v>
      </c>
      <c r="Q196" s="73">
        <v>0</v>
      </c>
      <c r="R196" s="73">
        <v>0</v>
      </c>
      <c r="S196" s="73">
        <v>0</v>
      </c>
      <c r="T196" s="73">
        <v>0</v>
      </c>
      <c r="U196" s="73">
        <v>0</v>
      </c>
      <c r="V196" s="73">
        <v>0</v>
      </c>
      <c r="W196" s="73">
        <v>0</v>
      </c>
      <c r="X196" s="73">
        <v>0</v>
      </c>
      <c r="Y196" s="73">
        <v>0</v>
      </c>
      <c r="Z196" s="73">
        <v>0</v>
      </c>
      <c r="AA196" s="73">
        <v>0</v>
      </c>
      <c r="AB196" s="73">
        <v>0</v>
      </c>
      <c r="AC196" s="73">
        <v>0</v>
      </c>
      <c r="AD196" s="73">
        <v>0</v>
      </c>
      <c r="AE196" s="73">
        <v>0</v>
      </c>
      <c r="AF196" s="73">
        <v>0</v>
      </c>
      <c r="AG196" s="73">
        <v>0</v>
      </c>
      <c r="AH196" s="73">
        <v>0</v>
      </c>
      <c r="AI196" s="73">
        <v>0</v>
      </c>
      <c r="AJ196" s="73">
        <v>0</v>
      </c>
      <c r="AK196" s="73">
        <v>0</v>
      </c>
      <c r="AL196" s="73">
        <v>0</v>
      </c>
      <c r="AM196" s="73">
        <v>0</v>
      </c>
      <c r="AN196" s="73">
        <v>0</v>
      </c>
      <c r="AO196" s="73">
        <v>0</v>
      </c>
      <c r="AP196" s="73">
        <v>0</v>
      </c>
      <c r="AQ196" s="73">
        <v>0</v>
      </c>
      <c r="AR196" s="73">
        <v>0</v>
      </c>
      <c r="AS196" s="73">
        <v>0</v>
      </c>
      <c r="AT196" s="73">
        <v>0</v>
      </c>
      <c r="AU196" s="73">
        <v>0</v>
      </c>
      <c r="AV196" s="73">
        <v>0</v>
      </c>
      <c r="AW196" s="73">
        <v>0</v>
      </c>
      <c r="AX196" s="73">
        <v>0</v>
      </c>
      <c r="AY196" s="73">
        <v>0</v>
      </c>
      <c r="AZ196" s="73">
        <v>0</v>
      </c>
    </row>
    <row r="197" spans="1:52" x14ac:dyDescent="0.45">
      <c r="A197" s="77" t="s">
        <v>981</v>
      </c>
      <c r="B197" s="73"/>
      <c r="C197" s="73">
        <v>0</v>
      </c>
      <c r="D197" s="73">
        <v>0</v>
      </c>
      <c r="E197" s="73">
        <v>0</v>
      </c>
      <c r="F197" s="73">
        <v>0</v>
      </c>
      <c r="G197" s="73">
        <v>0</v>
      </c>
      <c r="H197" s="73">
        <v>0</v>
      </c>
      <c r="I197" s="73">
        <v>0</v>
      </c>
      <c r="J197" s="73">
        <v>0</v>
      </c>
      <c r="K197" s="73">
        <v>0</v>
      </c>
      <c r="L197" s="73">
        <v>0</v>
      </c>
      <c r="M197" s="73">
        <v>0</v>
      </c>
      <c r="N197" s="73">
        <v>0</v>
      </c>
      <c r="O197" s="73">
        <v>0</v>
      </c>
      <c r="P197" s="73">
        <v>0</v>
      </c>
      <c r="Q197" s="73">
        <v>0</v>
      </c>
      <c r="R197" s="73">
        <v>0</v>
      </c>
      <c r="S197" s="73">
        <v>0</v>
      </c>
      <c r="T197" s="73">
        <v>0</v>
      </c>
      <c r="U197" s="73">
        <v>0</v>
      </c>
      <c r="V197" s="73">
        <v>0</v>
      </c>
      <c r="W197" s="73">
        <v>0</v>
      </c>
      <c r="X197" s="73">
        <v>0</v>
      </c>
      <c r="Y197" s="73">
        <v>0</v>
      </c>
      <c r="Z197" s="73">
        <v>0</v>
      </c>
      <c r="AA197" s="73">
        <v>0</v>
      </c>
      <c r="AB197" s="73">
        <v>0</v>
      </c>
      <c r="AC197" s="73">
        <v>0</v>
      </c>
      <c r="AD197" s="73">
        <v>0</v>
      </c>
      <c r="AE197" s="73">
        <v>0</v>
      </c>
      <c r="AF197" s="73">
        <v>0</v>
      </c>
      <c r="AG197" s="73">
        <v>0</v>
      </c>
      <c r="AH197" s="73">
        <v>0</v>
      </c>
      <c r="AI197" s="73">
        <v>0</v>
      </c>
      <c r="AJ197" s="73">
        <v>0</v>
      </c>
      <c r="AK197" s="73">
        <v>0</v>
      </c>
      <c r="AL197" s="73">
        <v>0</v>
      </c>
      <c r="AM197" s="73">
        <v>0</v>
      </c>
      <c r="AN197" s="73">
        <v>0</v>
      </c>
      <c r="AO197" s="73">
        <v>0</v>
      </c>
      <c r="AP197" s="73">
        <v>0</v>
      </c>
      <c r="AQ197" s="73">
        <v>0</v>
      </c>
      <c r="AR197" s="73">
        <v>0</v>
      </c>
      <c r="AS197" s="73">
        <v>0</v>
      </c>
      <c r="AT197" s="73">
        <v>0</v>
      </c>
      <c r="AU197" s="73">
        <v>0</v>
      </c>
      <c r="AV197" s="73">
        <v>0</v>
      </c>
      <c r="AW197" s="73">
        <v>0</v>
      </c>
      <c r="AX197" s="73">
        <v>0</v>
      </c>
      <c r="AY197" s="73">
        <v>0</v>
      </c>
      <c r="AZ197" s="73">
        <v>0</v>
      </c>
    </row>
    <row r="198" spans="1:52" x14ac:dyDescent="0.45">
      <c r="A198" s="77" t="s">
        <v>982</v>
      </c>
      <c r="B198" s="73"/>
      <c r="C198" s="73">
        <v>0</v>
      </c>
      <c r="D198" s="73">
        <v>0</v>
      </c>
      <c r="E198" s="73">
        <v>0</v>
      </c>
      <c r="F198" s="73">
        <v>0</v>
      </c>
      <c r="G198" s="73">
        <v>0</v>
      </c>
      <c r="H198" s="73">
        <v>0</v>
      </c>
      <c r="I198" s="73">
        <v>0</v>
      </c>
      <c r="J198" s="73">
        <v>0</v>
      </c>
      <c r="K198" s="73">
        <v>0</v>
      </c>
      <c r="L198" s="73">
        <v>0</v>
      </c>
      <c r="M198" s="73">
        <v>0</v>
      </c>
      <c r="N198" s="73">
        <v>0</v>
      </c>
      <c r="O198" s="73">
        <v>0</v>
      </c>
      <c r="P198" s="73">
        <v>0</v>
      </c>
      <c r="Q198" s="73">
        <v>0</v>
      </c>
      <c r="R198" s="73">
        <v>0</v>
      </c>
      <c r="S198" s="73">
        <v>0</v>
      </c>
      <c r="T198" s="73">
        <v>0</v>
      </c>
      <c r="U198" s="73">
        <v>0</v>
      </c>
      <c r="V198" s="73">
        <v>0</v>
      </c>
      <c r="W198" s="73">
        <v>0</v>
      </c>
      <c r="X198" s="73">
        <v>0</v>
      </c>
      <c r="Y198" s="73">
        <v>0</v>
      </c>
      <c r="Z198" s="73">
        <v>0</v>
      </c>
      <c r="AA198" s="73">
        <v>0</v>
      </c>
      <c r="AB198" s="73">
        <v>0</v>
      </c>
      <c r="AC198" s="73">
        <v>0</v>
      </c>
      <c r="AD198" s="73">
        <v>0</v>
      </c>
      <c r="AE198" s="73">
        <v>0</v>
      </c>
      <c r="AF198" s="73">
        <v>0</v>
      </c>
      <c r="AG198" s="73">
        <v>0</v>
      </c>
      <c r="AH198" s="73">
        <v>0</v>
      </c>
      <c r="AI198" s="73">
        <v>0</v>
      </c>
      <c r="AJ198" s="73">
        <v>0</v>
      </c>
      <c r="AK198" s="73">
        <v>0</v>
      </c>
      <c r="AL198" s="73">
        <v>0</v>
      </c>
      <c r="AM198" s="73">
        <v>0</v>
      </c>
      <c r="AN198" s="73">
        <v>0</v>
      </c>
      <c r="AO198" s="73">
        <v>0</v>
      </c>
      <c r="AP198" s="73">
        <v>0</v>
      </c>
      <c r="AQ198" s="73">
        <v>0</v>
      </c>
      <c r="AR198" s="73">
        <v>0</v>
      </c>
      <c r="AS198" s="73">
        <v>0</v>
      </c>
      <c r="AT198" s="73">
        <v>0</v>
      </c>
      <c r="AU198" s="73">
        <v>0</v>
      </c>
      <c r="AV198" s="73">
        <v>0</v>
      </c>
      <c r="AW198" s="73">
        <v>0</v>
      </c>
      <c r="AX198" s="73">
        <v>0</v>
      </c>
      <c r="AY198" s="73">
        <v>0</v>
      </c>
      <c r="AZ198" s="73">
        <v>0</v>
      </c>
    </row>
    <row r="199" spans="1:52" x14ac:dyDescent="0.45">
      <c r="A199" s="76" t="s">
        <v>945</v>
      </c>
      <c r="B199" s="71"/>
      <c r="C199" s="71">
        <v>0</v>
      </c>
      <c r="D199" s="71">
        <v>0</v>
      </c>
      <c r="E199" s="71">
        <v>0</v>
      </c>
      <c r="F199" s="71">
        <v>0</v>
      </c>
      <c r="G199" s="71">
        <v>0</v>
      </c>
      <c r="H199" s="71">
        <v>0</v>
      </c>
      <c r="I199" s="71">
        <v>0</v>
      </c>
      <c r="J199" s="71">
        <v>0</v>
      </c>
      <c r="K199" s="71">
        <v>0</v>
      </c>
      <c r="L199" s="71">
        <v>0</v>
      </c>
      <c r="M199" s="71">
        <v>0</v>
      </c>
      <c r="N199" s="71">
        <v>0</v>
      </c>
      <c r="O199" s="71">
        <v>0</v>
      </c>
      <c r="P199" s="71">
        <v>0</v>
      </c>
      <c r="Q199" s="71">
        <v>0</v>
      </c>
      <c r="R199" s="71">
        <v>0</v>
      </c>
      <c r="S199" s="71">
        <v>0</v>
      </c>
      <c r="T199" s="71">
        <v>0</v>
      </c>
      <c r="U199" s="71">
        <v>0</v>
      </c>
      <c r="V199" s="71">
        <v>0</v>
      </c>
      <c r="W199" s="71">
        <v>0</v>
      </c>
      <c r="X199" s="71">
        <v>0</v>
      </c>
      <c r="Y199" s="71">
        <v>0</v>
      </c>
      <c r="Z199" s="71">
        <v>0</v>
      </c>
      <c r="AA199" s="71">
        <v>0</v>
      </c>
      <c r="AB199" s="71">
        <v>0</v>
      </c>
      <c r="AC199" s="71">
        <v>0</v>
      </c>
      <c r="AD199" s="71">
        <v>0</v>
      </c>
      <c r="AE199" s="71">
        <v>0</v>
      </c>
      <c r="AF199" s="71">
        <v>0</v>
      </c>
      <c r="AG199" s="71">
        <v>0</v>
      </c>
      <c r="AH199" s="71">
        <v>0</v>
      </c>
      <c r="AI199" s="71">
        <v>0</v>
      </c>
      <c r="AJ199" s="71">
        <v>0</v>
      </c>
      <c r="AK199" s="71">
        <v>0</v>
      </c>
      <c r="AL199" s="71">
        <v>0</v>
      </c>
      <c r="AM199" s="71">
        <v>0</v>
      </c>
      <c r="AN199" s="71">
        <v>0</v>
      </c>
      <c r="AO199" s="71">
        <v>0</v>
      </c>
      <c r="AP199" s="71">
        <v>0</v>
      </c>
      <c r="AQ199" s="71">
        <v>0</v>
      </c>
      <c r="AR199" s="71">
        <v>0</v>
      </c>
      <c r="AS199" s="71">
        <v>0</v>
      </c>
      <c r="AT199" s="71">
        <v>0</v>
      </c>
      <c r="AU199" s="71">
        <v>0</v>
      </c>
      <c r="AV199" s="71">
        <v>0</v>
      </c>
      <c r="AW199" s="71">
        <v>0</v>
      </c>
      <c r="AX199" s="71">
        <v>0</v>
      </c>
      <c r="AY199" s="71">
        <v>0</v>
      </c>
      <c r="AZ199" s="71">
        <v>0</v>
      </c>
    </row>
    <row r="200" spans="1:52" x14ac:dyDescent="0.45">
      <c r="A200" s="77" t="s">
        <v>979</v>
      </c>
      <c r="B200" s="73"/>
      <c r="C200" s="73">
        <v>0</v>
      </c>
      <c r="D200" s="73">
        <v>0</v>
      </c>
      <c r="E200" s="73">
        <v>0</v>
      </c>
      <c r="F200" s="73">
        <v>0</v>
      </c>
      <c r="G200" s="73">
        <v>0</v>
      </c>
      <c r="H200" s="73">
        <v>0</v>
      </c>
      <c r="I200" s="73">
        <v>0</v>
      </c>
      <c r="J200" s="73">
        <v>0</v>
      </c>
      <c r="K200" s="73">
        <v>0</v>
      </c>
      <c r="L200" s="73">
        <v>0</v>
      </c>
      <c r="M200" s="73">
        <v>0</v>
      </c>
      <c r="N200" s="73">
        <v>0</v>
      </c>
      <c r="O200" s="73">
        <v>0</v>
      </c>
      <c r="P200" s="73">
        <v>0</v>
      </c>
      <c r="Q200" s="73">
        <v>0</v>
      </c>
      <c r="R200" s="73">
        <v>0</v>
      </c>
      <c r="S200" s="73">
        <v>0</v>
      </c>
      <c r="T200" s="73">
        <v>0</v>
      </c>
      <c r="U200" s="73">
        <v>0</v>
      </c>
      <c r="V200" s="73">
        <v>0</v>
      </c>
      <c r="W200" s="73">
        <v>0</v>
      </c>
      <c r="X200" s="73">
        <v>0</v>
      </c>
      <c r="Y200" s="73">
        <v>0</v>
      </c>
      <c r="Z200" s="73">
        <v>0</v>
      </c>
      <c r="AA200" s="73">
        <v>0</v>
      </c>
      <c r="AB200" s="73">
        <v>0</v>
      </c>
      <c r="AC200" s="73">
        <v>0</v>
      </c>
      <c r="AD200" s="73">
        <v>0</v>
      </c>
      <c r="AE200" s="73">
        <v>0</v>
      </c>
      <c r="AF200" s="73">
        <v>0</v>
      </c>
      <c r="AG200" s="73">
        <v>0</v>
      </c>
      <c r="AH200" s="73">
        <v>0</v>
      </c>
      <c r="AI200" s="73">
        <v>0</v>
      </c>
      <c r="AJ200" s="73">
        <v>0</v>
      </c>
      <c r="AK200" s="73">
        <v>0</v>
      </c>
      <c r="AL200" s="73">
        <v>0</v>
      </c>
      <c r="AM200" s="73">
        <v>0</v>
      </c>
      <c r="AN200" s="73">
        <v>0</v>
      </c>
      <c r="AO200" s="73">
        <v>0</v>
      </c>
      <c r="AP200" s="73">
        <v>0</v>
      </c>
      <c r="AQ200" s="73">
        <v>0</v>
      </c>
      <c r="AR200" s="73">
        <v>0</v>
      </c>
      <c r="AS200" s="73">
        <v>0</v>
      </c>
      <c r="AT200" s="73">
        <v>0</v>
      </c>
      <c r="AU200" s="73">
        <v>0</v>
      </c>
      <c r="AV200" s="73">
        <v>0</v>
      </c>
      <c r="AW200" s="73">
        <v>0</v>
      </c>
      <c r="AX200" s="73">
        <v>0</v>
      </c>
      <c r="AY200" s="73">
        <v>0</v>
      </c>
      <c r="AZ200" s="73">
        <v>0</v>
      </c>
    </row>
    <row r="201" spans="1:52" x14ac:dyDescent="0.45">
      <c r="A201" s="77" t="s">
        <v>980</v>
      </c>
      <c r="B201" s="73"/>
      <c r="C201" s="73">
        <v>0</v>
      </c>
      <c r="D201" s="73">
        <v>0</v>
      </c>
      <c r="E201" s="73">
        <v>0</v>
      </c>
      <c r="F201" s="73">
        <v>0</v>
      </c>
      <c r="G201" s="73">
        <v>0</v>
      </c>
      <c r="H201" s="73">
        <v>0</v>
      </c>
      <c r="I201" s="73">
        <v>0</v>
      </c>
      <c r="J201" s="73">
        <v>0</v>
      </c>
      <c r="K201" s="73">
        <v>0</v>
      </c>
      <c r="L201" s="73">
        <v>0</v>
      </c>
      <c r="M201" s="73">
        <v>0</v>
      </c>
      <c r="N201" s="73">
        <v>0</v>
      </c>
      <c r="O201" s="73">
        <v>0</v>
      </c>
      <c r="P201" s="73">
        <v>0</v>
      </c>
      <c r="Q201" s="73">
        <v>0</v>
      </c>
      <c r="R201" s="73">
        <v>0</v>
      </c>
      <c r="S201" s="73">
        <v>0</v>
      </c>
      <c r="T201" s="73">
        <v>0</v>
      </c>
      <c r="U201" s="73">
        <v>0</v>
      </c>
      <c r="V201" s="73">
        <v>0</v>
      </c>
      <c r="W201" s="73">
        <v>0</v>
      </c>
      <c r="X201" s="73">
        <v>0</v>
      </c>
      <c r="Y201" s="73">
        <v>0</v>
      </c>
      <c r="Z201" s="73">
        <v>0</v>
      </c>
      <c r="AA201" s="73">
        <v>0</v>
      </c>
      <c r="AB201" s="73">
        <v>0</v>
      </c>
      <c r="AC201" s="73">
        <v>0</v>
      </c>
      <c r="AD201" s="73">
        <v>0</v>
      </c>
      <c r="AE201" s="73">
        <v>0</v>
      </c>
      <c r="AF201" s="73">
        <v>0</v>
      </c>
      <c r="AG201" s="73">
        <v>0</v>
      </c>
      <c r="AH201" s="73">
        <v>0</v>
      </c>
      <c r="AI201" s="73">
        <v>0</v>
      </c>
      <c r="AJ201" s="73">
        <v>0</v>
      </c>
      <c r="AK201" s="73">
        <v>0</v>
      </c>
      <c r="AL201" s="73">
        <v>0</v>
      </c>
      <c r="AM201" s="73">
        <v>0</v>
      </c>
      <c r="AN201" s="73">
        <v>0</v>
      </c>
      <c r="AO201" s="73">
        <v>0</v>
      </c>
      <c r="AP201" s="73">
        <v>0</v>
      </c>
      <c r="AQ201" s="73">
        <v>0</v>
      </c>
      <c r="AR201" s="73">
        <v>0</v>
      </c>
      <c r="AS201" s="73">
        <v>0</v>
      </c>
      <c r="AT201" s="73">
        <v>0</v>
      </c>
      <c r="AU201" s="73">
        <v>0</v>
      </c>
      <c r="AV201" s="73">
        <v>0</v>
      </c>
      <c r="AW201" s="73">
        <v>0</v>
      </c>
      <c r="AX201" s="73">
        <v>0</v>
      </c>
      <c r="AY201" s="73">
        <v>0</v>
      </c>
      <c r="AZ201" s="73">
        <v>0</v>
      </c>
    </row>
    <row r="202" spans="1:52" x14ac:dyDescent="0.45">
      <c r="A202" s="77" t="s">
        <v>981</v>
      </c>
      <c r="B202" s="73"/>
      <c r="C202" s="73">
        <v>0</v>
      </c>
      <c r="D202" s="73">
        <v>0</v>
      </c>
      <c r="E202" s="73">
        <v>0</v>
      </c>
      <c r="F202" s="73">
        <v>0</v>
      </c>
      <c r="G202" s="73">
        <v>0</v>
      </c>
      <c r="H202" s="73">
        <v>0</v>
      </c>
      <c r="I202" s="73">
        <v>0</v>
      </c>
      <c r="J202" s="73">
        <v>0</v>
      </c>
      <c r="K202" s="73">
        <v>0</v>
      </c>
      <c r="L202" s="73">
        <v>0</v>
      </c>
      <c r="M202" s="73">
        <v>0</v>
      </c>
      <c r="N202" s="73">
        <v>0</v>
      </c>
      <c r="O202" s="73">
        <v>0</v>
      </c>
      <c r="P202" s="73">
        <v>0</v>
      </c>
      <c r="Q202" s="73">
        <v>0</v>
      </c>
      <c r="R202" s="73">
        <v>0</v>
      </c>
      <c r="S202" s="73">
        <v>0</v>
      </c>
      <c r="T202" s="73">
        <v>0</v>
      </c>
      <c r="U202" s="73">
        <v>0</v>
      </c>
      <c r="V202" s="73">
        <v>0</v>
      </c>
      <c r="W202" s="73">
        <v>0</v>
      </c>
      <c r="X202" s="73">
        <v>0</v>
      </c>
      <c r="Y202" s="73">
        <v>0</v>
      </c>
      <c r="Z202" s="73">
        <v>0</v>
      </c>
      <c r="AA202" s="73">
        <v>0</v>
      </c>
      <c r="AB202" s="73">
        <v>0</v>
      </c>
      <c r="AC202" s="73">
        <v>0</v>
      </c>
      <c r="AD202" s="73">
        <v>0</v>
      </c>
      <c r="AE202" s="73">
        <v>0</v>
      </c>
      <c r="AF202" s="73">
        <v>0</v>
      </c>
      <c r="AG202" s="73">
        <v>0</v>
      </c>
      <c r="AH202" s="73">
        <v>0</v>
      </c>
      <c r="AI202" s="73">
        <v>0</v>
      </c>
      <c r="AJ202" s="73">
        <v>0</v>
      </c>
      <c r="AK202" s="73">
        <v>0</v>
      </c>
      <c r="AL202" s="73">
        <v>0</v>
      </c>
      <c r="AM202" s="73">
        <v>0</v>
      </c>
      <c r="AN202" s="73">
        <v>0</v>
      </c>
      <c r="AO202" s="73">
        <v>0</v>
      </c>
      <c r="AP202" s="73">
        <v>0</v>
      </c>
      <c r="AQ202" s="73">
        <v>0</v>
      </c>
      <c r="AR202" s="73">
        <v>0</v>
      </c>
      <c r="AS202" s="73">
        <v>0</v>
      </c>
      <c r="AT202" s="73">
        <v>0</v>
      </c>
      <c r="AU202" s="73">
        <v>0</v>
      </c>
      <c r="AV202" s="73">
        <v>0</v>
      </c>
      <c r="AW202" s="73">
        <v>0</v>
      </c>
      <c r="AX202" s="73">
        <v>0</v>
      </c>
      <c r="AY202" s="73">
        <v>0</v>
      </c>
      <c r="AZ202" s="73">
        <v>0</v>
      </c>
    </row>
    <row r="203" spans="1:52" x14ac:dyDescent="0.45">
      <c r="A203" s="77" t="s">
        <v>982</v>
      </c>
      <c r="B203" s="73"/>
      <c r="C203" s="73">
        <v>0</v>
      </c>
      <c r="D203" s="73">
        <v>0</v>
      </c>
      <c r="E203" s="73">
        <v>0</v>
      </c>
      <c r="F203" s="73">
        <v>0</v>
      </c>
      <c r="G203" s="73">
        <v>0</v>
      </c>
      <c r="H203" s="73">
        <v>0</v>
      </c>
      <c r="I203" s="73">
        <v>0</v>
      </c>
      <c r="J203" s="73">
        <v>0</v>
      </c>
      <c r="K203" s="73">
        <v>0</v>
      </c>
      <c r="L203" s="73">
        <v>0</v>
      </c>
      <c r="M203" s="73">
        <v>0</v>
      </c>
      <c r="N203" s="73">
        <v>0</v>
      </c>
      <c r="O203" s="73">
        <v>0</v>
      </c>
      <c r="P203" s="73">
        <v>0</v>
      </c>
      <c r="Q203" s="73">
        <v>0</v>
      </c>
      <c r="R203" s="73">
        <v>0</v>
      </c>
      <c r="S203" s="73">
        <v>0</v>
      </c>
      <c r="T203" s="73">
        <v>0</v>
      </c>
      <c r="U203" s="73">
        <v>0</v>
      </c>
      <c r="V203" s="73">
        <v>0</v>
      </c>
      <c r="W203" s="73">
        <v>0</v>
      </c>
      <c r="X203" s="73">
        <v>0</v>
      </c>
      <c r="Y203" s="73">
        <v>0</v>
      </c>
      <c r="Z203" s="73">
        <v>0</v>
      </c>
      <c r="AA203" s="73">
        <v>0</v>
      </c>
      <c r="AB203" s="73">
        <v>0</v>
      </c>
      <c r="AC203" s="73">
        <v>0</v>
      </c>
      <c r="AD203" s="73">
        <v>0</v>
      </c>
      <c r="AE203" s="73">
        <v>0</v>
      </c>
      <c r="AF203" s="73">
        <v>0</v>
      </c>
      <c r="AG203" s="73">
        <v>0</v>
      </c>
      <c r="AH203" s="73">
        <v>0</v>
      </c>
      <c r="AI203" s="73">
        <v>0</v>
      </c>
      <c r="AJ203" s="73">
        <v>0</v>
      </c>
      <c r="AK203" s="73">
        <v>0</v>
      </c>
      <c r="AL203" s="73">
        <v>0</v>
      </c>
      <c r="AM203" s="73">
        <v>0</v>
      </c>
      <c r="AN203" s="73">
        <v>0</v>
      </c>
      <c r="AO203" s="73">
        <v>0</v>
      </c>
      <c r="AP203" s="73">
        <v>0</v>
      </c>
      <c r="AQ203" s="73">
        <v>0</v>
      </c>
      <c r="AR203" s="73">
        <v>0</v>
      </c>
      <c r="AS203" s="73">
        <v>0</v>
      </c>
      <c r="AT203" s="73">
        <v>0</v>
      </c>
      <c r="AU203" s="73">
        <v>0</v>
      </c>
      <c r="AV203" s="73">
        <v>0</v>
      </c>
      <c r="AW203" s="73">
        <v>0</v>
      </c>
      <c r="AX203" s="73">
        <v>0</v>
      </c>
      <c r="AY203" s="73">
        <v>0</v>
      </c>
      <c r="AZ203" s="73">
        <v>0</v>
      </c>
    </row>
    <row r="204" spans="1:52" x14ac:dyDescent="0.45">
      <c r="A204" s="76" t="s">
        <v>946</v>
      </c>
      <c r="B204" s="71"/>
      <c r="C204" s="71">
        <v>0</v>
      </c>
      <c r="D204" s="71">
        <v>0</v>
      </c>
      <c r="E204" s="71">
        <v>0</v>
      </c>
      <c r="F204" s="71">
        <v>0</v>
      </c>
      <c r="G204" s="71">
        <v>0</v>
      </c>
      <c r="H204" s="71">
        <v>0</v>
      </c>
      <c r="I204" s="71">
        <v>0</v>
      </c>
      <c r="J204" s="71">
        <v>0</v>
      </c>
      <c r="K204" s="71">
        <v>0</v>
      </c>
      <c r="L204" s="71">
        <v>0</v>
      </c>
      <c r="M204" s="71">
        <v>0</v>
      </c>
      <c r="N204" s="71">
        <v>0</v>
      </c>
      <c r="O204" s="71">
        <v>0</v>
      </c>
      <c r="P204" s="71">
        <v>0</v>
      </c>
      <c r="Q204" s="71">
        <v>0</v>
      </c>
      <c r="R204" s="71">
        <v>0</v>
      </c>
      <c r="S204" s="71">
        <v>0</v>
      </c>
      <c r="T204" s="71">
        <v>0</v>
      </c>
      <c r="U204" s="71">
        <v>0</v>
      </c>
      <c r="V204" s="71">
        <v>0</v>
      </c>
      <c r="W204" s="71">
        <v>0</v>
      </c>
      <c r="X204" s="71">
        <v>0</v>
      </c>
      <c r="Y204" s="71">
        <v>0</v>
      </c>
      <c r="Z204" s="71">
        <v>0</v>
      </c>
      <c r="AA204" s="71">
        <v>0</v>
      </c>
      <c r="AB204" s="71">
        <v>0</v>
      </c>
      <c r="AC204" s="71">
        <v>0</v>
      </c>
      <c r="AD204" s="71">
        <v>0</v>
      </c>
      <c r="AE204" s="71">
        <v>0</v>
      </c>
      <c r="AF204" s="71">
        <v>0</v>
      </c>
      <c r="AG204" s="71">
        <v>0</v>
      </c>
      <c r="AH204" s="71">
        <v>0</v>
      </c>
      <c r="AI204" s="71">
        <v>0</v>
      </c>
      <c r="AJ204" s="71">
        <v>0</v>
      </c>
      <c r="AK204" s="71">
        <v>0</v>
      </c>
      <c r="AL204" s="71">
        <v>0</v>
      </c>
      <c r="AM204" s="71">
        <v>0</v>
      </c>
      <c r="AN204" s="71">
        <v>0</v>
      </c>
      <c r="AO204" s="71">
        <v>0</v>
      </c>
      <c r="AP204" s="71">
        <v>0</v>
      </c>
      <c r="AQ204" s="71">
        <v>0</v>
      </c>
      <c r="AR204" s="71">
        <v>0</v>
      </c>
      <c r="AS204" s="71">
        <v>0</v>
      </c>
      <c r="AT204" s="71">
        <v>0</v>
      </c>
      <c r="AU204" s="71">
        <v>0</v>
      </c>
      <c r="AV204" s="71">
        <v>0</v>
      </c>
      <c r="AW204" s="71">
        <v>0</v>
      </c>
      <c r="AX204" s="71">
        <v>0</v>
      </c>
      <c r="AY204" s="71">
        <v>0</v>
      </c>
      <c r="AZ204" s="71">
        <v>0</v>
      </c>
    </row>
    <row r="205" spans="1:52" x14ac:dyDescent="0.45">
      <c r="A205" s="77" t="s">
        <v>979</v>
      </c>
      <c r="B205" s="73"/>
      <c r="C205" s="73">
        <v>0</v>
      </c>
      <c r="D205" s="73">
        <v>0</v>
      </c>
      <c r="E205" s="73">
        <v>0</v>
      </c>
      <c r="F205" s="73">
        <v>0</v>
      </c>
      <c r="G205" s="73">
        <v>0</v>
      </c>
      <c r="H205" s="73">
        <v>0</v>
      </c>
      <c r="I205" s="73">
        <v>0</v>
      </c>
      <c r="J205" s="73">
        <v>0</v>
      </c>
      <c r="K205" s="73">
        <v>0</v>
      </c>
      <c r="L205" s="73">
        <v>0</v>
      </c>
      <c r="M205" s="73">
        <v>0</v>
      </c>
      <c r="N205" s="73">
        <v>0</v>
      </c>
      <c r="O205" s="73">
        <v>0</v>
      </c>
      <c r="P205" s="73">
        <v>0</v>
      </c>
      <c r="Q205" s="73">
        <v>0</v>
      </c>
      <c r="R205" s="73">
        <v>0</v>
      </c>
      <c r="S205" s="73">
        <v>0</v>
      </c>
      <c r="T205" s="73">
        <v>0</v>
      </c>
      <c r="U205" s="73">
        <v>0</v>
      </c>
      <c r="V205" s="73">
        <v>0</v>
      </c>
      <c r="W205" s="73">
        <v>0</v>
      </c>
      <c r="X205" s="73">
        <v>0</v>
      </c>
      <c r="Y205" s="73">
        <v>0</v>
      </c>
      <c r="Z205" s="73">
        <v>0</v>
      </c>
      <c r="AA205" s="73">
        <v>0</v>
      </c>
      <c r="AB205" s="73">
        <v>0</v>
      </c>
      <c r="AC205" s="73">
        <v>0</v>
      </c>
      <c r="AD205" s="73">
        <v>0</v>
      </c>
      <c r="AE205" s="73">
        <v>0</v>
      </c>
      <c r="AF205" s="73">
        <v>0</v>
      </c>
      <c r="AG205" s="73">
        <v>0</v>
      </c>
      <c r="AH205" s="73">
        <v>0</v>
      </c>
      <c r="AI205" s="73">
        <v>0</v>
      </c>
      <c r="AJ205" s="73">
        <v>0</v>
      </c>
      <c r="AK205" s="73">
        <v>0</v>
      </c>
      <c r="AL205" s="73">
        <v>0</v>
      </c>
      <c r="AM205" s="73">
        <v>0</v>
      </c>
      <c r="AN205" s="73">
        <v>0</v>
      </c>
      <c r="AO205" s="73">
        <v>0</v>
      </c>
      <c r="AP205" s="73">
        <v>0</v>
      </c>
      <c r="AQ205" s="73">
        <v>0</v>
      </c>
      <c r="AR205" s="73">
        <v>0</v>
      </c>
      <c r="AS205" s="73">
        <v>0</v>
      </c>
      <c r="AT205" s="73">
        <v>0</v>
      </c>
      <c r="AU205" s="73">
        <v>0</v>
      </c>
      <c r="AV205" s="73">
        <v>0</v>
      </c>
      <c r="AW205" s="73">
        <v>0</v>
      </c>
      <c r="AX205" s="73">
        <v>0</v>
      </c>
      <c r="AY205" s="73">
        <v>0</v>
      </c>
      <c r="AZ205" s="73">
        <v>0</v>
      </c>
    </row>
    <row r="206" spans="1:52" x14ac:dyDescent="0.45">
      <c r="A206" s="77" t="s">
        <v>980</v>
      </c>
      <c r="B206" s="73"/>
      <c r="C206" s="73">
        <v>0</v>
      </c>
      <c r="D206" s="73">
        <v>0</v>
      </c>
      <c r="E206" s="73">
        <v>0</v>
      </c>
      <c r="F206" s="73">
        <v>0</v>
      </c>
      <c r="G206" s="73">
        <v>0</v>
      </c>
      <c r="H206" s="73">
        <v>0</v>
      </c>
      <c r="I206" s="73">
        <v>0</v>
      </c>
      <c r="J206" s="73">
        <v>0</v>
      </c>
      <c r="K206" s="73">
        <v>0</v>
      </c>
      <c r="L206" s="73">
        <v>0</v>
      </c>
      <c r="M206" s="73">
        <v>0</v>
      </c>
      <c r="N206" s="73">
        <v>0</v>
      </c>
      <c r="O206" s="73">
        <v>0</v>
      </c>
      <c r="P206" s="73">
        <v>0</v>
      </c>
      <c r="Q206" s="73">
        <v>0</v>
      </c>
      <c r="R206" s="73">
        <v>0</v>
      </c>
      <c r="S206" s="73">
        <v>0</v>
      </c>
      <c r="T206" s="73">
        <v>0</v>
      </c>
      <c r="U206" s="73">
        <v>0</v>
      </c>
      <c r="V206" s="73">
        <v>0</v>
      </c>
      <c r="W206" s="73">
        <v>0</v>
      </c>
      <c r="X206" s="73">
        <v>0</v>
      </c>
      <c r="Y206" s="73">
        <v>0</v>
      </c>
      <c r="Z206" s="73">
        <v>0</v>
      </c>
      <c r="AA206" s="73">
        <v>0</v>
      </c>
      <c r="AB206" s="73">
        <v>0</v>
      </c>
      <c r="AC206" s="73">
        <v>0</v>
      </c>
      <c r="AD206" s="73">
        <v>0</v>
      </c>
      <c r="AE206" s="73">
        <v>0</v>
      </c>
      <c r="AF206" s="73">
        <v>0</v>
      </c>
      <c r="AG206" s="73">
        <v>0</v>
      </c>
      <c r="AH206" s="73">
        <v>0</v>
      </c>
      <c r="AI206" s="73">
        <v>0</v>
      </c>
      <c r="AJ206" s="73">
        <v>0</v>
      </c>
      <c r="AK206" s="73">
        <v>0</v>
      </c>
      <c r="AL206" s="73">
        <v>0</v>
      </c>
      <c r="AM206" s="73">
        <v>0</v>
      </c>
      <c r="AN206" s="73">
        <v>0</v>
      </c>
      <c r="AO206" s="73">
        <v>0</v>
      </c>
      <c r="AP206" s="73">
        <v>0</v>
      </c>
      <c r="AQ206" s="73">
        <v>0</v>
      </c>
      <c r="AR206" s="73">
        <v>0</v>
      </c>
      <c r="AS206" s="73">
        <v>0</v>
      </c>
      <c r="AT206" s="73">
        <v>0</v>
      </c>
      <c r="AU206" s="73">
        <v>0</v>
      </c>
      <c r="AV206" s="73">
        <v>0</v>
      </c>
      <c r="AW206" s="73">
        <v>0</v>
      </c>
      <c r="AX206" s="73">
        <v>0</v>
      </c>
      <c r="AY206" s="73">
        <v>0</v>
      </c>
      <c r="AZ206" s="73">
        <v>0</v>
      </c>
    </row>
    <row r="207" spans="1:52" x14ac:dyDescent="0.45">
      <c r="A207" s="77" t="s">
        <v>981</v>
      </c>
      <c r="B207" s="73"/>
      <c r="C207" s="73">
        <v>0</v>
      </c>
      <c r="D207" s="73">
        <v>0</v>
      </c>
      <c r="E207" s="73">
        <v>0</v>
      </c>
      <c r="F207" s="73">
        <v>0</v>
      </c>
      <c r="G207" s="73">
        <v>0</v>
      </c>
      <c r="H207" s="73">
        <v>0</v>
      </c>
      <c r="I207" s="73">
        <v>0</v>
      </c>
      <c r="J207" s="73">
        <v>0</v>
      </c>
      <c r="K207" s="73">
        <v>0</v>
      </c>
      <c r="L207" s="73">
        <v>0</v>
      </c>
      <c r="M207" s="73">
        <v>0</v>
      </c>
      <c r="N207" s="73">
        <v>0</v>
      </c>
      <c r="O207" s="73">
        <v>0</v>
      </c>
      <c r="P207" s="73">
        <v>0</v>
      </c>
      <c r="Q207" s="73">
        <v>0</v>
      </c>
      <c r="R207" s="73">
        <v>0</v>
      </c>
      <c r="S207" s="73">
        <v>0</v>
      </c>
      <c r="T207" s="73">
        <v>0</v>
      </c>
      <c r="U207" s="73">
        <v>0</v>
      </c>
      <c r="V207" s="73">
        <v>0</v>
      </c>
      <c r="W207" s="73">
        <v>0</v>
      </c>
      <c r="X207" s="73">
        <v>0</v>
      </c>
      <c r="Y207" s="73">
        <v>0</v>
      </c>
      <c r="Z207" s="73">
        <v>0</v>
      </c>
      <c r="AA207" s="73">
        <v>0</v>
      </c>
      <c r="AB207" s="73">
        <v>0</v>
      </c>
      <c r="AC207" s="73">
        <v>0</v>
      </c>
      <c r="AD207" s="73">
        <v>0</v>
      </c>
      <c r="AE207" s="73">
        <v>0</v>
      </c>
      <c r="AF207" s="73">
        <v>0</v>
      </c>
      <c r="AG207" s="73">
        <v>0</v>
      </c>
      <c r="AH207" s="73">
        <v>0</v>
      </c>
      <c r="AI207" s="73">
        <v>0</v>
      </c>
      <c r="AJ207" s="73">
        <v>0</v>
      </c>
      <c r="AK207" s="73">
        <v>0</v>
      </c>
      <c r="AL207" s="73">
        <v>0</v>
      </c>
      <c r="AM207" s="73">
        <v>0</v>
      </c>
      <c r="AN207" s="73">
        <v>0</v>
      </c>
      <c r="AO207" s="73">
        <v>0</v>
      </c>
      <c r="AP207" s="73">
        <v>0</v>
      </c>
      <c r="AQ207" s="73">
        <v>0</v>
      </c>
      <c r="AR207" s="73">
        <v>0</v>
      </c>
      <c r="AS207" s="73">
        <v>0</v>
      </c>
      <c r="AT207" s="73">
        <v>0</v>
      </c>
      <c r="AU207" s="73">
        <v>0</v>
      </c>
      <c r="AV207" s="73">
        <v>0</v>
      </c>
      <c r="AW207" s="73">
        <v>0</v>
      </c>
      <c r="AX207" s="73">
        <v>0</v>
      </c>
      <c r="AY207" s="73">
        <v>0</v>
      </c>
      <c r="AZ207" s="73">
        <v>0</v>
      </c>
    </row>
    <row r="208" spans="1:52" x14ac:dyDescent="0.45">
      <c r="A208" s="77" t="s">
        <v>982</v>
      </c>
      <c r="B208" s="73"/>
      <c r="C208" s="73">
        <v>0</v>
      </c>
      <c r="D208" s="73">
        <v>0</v>
      </c>
      <c r="E208" s="73">
        <v>0</v>
      </c>
      <c r="F208" s="73">
        <v>0</v>
      </c>
      <c r="G208" s="73">
        <v>0</v>
      </c>
      <c r="H208" s="73">
        <v>0</v>
      </c>
      <c r="I208" s="73">
        <v>0</v>
      </c>
      <c r="J208" s="73">
        <v>0</v>
      </c>
      <c r="K208" s="73">
        <v>0</v>
      </c>
      <c r="L208" s="73">
        <v>0</v>
      </c>
      <c r="M208" s="73">
        <v>0</v>
      </c>
      <c r="N208" s="73">
        <v>0</v>
      </c>
      <c r="O208" s="73">
        <v>0</v>
      </c>
      <c r="P208" s="73">
        <v>0</v>
      </c>
      <c r="Q208" s="73">
        <v>0</v>
      </c>
      <c r="R208" s="73">
        <v>0</v>
      </c>
      <c r="S208" s="73">
        <v>0</v>
      </c>
      <c r="T208" s="73">
        <v>0</v>
      </c>
      <c r="U208" s="73">
        <v>0</v>
      </c>
      <c r="V208" s="73">
        <v>0</v>
      </c>
      <c r="W208" s="73">
        <v>0</v>
      </c>
      <c r="X208" s="73">
        <v>0</v>
      </c>
      <c r="Y208" s="73">
        <v>0</v>
      </c>
      <c r="Z208" s="73">
        <v>0</v>
      </c>
      <c r="AA208" s="73">
        <v>0</v>
      </c>
      <c r="AB208" s="73">
        <v>0</v>
      </c>
      <c r="AC208" s="73">
        <v>0</v>
      </c>
      <c r="AD208" s="73">
        <v>0</v>
      </c>
      <c r="AE208" s="73">
        <v>0</v>
      </c>
      <c r="AF208" s="73">
        <v>0</v>
      </c>
      <c r="AG208" s="73">
        <v>0</v>
      </c>
      <c r="AH208" s="73">
        <v>0</v>
      </c>
      <c r="AI208" s="73">
        <v>0</v>
      </c>
      <c r="AJ208" s="73">
        <v>0</v>
      </c>
      <c r="AK208" s="73">
        <v>0</v>
      </c>
      <c r="AL208" s="73">
        <v>0</v>
      </c>
      <c r="AM208" s="73">
        <v>0</v>
      </c>
      <c r="AN208" s="73">
        <v>0</v>
      </c>
      <c r="AO208" s="73">
        <v>0</v>
      </c>
      <c r="AP208" s="73">
        <v>0</v>
      </c>
      <c r="AQ208" s="73">
        <v>0</v>
      </c>
      <c r="AR208" s="73">
        <v>0</v>
      </c>
      <c r="AS208" s="73">
        <v>0</v>
      </c>
      <c r="AT208" s="73">
        <v>0</v>
      </c>
      <c r="AU208" s="73">
        <v>0</v>
      </c>
      <c r="AV208" s="73">
        <v>0</v>
      </c>
      <c r="AW208" s="73">
        <v>0</v>
      </c>
      <c r="AX208" s="73">
        <v>0</v>
      </c>
      <c r="AY208" s="73">
        <v>0</v>
      </c>
      <c r="AZ208" s="73">
        <v>0</v>
      </c>
    </row>
    <row r="209" spans="1:52" x14ac:dyDescent="0.45">
      <c r="A209" s="66" t="s">
        <v>947</v>
      </c>
      <c r="B209" s="67"/>
      <c r="C209" s="67">
        <v>0</v>
      </c>
      <c r="D209" s="67">
        <v>0</v>
      </c>
      <c r="E209" s="67">
        <v>0</v>
      </c>
      <c r="F209" s="67">
        <v>0</v>
      </c>
      <c r="G209" s="67">
        <v>0</v>
      </c>
      <c r="H209" s="67">
        <v>0</v>
      </c>
      <c r="I209" s="67">
        <v>0</v>
      </c>
      <c r="J209" s="67">
        <v>0</v>
      </c>
      <c r="K209" s="67">
        <v>0</v>
      </c>
      <c r="L209" s="67">
        <v>0</v>
      </c>
      <c r="M209" s="67">
        <v>0</v>
      </c>
      <c r="N209" s="67">
        <v>0</v>
      </c>
      <c r="O209" s="67">
        <v>0</v>
      </c>
      <c r="P209" s="67">
        <v>0</v>
      </c>
      <c r="Q209" s="67">
        <v>0</v>
      </c>
      <c r="R209" s="67">
        <v>0</v>
      </c>
      <c r="S209" s="67">
        <v>0</v>
      </c>
      <c r="T209" s="67">
        <v>0</v>
      </c>
      <c r="U209" s="67">
        <v>0</v>
      </c>
      <c r="V209" s="67">
        <v>0</v>
      </c>
      <c r="W209" s="67">
        <v>0</v>
      </c>
      <c r="X209" s="67">
        <v>0</v>
      </c>
      <c r="Y209" s="67">
        <v>0</v>
      </c>
      <c r="Z209" s="67">
        <v>0</v>
      </c>
      <c r="AA209" s="67">
        <v>0</v>
      </c>
      <c r="AB209" s="67">
        <v>0</v>
      </c>
      <c r="AC209" s="67">
        <v>0</v>
      </c>
      <c r="AD209" s="67">
        <v>0</v>
      </c>
      <c r="AE209" s="67">
        <v>0</v>
      </c>
      <c r="AF209" s="67">
        <v>0</v>
      </c>
      <c r="AG209" s="67">
        <v>0</v>
      </c>
      <c r="AH209" s="67">
        <v>0</v>
      </c>
      <c r="AI209" s="67">
        <v>0</v>
      </c>
      <c r="AJ209" s="67">
        <v>0</v>
      </c>
      <c r="AK209" s="67">
        <v>0</v>
      </c>
      <c r="AL209" s="67">
        <v>0</v>
      </c>
      <c r="AM209" s="67">
        <v>0</v>
      </c>
      <c r="AN209" s="67">
        <v>0</v>
      </c>
      <c r="AO209" s="67">
        <v>0</v>
      </c>
      <c r="AP209" s="67">
        <v>0</v>
      </c>
      <c r="AQ209" s="67">
        <v>0</v>
      </c>
      <c r="AR209" s="67">
        <v>0</v>
      </c>
      <c r="AS209" s="67">
        <v>0</v>
      </c>
      <c r="AT209" s="67">
        <v>0</v>
      </c>
      <c r="AU209" s="67">
        <v>0</v>
      </c>
      <c r="AV209" s="67">
        <v>0</v>
      </c>
      <c r="AW209" s="67">
        <v>0</v>
      </c>
      <c r="AX209" s="67">
        <v>0</v>
      </c>
      <c r="AY209" s="67">
        <v>0</v>
      </c>
      <c r="AZ209" s="67">
        <v>0</v>
      </c>
    </row>
    <row r="210" spans="1:52" x14ac:dyDescent="0.45">
      <c r="A210" s="76" t="s">
        <v>951</v>
      </c>
      <c r="B210" s="71"/>
      <c r="C210" s="71">
        <v>0</v>
      </c>
      <c r="D210" s="71">
        <v>0</v>
      </c>
      <c r="E210" s="71">
        <v>0</v>
      </c>
      <c r="F210" s="71">
        <v>0</v>
      </c>
      <c r="G210" s="71">
        <v>0</v>
      </c>
      <c r="H210" s="71">
        <v>0</v>
      </c>
      <c r="I210" s="71">
        <v>0</v>
      </c>
      <c r="J210" s="71">
        <v>0</v>
      </c>
      <c r="K210" s="71">
        <v>0</v>
      </c>
      <c r="L210" s="71">
        <v>0</v>
      </c>
      <c r="M210" s="71">
        <v>0</v>
      </c>
      <c r="N210" s="71">
        <v>0</v>
      </c>
      <c r="O210" s="71">
        <v>0</v>
      </c>
      <c r="P210" s="71">
        <v>0</v>
      </c>
      <c r="Q210" s="71">
        <v>0</v>
      </c>
      <c r="R210" s="71">
        <v>0</v>
      </c>
      <c r="S210" s="71">
        <v>0</v>
      </c>
      <c r="T210" s="71">
        <v>0</v>
      </c>
      <c r="U210" s="71">
        <v>0</v>
      </c>
      <c r="V210" s="71">
        <v>0</v>
      </c>
      <c r="W210" s="71">
        <v>0</v>
      </c>
      <c r="X210" s="71">
        <v>0</v>
      </c>
      <c r="Y210" s="71">
        <v>0</v>
      </c>
      <c r="Z210" s="71">
        <v>0</v>
      </c>
      <c r="AA210" s="71">
        <v>0</v>
      </c>
      <c r="AB210" s="71">
        <v>0</v>
      </c>
      <c r="AC210" s="71">
        <v>0</v>
      </c>
      <c r="AD210" s="71">
        <v>0</v>
      </c>
      <c r="AE210" s="71">
        <v>0</v>
      </c>
      <c r="AF210" s="71">
        <v>0</v>
      </c>
      <c r="AG210" s="71">
        <v>0</v>
      </c>
      <c r="AH210" s="71">
        <v>0</v>
      </c>
      <c r="AI210" s="71">
        <v>0</v>
      </c>
      <c r="AJ210" s="71">
        <v>0</v>
      </c>
      <c r="AK210" s="71">
        <v>0</v>
      </c>
      <c r="AL210" s="71">
        <v>0</v>
      </c>
      <c r="AM210" s="71">
        <v>0</v>
      </c>
      <c r="AN210" s="71">
        <v>0</v>
      </c>
      <c r="AO210" s="71">
        <v>0</v>
      </c>
      <c r="AP210" s="71">
        <v>0</v>
      </c>
      <c r="AQ210" s="71">
        <v>0</v>
      </c>
      <c r="AR210" s="71">
        <v>0</v>
      </c>
      <c r="AS210" s="71">
        <v>0</v>
      </c>
      <c r="AT210" s="71">
        <v>0</v>
      </c>
      <c r="AU210" s="71">
        <v>0</v>
      </c>
      <c r="AV210" s="71">
        <v>0</v>
      </c>
      <c r="AW210" s="71">
        <v>0</v>
      </c>
      <c r="AX210" s="71">
        <v>0</v>
      </c>
      <c r="AY210" s="71">
        <v>0</v>
      </c>
      <c r="AZ210" s="71">
        <v>0</v>
      </c>
    </row>
    <row r="211" spans="1:52" x14ac:dyDescent="0.45">
      <c r="A211" s="77" t="s">
        <v>979</v>
      </c>
      <c r="B211" s="73"/>
      <c r="C211" s="73">
        <v>0</v>
      </c>
      <c r="D211" s="73">
        <v>0</v>
      </c>
      <c r="E211" s="73">
        <v>0</v>
      </c>
      <c r="F211" s="73">
        <v>0</v>
      </c>
      <c r="G211" s="73">
        <v>0</v>
      </c>
      <c r="H211" s="73">
        <v>0</v>
      </c>
      <c r="I211" s="73">
        <v>0</v>
      </c>
      <c r="J211" s="73">
        <v>0</v>
      </c>
      <c r="K211" s="73">
        <v>0</v>
      </c>
      <c r="L211" s="73">
        <v>0</v>
      </c>
      <c r="M211" s="73">
        <v>0</v>
      </c>
      <c r="N211" s="73">
        <v>0</v>
      </c>
      <c r="O211" s="73">
        <v>0</v>
      </c>
      <c r="P211" s="73">
        <v>0</v>
      </c>
      <c r="Q211" s="73">
        <v>0</v>
      </c>
      <c r="R211" s="73">
        <v>0</v>
      </c>
      <c r="S211" s="73">
        <v>0</v>
      </c>
      <c r="T211" s="73">
        <v>0</v>
      </c>
      <c r="U211" s="73">
        <v>0</v>
      </c>
      <c r="V211" s="73">
        <v>0</v>
      </c>
      <c r="W211" s="73">
        <v>0</v>
      </c>
      <c r="X211" s="73">
        <v>0</v>
      </c>
      <c r="Y211" s="73">
        <v>0</v>
      </c>
      <c r="Z211" s="73">
        <v>0</v>
      </c>
      <c r="AA211" s="73">
        <v>0</v>
      </c>
      <c r="AB211" s="73">
        <v>0</v>
      </c>
      <c r="AC211" s="73">
        <v>0</v>
      </c>
      <c r="AD211" s="73">
        <v>0</v>
      </c>
      <c r="AE211" s="73">
        <v>0</v>
      </c>
      <c r="AF211" s="73">
        <v>0</v>
      </c>
      <c r="AG211" s="73">
        <v>0</v>
      </c>
      <c r="AH211" s="73">
        <v>0</v>
      </c>
      <c r="AI211" s="73">
        <v>0</v>
      </c>
      <c r="AJ211" s="73">
        <v>0</v>
      </c>
      <c r="AK211" s="73">
        <v>0</v>
      </c>
      <c r="AL211" s="73">
        <v>0</v>
      </c>
      <c r="AM211" s="73">
        <v>0</v>
      </c>
      <c r="AN211" s="73">
        <v>0</v>
      </c>
      <c r="AO211" s="73">
        <v>0</v>
      </c>
      <c r="AP211" s="73">
        <v>0</v>
      </c>
      <c r="AQ211" s="73">
        <v>0</v>
      </c>
      <c r="AR211" s="73">
        <v>0</v>
      </c>
      <c r="AS211" s="73">
        <v>0</v>
      </c>
      <c r="AT211" s="73">
        <v>0</v>
      </c>
      <c r="AU211" s="73">
        <v>0</v>
      </c>
      <c r="AV211" s="73">
        <v>0</v>
      </c>
      <c r="AW211" s="73">
        <v>0</v>
      </c>
      <c r="AX211" s="73">
        <v>0</v>
      </c>
      <c r="AY211" s="73">
        <v>0</v>
      </c>
      <c r="AZ211" s="73">
        <v>0</v>
      </c>
    </row>
    <row r="212" spans="1:52" x14ac:dyDescent="0.45">
      <c r="A212" s="77" t="s">
        <v>980</v>
      </c>
      <c r="B212" s="73"/>
      <c r="C212" s="73">
        <v>0</v>
      </c>
      <c r="D212" s="73">
        <v>0</v>
      </c>
      <c r="E212" s="73">
        <v>0</v>
      </c>
      <c r="F212" s="73">
        <v>0</v>
      </c>
      <c r="G212" s="73">
        <v>0</v>
      </c>
      <c r="H212" s="73">
        <v>0</v>
      </c>
      <c r="I212" s="73">
        <v>0</v>
      </c>
      <c r="J212" s="73">
        <v>0</v>
      </c>
      <c r="K212" s="73">
        <v>0</v>
      </c>
      <c r="L212" s="73">
        <v>0</v>
      </c>
      <c r="M212" s="73">
        <v>0</v>
      </c>
      <c r="N212" s="73">
        <v>0</v>
      </c>
      <c r="O212" s="73">
        <v>0</v>
      </c>
      <c r="P212" s="73">
        <v>0</v>
      </c>
      <c r="Q212" s="73">
        <v>0</v>
      </c>
      <c r="R212" s="73">
        <v>0</v>
      </c>
      <c r="S212" s="73">
        <v>0</v>
      </c>
      <c r="T212" s="73">
        <v>0</v>
      </c>
      <c r="U212" s="73">
        <v>0</v>
      </c>
      <c r="V212" s="73">
        <v>0</v>
      </c>
      <c r="W212" s="73">
        <v>0</v>
      </c>
      <c r="X212" s="73">
        <v>0</v>
      </c>
      <c r="Y212" s="73">
        <v>0</v>
      </c>
      <c r="Z212" s="73">
        <v>0</v>
      </c>
      <c r="AA212" s="73">
        <v>0</v>
      </c>
      <c r="AB212" s="73">
        <v>0</v>
      </c>
      <c r="AC212" s="73">
        <v>0</v>
      </c>
      <c r="AD212" s="73">
        <v>0</v>
      </c>
      <c r="AE212" s="73">
        <v>0</v>
      </c>
      <c r="AF212" s="73">
        <v>0</v>
      </c>
      <c r="AG212" s="73">
        <v>0</v>
      </c>
      <c r="AH212" s="73">
        <v>0</v>
      </c>
      <c r="AI212" s="73">
        <v>0</v>
      </c>
      <c r="AJ212" s="73">
        <v>0</v>
      </c>
      <c r="AK212" s="73">
        <v>0</v>
      </c>
      <c r="AL212" s="73">
        <v>0</v>
      </c>
      <c r="AM212" s="73">
        <v>0</v>
      </c>
      <c r="AN212" s="73">
        <v>0</v>
      </c>
      <c r="AO212" s="73">
        <v>0</v>
      </c>
      <c r="AP212" s="73">
        <v>0</v>
      </c>
      <c r="AQ212" s="73">
        <v>0</v>
      </c>
      <c r="AR212" s="73">
        <v>0</v>
      </c>
      <c r="AS212" s="73">
        <v>0</v>
      </c>
      <c r="AT212" s="73">
        <v>0</v>
      </c>
      <c r="AU212" s="73">
        <v>0</v>
      </c>
      <c r="AV212" s="73">
        <v>0</v>
      </c>
      <c r="AW212" s="73">
        <v>0</v>
      </c>
      <c r="AX212" s="73">
        <v>0</v>
      </c>
      <c r="AY212" s="73">
        <v>0</v>
      </c>
      <c r="AZ212" s="73">
        <v>0</v>
      </c>
    </row>
    <row r="213" spans="1:52" x14ac:dyDescent="0.45">
      <c r="A213" s="77" t="s">
        <v>981</v>
      </c>
      <c r="B213" s="73"/>
      <c r="C213" s="73">
        <v>0</v>
      </c>
      <c r="D213" s="73">
        <v>0</v>
      </c>
      <c r="E213" s="73">
        <v>0</v>
      </c>
      <c r="F213" s="73">
        <v>0</v>
      </c>
      <c r="G213" s="73">
        <v>0</v>
      </c>
      <c r="H213" s="73">
        <v>0</v>
      </c>
      <c r="I213" s="73">
        <v>0</v>
      </c>
      <c r="J213" s="73">
        <v>0</v>
      </c>
      <c r="K213" s="73">
        <v>0</v>
      </c>
      <c r="L213" s="73">
        <v>0</v>
      </c>
      <c r="M213" s="73">
        <v>0</v>
      </c>
      <c r="N213" s="73">
        <v>0</v>
      </c>
      <c r="O213" s="73">
        <v>0</v>
      </c>
      <c r="P213" s="73">
        <v>0</v>
      </c>
      <c r="Q213" s="73">
        <v>0</v>
      </c>
      <c r="R213" s="73">
        <v>0</v>
      </c>
      <c r="S213" s="73">
        <v>0</v>
      </c>
      <c r="T213" s="73">
        <v>0</v>
      </c>
      <c r="U213" s="73">
        <v>0</v>
      </c>
      <c r="V213" s="73">
        <v>0</v>
      </c>
      <c r="W213" s="73">
        <v>0</v>
      </c>
      <c r="X213" s="73">
        <v>0</v>
      </c>
      <c r="Y213" s="73">
        <v>0</v>
      </c>
      <c r="Z213" s="73">
        <v>0</v>
      </c>
      <c r="AA213" s="73">
        <v>0</v>
      </c>
      <c r="AB213" s="73">
        <v>0</v>
      </c>
      <c r="AC213" s="73">
        <v>0</v>
      </c>
      <c r="AD213" s="73">
        <v>0</v>
      </c>
      <c r="AE213" s="73">
        <v>0</v>
      </c>
      <c r="AF213" s="73">
        <v>0</v>
      </c>
      <c r="AG213" s="73">
        <v>0</v>
      </c>
      <c r="AH213" s="73">
        <v>0</v>
      </c>
      <c r="AI213" s="73">
        <v>0</v>
      </c>
      <c r="AJ213" s="73">
        <v>0</v>
      </c>
      <c r="AK213" s="73">
        <v>0</v>
      </c>
      <c r="AL213" s="73">
        <v>0</v>
      </c>
      <c r="AM213" s="73">
        <v>0</v>
      </c>
      <c r="AN213" s="73">
        <v>0</v>
      </c>
      <c r="AO213" s="73">
        <v>0</v>
      </c>
      <c r="AP213" s="73">
        <v>0</v>
      </c>
      <c r="AQ213" s="73">
        <v>0</v>
      </c>
      <c r="AR213" s="73">
        <v>0</v>
      </c>
      <c r="AS213" s="73">
        <v>0</v>
      </c>
      <c r="AT213" s="73">
        <v>0</v>
      </c>
      <c r="AU213" s="73">
        <v>0</v>
      </c>
      <c r="AV213" s="73">
        <v>0</v>
      </c>
      <c r="AW213" s="73">
        <v>0</v>
      </c>
      <c r="AX213" s="73">
        <v>0</v>
      </c>
      <c r="AY213" s="73">
        <v>0</v>
      </c>
      <c r="AZ213" s="73">
        <v>0</v>
      </c>
    </row>
    <row r="214" spans="1:52" x14ac:dyDescent="0.45">
      <c r="A214" s="77" t="s">
        <v>982</v>
      </c>
      <c r="B214" s="73"/>
      <c r="C214" s="73">
        <v>0</v>
      </c>
      <c r="D214" s="73">
        <v>0</v>
      </c>
      <c r="E214" s="73">
        <v>0</v>
      </c>
      <c r="F214" s="73">
        <v>0</v>
      </c>
      <c r="G214" s="73">
        <v>0</v>
      </c>
      <c r="H214" s="73">
        <v>0</v>
      </c>
      <c r="I214" s="73">
        <v>0</v>
      </c>
      <c r="J214" s="73">
        <v>0</v>
      </c>
      <c r="K214" s="73">
        <v>0</v>
      </c>
      <c r="L214" s="73">
        <v>0</v>
      </c>
      <c r="M214" s="73">
        <v>0</v>
      </c>
      <c r="N214" s="73">
        <v>0</v>
      </c>
      <c r="O214" s="73">
        <v>0</v>
      </c>
      <c r="P214" s="73">
        <v>0</v>
      </c>
      <c r="Q214" s="73">
        <v>0</v>
      </c>
      <c r="R214" s="73">
        <v>0</v>
      </c>
      <c r="S214" s="73">
        <v>0</v>
      </c>
      <c r="T214" s="73">
        <v>0</v>
      </c>
      <c r="U214" s="73">
        <v>0</v>
      </c>
      <c r="V214" s="73">
        <v>0</v>
      </c>
      <c r="W214" s="73">
        <v>0</v>
      </c>
      <c r="X214" s="73">
        <v>0</v>
      </c>
      <c r="Y214" s="73">
        <v>0</v>
      </c>
      <c r="Z214" s="73">
        <v>0</v>
      </c>
      <c r="AA214" s="73">
        <v>0</v>
      </c>
      <c r="AB214" s="73">
        <v>0</v>
      </c>
      <c r="AC214" s="73">
        <v>0</v>
      </c>
      <c r="AD214" s="73">
        <v>0</v>
      </c>
      <c r="AE214" s="73">
        <v>0</v>
      </c>
      <c r="AF214" s="73">
        <v>0</v>
      </c>
      <c r="AG214" s="73">
        <v>0</v>
      </c>
      <c r="AH214" s="73">
        <v>0</v>
      </c>
      <c r="AI214" s="73">
        <v>0</v>
      </c>
      <c r="AJ214" s="73">
        <v>0</v>
      </c>
      <c r="AK214" s="73">
        <v>0</v>
      </c>
      <c r="AL214" s="73">
        <v>0</v>
      </c>
      <c r="AM214" s="73">
        <v>0</v>
      </c>
      <c r="AN214" s="73">
        <v>0</v>
      </c>
      <c r="AO214" s="73">
        <v>0</v>
      </c>
      <c r="AP214" s="73">
        <v>0</v>
      </c>
      <c r="AQ214" s="73">
        <v>0</v>
      </c>
      <c r="AR214" s="73">
        <v>0</v>
      </c>
      <c r="AS214" s="73">
        <v>0</v>
      </c>
      <c r="AT214" s="73">
        <v>0</v>
      </c>
      <c r="AU214" s="73">
        <v>0</v>
      </c>
      <c r="AV214" s="73">
        <v>0</v>
      </c>
      <c r="AW214" s="73">
        <v>0</v>
      </c>
      <c r="AX214" s="73">
        <v>0</v>
      </c>
      <c r="AY214" s="73">
        <v>0</v>
      </c>
      <c r="AZ214" s="73">
        <v>0</v>
      </c>
    </row>
    <row r="215" spans="1:52" x14ac:dyDescent="0.45">
      <c r="A215" s="76" t="s">
        <v>946</v>
      </c>
      <c r="B215" s="71"/>
      <c r="C215" s="71">
        <v>0</v>
      </c>
      <c r="D215" s="71">
        <v>0</v>
      </c>
      <c r="E215" s="71">
        <v>0</v>
      </c>
      <c r="F215" s="71">
        <v>0</v>
      </c>
      <c r="G215" s="71">
        <v>0</v>
      </c>
      <c r="H215" s="71">
        <v>0</v>
      </c>
      <c r="I215" s="71">
        <v>0</v>
      </c>
      <c r="J215" s="71">
        <v>0</v>
      </c>
      <c r="K215" s="71">
        <v>0</v>
      </c>
      <c r="L215" s="71">
        <v>0</v>
      </c>
      <c r="M215" s="71">
        <v>0</v>
      </c>
      <c r="N215" s="71">
        <v>0</v>
      </c>
      <c r="O215" s="71">
        <v>0</v>
      </c>
      <c r="P215" s="71">
        <v>0</v>
      </c>
      <c r="Q215" s="71">
        <v>0</v>
      </c>
      <c r="R215" s="71">
        <v>0</v>
      </c>
      <c r="S215" s="71">
        <v>0</v>
      </c>
      <c r="T215" s="71">
        <v>0</v>
      </c>
      <c r="U215" s="71">
        <v>0</v>
      </c>
      <c r="V215" s="71">
        <v>0</v>
      </c>
      <c r="W215" s="71">
        <v>0</v>
      </c>
      <c r="X215" s="71">
        <v>0</v>
      </c>
      <c r="Y215" s="71">
        <v>0</v>
      </c>
      <c r="Z215" s="71">
        <v>0</v>
      </c>
      <c r="AA215" s="71">
        <v>0</v>
      </c>
      <c r="AB215" s="71">
        <v>0</v>
      </c>
      <c r="AC215" s="71">
        <v>0</v>
      </c>
      <c r="AD215" s="71">
        <v>0</v>
      </c>
      <c r="AE215" s="71">
        <v>0</v>
      </c>
      <c r="AF215" s="71">
        <v>0</v>
      </c>
      <c r="AG215" s="71">
        <v>0</v>
      </c>
      <c r="AH215" s="71">
        <v>0</v>
      </c>
      <c r="AI215" s="71">
        <v>0</v>
      </c>
      <c r="AJ215" s="71">
        <v>0</v>
      </c>
      <c r="AK215" s="71">
        <v>0</v>
      </c>
      <c r="AL215" s="71">
        <v>0</v>
      </c>
      <c r="AM215" s="71">
        <v>0</v>
      </c>
      <c r="AN215" s="71">
        <v>0</v>
      </c>
      <c r="AO215" s="71">
        <v>0</v>
      </c>
      <c r="AP215" s="71">
        <v>0</v>
      </c>
      <c r="AQ215" s="71">
        <v>0</v>
      </c>
      <c r="AR215" s="71">
        <v>0</v>
      </c>
      <c r="AS215" s="71">
        <v>0</v>
      </c>
      <c r="AT215" s="71">
        <v>0</v>
      </c>
      <c r="AU215" s="71">
        <v>0</v>
      </c>
      <c r="AV215" s="71">
        <v>0</v>
      </c>
      <c r="AW215" s="71">
        <v>0</v>
      </c>
      <c r="AX215" s="71">
        <v>0</v>
      </c>
      <c r="AY215" s="71">
        <v>0</v>
      </c>
      <c r="AZ215" s="71">
        <v>0</v>
      </c>
    </row>
    <row r="216" spans="1:52" x14ac:dyDescent="0.45">
      <c r="A216" s="77" t="s">
        <v>979</v>
      </c>
      <c r="B216" s="73"/>
      <c r="C216" s="73">
        <v>0</v>
      </c>
      <c r="D216" s="73">
        <v>0</v>
      </c>
      <c r="E216" s="73">
        <v>0</v>
      </c>
      <c r="F216" s="73">
        <v>0</v>
      </c>
      <c r="G216" s="73">
        <v>0</v>
      </c>
      <c r="H216" s="73">
        <v>0</v>
      </c>
      <c r="I216" s="73">
        <v>0</v>
      </c>
      <c r="J216" s="73">
        <v>0</v>
      </c>
      <c r="K216" s="73">
        <v>0</v>
      </c>
      <c r="L216" s="73">
        <v>0</v>
      </c>
      <c r="M216" s="73">
        <v>0</v>
      </c>
      <c r="N216" s="73">
        <v>0</v>
      </c>
      <c r="O216" s="73">
        <v>0</v>
      </c>
      <c r="P216" s="73">
        <v>0</v>
      </c>
      <c r="Q216" s="73">
        <v>0</v>
      </c>
      <c r="R216" s="73">
        <v>0</v>
      </c>
      <c r="S216" s="73">
        <v>0</v>
      </c>
      <c r="T216" s="73">
        <v>0</v>
      </c>
      <c r="U216" s="73">
        <v>0</v>
      </c>
      <c r="V216" s="73">
        <v>0</v>
      </c>
      <c r="W216" s="73">
        <v>0</v>
      </c>
      <c r="X216" s="73">
        <v>0</v>
      </c>
      <c r="Y216" s="73">
        <v>0</v>
      </c>
      <c r="Z216" s="73">
        <v>0</v>
      </c>
      <c r="AA216" s="73">
        <v>0</v>
      </c>
      <c r="AB216" s="73">
        <v>0</v>
      </c>
      <c r="AC216" s="73">
        <v>0</v>
      </c>
      <c r="AD216" s="73">
        <v>0</v>
      </c>
      <c r="AE216" s="73">
        <v>0</v>
      </c>
      <c r="AF216" s="73">
        <v>0</v>
      </c>
      <c r="AG216" s="73">
        <v>0</v>
      </c>
      <c r="AH216" s="73">
        <v>0</v>
      </c>
      <c r="AI216" s="73">
        <v>0</v>
      </c>
      <c r="AJ216" s="73">
        <v>0</v>
      </c>
      <c r="AK216" s="73">
        <v>0</v>
      </c>
      <c r="AL216" s="73">
        <v>0</v>
      </c>
      <c r="AM216" s="73">
        <v>0</v>
      </c>
      <c r="AN216" s="73">
        <v>0</v>
      </c>
      <c r="AO216" s="73">
        <v>0</v>
      </c>
      <c r="AP216" s="73">
        <v>0</v>
      </c>
      <c r="AQ216" s="73">
        <v>0</v>
      </c>
      <c r="AR216" s="73">
        <v>0</v>
      </c>
      <c r="AS216" s="73">
        <v>0</v>
      </c>
      <c r="AT216" s="73">
        <v>0</v>
      </c>
      <c r="AU216" s="73">
        <v>0</v>
      </c>
      <c r="AV216" s="73">
        <v>0</v>
      </c>
      <c r="AW216" s="73">
        <v>0</v>
      </c>
      <c r="AX216" s="73">
        <v>0</v>
      </c>
      <c r="AY216" s="73">
        <v>0</v>
      </c>
      <c r="AZ216" s="73">
        <v>0</v>
      </c>
    </row>
    <row r="217" spans="1:52" x14ac:dyDescent="0.45">
      <c r="A217" s="77" t="s">
        <v>980</v>
      </c>
      <c r="B217" s="73"/>
      <c r="C217" s="73">
        <v>0</v>
      </c>
      <c r="D217" s="73">
        <v>0</v>
      </c>
      <c r="E217" s="73">
        <v>0</v>
      </c>
      <c r="F217" s="73">
        <v>0</v>
      </c>
      <c r="G217" s="73">
        <v>0</v>
      </c>
      <c r="H217" s="73">
        <v>0</v>
      </c>
      <c r="I217" s="73">
        <v>0</v>
      </c>
      <c r="J217" s="73">
        <v>0</v>
      </c>
      <c r="K217" s="73">
        <v>0</v>
      </c>
      <c r="L217" s="73">
        <v>0</v>
      </c>
      <c r="M217" s="73">
        <v>0</v>
      </c>
      <c r="N217" s="73">
        <v>0</v>
      </c>
      <c r="O217" s="73">
        <v>0</v>
      </c>
      <c r="P217" s="73">
        <v>0</v>
      </c>
      <c r="Q217" s="73">
        <v>0</v>
      </c>
      <c r="R217" s="73">
        <v>0</v>
      </c>
      <c r="S217" s="73">
        <v>0</v>
      </c>
      <c r="T217" s="73">
        <v>0</v>
      </c>
      <c r="U217" s="73">
        <v>0</v>
      </c>
      <c r="V217" s="73">
        <v>0</v>
      </c>
      <c r="W217" s="73">
        <v>0</v>
      </c>
      <c r="X217" s="73">
        <v>0</v>
      </c>
      <c r="Y217" s="73">
        <v>0</v>
      </c>
      <c r="Z217" s="73">
        <v>0</v>
      </c>
      <c r="AA217" s="73">
        <v>0</v>
      </c>
      <c r="AB217" s="73">
        <v>0</v>
      </c>
      <c r="AC217" s="73">
        <v>0</v>
      </c>
      <c r="AD217" s="73">
        <v>0</v>
      </c>
      <c r="AE217" s="73">
        <v>0</v>
      </c>
      <c r="AF217" s="73">
        <v>0</v>
      </c>
      <c r="AG217" s="73">
        <v>0</v>
      </c>
      <c r="AH217" s="73">
        <v>0</v>
      </c>
      <c r="AI217" s="73">
        <v>0</v>
      </c>
      <c r="AJ217" s="73">
        <v>0</v>
      </c>
      <c r="AK217" s="73">
        <v>0</v>
      </c>
      <c r="AL217" s="73">
        <v>0</v>
      </c>
      <c r="AM217" s="73">
        <v>0</v>
      </c>
      <c r="AN217" s="73">
        <v>0</v>
      </c>
      <c r="AO217" s="73">
        <v>0</v>
      </c>
      <c r="AP217" s="73">
        <v>0</v>
      </c>
      <c r="AQ217" s="73">
        <v>0</v>
      </c>
      <c r="AR217" s="73">
        <v>0</v>
      </c>
      <c r="AS217" s="73">
        <v>0</v>
      </c>
      <c r="AT217" s="73">
        <v>0</v>
      </c>
      <c r="AU217" s="73">
        <v>0</v>
      </c>
      <c r="AV217" s="73">
        <v>0</v>
      </c>
      <c r="AW217" s="73">
        <v>0</v>
      </c>
      <c r="AX217" s="73">
        <v>0</v>
      </c>
      <c r="AY217" s="73">
        <v>0</v>
      </c>
      <c r="AZ217" s="73">
        <v>0</v>
      </c>
    </row>
    <row r="218" spans="1:52" x14ac:dyDescent="0.45">
      <c r="A218" s="77" t="s">
        <v>981</v>
      </c>
      <c r="B218" s="73"/>
      <c r="C218" s="73">
        <v>0</v>
      </c>
      <c r="D218" s="73">
        <v>0</v>
      </c>
      <c r="E218" s="73">
        <v>0</v>
      </c>
      <c r="F218" s="73">
        <v>0</v>
      </c>
      <c r="G218" s="73">
        <v>0</v>
      </c>
      <c r="H218" s="73">
        <v>0</v>
      </c>
      <c r="I218" s="73">
        <v>0</v>
      </c>
      <c r="J218" s="73">
        <v>0</v>
      </c>
      <c r="K218" s="73">
        <v>0</v>
      </c>
      <c r="L218" s="73">
        <v>0</v>
      </c>
      <c r="M218" s="73">
        <v>0</v>
      </c>
      <c r="N218" s="73">
        <v>0</v>
      </c>
      <c r="O218" s="73">
        <v>0</v>
      </c>
      <c r="P218" s="73">
        <v>0</v>
      </c>
      <c r="Q218" s="73">
        <v>0</v>
      </c>
      <c r="R218" s="73">
        <v>0</v>
      </c>
      <c r="S218" s="73">
        <v>0</v>
      </c>
      <c r="T218" s="73">
        <v>0</v>
      </c>
      <c r="U218" s="73">
        <v>0</v>
      </c>
      <c r="V218" s="73">
        <v>0</v>
      </c>
      <c r="W218" s="73">
        <v>0</v>
      </c>
      <c r="X218" s="73">
        <v>0</v>
      </c>
      <c r="Y218" s="73">
        <v>0</v>
      </c>
      <c r="Z218" s="73">
        <v>0</v>
      </c>
      <c r="AA218" s="73">
        <v>0</v>
      </c>
      <c r="AB218" s="73">
        <v>0</v>
      </c>
      <c r="AC218" s="73">
        <v>0</v>
      </c>
      <c r="AD218" s="73">
        <v>0</v>
      </c>
      <c r="AE218" s="73">
        <v>0</v>
      </c>
      <c r="AF218" s="73">
        <v>0</v>
      </c>
      <c r="AG218" s="73">
        <v>0</v>
      </c>
      <c r="AH218" s="73">
        <v>0</v>
      </c>
      <c r="AI218" s="73">
        <v>0</v>
      </c>
      <c r="AJ218" s="73">
        <v>0</v>
      </c>
      <c r="AK218" s="73">
        <v>0</v>
      </c>
      <c r="AL218" s="73">
        <v>0</v>
      </c>
      <c r="AM218" s="73">
        <v>0</v>
      </c>
      <c r="AN218" s="73">
        <v>0</v>
      </c>
      <c r="AO218" s="73">
        <v>0</v>
      </c>
      <c r="AP218" s="73">
        <v>0</v>
      </c>
      <c r="AQ218" s="73">
        <v>0</v>
      </c>
      <c r="AR218" s="73">
        <v>0</v>
      </c>
      <c r="AS218" s="73">
        <v>0</v>
      </c>
      <c r="AT218" s="73">
        <v>0</v>
      </c>
      <c r="AU218" s="73">
        <v>0</v>
      </c>
      <c r="AV218" s="73">
        <v>0</v>
      </c>
      <c r="AW218" s="73">
        <v>0</v>
      </c>
      <c r="AX218" s="73">
        <v>0</v>
      </c>
      <c r="AY218" s="73">
        <v>0</v>
      </c>
      <c r="AZ218" s="73">
        <v>0</v>
      </c>
    </row>
    <row r="219" spans="1:52" x14ac:dyDescent="0.45">
      <c r="A219" s="57" t="s">
        <v>982</v>
      </c>
      <c r="B219" s="58"/>
      <c r="C219" s="58">
        <v>0</v>
      </c>
      <c r="D219" s="58">
        <v>0</v>
      </c>
      <c r="E219" s="58">
        <v>0</v>
      </c>
      <c r="F219" s="58">
        <v>0</v>
      </c>
      <c r="G219" s="58">
        <v>0</v>
      </c>
      <c r="H219" s="58">
        <v>0</v>
      </c>
      <c r="I219" s="58">
        <v>0</v>
      </c>
      <c r="J219" s="58">
        <v>0</v>
      </c>
      <c r="K219" s="58">
        <v>0</v>
      </c>
      <c r="L219" s="58">
        <v>0</v>
      </c>
      <c r="M219" s="58">
        <v>0</v>
      </c>
      <c r="N219" s="58">
        <v>0</v>
      </c>
      <c r="O219" s="58">
        <v>0</v>
      </c>
      <c r="P219" s="58">
        <v>0</v>
      </c>
      <c r="Q219" s="58">
        <v>0</v>
      </c>
      <c r="R219" s="58">
        <v>0</v>
      </c>
      <c r="S219" s="58">
        <v>0</v>
      </c>
      <c r="T219" s="58">
        <v>0</v>
      </c>
      <c r="U219" s="58">
        <v>0</v>
      </c>
      <c r="V219" s="58">
        <v>0</v>
      </c>
      <c r="W219" s="58">
        <v>0</v>
      </c>
      <c r="X219" s="58">
        <v>0</v>
      </c>
      <c r="Y219" s="58">
        <v>0</v>
      </c>
      <c r="Z219" s="58">
        <v>0</v>
      </c>
      <c r="AA219" s="58">
        <v>0</v>
      </c>
      <c r="AB219" s="58">
        <v>0</v>
      </c>
      <c r="AC219" s="58">
        <v>0</v>
      </c>
      <c r="AD219" s="58">
        <v>0</v>
      </c>
      <c r="AE219" s="58">
        <v>0</v>
      </c>
      <c r="AF219" s="58">
        <v>0</v>
      </c>
      <c r="AG219" s="58">
        <v>0</v>
      </c>
      <c r="AH219" s="58">
        <v>0</v>
      </c>
      <c r="AI219" s="58">
        <v>0</v>
      </c>
      <c r="AJ219" s="58">
        <v>0</v>
      </c>
      <c r="AK219" s="58">
        <v>0</v>
      </c>
      <c r="AL219" s="58">
        <v>0</v>
      </c>
      <c r="AM219" s="58">
        <v>0</v>
      </c>
      <c r="AN219" s="58">
        <v>0</v>
      </c>
      <c r="AO219" s="58">
        <v>0</v>
      </c>
      <c r="AP219" s="58">
        <v>0</v>
      </c>
      <c r="AQ219" s="58">
        <v>0</v>
      </c>
      <c r="AR219" s="58">
        <v>0</v>
      </c>
      <c r="AS219" s="58">
        <v>0</v>
      </c>
      <c r="AT219" s="58">
        <v>0</v>
      </c>
      <c r="AU219" s="58">
        <v>0</v>
      </c>
      <c r="AV219" s="58">
        <v>0</v>
      </c>
      <c r="AW219" s="58">
        <v>0</v>
      </c>
      <c r="AX219" s="58">
        <v>0</v>
      </c>
      <c r="AY219" s="58">
        <v>0</v>
      </c>
      <c r="AZ219" s="58">
        <v>0</v>
      </c>
    </row>
    <row r="220" spans="1:52" x14ac:dyDescent="0.45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</row>
    <row r="221" spans="1:52" x14ac:dyDescent="0.45">
      <c r="A221" s="47" t="s">
        <v>952</v>
      </c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</row>
    <row r="222" spans="1:52" x14ac:dyDescent="0.45">
      <c r="A222" s="81" t="s">
        <v>953</v>
      </c>
      <c r="B222" s="71"/>
      <c r="C222" s="71">
        <v>38.218059794391507</v>
      </c>
      <c r="D222" s="71">
        <v>8.8382776312603983</v>
      </c>
      <c r="E222" s="71">
        <v>73.834555249744724</v>
      </c>
      <c r="F222" s="71">
        <v>24.14603132374198</v>
      </c>
      <c r="G222" s="71">
        <v>43.809262531644094</v>
      </c>
      <c r="H222" s="71">
        <v>160.21928059809392</v>
      </c>
      <c r="I222" s="71">
        <v>8.2523577398273957</v>
      </c>
      <c r="J222" s="71">
        <v>9.6522754938916275</v>
      </c>
      <c r="K222" s="71">
        <v>40.794073890561108</v>
      </c>
      <c r="L222" s="71">
        <v>7.1736247502500685</v>
      </c>
      <c r="M222" s="71">
        <v>1.0533443750867946</v>
      </c>
      <c r="N222" s="71">
        <v>0</v>
      </c>
      <c r="O222" s="71">
        <v>0.65039527550355414</v>
      </c>
      <c r="P222" s="71">
        <v>0</v>
      </c>
      <c r="Q222" s="71">
        <v>10.694253473933374</v>
      </c>
      <c r="R222" s="71">
        <v>38.08484330604589</v>
      </c>
      <c r="S222" s="71">
        <v>46.222481262543006</v>
      </c>
      <c r="T222" s="71">
        <v>49.64530291249622</v>
      </c>
      <c r="U222" s="71">
        <v>49.745488955804788</v>
      </c>
      <c r="V222" s="71">
        <v>49.851316486907251</v>
      </c>
      <c r="W222" s="71">
        <v>49.708477345755419</v>
      </c>
      <c r="X222" s="71">
        <v>45.717390098002141</v>
      </c>
      <c r="Y222" s="71">
        <v>45.865139214654072</v>
      </c>
      <c r="Z222" s="71">
        <v>44.370898987666457</v>
      </c>
      <c r="AA222" s="71">
        <v>46.625615974387919</v>
      </c>
      <c r="AB222" s="71">
        <v>44.612600830977044</v>
      </c>
      <c r="AC222" s="71">
        <v>43.479410262703034</v>
      </c>
      <c r="AD222" s="71">
        <v>43.389993152109191</v>
      </c>
      <c r="AE222" s="71">
        <v>41.321399478985867</v>
      </c>
      <c r="AF222" s="71">
        <v>49.362483260431354</v>
      </c>
      <c r="AG222" s="71">
        <v>40.343106328083245</v>
      </c>
      <c r="AH222" s="71">
        <v>40.414233918478367</v>
      </c>
      <c r="AI222" s="71">
        <v>40.481608213025822</v>
      </c>
      <c r="AJ222" s="71">
        <v>37.514154957926884</v>
      </c>
      <c r="AK222" s="71">
        <v>38.51924600427752</v>
      </c>
      <c r="AL222" s="71">
        <v>40.645000196042716</v>
      </c>
      <c r="AM222" s="71">
        <v>39.749657181161766</v>
      </c>
      <c r="AN222" s="71">
        <v>72.905038342883216</v>
      </c>
      <c r="AO222" s="71">
        <v>38.75151292462585</v>
      </c>
      <c r="AP222" s="71">
        <v>48.217772551956244</v>
      </c>
      <c r="AQ222" s="71">
        <v>46.419670919119419</v>
      </c>
      <c r="AR222" s="71">
        <v>42.48903810924903</v>
      </c>
      <c r="AS222" s="71">
        <v>47.139541024844647</v>
      </c>
      <c r="AT222" s="71">
        <v>44.115929653592339</v>
      </c>
      <c r="AU222" s="71">
        <v>50.699187735139247</v>
      </c>
      <c r="AV222" s="71">
        <v>40.180449068155589</v>
      </c>
      <c r="AW222" s="71">
        <v>41.623845117548598</v>
      </c>
      <c r="AX222" s="71">
        <v>44.360891481417291</v>
      </c>
      <c r="AY222" s="71">
        <v>36.633754024602204</v>
      </c>
      <c r="AZ222" s="71">
        <v>47.119995336084123</v>
      </c>
    </row>
    <row r="223" spans="1:52" x14ac:dyDescent="0.45">
      <c r="A223" s="78" t="s">
        <v>983</v>
      </c>
      <c r="B223" s="73"/>
      <c r="C223" s="73">
        <v>38.218059794391507</v>
      </c>
      <c r="D223" s="73">
        <v>8.8382776312603983</v>
      </c>
      <c r="E223" s="73">
        <v>73.834555249744724</v>
      </c>
      <c r="F223" s="73">
        <v>24.14603132374198</v>
      </c>
      <c r="G223" s="73">
        <v>43.809262531644094</v>
      </c>
      <c r="H223" s="73">
        <v>160.21928059809392</v>
      </c>
      <c r="I223" s="73">
        <v>8.2523577398273957</v>
      </c>
      <c r="J223" s="73">
        <v>9.6522754938916275</v>
      </c>
      <c r="K223" s="73">
        <v>40.794073890561108</v>
      </c>
      <c r="L223" s="73">
        <v>7.1736247502500685</v>
      </c>
      <c r="M223" s="73">
        <v>1.0533443750867946</v>
      </c>
      <c r="N223" s="73">
        <v>0</v>
      </c>
      <c r="O223" s="73">
        <v>0.65039527550355414</v>
      </c>
      <c r="P223" s="73">
        <v>0</v>
      </c>
      <c r="Q223" s="73">
        <v>10.694253473933374</v>
      </c>
      <c r="R223" s="73">
        <v>38.075164596465839</v>
      </c>
      <c r="S223" s="73">
        <v>46.209291150000247</v>
      </c>
      <c r="T223" s="73">
        <v>49.630126555772236</v>
      </c>
      <c r="U223" s="73">
        <v>49.729859959260693</v>
      </c>
      <c r="V223" s="73">
        <v>49.83536517831682</v>
      </c>
      <c r="W223" s="73">
        <v>49.692293550494</v>
      </c>
      <c r="X223" s="73">
        <v>45.70248594714019</v>
      </c>
      <c r="Y223" s="73">
        <v>45.85004254929737</v>
      </c>
      <c r="Z223" s="73">
        <v>44.35629683779807</v>
      </c>
      <c r="AA223" s="73">
        <v>46.610085663257273</v>
      </c>
      <c r="AB223" s="73">
        <v>44.5977290170432</v>
      </c>
      <c r="AC223" s="73">
        <v>43.464797415268464</v>
      </c>
      <c r="AD223" s="73">
        <v>43.375272079450838</v>
      </c>
      <c r="AE223" s="73">
        <v>41.30709169443174</v>
      </c>
      <c r="AF223" s="73">
        <v>49.345234012788708</v>
      </c>
      <c r="AG223" s="73">
        <v>40.328775503363083</v>
      </c>
      <c r="AH223" s="73">
        <v>40.399548916764971</v>
      </c>
      <c r="AI223" s="73">
        <v>40.466619603159209</v>
      </c>
      <c r="AJ223" s="73">
        <v>37.500127389747448</v>
      </c>
      <c r="AK223" s="73">
        <v>38.504357831724512</v>
      </c>
      <c r="AL223" s="73">
        <v>40.6287789773762</v>
      </c>
      <c r="AM223" s="73">
        <v>39.733271278955051</v>
      </c>
      <c r="AN223" s="73">
        <v>72.874735471038861</v>
      </c>
      <c r="AO223" s="73">
        <v>38.734954897155852</v>
      </c>
      <c r="AP223" s="73">
        <v>48.196440298314904</v>
      </c>
      <c r="AQ223" s="73">
        <v>46.397479828153344</v>
      </c>
      <c r="AR223" s="73">
        <v>42.467492277586416</v>
      </c>
      <c r="AS223" s="73">
        <v>47.113333289017241</v>
      </c>
      <c r="AT223" s="73">
        <v>44.07745783900409</v>
      </c>
      <c r="AU223" s="73">
        <v>50.670010141152325</v>
      </c>
      <c r="AV223" s="73">
        <v>40.153444878012472</v>
      </c>
      <c r="AW223" s="73">
        <v>41.591183161549296</v>
      </c>
      <c r="AX223" s="73">
        <v>44.320301479198093</v>
      </c>
      <c r="AY223" s="73">
        <v>36.562375134357012</v>
      </c>
      <c r="AZ223" s="73">
        <v>47.07609866033733</v>
      </c>
    </row>
    <row r="224" spans="1:52" x14ac:dyDescent="0.45">
      <c r="A224" s="78" t="s">
        <v>984</v>
      </c>
      <c r="B224" s="73"/>
      <c r="C224" s="73">
        <v>0</v>
      </c>
      <c r="D224" s="73">
        <v>0</v>
      </c>
      <c r="E224" s="73">
        <v>0</v>
      </c>
      <c r="F224" s="73">
        <v>0</v>
      </c>
      <c r="G224" s="73">
        <v>0</v>
      </c>
      <c r="H224" s="73">
        <v>0</v>
      </c>
      <c r="I224" s="73">
        <v>0</v>
      </c>
      <c r="J224" s="73">
        <v>0</v>
      </c>
      <c r="K224" s="73">
        <v>0</v>
      </c>
      <c r="L224" s="73">
        <v>0</v>
      </c>
      <c r="M224" s="73">
        <v>0</v>
      </c>
      <c r="N224" s="73">
        <v>0</v>
      </c>
      <c r="O224" s="73">
        <v>0</v>
      </c>
      <c r="P224" s="73">
        <v>0</v>
      </c>
      <c r="Q224" s="73">
        <v>0</v>
      </c>
      <c r="R224" s="73">
        <v>9.6786356585921943E-3</v>
      </c>
      <c r="S224" s="73">
        <v>1.3189961777962172E-2</v>
      </c>
      <c r="T224" s="73">
        <v>1.5176094418366287E-2</v>
      </c>
      <c r="U224" s="73">
        <v>1.5628590523752425E-2</v>
      </c>
      <c r="V224" s="73">
        <v>1.595068755149838E-2</v>
      </c>
      <c r="W224" s="73">
        <v>1.6182843472167516E-2</v>
      </c>
      <c r="X224" s="73">
        <v>1.4902836299816497E-2</v>
      </c>
      <c r="Y224" s="73">
        <v>1.5094694545166612E-2</v>
      </c>
      <c r="Z224" s="73">
        <v>1.4599289495464032E-2</v>
      </c>
      <c r="AA224" s="73">
        <v>1.5525770528505385E-2</v>
      </c>
      <c r="AB224" s="73">
        <v>1.4865361463372853E-2</v>
      </c>
      <c r="AC224" s="73">
        <v>1.460338266699291E-2</v>
      </c>
      <c r="AD224" s="73">
        <v>1.4707015265720751E-2</v>
      </c>
      <c r="AE224" s="73">
        <v>1.4287832430606124E-2</v>
      </c>
      <c r="AF224" s="73">
        <v>1.7213758025597221E-2</v>
      </c>
      <c r="AG224" s="73">
        <v>1.4288302250101378E-2</v>
      </c>
      <c r="AH224" s="73">
        <v>1.4621976617893332E-2</v>
      </c>
      <c r="AI224" s="73">
        <v>1.489421980371171E-2</v>
      </c>
      <c r="AJ224" s="73">
        <v>1.3900807618061395E-2</v>
      </c>
      <c r="AK224" s="73">
        <v>1.4697311768180038E-2</v>
      </c>
      <c r="AL224" s="73">
        <v>1.5922034641118719E-2</v>
      </c>
      <c r="AM224" s="73">
        <v>1.5962742975009409E-2</v>
      </c>
      <c r="AN224" s="73">
        <v>2.9218478225253093E-2</v>
      </c>
      <c r="AO224" s="73">
        <v>1.5747596510936133E-2</v>
      </c>
      <c r="AP224" s="73">
        <v>1.989993838612231E-2</v>
      </c>
      <c r="AQ224" s="73">
        <v>2.0251849647577359E-2</v>
      </c>
      <c r="AR224" s="73">
        <v>1.9149712374199816E-2</v>
      </c>
      <c r="AS224" s="73">
        <v>2.2576272080186387E-2</v>
      </c>
      <c r="AT224" s="73">
        <v>3.1828032715138128E-2</v>
      </c>
      <c r="AU224" s="73">
        <v>2.3101696505847567E-2</v>
      </c>
      <c r="AV224" s="73">
        <v>2.0430200002902358E-2</v>
      </c>
      <c r="AW224" s="73">
        <v>2.3680132522645593E-2</v>
      </c>
      <c r="AX224" s="73">
        <v>2.8723195722121057E-2</v>
      </c>
      <c r="AY224" s="73">
        <v>4.7586273175430363E-2</v>
      </c>
      <c r="AZ224" s="73">
        <v>2.7613698357954363E-2</v>
      </c>
    </row>
    <row r="225" spans="1:52" x14ac:dyDescent="0.45">
      <c r="A225" s="78" t="s">
        <v>975</v>
      </c>
      <c r="B225" s="73"/>
      <c r="C225" s="73">
        <v>0</v>
      </c>
      <c r="D225" s="73">
        <v>0</v>
      </c>
      <c r="E225" s="73">
        <v>0</v>
      </c>
      <c r="F225" s="73">
        <v>0</v>
      </c>
      <c r="G225" s="73">
        <v>0</v>
      </c>
      <c r="H225" s="73">
        <v>0</v>
      </c>
      <c r="I225" s="73">
        <v>0</v>
      </c>
      <c r="J225" s="73">
        <v>0</v>
      </c>
      <c r="K225" s="73">
        <v>0</v>
      </c>
      <c r="L225" s="73">
        <v>0</v>
      </c>
      <c r="M225" s="73">
        <v>0</v>
      </c>
      <c r="N225" s="73">
        <v>0</v>
      </c>
      <c r="O225" s="73">
        <v>0</v>
      </c>
      <c r="P225" s="73">
        <v>0</v>
      </c>
      <c r="Q225" s="73">
        <v>0</v>
      </c>
      <c r="R225" s="73">
        <v>7.3921458022301065E-8</v>
      </c>
      <c r="S225" s="73">
        <v>1.5076479457865443E-7</v>
      </c>
      <c r="T225" s="73">
        <v>2.6230561948540289E-7</v>
      </c>
      <c r="U225" s="73">
        <v>4.0602034174484446E-7</v>
      </c>
      <c r="V225" s="73">
        <v>6.2103893553816657E-7</v>
      </c>
      <c r="W225" s="73">
        <v>9.5178925230629803E-7</v>
      </c>
      <c r="X225" s="73">
        <v>1.3145621371829753E-6</v>
      </c>
      <c r="Y225" s="73">
        <v>1.9708115349205867E-6</v>
      </c>
      <c r="Z225" s="73">
        <v>2.8603729255046814E-6</v>
      </c>
      <c r="AA225" s="73">
        <v>4.5406021408899029E-6</v>
      </c>
      <c r="AB225" s="73">
        <v>6.4524704749433998E-6</v>
      </c>
      <c r="AC225" s="73">
        <v>9.4647675765865734E-6</v>
      </c>
      <c r="AD225" s="73">
        <v>1.405739263619347E-5</v>
      </c>
      <c r="AE225" s="73">
        <v>1.9952123525558656E-5</v>
      </c>
      <c r="AF225" s="73">
        <v>3.5489617051160729E-5</v>
      </c>
      <c r="AG225" s="73">
        <v>4.2522470061268329E-5</v>
      </c>
      <c r="AH225" s="73">
        <v>6.3025095496934308E-5</v>
      </c>
      <c r="AI225" s="73">
        <v>9.4390062895065237E-5</v>
      </c>
      <c r="AJ225" s="73">
        <v>1.2676056137294023E-4</v>
      </c>
      <c r="AK225" s="73">
        <v>1.9086078482346116E-4</v>
      </c>
      <c r="AL225" s="73">
        <v>2.9918402539279597E-4</v>
      </c>
      <c r="AM225" s="73">
        <v>4.2315923170801307E-4</v>
      </c>
      <c r="AN225" s="73">
        <v>1.0843936191098572E-3</v>
      </c>
      <c r="AO225" s="73">
        <v>8.1043095906474538E-4</v>
      </c>
      <c r="AP225" s="73">
        <v>1.4323152552129809E-3</v>
      </c>
      <c r="AQ225" s="73">
        <v>1.9392413184986588E-3</v>
      </c>
      <c r="AR225" s="73">
        <v>2.3961192884126782E-3</v>
      </c>
      <c r="AS225" s="73">
        <v>3.6314637472213505E-3</v>
      </c>
      <c r="AT225" s="73">
        <v>6.643781873106493E-3</v>
      </c>
      <c r="AU225" s="73">
        <v>6.0758974810723098E-3</v>
      </c>
      <c r="AV225" s="73">
        <v>6.5739901402171817E-3</v>
      </c>
      <c r="AW225" s="73">
        <v>8.9818234766630388E-3</v>
      </c>
      <c r="AX225" s="73">
        <v>1.1866806497075739E-2</v>
      </c>
      <c r="AY225" s="73">
        <v>2.3792617069759797E-2</v>
      </c>
      <c r="AZ225" s="73">
        <v>1.6282977388840481E-2</v>
      </c>
    </row>
    <row r="226" spans="1:52" x14ac:dyDescent="0.45">
      <c r="A226" s="78" t="s">
        <v>985</v>
      </c>
      <c r="B226" s="73"/>
      <c r="C226" s="73">
        <v>0</v>
      </c>
      <c r="D226" s="73">
        <v>0</v>
      </c>
      <c r="E226" s="73">
        <v>0</v>
      </c>
      <c r="F226" s="73">
        <v>0</v>
      </c>
      <c r="G226" s="73">
        <v>0</v>
      </c>
      <c r="H226" s="73">
        <v>0</v>
      </c>
      <c r="I226" s="73">
        <v>0</v>
      </c>
      <c r="J226" s="73">
        <v>0</v>
      </c>
      <c r="K226" s="73">
        <v>0</v>
      </c>
      <c r="L226" s="73">
        <v>0</v>
      </c>
      <c r="M226" s="73">
        <v>0</v>
      </c>
      <c r="N226" s="73">
        <v>0</v>
      </c>
      <c r="O226" s="73">
        <v>0</v>
      </c>
      <c r="P226" s="73">
        <v>0</v>
      </c>
      <c r="Q226" s="73">
        <v>0</v>
      </c>
      <c r="R226" s="73">
        <v>0</v>
      </c>
      <c r="S226" s="73">
        <v>0</v>
      </c>
      <c r="T226" s="73">
        <v>0</v>
      </c>
      <c r="U226" s="73">
        <v>0</v>
      </c>
      <c r="V226" s="73">
        <v>0</v>
      </c>
      <c r="W226" s="73">
        <v>0</v>
      </c>
      <c r="X226" s="73">
        <v>0</v>
      </c>
      <c r="Y226" s="73">
        <v>0</v>
      </c>
      <c r="Z226" s="73">
        <v>0</v>
      </c>
      <c r="AA226" s="73">
        <v>0</v>
      </c>
      <c r="AB226" s="73">
        <v>0</v>
      </c>
      <c r="AC226" s="73">
        <v>0</v>
      </c>
      <c r="AD226" s="73">
        <v>0</v>
      </c>
      <c r="AE226" s="73">
        <v>0</v>
      </c>
      <c r="AF226" s="73">
        <v>0</v>
      </c>
      <c r="AG226" s="73">
        <v>0</v>
      </c>
      <c r="AH226" s="73">
        <v>0</v>
      </c>
      <c r="AI226" s="73">
        <v>0</v>
      </c>
      <c r="AJ226" s="73">
        <v>0</v>
      </c>
      <c r="AK226" s="73">
        <v>0</v>
      </c>
      <c r="AL226" s="73">
        <v>0</v>
      </c>
      <c r="AM226" s="73">
        <v>0</v>
      </c>
      <c r="AN226" s="73">
        <v>0</v>
      </c>
      <c r="AO226" s="73">
        <v>0</v>
      </c>
      <c r="AP226" s="73">
        <v>0</v>
      </c>
      <c r="AQ226" s="73">
        <v>0</v>
      </c>
      <c r="AR226" s="73">
        <v>0</v>
      </c>
      <c r="AS226" s="73">
        <v>0</v>
      </c>
      <c r="AT226" s="73">
        <v>0</v>
      </c>
      <c r="AU226" s="73">
        <v>0</v>
      </c>
      <c r="AV226" s="73">
        <v>0</v>
      </c>
      <c r="AW226" s="73">
        <v>0</v>
      </c>
      <c r="AX226" s="73">
        <v>0</v>
      </c>
      <c r="AY226" s="73">
        <v>0</v>
      </c>
      <c r="AZ226" s="73">
        <v>0</v>
      </c>
    </row>
    <row r="227" spans="1:52" x14ac:dyDescent="0.45">
      <c r="A227" s="78" t="s">
        <v>986</v>
      </c>
      <c r="B227" s="73"/>
      <c r="C227" s="73">
        <v>0</v>
      </c>
      <c r="D227" s="73">
        <v>0</v>
      </c>
      <c r="E227" s="73">
        <v>0</v>
      </c>
      <c r="F227" s="73">
        <v>0</v>
      </c>
      <c r="G227" s="73">
        <v>0</v>
      </c>
      <c r="H227" s="73">
        <v>0</v>
      </c>
      <c r="I227" s="73">
        <v>0</v>
      </c>
      <c r="J227" s="73">
        <v>0</v>
      </c>
      <c r="K227" s="73">
        <v>0</v>
      </c>
      <c r="L227" s="73">
        <v>0</v>
      </c>
      <c r="M227" s="73">
        <v>0</v>
      </c>
      <c r="N227" s="73">
        <v>0</v>
      </c>
      <c r="O227" s="73">
        <v>0</v>
      </c>
      <c r="P227" s="73">
        <v>0</v>
      </c>
      <c r="Q227" s="73">
        <v>0</v>
      </c>
      <c r="R227" s="73">
        <v>0</v>
      </c>
      <c r="S227" s="73">
        <v>0</v>
      </c>
      <c r="T227" s="73">
        <v>0</v>
      </c>
      <c r="U227" s="73">
        <v>0</v>
      </c>
      <c r="V227" s="73">
        <v>0</v>
      </c>
      <c r="W227" s="73">
        <v>0</v>
      </c>
      <c r="X227" s="73">
        <v>0</v>
      </c>
      <c r="Y227" s="73">
        <v>0</v>
      </c>
      <c r="Z227" s="73">
        <v>0</v>
      </c>
      <c r="AA227" s="73">
        <v>0</v>
      </c>
      <c r="AB227" s="73">
        <v>0</v>
      </c>
      <c r="AC227" s="73">
        <v>0</v>
      </c>
      <c r="AD227" s="73">
        <v>0</v>
      </c>
      <c r="AE227" s="73">
        <v>0</v>
      </c>
      <c r="AF227" s="73">
        <v>0</v>
      </c>
      <c r="AG227" s="73">
        <v>0</v>
      </c>
      <c r="AH227" s="73">
        <v>0</v>
      </c>
      <c r="AI227" s="73">
        <v>0</v>
      </c>
      <c r="AJ227" s="73">
        <v>0</v>
      </c>
      <c r="AK227" s="73">
        <v>0</v>
      </c>
      <c r="AL227" s="73">
        <v>0</v>
      </c>
      <c r="AM227" s="73">
        <v>0</v>
      </c>
      <c r="AN227" s="73">
        <v>0</v>
      </c>
      <c r="AO227" s="73">
        <v>0</v>
      </c>
      <c r="AP227" s="73">
        <v>0</v>
      </c>
      <c r="AQ227" s="73">
        <v>0</v>
      </c>
      <c r="AR227" s="73">
        <v>0</v>
      </c>
      <c r="AS227" s="73">
        <v>0</v>
      </c>
      <c r="AT227" s="73">
        <v>0</v>
      </c>
      <c r="AU227" s="73">
        <v>0</v>
      </c>
      <c r="AV227" s="73">
        <v>0</v>
      </c>
      <c r="AW227" s="73">
        <v>0</v>
      </c>
      <c r="AX227" s="73">
        <v>0</v>
      </c>
      <c r="AY227" s="73">
        <v>0</v>
      </c>
      <c r="AZ227" s="73">
        <v>0</v>
      </c>
    </row>
    <row r="228" spans="1:52" x14ac:dyDescent="0.45">
      <c r="A228" s="78" t="s">
        <v>987</v>
      </c>
      <c r="B228" s="73"/>
      <c r="C228" s="73">
        <v>0</v>
      </c>
      <c r="D228" s="73">
        <v>0</v>
      </c>
      <c r="E228" s="73">
        <v>0</v>
      </c>
      <c r="F228" s="73">
        <v>0</v>
      </c>
      <c r="G228" s="73">
        <v>0</v>
      </c>
      <c r="H228" s="73">
        <v>0</v>
      </c>
      <c r="I228" s="73">
        <v>0</v>
      </c>
      <c r="J228" s="73">
        <v>0</v>
      </c>
      <c r="K228" s="73">
        <v>0</v>
      </c>
      <c r="L228" s="73">
        <v>0</v>
      </c>
      <c r="M228" s="73">
        <v>0</v>
      </c>
      <c r="N228" s="73">
        <v>0</v>
      </c>
      <c r="O228" s="73">
        <v>0</v>
      </c>
      <c r="P228" s="73">
        <v>0</v>
      </c>
      <c r="Q228" s="73">
        <v>0</v>
      </c>
      <c r="R228" s="73">
        <v>0</v>
      </c>
      <c r="S228" s="73">
        <v>0</v>
      </c>
      <c r="T228" s="73">
        <v>0</v>
      </c>
      <c r="U228" s="73">
        <v>0</v>
      </c>
      <c r="V228" s="73">
        <v>0</v>
      </c>
      <c r="W228" s="73">
        <v>0</v>
      </c>
      <c r="X228" s="73">
        <v>0</v>
      </c>
      <c r="Y228" s="73">
        <v>0</v>
      </c>
      <c r="Z228" s="73">
        <v>0</v>
      </c>
      <c r="AA228" s="73">
        <v>0</v>
      </c>
      <c r="AB228" s="73">
        <v>0</v>
      </c>
      <c r="AC228" s="73">
        <v>0</v>
      </c>
      <c r="AD228" s="73">
        <v>0</v>
      </c>
      <c r="AE228" s="73">
        <v>0</v>
      </c>
      <c r="AF228" s="73">
        <v>0</v>
      </c>
      <c r="AG228" s="73">
        <v>0</v>
      </c>
      <c r="AH228" s="73">
        <v>0</v>
      </c>
      <c r="AI228" s="73">
        <v>0</v>
      </c>
      <c r="AJ228" s="73">
        <v>0</v>
      </c>
      <c r="AK228" s="73">
        <v>0</v>
      </c>
      <c r="AL228" s="73">
        <v>0</v>
      </c>
      <c r="AM228" s="73">
        <v>0</v>
      </c>
      <c r="AN228" s="73">
        <v>0</v>
      </c>
      <c r="AO228" s="73">
        <v>0</v>
      </c>
      <c r="AP228" s="73">
        <v>0</v>
      </c>
      <c r="AQ228" s="73">
        <v>0</v>
      </c>
      <c r="AR228" s="73">
        <v>0</v>
      </c>
      <c r="AS228" s="73">
        <v>0</v>
      </c>
      <c r="AT228" s="73">
        <v>0</v>
      </c>
      <c r="AU228" s="73">
        <v>0</v>
      </c>
      <c r="AV228" s="73">
        <v>0</v>
      </c>
      <c r="AW228" s="73">
        <v>0</v>
      </c>
      <c r="AX228" s="73">
        <v>0</v>
      </c>
      <c r="AY228" s="73">
        <v>0</v>
      </c>
      <c r="AZ228" s="73">
        <v>0</v>
      </c>
    </row>
    <row r="229" spans="1:52" x14ac:dyDescent="0.45">
      <c r="A229" s="81" t="s">
        <v>954</v>
      </c>
      <c r="B229" s="71"/>
      <c r="C229" s="71">
        <v>10.09456565770707</v>
      </c>
      <c r="D229" s="71">
        <v>11.388333579333182</v>
      </c>
      <c r="E229" s="71">
        <v>71.567580923185076</v>
      </c>
      <c r="F229" s="71">
        <v>10.756389263744948</v>
      </c>
      <c r="G229" s="71">
        <v>52.886888184106638</v>
      </c>
      <c r="H229" s="71">
        <v>7.7353292533481941</v>
      </c>
      <c r="I229" s="71">
        <v>12.930714368831007</v>
      </c>
      <c r="J229" s="71">
        <v>17.172376286227333</v>
      </c>
      <c r="K229" s="71">
        <v>3.7259728541712036</v>
      </c>
      <c r="L229" s="71">
        <v>22.857172620836884</v>
      </c>
      <c r="M229" s="71">
        <v>6.2353291181455859</v>
      </c>
      <c r="N229" s="71">
        <v>1.5514816382820573</v>
      </c>
      <c r="O229" s="71">
        <v>1.9223035725303177</v>
      </c>
      <c r="P229" s="71">
        <v>9.8981299353430785</v>
      </c>
      <c r="Q229" s="71">
        <v>64.497069184003522</v>
      </c>
      <c r="R229" s="71">
        <v>54.447263098211906</v>
      </c>
      <c r="S229" s="71">
        <v>62.206192728863037</v>
      </c>
      <c r="T229" s="71">
        <v>62.417228182004798</v>
      </c>
      <c r="U229" s="71">
        <v>61.895184342921823</v>
      </c>
      <c r="V229" s="71">
        <v>63.063334469290815</v>
      </c>
      <c r="W229" s="71">
        <v>63.054769128504539</v>
      </c>
      <c r="X229" s="71">
        <v>61.3475137890848</v>
      </c>
      <c r="Y229" s="71">
        <v>63.647810791208322</v>
      </c>
      <c r="Z229" s="71">
        <v>59.135635648117457</v>
      </c>
      <c r="AA229" s="71">
        <v>57.810434313885274</v>
      </c>
      <c r="AB229" s="71">
        <v>59.102390104652265</v>
      </c>
      <c r="AC229" s="71">
        <v>60.67384261397472</v>
      </c>
      <c r="AD229" s="71">
        <v>58.370762719204706</v>
      </c>
      <c r="AE229" s="71">
        <v>59.065968531939909</v>
      </c>
      <c r="AF229" s="71">
        <v>58.647908122978748</v>
      </c>
      <c r="AG229" s="71">
        <v>59.130884837709992</v>
      </c>
      <c r="AH229" s="71">
        <v>58.818137550322618</v>
      </c>
      <c r="AI229" s="71">
        <v>55.26091993247902</v>
      </c>
      <c r="AJ229" s="71">
        <v>55.521381859992225</v>
      </c>
      <c r="AK229" s="71">
        <v>55.549786298633506</v>
      </c>
      <c r="AL229" s="71">
        <v>56.700719338421464</v>
      </c>
      <c r="AM229" s="71">
        <v>58.037858075531489</v>
      </c>
      <c r="AN229" s="71">
        <v>108.51325426668296</v>
      </c>
      <c r="AO229" s="71">
        <v>54.630617365425024</v>
      </c>
      <c r="AP229" s="71">
        <v>59.038163633653468</v>
      </c>
      <c r="AQ229" s="71">
        <v>60.669506875009944</v>
      </c>
      <c r="AR229" s="71">
        <v>60.244013123629145</v>
      </c>
      <c r="AS229" s="71">
        <v>67.063927059496621</v>
      </c>
      <c r="AT229" s="71">
        <v>65.04149091451022</v>
      </c>
      <c r="AU229" s="71">
        <v>74.623428697226799</v>
      </c>
      <c r="AV229" s="71">
        <v>66.283851201656859</v>
      </c>
      <c r="AW229" s="71">
        <v>63.102587166026645</v>
      </c>
      <c r="AX229" s="71">
        <v>65.043211089386475</v>
      </c>
      <c r="AY229" s="71">
        <v>68.558233088335953</v>
      </c>
      <c r="AZ229" s="71">
        <v>63.882247812544634</v>
      </c>
    </row>
    <row r="230" spans="1:52" x14ac:dyDescent="0.45">
      <c r="A230" s="78" t="s">
        <v>983</v>
      </c>
      <c r="B230" s="73"/>
      <c r="C230" s="73">
        <v>10.09456565770707</v>
      </c>
      <c r="D230" s="73">
        <v>11.388333579333182</v>
      </c>
      <c r="E230" s="73">
        <v>71.567580923185076</v>
      </c>
      <c r="F230" s="73">
        <v>10.756389263744948</v>
      </c>
      <c r="G230" s="73">
        <v>52.886888184106638</v>
      </c>
      <c r="H230" s="73">
        <v>7.7353292533481941</v>
      </c>
      <c r="I230" s="73">
        <v>12.930714368831007</v>
      </c>
      <c r="J230" s="73">
        <v>17.172376286227333</v>
      </c>
      <c r="K230" s="73">
        <v>3.7259728541712036</v>
      </c>
      <c r="L230" s="73">
        <v>22.857172620836884</v>
      </c>
      <c r="M230" s="73">
        <v>6.2353291181455859</v>
      </c>
      <c r="N230" s="73">
        <v>1.5514816382820573</v>
      </c>
      <c r="O230" s="73">
        <v>1.9223035725303177</v>
      </c>
      <c r="P230" s="73">
        <v>9.8981299353430785</v>
      </c>
      <c r="Q230" s="73">
        <v>64.497069184003522</v>
      </c>
      <c r="R230" s="73">
        <v>54.433758697716954</v>
      </c>
      <c r="S230" s="73">
        <v>62.190109965500952</v>
      </c>
      <c r="T230" s="73">
        <v>62.400720742324495</v>
      </c>
      <c r="U230" s="73">
        <v>61.878416817428544</v>
      </c>
      <c r="V230" s="73">
        <v>63.045947139386534</v>
      </c>
      <c r="W230" s="73">
        <v>63.037215081121573</v>
      </c>
      <c r="X230" s="73">
        <v>61.330228237131372</v>
      </c>
      <c r="Y230" s="73">
        <v>63.629722901978077</v>
      </c>
      <c r="Z230" s="73">
        <v>59.118752113047506</v>
      </c>
      <c r="AA230" s="73">
        <v>57.793655555153457</v>
      </c>
      <c r="AB230" s="73">
        <v>59.085069708475551</v>
      </c>
      <c r="AC230" s="73">
        <v>60.655832303827786</v>
      </c>
      <c r="AD230" s="73">
        <v>58.353188217148592</v>
      </c>
      <c r="AE230" s="73">
        <v>59.047955510929832</v>
      </c>
      <c r="AF230" s="73">
        <v>58.62975415439395</v>
      </c>
      <c r="AG230" s="73">
        <v>59.112111982316065</v>
      </c>
      <c r="AH230" s="73">
        <v>58.799205355588903</v>
      </c>
      <c r="AI230" s="73">
        <v>55.242758035751052</v>
      </c>
      <c r="AJ230" s="73">
        <v>55.50280273922985</v>
      </c>
      <c r="AK230" s="73">
        <v>55.530706855050333</v>
      </c>
      <c r="AL230" s="73">
        <v>56.680848974103796</v>
      </c>
      <c r="AM230" s="73">
        <v>58.016665049425164</v>
      </c>
      <c r="AN230" s="73">
        <v>108.47212699671726</v>
      </c>
      <c r="AO230" s="73">
        <v>54.609022748598612</v>
      </c>
      <c r="AP230" s="73">
        <v>59.013356379779196</v>
      </c>
      <c r="AQ230" s="73">
        <v>60.642764748926567</v>
      </c>
      <c r="AR230" s="73">
        <v>60.216073180907408</v>
      </c>
      <c r="AS230" s="73">
        <v>67.030336313540332</v>
      </c>
      <c r="AT230" s="73">
        <v>65.006032946252063</v>
      </c>
      <c r="AU230" s="73">
        <v>74.578584035208053</v>
      </c>
      <c r="AV230" s="73">
        <v>66.239355446988739</v>
      </c>
      <c r="AW230" s="73">
        <v>63.054987647409192</v>
      </c>
      <c r="AX230" s="73">
        <v>64.987482878101673</v>
      </c>
      <c r="AY230" s="73">
        <v>68.491224686788257</v>
      </c>
      <c r="AZ230" s="73">
        <v>63.810118866318064</v>
      </c>
    </row>
    <row r="231" spans="1:52" x14ac:dyDescent="0.45">
      <c r="A231" s="78" t="s">
        <v>984</v>
      </c>
      <c r="B231" s="73"/>
      <c r="C231" s="73">
        <v>0</v>
      </c>
      <c r="D231" s="73">
        <v>0</v>
      </c>
      <c r="E231" s="73">
        <v>0</v>
      </c>
      <c r="F231" s="73">
        <v>0</v>
      </c>
      <c r="G231" s="73">
        <v>0</v>
      </c>
      <c r="H231" s="73">
        <v>0</v>
      </c>
      <c r="I231" s="73">
        <v>0</v>
      </c>
      <c r="J231" s="73">
        <v>0</v>
      </c>
      <c r="K231" s="73">
        <v>0</v>
      </c>
      <c r="L231" s="73">
        <v>0</v>
      </c>
      <c r="M231" s="73">
        <v>0</v>
      </c>
      <c r="N231" s="73">
        <v>0</v>
      </c>
      <c r="O231" s="73">
        <v>0</v>
      </c>
      <c r="P231" s="73">
        <v>0</v>
      </c>
      <c r="Q231" s="73">
        <v>0</v>
      </c>
      <c r="R231" s="73">
        <v>1.3504399964450752E-2</v>
      </c>
      <c r="S231" s="73">
        <v>1.608276223159931E-2</v>
      </c>
      <c r="T231" s="73">
        <v>1.6507437612539484E-2</v>
      </c>
      <c r="U231" s="73">
        <v>1.6767521756962108E-2</v>
      </c>
      <c r="V231" s="73">
        <v>1.7387323020234439E-2</v>
      </c>
      <c r="W231" s="73">
        <v>1.7554035033083417E-2</v>
      </c>
      <c r="X231" s="73">
        <v>1.7285530415594847E-2</v>
      </c>
      <c r="Y231" s="73">
        <v>1.8087849369874138E-2</v>
      </c>
      <c r="Z231" s="73">
        <v>1.6883469304170041E-2</v>
      </c>
      <c r="AA231" s="73">
        <v>1.6778643601443172E-2</v>
      </c>
      <c r="AB231" s="73">
        <v>1.7320187323689677E-2</v>
      </c>
      <c r="AC231" s="73">
        <v>1.800992839102257E-2</v>
      </c>
      <c r="AD231" s="73">
        <v>1.7573851932394451E-2</v>
      </c>
      <c r="AE231" s="73">
        <v>1.8011854792965316E-2</v>
      </c>
      <c r="AF231" s="73">
        <v>1.8151931830661234E-2</v>
      </c>
      <c r="AG231" s="73">
        <v>1.8769211078420268E-2</v>
      </c>
      <c r="AH231" s="73">
        <v>1.8925905245537358E-2</v>
      </c>
      <c r="AI231" s="73">
        <v>1.8151568381091391E-2</v>
      </c>
      <c r="AJ231" s="73">
        <v>1.8561253822466473E-2</v>
      </c>
      <c r="AK231" s="73">
        <v>1.9048674995135326E-2</v>
      </c>
      <c r="AL231" s="73">
        <v>1.9817107964551051E-2</v>
      </c>
      <c r="AM231" s="73">
        <v>2.1099687035949544E-2</v>
      </c>
      <c r="AN231" s="73">
        <v>4.0836136355895759E-2</v>
      </c>
      <c r="AO231" s="73">
        <v>2.1349848726428141E-2</v>
      </c>
      <c r="AP231" s="73">
        <v>2.4369876252529229E-2</v>
      </c>
      <c r="AQ231" s="73">
        <v>2.602450989013539E-2</v>
      </c>
      <c r="AR231" s="73">
        <v>2.6834986713712514E-2</v>
      </c>
      <c r="AS231" s="73">
        <v>3.1676143716016916E-2</v>
      </c>
      <c r="AT231" s="73">
        <v>3.2643763970407108E-2</v>
      </c>
      <c r="AU231" s="73">
        <v>4.0054558131559295E-2</v>
      </c>
      <c r="AV231" s="73">
        <v>3.8330075691437628E-2</v>
      </c>
      <c r="AW231" s="73">
        <v>3.9314578860744867E-2</v>
      </c>
      <c r="AX231" s="73">
        <v>4.3947935929571205E-2</v>
      </c>
      <c r="AY231" s="73">
        <v>5.0286447257275893E-2</v>
      </c>
      <c r="AZ231" s="73">
        <v>5.1465250746197851E-2</v>
      </c>
    </row>
    <row r="232" spans="1:52" x14ac:dyDescent="0.45">
      <c r="A232" s="78" t="s">
        <v>975</v>
      </c>
      <c r="B232" s="73"/>
      <c r="C232" s="73">
        <v>0</v>
      </c>
      <c r="D232" s="73">
        <v>0</v>
      </c>
      <c r="E232" s="73">
        <v>0</v>
      </c>
      <c r="F232" s="73">
        <v>0</v>
      </c>
      <c r="G232" s="73">
        <v>0</v>
      </c>
      <c r="H232" s="73">
        <v>0</v>
      </c>
      <c r="I232" s="73">
        <v>0</v>
      </c>
      <c r="J232" s="73">
        <v>0</v>
      </c>
      <c r="K232" s="73">
        <v>0</v>
      </c>
      <c r="L232" s="73">
        <v>0</v>
      </c>
      <c r="M232" s="73">
        <v>0</v>
      </c>
      <c r="N232" s="73">
        <v>0</v>
      </c>
      <c r="O232" s="73">
        <v>0</v>
      </c>
      <c r="P232" s="73">
        <v>0</v>
      </c>
      <c r="Q232" s="73">
        <v>0</v>
      </c>
      <c r="R232" s="73">
        <v>5.3049575121732507E-10</v>
      </c>
      <c r="S232" s="73">
        <v>1.130491170816373E-9</v>
      </c>
      <c r="T232" s="73">
        <v>2.0677653269934361E-9</v>
      </c>
      <c r="U232" s="73">
        <v>3.7363145229376792E-9</v>
      </c>
      <c r="V232" s="73">
        <v>6.8840410319971589E-9</v>
      </c>
      <c r="W232" s="73">
        <v>1.2349882369436785E-8</v>
      </c>
      <c r="X232" s="73">
        <v>2.1537837643258501E-8</v>
      </c>
      <c r="Y232" s="73">
        <v>3.9860368360491855E-8</v>
      </c>
      <c r="Z232" s="73">
        <v>6.576577980647922E-8</v>
      </c>
      <c r="AA232" s="73">
        <v>1.1513037934659816E-7</v>
      </c>
      <c r="AB232" s="73">
        <v>2.0885302090113224E-7</v>
      </c>
      <c r="AC232" s="73">
        <v>3.8175590840784486E-7</v>
      </c>
      <c r="AD232" s="73">
        <v>6.5012371437603549E-7</v>
      </c>
      <c r="AE232" s="73">
        <v>1.1662171073197885E-6</v>
      </c>
      <c r="AF232" s="73">
        <v>2.0367541426950054E-6</v>
      </c>
      <c r="AG232" s="73">
        <v>3.6443155065330189E-6</v>
      </c>
      <c r="AH232" s="73">
        <v>6.2894881757788371E-6</v>
      </c>
      <c r="AI232" s="73">
        <v>1.0328346873272918E-5</v>
      </c>
      <c r="AJ232" s="73">
        <v>1.7866939907167482E-5</v>
      </c>
      <c r="AK232" s="73">
        <v>3.0768588042382638E-5</v>
      </c>
      <c r="AL232" s="73">
        <v>5.325635311862388E-5</v>
      </c>
      <c r="AM232" s="73">
        <v>9.3339070373390175E-5</v>
      </c>
      <c r="AN232" s="73">
        <v>2.9113360980750316E-4</v>
      </c>
      <c r="AO232" s="73">
        <v>2.4476809998002613E-4</v>
      </c>
      <c r="AP232" s="73">
        <v>4.3737762174562566E-4</v>
      </c>
      <c r="AQ232" s="73">
        <v>7.1761619324415779E-4</v>
      </c>
      <c r="AR232" s="73">
        <v>1.1049560080272937E-3</v>
      </c>
      <c r="AS232" s="73">
        <v>1.9146022402834022E-3</v>
      </c>
      <c r="AT232" s="73">
        <v>2.8142042877453153E-3</v>
      </c>
      <c r="AU232" s="73">
        <v>4.7901038871889451E-3</v>
      </c>
      <c r="AV232" s="73">
        <v>6.1656789766898522E-3</v>
      </c>
      <c r="AW232" s="73">
        <v>8.2849397567072245E-3</v>
      </c>
      <c r="AX232" s="73">
        <v>1.1780275355242467E-2</v>
      </c>
      <c r="AY232" s="73">
        <v>1.6721954290414256E-2</v>
      </c>
      <c r="AZ232" s="73">
        <v>2.0663695480373948E-2</v>
      </c>
    </row>
    <row r="233" spans="1:52" x14ac:dyDescent="0.45">
      <c r="A233" s="78" t="s">
        <v>985</v>
      </c>
      <c r="B233" s="73"/>
      <c r="C233" s="73">
        <v>0</v>
      </c>
      <c r="D233" s="73">
        <v>0</v>
      </c>
      <c r="E233" s="73">
        <v>0</v>
      </c>
      <c r="F233" s="73">
        <v>0</v>
      </c>
      <c r="G233" s="73">
        <v>0</v>
      </c>
      <c r="H233" s="73">
        <v>0</v>
      </c>
      <c r="I233" s="73">
        <v>0</v>
      </c>
      <c r="J233" s="73">
        <v>0</v>
      </c>
      <c r="K233" s="73">
        <v>0</v>
      </c>
      <c r="L233" s="73">
        <v>0</v>
      </c>
      <c r="M233" s="73">
        <v>0</v>
      </c>
      <c r="N233" s="73">
        <v>0</v>
      </c>
      <c r="O233" s="73">
        <v>0</v>
      </c>
      <c r="P233" s="73">
        <v>0</v>
      </c>
      <c r="Q233" s="73">
        <v>0</v>
      </c>
      <c r="R233" s="73">
        <v>0</v>
      </c>
      <c r="S233" s="73">
        <v>0</v>
      </c>
      <c r="T233" s="73">
        <v>0</v>
      </c>
      <c r="U233" s="73">
        <v>0</v>
      </c>
      <c r="V233" s="73">
        <v>0</v>
      </c>
      <c r="W233" s="73">
        <v>0</v>
      </c>
      <c r="X233" s="73">
        <v>0</v>
      </c>
      <c r="Y233" s="73">
        <v>0</v>
      </c>
      <c r="Z233" s="73">
        <v>0</v>
      </c>
      <c r="AA233" s="73">
        <v>0</v>
      </c>
      <c r="AB233" s="73">
        <v>0</v>
      </c>
      <c r="AC233" s="73">
        <v>0</v>
      </c>
      <c r="AD233" s="73">
        <v>0</v>
      </c>
      <c r="AE233" s="73">
        <v>0</v>
      </c>
      <c r="AF233" s="73">
        <v>0</v>
      </c>
      <c r="AG233" s="73">
        <v>0</v>
      </c>
      <c r="AH233" s="73">
        <v>0</v>
      </c>
      <c r="AI233" s="73">
        <v>0</v>
      </c>
      <c r="AJ233" s="73">
        <v>0</v>
      </c>
      <c r="AK233" s="73">
        <v>0</v>
      </c>
      <c r="AL233" s="73">
        <v>0</v>
      </c>
      <c r="AM233" s="73">
        <v>0</v>
      </c>
      <c r="AN233" s="73">
        <v>0</v>
      </c>
      <c r="AO233" s="73">
        <v>0</v>
      </c>
      <c r="AP233" s="73">
        <v>0</v>
      </c>
      <c r="AQ233" s="73">
        <v>0</v>
      </c>
      <c r="AR233" s="73">
        <v>0</v>
      </c>
      <c r="AS233" s="73">
        <v>0</v>
      </c>
      <c r="AT233" s="73">
        <v>0</v>
      </c>
      <c r="AU233" s="73">
        <v>0</v>
      </c>
      <c r="AV233" s="73">
        <v>0</v>
      </c>
      <c r="AW233" s="73">
        <v>0</v>
      </c>
      <c r="AX233" s="73">
        <v>0</v>
      </c>
      <c r="AY233" s="73">
        <v>0</v>
      </c>
      <c r="AZ233" s="73">
        <v>0</v>
      </c>
    </row>
    <row r="234" spans="1:52" x14ac:dyDescent="0.45">
      <c r="A234" s="78" t="s">
        <v>986</v>
      </c>
      <c r="B234" s="73"/>
      <c r="C234" s="73">
        <v>0</v>
      </c>
      <c r="D234" s="73">
        <v>0</v>
      </c>
      <c r="E234" s="73">
        <v>0</v>
      </c>
      <c r="F234" s="73">
        <v>0</v>
      </c>
      <c r="G234" s="73">
        <v>0</v>
      </c>
      <c r="H234" s="73">
        <v>0</v>
      </c>
      <c r="I234" s="73">
        <v>0</v>
      </c>
      <c r="J234" s="73">
        <v>0</v>
      </c>
      <c r="K234" s="73">
        <v>0</v>
      </c>
      <c r="L234" s="73">
        <v>0</v>
      </c>
      <c r="M234" s="73">
        <v>0</v>
      </c>
      <c r="N234" s="73">
        <v>0</v>
      </c>
      <c r="O234" s="73">
        <v>0</v>
      </c>
      <c r="P234" s="73">
        <v>0</v>
      </c>
      <c r="Q234" s="73">
        <v>0</v>
      </c>
      <c r="R234" s="73">
        <v>0</v>
      </c>
      <c r="S234" s="73">
        <v>0</v>
      </c>
      <c r="T234" s="73">
        <v>0</v>
      </c>
      <c r="U234" s="73">
        <v>0</v>
      </c>
      <c r="V234" s="73">
        <v>0</v>
      </c>
      <c r="W234" s="73">
        <v>0</v>
      </c>
      <c r="X234" s="73">
        <v>0</v>
      </c>
      <c r="Y234" s="73">
        <v>0</v>
      </c>
      <c r="Z234" s="73">
        <v>0</v>
      </c>
      <c r="AA234" s="73">
        <v>0</v>
      </c>
      <c r="AB234" s="73">
        <v>0</v>
      </c>
      <c r="AC234" s="73">
        <v>0</v>
      </c>
      <c r="AD234" s="73">
        <v>0</v>
      </c>
      <c r="AE234" s="73">
        <v>0</v>
      </c>
      <c r="AF234" s="73">
        <v>0</v>
      </c>
      <c r="AG234" s="73">
        <v>0</v>
      </c>
      <c r="AH234" s="73">
        <v>0</v>
      </c>
      <c r="AI234" s="73">
        <v>0</v>
      </c>
      <c r="AJ234" s="73">
        <v>0</v>
      </c>
      <c r="AK234" s="73">
        <v>0</v>
      </c>
      <c r="AL234" s="73">
        <v>0</v>
      </c>
      <c r="AM234" s="73">
        <v>0</v>
      </c>
      <c r="AN234" s="73">
        <v>0</v>
      </c>
      <c r="AO234" s="73">
        <v>0</v>
      </c>
      <c r="AP234" s="73">
        <v>0</v>
      </c>
      <c r="AQ234" s="73">
        <v>0</v>
      </c>
      <c r="AR234" s="73">
        <v>0</v>
      </c>
      <c r="AS234" s="73">
        <v>0</v>
      </c>
      <c r="AT234" s="73">
        <v>0</v>
      </c>
      <c r="AU234" s="73">
        <v>0</v>
      </c>
      <c r="AV234" s="73">
        <v>0</v>
      </c>
      <c r="AW234" s="73">
        <v>0</v>
      </c>
      <c r="AX234" s="73">
        <v>0</v>
      </c>
      <c r="AY234" s="73">
        <v>0</v>
      </c>
      <c r="AZ234" s="73">
        <v>0</v>
      </c>
    </row>
    <row r="235" spans="1:52" x14ac:dyDescent="0.45">
      <c r="A235" s="79" t="s">
        <v>987</v>
      </c>
      <c r="B235" s="58"/>
      <c r="C235" s="58">
        <v>0</v>
      </c>
      <c r="D235" s="58">
        <v>0</v>
      </c>
      <c r="E235" s="58">
        <v>0</v>
      </c>
      <c r="F235" s="58">
        <v>0</v>
      </c>
      <c r="G235" s="58">
        <v>0</v>
      </c>
      <c r="H235" s="58">
        <v>0</v>
      </c>
      <c r="I235" s="58">
        <v>0</v>
      </c>
      <c r="J235" s="58">
        <v>0</v>
      </c>
      <c r="K235" s="58">
        <v>0</v>
      </c>
      <c r="L235" s="58">
        <v>0</v>
      </c>
      <c r="M235" s="58">
        <v>0</v>
      </c>
      <c r="N235" s="58">
        <v>0</v>
      </c>
      <c r="O235" s="58">
        <v>0</v>
      </c>
      <c r="P235" s="58">
        <v>0</v>
      </c>
      <c r="Q235" s="58">
        <v>0</v>
      </c>
      <c r="R235" s="58">
        <v>0</v>
      </c>
      <c r="S235" s="58">
        <v>0</v>
      </c>
      <c r="T235" s="58">
        <v>0</v>
      </c>
      <c r="U235" s="58">
        <v>0</v>
      </c>
      <c r="V235" s="58">
        <v>0</v>
      </c>
      <c r="W235" s="58">
        <v>0</v>
      </c>
      <c r="X235" s="58">
        <v>0</v>
      </c>
      <c r="Y235" s="58">
        <v>0</v>
      </c>
      <c r="Z235" s="58">
        <v>0</v>
      </c>
      <c r="AA235" s="58">
        <v>0</v>
      </c>
      <c r="AB235" s="58">
        <v>0</v>
      </c>
      <c r="AC235" s="58">
        <v>0</v>
      </c>
      <c r="AD235" s="58">
        <v>0</v>
      </c>
      <c r="AE235" s="58">
        <v>0</v>
      </c>
      <c r="AF235" s="58">
        <v>0</v>
      </c>
      <c r="AG235" s="58">
        <v>0</v>
      </c>
      <c r="AH235" s="58">
        <v>0</v>
      </c>
      <c r="AI235" s="58">
        <v>0</v>
      </c>
      <c r="AJ235" s="58">
        <v>0</v>
      </c>
      <c r="AK235" s="58">
        <v>0</v>
      </c>
      <c r="AL235" s="58">
        <v>0</v>
      </c>
      <c r="AM235" s="58">
        <v>0</v>
      </c>
      <c r="AN235" s="58">
        <v>0</v>
      </c>
      <c r="AO235" s="58">
        <v>0</v>
      </c>
      <c r="AP235" s="58">
        <v>0</v>
      </c>
      <c r="AQ235" s="58">
        <v>0</v>
      </c>
      <c r="AR235" s="58">
        <v>0</v>
      </c>
      <c r="AS235" s="58">
        <v>0</v>
      </c>
      <c r="AT235" s="58">
        <v>0</v>
      </c>
      <c r="AU235" s="58">
        <v>0</v>
      </c>
      <c r="AV235" s="58">
        <v>0</v>
      </c>
      <c r="AW235" s="58">
        <v>0</v>
      </c>
      <c r="AX235" s="58">
        <v>0</v>
      </c>
      <c r="AY235" s="58">
        <v>0</v>
      </c>
      <c r="AZ235" s="58">
        <v>0</v>
      </c>
    </row>
    <row r="236" spans="1:52" x14ac:dyDescent="0.45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</row>
    <row r="237" spans="1:52" x14ac:dyDescent="0.45">
      <c r="A237" s="47" t="s">
        <v>988</v>
      </c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</row>
    <row r="238" spans="1:52" x14ac:dyDescent="0.45">
      <c r="A238" s="81" t="s">
        <v>989</v>
      </c>
      <c r="B238" s="71"/>
      <c r="C238" s="71">
        <v>13.512785742275039</v>
      </c>
      <c r="D238" s="71">
        <v>13.776181147474189</v>
      </c>
      <c r="E238" s="71">
        <v>4.7870763209094349</v>
      </c>
      <c r="F238" s="71">
        <v>19.558778489554495</v>
      </c>
      <c r="G238" s="71">
        <v>11.551666012567198</v>
      </c>
      <c r="H238" s="71">
        <v>7.7602295143100468</v>
      </c>
      <c r="I238" s="71">
        <v>6.9808923682100872</v>
      </c>
      <c r="J238" s="71">
        <v>5.2033508394710406</v>
      </c>
      <c r="K238" s="71">
        <v>4.4110486601394863</v>
      </c>
      <c r="L238" s="71">
        <v>3.9634910485830925</v>
      </c>
      <c r="M238" s="71">
        <v>2.1919335755515075</v>
      </c>
      <c r="N238" s="71">
        <v>1.3941233812426042</v>
      </c>
      <c r="O238" s="71">
        <v>2.3451938924000757</v>
      </c>
      <c r="P238" s="71">
        <v>17.251232683777715</v>
      </c>
      <c r="Q238" s="71">
        <v>0.14683102594341912</v>
      </c>
      <c r="R238" s="71">
        <v>20.198017608895338</v>
      </c>
      <c r="S238" s="71">
        <v>23.982149127717264</v>
      </c>
      <c r="T238" s="71">
        <v>24.464850644956758</v>
      </c>
      <c r="U238" s="71">
        <v>23.423388128105717</v>
      </c>
      <c r="V238" s="71">
        <v>24.54352941604435</v>
      </c>
      <c r="W238" s="71">
        <v>23.9775446730313</v>
      </c>
      <c r="X238" s="71">
        <v>22.516611008734525</v>
      </c>
      <c r="Y238" s="71">
        <v>23.987945881594385</v>
      </c>
      <c r="Z238" s="71">
        <v>21.764308425653049</v>
      </c>
      <c r="AA238" s="71">
        <v>20.676691181034752</v>
      </c>
      <c r="AB238" s="71">
        <v>20.781504063200359</v>
      </c>
      <c r="AC238" s="71">
        <v>20.836408792222819</v>
      </c>
      <c r="AD238" s="71">
        <v>18.869645195158103</v>
      </c>
      <c r="AE238" s="71">
        <v>19.868094953284185</v>
      </c>
      <c r="AF238" s="71">
        <v>18.815906960870258</v>
      </c>
      <c r="AG238" s="71">
        <v>18.698104382636537</v>
      </c>
      <c r="AH238" s="71">
        <v>18.645322596554312</v>
      </c>
      <c r="AI238" s="71">
        <v>18.693804127042274</v>
      </c>
      <c r="AJ238" s="71">
        <v>16.820253389659513</v>
      </c>
      <c r="AK238" s="71">
        <v>18.004504280081374</v>
      </c>
      <c r="AL238" s="71">
        <v>17.253381370082106</v>
      </c>
      <c r="AM238" s="71">
        <v>17.037730611405735</v>
      </c>
      <c r="AN238" s="71">
        <v>15.23828116253318</v>
      </c>
      <c r="AO238" s="71">
        <v>12.417562561028479</v>
      </c>
      <c r="AP238" s="71">
        <v>12.587905620432467</v>
      </c>
      <c r="AQ238" s="71">
        <v>16.426667834836937</v>
      </c>
      <c r="AR238" s="71">
        <v>16.585174128990207</v>
      </c>
      <c r="AS238" s="71">
        <v>12.681014828603635</v>
      </c>
      <c r="AT238" s="71">
        <v>61.934335848364825</v>
      </c>
      <c r="AU238" s="71">
        <v>14.050871992942454</v>
      </c>
      <c r="AV238" s="71">
        <v>13.387182577398578</v>
      </c>
      <c r="AW238" s="71">
        <v>15.733028311609239</v>
      </c>
      <c r="AX238" s="71">
        <v>18.012929196568191</v>
      </c>
      <c r="AY238" s="71">
        <v>15.271330071243382</v>
      </c>
      <c r="AZ238" s="71">
        <v>19.746225059054254</v>
      </c>
    </row>
    <row r="239" spans="1:52" x14ac:dyDescent="0.45">
      <c r="A239" s="78" t="s">
        <v>983</v>
      </c>
      <c r="B239" s="73"/>
      <c r="C239" s="73">
        <v>13.512785742275039</v>
      </c>
      <c r="D239" s="73">
        <v>13.776181147474189</v>
      </c>
      <c r="E239" s="73">
        <v>4.7870763209094349</v>
      </c>
      <c r="F239" s="73">
        <v>19.558778489554495</v>
      </c>
      <c r="G239" s="73">
        <v>11.551666012567198</v>
      </c>
      <c r="H239" s="73">
        <v>7.7602295143100468</v>
      </c>
      <c r="I239" s="73">
        <v>6.9808923682100872</v>
      </c>
      <c r="J239" s="73">
        <v>5.2033508394710406</v>
      </c>
      <c r="K239" s="73">
        <v>4.4110486601394863</v>
      </c>
      <c r="L239" s="73">
        <v>3.9634910485830925</v>
      </c>
      <c r="M239" s="73">
        <v>2.1919335755515075</v>
      </c>
      <c r="N239" s="73">
        <v>1.3941233812426042</v>
      </c>
      <c r="O239" s="73">
        <v>2.3451938924000757</v>
      </c>
      <c r="P239" s="73">
        <v>17.251232683777715</v>
      </c>
      <c r="Q239" s="73">
        <v>0.14683102594341912</v>
      </c>
      <c r="R239" s="73">
        <v>20.192948988101598</v>
      </c>
      <c r="S239" s="73">
        <v>23.976125411192832</v>
      </c>
      <c r="T239" s="73">
        <v>24.458627766847545</v>
      </c>
      <c r="U239" s="73">
        <v>23.417359431961238</v>
      </c>
      <c r="V239" s="73">
        <v>24.537164792964376</v>
      </c>
      <c r="W239" s="73">
        <v>23.971314836450428</v>
      </c>
      <c r="X239" s="73">
        <v>22.51071372585195</v>
      </c>
      <c r="Y239" s="73">
        <v>23.981564217379187</v>
      </c>
      <c r="Z239" s="73">
        <v>21.758463809948054</v>
      </c>
      <c r="AA239" s="73">
        <v>20.671088516351002</v>
      </c>
      <c r="AB239" s="73">
        <v>20.775773379197943</v>
      </c>
      <c r="AC239" s="73">
        <v>20.830580540088459</v>
      </c>
      <c r="AD239" s="73">
        <v>18.864276507448093</v>
      </c>
      <c r="AE239" s="73">
        <v>19.862360673257278</v>
      </c>
      <c r="AF239" s="73">
        <v>18.81037052017534</v>
      </c>
      <c r="AG239" s="73">
        <v>18.692451737192133</v>
      </c>
      <c r="AH239" s="73">
        <v>18.639582154467515</v>
      </c>
      <c r="AI239" s="73">
        <v>18.687839318629049</v>
      </c>
      <c r="AJ239" s="73">
        <v>16.814774245187067</v>
      </c>
      <c r="AK239" s="73">
        <v>17.998413353192227</v>
      </c>
      <c r="AL239" s="73">
        <v>17.247429457939273</v>
      </c>
      <c r="AM239" s="73">
        <v>17.031482934177053</v>
      </c>
      <c r="AN239" s="73">
        <v>15.23253459043735</v>
      </c>
      <c r="AO239" s="73">
        <v>12.412634260479095</v>
      </c>
      <c r="AP239" s="73">
        <v>12.582631960676025</v>
      </c>
      <c r="AQ239" s="73">
        <v>16.419296886778447</v>
      </c>
      <c r="AR239" s="73">
        <v>16.577257845589248</v>
      </c>
      <c r="AS239" s="73">
        <v>12.674347892532182</v>
      </c>
      <c r="AT239" s="73">
        <v>61.899239465046826</v>
      </c>
      <c r="AU239" s="73">
        <v>14.042129397881309</v>
      </c>
      <c r="AV239" s="73">
        <v>13.377901003177566</v>
      </c>
      <c r="AW239" s="73">
        <v>15.720845711726913</v>
      </c>
      <c r="AX239" s="73">
        <v>17.997531230208505</v>
      </c>
      <c r="AY239" s="73">
        <v>15.256245154640931</v>
      </c>
      <c r="AZ239" s="73">
        <v>19.724141217948201</v>
      </c>
    </row>
    <row r="240" spans="1:52" x14ac:dyDescent="0.45">
      <c r="A240" s="78" t="s">
        <v>984</v>
      </c>
      <c r="B240" s="73"/>
      <c r="C240" s="73">
        <v>0</v>
      </c>
      <c r="D240" s="73">
        <v>0</v>
      </c>
      <c r="E240" s="73">
        <v>0</v>
      </c>
      <c r="F240" s="73">
        <v>0</v>
      </c>
      <c r="G240" s="73">
        <v>0</v>
      </c>
      <c r="H240" s="73">
        <v>0</v>
      </c>
      <c r="I240" s="73">
        <v>0</v>
      </c>
      <c r="J240" s="73">
        <v>0</v>
      </c>
      <c r="K240" s="73">
        <v>0</v>
      </c>
      <c r="L240" s="73">
        <v>0</v>
      </c>
      <c r="M240" s="73">
        <v>0</v>
      </c>
      <c r="N240" s="73">
        <v>0</v>
      </c>
      <c r="O240" s="73">
        <v>0</v>
      </c>
      <c r="P240" s="73">
        <v>0</v>
      </c>
      <c r="Q240" s="73">
        <v>0</v>
      </c>
      <c r="R240" s="73">
        <v>5.0685171430528463E-3</v>
      </c>
      <c r="S240" s="73">
        <v>6.0235368588269292E-3</v>
      </c>
      <c r="T240" s="73">
        <v>6.2226085490973823E-3</v>
      </c>
      <c r="U240" s="73">
        <v>6.0283162160736413E-3</v>
      </c>
      <c r="V240" s="73">
        <v>6.3640393052936516E-3</v>
      </c>
      <c r="W240" s="73">
        <v>6.229007790266027E-3</v>
      </c>
      <c r="X240" s="73">
        <v>5.8961406481069945E-3</v>
      </c>
      <c r="Y240" s="73">
        <v>6.3798895586917679E-3</v>
      </c>
      <c r="Z240" s="73">
        <v>5.8422715193697924E-3</v>
      </c>
      <c r="AA240" s="73">
        <v>5.5994657588686152E-3</v>
      </c>
      <c r="AB240" s="73">
        <v>5.7259873532787726E-3</v>
      </c>
      <c r="AC240" s="73">
        <v>5.8214680697077012E-3</v>
      </c>
      <c r="AD240" s="73">
        <v>5.3598346583511574E-3</v>
      </c>
      <c r="AE240" s="73">
        <v>5.7208403107827065E-3</v>
      </c>
      <c r="AF240" s="73">
        <v>5.518442180436285E-3</v>
      </c>
      <c r="AG240" s="73">
        <v>5.6282382703928859E-3</v>
      </c>
      <c r="AH240" s="73">
        <v>5.7042821799502593E-3</v>
      </c>
      <c r="AI240" s="73">
        <v>5.9129896808155086E-3</v>
      </c>
      <c r="AJ240" s="73">
        <v>5.4138382509422841E-3</v>
      </c>
      <c r="AK240" s="73">
        <v>5.9930032057964842E-3</v>
      </c>
      <c r="AL240" s="73">
        <v>5.8297552477710596E-3</v>
      </c>
      <c r="AM240" s="73">
        <v>6.0683446819628836E-3</v>
      </c>
      <c r="AN240" s="73">
        <v>5.5316427949257622E-3</v>
      </c>
      <c r="AO240" s="73">
        <v>4.6894889637843946E-3</v>
      </c>
      <c r="AP240" s="73">
        <v>4.9702767543328558E-3</v>
      </c>
      <c r="AQ240" s="73">
        <v>6.8309723408750914E-3</v>
      </c>
      <c r="AR240" s="73">
        <v>7.159732727699806E-3</v>
      </c>
      <c r="AS240" s="73">
        <v>5.8914292306664097E-3</v>
      </c>
      <c r="AT240" s="73">
        <v>3.0520161779151185E-2</v>
      </c>
      <c r="AU240" s="73">
        <v>7.3277676216014507E-3</v>
      </c>
      <c r="AV240" s="73">
        <v>7.5444231568015108E-3</v>
      </c>
      <c r="AW240" s="73">
        <v>9.5761637416322508E-3</v>
      </c>
      <c r="AX240" s="73">
        <v>1.1759335657564332E-2</v>
      </c>
      <c r="AY240" s="73">
        <v>1.1102578866223768E-2</v>
      </c>
      <c r="AZ240" s="73">
        <v>1.5719656592517155E-2</v>
      </c>
    </row>
    <row r="241" spans="1:52" x14ac:dyDescent="0.45">
      <c r="A241" s="78" t="s">
        <v>975</v>
      </c>
      <c r="B241" s="73"/>
      <c r="C241" s="73">
        <v>0</v>
      </c>
      <c r="D241" s="73">
        <v>0</v>
      </c>
      <c r="E241" s="73">
        <v>0</v>
      </c>
      <c r="F241" s="73">
        <v>0</v>
      </c>
      <c r="G241" s="73">
        <v>0</v>
      </c>
      <c r="H241" s="73">
        <v>0</v>
      </c>
      <c r="I241" s="73">
        <v>0</v>
      </c>
      <c r="J241" s="73">
        <v>0</v>
      </c>
      <c r="K241" s="73">
        <v>0</v>
      </c>
      <c r="L241" s="73">
        <v>0</v>
      </c>
      <c r="M241" s="73">
        <v>0</v>
      </c>
      <c r="N241" s="73">
        <v>0</v>
      </c>
      <c r="O241" s="73">
        <v>0</v>
      </c>
      <c r="P241" s="73">
        <v>0</v>
      </c>
      <c r="Q241" s="73">
        <v>0</v>
      </c>
      <c r="R241" s="73">
        <v>1.0365068780176973E-7</v>
      </c>
      <c r="S241" s="73">
        <v>1.7966560611497868E-7</v>
      </c>
      <c r="T241" s="73">
        <v>2.6956011452503271E-7</v>
      </c>
      <c r="U241" s="73">
        <v>3.7992840693458093E-7</v>
      </c>
      <c r="V241" s="73">
        <v>5.8377468359816724E-7</v>
      </c>
      <c r="W241" s="73">
        <v>8.2879060530543746E-7</v>
      </c>
      <c r="X241" s="73">
        <v>1.1422344677079531E-6</v>
      </c>
      <c r="Y241" s="73">
        <v>1.7746565065508506E-6</v>
      </c>
      <c r="Z241" s="73">
        <v>2.3441856259022745E-6</v>
      </c>
      <c r="AA241" s="73">
        <v>3.1989248782717339E-6</v>
      </c>
      <c r="AB241" s="73">
        <v>4.696649136263315E-6</v>
      </c>
      <c r="AC241" s="73">
        <v>6.7840646528582647E-6</v>
      </c>
      <c r="AD241" s="73">
        <v>8.8530516614875486E-6</v>
      </c>
      <c r="AE241" s="73">
        <v>1.3439716123179075E-5</v>
      </c>
      <c r="AF241" s="73">
        <v>1.799851448490711E-5</v>
      </c>
      <c r="AG241" s="73">
        <v>2.4407174008606147E-5</v>
      </c>
      <c r="AH241" s="73">
        <v>3.6159906844368848E-5</v>
      </c>
      <c r="AI241" s="73">
        <v>5.181873240847081E-5</v>
      </c>
      <c r="AJ241" s="73">
        <v>6.530622150308687E-5</v>
      </c>
      <c r="AK241" s="73">
        <v>9.7923683350754079E-5</v>
      </c>
      <c r="AL241" s="73">
        <v>1.2215689506193589E-4</v>
      </c>
      <c r="AM241" s="73">
        <v>1.7933254671993547E-4</v>
      </c>
      <c r="AN241" s="73">
        <v>2.1492930090444973E-4</v>
      </c>
      <c r="AO241" s="73">
        <v>2.388115856003446E-4</v>
      </c>
      <c r="AP241" s="73">
        <v>3.0338300210939686E-4</v>
      </c>
      <c r="AQ241" s="73">
        <v>5.399757176153513E-4</v>
      </c>
      <c r="AR241" s="73">
        <v>7.5655067325822991E-4</v>
      </c>
      <c r="AS241" s="73">
        <v>7.7550684078568741E-4</v>
      </c>
      <c r="AT241" s="73">
        <v>4.5762215388493073E-3</v>
      </c>
      <c r="AU241" s="73">
        <v>1.4148274395426436E-3</v>
      </c>
      <c r="AV241" s="73">
        <v>1.7371510642103399E-3</v>
      </c>
      <c r="AW241" s="73">
        <v>2.6064361406940694E-3</v>
      </c>
      <c r="AX241" s="73">
        <v>3.6386307021194172E-3</v>
      </c>
      <c r="AY241" s="73">
        <v>3.9823377362263289E-3</v>
      </c>
      <c r="AZ241" s="73">
        <v>6.3641845135381696E-3</v>
      </c>
    </row>
    <row r="242" spans="1:52" x14ac:dyDescent="0.45">
      <c r="A242" s="78" t="s">
        <v>985</v>
      </c>
      <c r="B242" s="73"/>
      <c r="C242" s="73">
        <v>0</v>
      </c>
      <c r="D242" s="73">
        <v>0</v>
      </c>
      <c r="E242" s="73">
        <v>0</v>
      </c>
      <c r="F242" s="73">
        <v>0</v>
      </c>
      <c r="G242" s="73">
        <v>0</v>
      </c>
      <c r="H242" s="73">
        <v>0</v>
      </c>
      <c r="I242" s="73">
        <v>0</v>
      </c>
      <c r="J242" s="73">
        <v>0</v>
      </c>
      <c r="K242" s="73">
        <v>0</v>
      </c>
      <c r="L242" s="73">
        <v>0</v>
      </c>
      <c r="M242" s="73">
        <v>0</v>
      </c>
      <c r="N242" s="73">
        <v>0</v>
      </c>
      <c r="O242" s="73">
        <v>0</v>
      </c>
      <c r="P242" s="73">
        <v>0</v>
      </c>
      <c r="Q242" s="73">
        <v>0</v>
      </c>
      <c r="R242" s="73">
        <v>0</v>
      </c>
      <c r="S242" s="73">
        <v>0</v>
      </c>
      <c r="T242" s="73">
        <v>0</v>
      </c>
      <c r="U242" s="73">
        <v>0</v>
      </c>
      <c r="V242" s="73">
        <v>0</v>
      </c>
      <c r="W242" s="73">
        <v>0</v>
      </c>
      <c r="X242" s="73">
        <v>0</v>
      </c>
      <c r="Y242" s="73">
        <v>0</v>
      </c>
      <c r="Z242" s="73">
        <v>0</v>
      </c>
      <c r="AA242" s="73">
        <v>0</v>
      </c>
      <c r="AB242" s="73">
        <v>0</v>
      </c>
      <c r="AC242" s="73">
        <v>0</v>
      </c>
      <c r="AD242" s="73">
        <v>0</v>
      </c>
      <c r="AE242" s="73">
        <v>0</v>
      </c>
      <c r="AF242" s="73">
        <v>0</v>
      </c>
      <c r="AG242" s="73">
        <v>0</v>
      </c>
      <c r="AH242" s="73">
        <v>0</v>
      </c>
      <c r="AI242" s="73">
        <v>0</v>
      </c>
      <c r="AJ242" s="73">
        <v>0</v>
      </c>
      <c r="AK242" s="73">
        <v>0</v>
      </c>
      <c r="AL242" s="73">
        <v>0</v>
      </c>
      <c r="AM242" s="73">
        <v>0</v>
      </c>
      <c r="AN242" s="73">
        <v>0</v>
      </c>
      <c r="AO242" s="73">
        <v>0</v>
      </c>
      <c r="AP242" s="73">
        <v>0</v>
      </c>
      <c r="AQ242" s="73">
        <v>0</v>
      </c>
      <c r="AR242" s="73">
        <v>0</v>
      </c>
      <c r="AS242" s="73">
        <v>0</v>
      </c>
      <c r="AT242" s="73">
        <v>0</v>
      </c>
      <c r="AU242" s="73">
        <v>0</v>
      </c>
      <c r="AV242" s="73">
        <v>0</v>
      </c>
      <c r="AW242" s="73">
        <v>0</v>
      </c>
      <c r="AX242" s="73">
        <v>0</v>
      </c>
      <c r="AY242" s="73">
        <v>0</v>
      </c>
      <c r="AZ242" s="73">
        <v>0</v>
      </c>
    </row>
    <row r="243" spans="1:52" x14ac:dyDescent="0.45">
      <c r="A243" s="78" t="s">
        <v>986</v>
      </c>
      <c r="B243" s="73"/>
      <c r="C243" s="73">
        <v>0</v>
      </c>
      <c r="D243" s="73">
        <v>0</v>
      </c>
      <c r="E243" s="73">
        <v>0</v>
      </c>
      <c r="F243" s="73">
        <v>0</v>
      </c>
      <c r="G243" s="73">
        <v>0</v>
      </c>
      <c r="H243" s="73">
        <v>0</v>
      </c>
      <c r="I243" s="73">
        <v>0</v>
      </c>
      <c r="J243" s="73">
        <v>0</v>
      </c>
      <c r="K243" s="73">
        <v>0</v>
      </c>
      <c r="L243" s="73">
        <v>0</v>
      </c>
      <c r="M243" s="73">
        <v>0</v>
      </c>
      <c r="N243" s="73">
        <v>0</v>
      </c>
      <c r="O243" s="73">
        <v>0</v>
      </c>
      <c r="P243" s="73">
        <v>0</v>
      </c>
      <c r="Q243" s="73">
        <v>0</v>
      </c>
      <c r="R243" s="73">
        <v>0</v>
      </c>
      <c r="S243" s="73">
        <v>0</v>
      </c>
      <c r="T243" s="73">
        <v>0</v>
      </c>
      <c r="U243" s="73">
        <v>0</v>
      </c>
      <c r="V243" s="73">
        <v>0</v>
      </c>
      <c r="W243" s="73">
        <v>0</v>
      </c>
      <c r="X243" s="73">
        <v>0</v>
      </c>
      <c r="Y243" s="73">
        <v>0</v>
      </c>
      <c r="Z243" s="73">
        <v>0</v>
      </c>
      <c r="AA243" s="73">
        <v>0</v>
      </c>
      <c r="AB243" s="73">
        <v>0</v>
      </c>
      <c r="AC243" s="73">
        <v>0</v>
      </c>
      <c r="AD243" s="73">
        <v>0</v>
      </c>
      <c r="AE243" s="73">
        <v>0</v>
      </c>
      <c r="AF243" s="73">
        <v>0</v>
      </c>
      <c r="AG243" s="73">
        <v>0</v>
      </c>
      <c r="AH243" s="73">
        <v>0</v>
      </c>
      <c r="AI243" s="73">
        <v>0</v>
      </c>
      <c r="AJ243" s="73">
        <v>0</v>
      </c>
      <c r="AK243" s="73">
        <v>0</v>
      </c>
      <c r="AL243" s="73">
        <v>0</v>
      </c>
      <c r="AM243" s="73">
        <v>0</v>
      </c>
      <c r="AN243" s="73">
        <v>0</v>
      </c>
      <c r="AO243" s="73">
        <v>0</v>
      </c>
      <c r="AP243" s="73">
        <v>0</v>
      </c>
      <c r="AQ243" s="73">
        <v>0</v>
      </c>
      <c r="AR243" s="73">
        <v>0</v>
      </c>
      <c r="AS243" s="73">
        <v>0</v>
      </c>
      <c r="AT243" s="73">
        <v>0</v>
      </c>
      <c r="AU243" s="73">
        <v>0</v>
      </c>
      <c r="AV243" s="73">
        <v>0</v>
      </c>
      <c r="AW243" s="73">
        <v>0</v>
      </c>
      <c r="AX243" s="73">
        <v>0</v>
      </c>
      <c r="AY243" s="73">
        <v>0</v>
      </c>
      <c r="AZ243" s="73">
        <v>0</v>
      </c>
    </row>
    <row r="244" spans="1:52" x14ac:dyDescent="0.45">
      <c r="A244" s="78" t="s">
        <v>987</v>
      </c>
      <c r="B244" s="73"/>
      <c r="C244" s="73">
        <v>0</v>
      </c>
      <c r="D244" s="73">
        <v>0</v>
      </c>
      <c r="E244" s="73">
        <v>0</v>
      </c>
      <c r="F244" s="73">
        <v>0</v>
      </c>
      <c r="G244" s="73">
        <v>0</v>
      </c>
      <c r="H244" s="73">
        <v>0</v>
      </c>
      <c r="I244" s="73">
        <v>0</v>
      </c>
      <c r="J244" s="73">
        <v>0</v>
      </c>
      <c r="K244" s="73">
        <v>0</v>
      </c>
      <c r="L244" s="73">
        <v>0</v>
      </c>
      <c r="M244" s="73">
        <v>0</v>
      </c>
      <c r="N244" s="73">
        <v>0</v>
      </c>
      <c r="O244" s="73">
        <v>0</v>
      </c>
      <c r="P244" s="73">
        <v>0</v>
      </c>
      <c r="Q244" s="73">
        <v>0</v>
      </c>
      <c r="R244" s="73">
        <v>0</v>
      </c>
      <c r="S244" s="73">
        <v>0</v>
      </c>
      <c r="T244" s="73">
        <v>0</v>
      </c>
      <c r="U244" s="73">
        <v>0</v>
      </c>
      <c r="V244" s="73">
        <v>0</v>
      </c>
      <c r="W244" s="73">
        <v>0</v>
      </c>
      <c r="X244" s="73">
        <v>0</v>
      </c>
      <c r="Y244" s="73">
        <v>0</v>
      </c>
      <c r="Z244" s="73">
        <v>0</v>
      </c>
      <c r="AA244" s="73">
        <v>0</v>
      </c>
      <c r="AB244" s="73">
        <v>0</v>
      </c>
      <c r="AC244" s="73">
        <v>0</v>
      </c>
      <c r="AD244" s="73">
        <v>0</v>
      </c>
      <c r="AE244" s="73">
        <v>0</v>
      </c>
      <c r="AF244" s="73">
        <v>0</v>
      </c>
      <c r="AG244" s="73">
        <v>0</v>
      </c>
      <c r="AH244" s="73">
        <v>0</v>
      </c>
      <c r="AI244" s="73">
        <v>0</v>
      </c>
      <c r="AJ244" s="73">
        <v>0</v>
      </c>
      <c r="AK244" s="73">
        <v>0</v>
      </c>
      <c r="AL244" s="73">
        <v>0</v>
      </c>
      <c r="AM244" s="73">
        <v>0</v>
      </c>
      <c r="AN244" s="73">
        <v>0</v>
      </c>
      <c r="AO244" s="73">
        <v>0</v>
      </c>
      <c r="AP244" s="73">
        <v>0</v>
      </c>
      <c r="AQ244" s="73">
        <v>0</v>
      </c>
      <c r="AR244" s="73">
        <v>0</v>
      </c>
      <c r="AS244" s="73">
        <v>0</v>
      </c>
      <c r="AT244" s="73">
        <v>0</v>
      </c>
      <c r="AU244" s="73">
        <v>0</v>
      </c>
      <c r="AV244" s="73">
        <v>0</v>
      </c>
      <c r="AW244" s="73">
        <v>0</v>
      </c>
      <c r="AX244" s="73">
        <v>0</v>
      </c>
      <c r="AY244" s="73">
        <v>0</v>
      </c>
      <c r="AZ244" s="73">
        <v>0</v>
      </c>
    </row>
    <row r="245" spans="1:52" x14ac:dyDescent="0.45">
      <c r="A245" s="81" t="s">
        <v>990</v>
      </c>
      <c r="B245" s="71"/>
      <c r="C245" s="71">
        <v>81.730832154829756</v>
      </c>
      <c r="D245" s="71">
        <v>66.607082852038047</v>
      </c>
      <c r="E245" s="71">
        <v>50.000769793144237</v>
      </c>
      <c r="F245" s="71">
        <v>58.118378915716022</v>
      </c>
      <c r="G245" s="71">
        <v>73.355028784601885</v>
      </c>
      <c r="H245" s="71">
        <v>92.016490683084527</v>
      </c>
      <c r="I245" s="71">
        <v>88.305839405729841</v>
      </c>
      <c r="J245" s="71">
        <v>68.057404987236737</v>
      </c>
      <c r="K245" s="71">
        <v>15.623043344866716</v>
      </c>
      <c r="L245" s="71">
        <v>29.651006663456361</v>
      </c>
      <c r="M245" s="71">
        <v>0</v>
      </c>
      <c r="N245" s="71">
        <v>4.91549949663227</v>
      </c>
      <c r="O245" s="71">
        <v>1.3501335792799747</v>
      </c>
      <c r="P245" s="71">
        <v>0</v>
      </c>
      <c r="Q245" s="71">
        <v>5.6679988252016935</v>
      </c>
      <c r="R245" s="71">
        <v>56.929328379872956</v>
      </c>
      <c r="S245" s="71">
        <v>64.79794488435995</v>
      </c>
      <c r="T245" s="71">
        <v>67.98770130796315</v>
      </c>
      <c r="U245" s="71">
        <v>65.264517897876658</v>
      </c>
      <c r="V245" s="71">
        <v>65.874075366303401</v>
      </c>
      <c r="W245" s="71">
        <v>65.789402145258123</v>
      </c>
      <c r="X245" s="71">
        <v>64.940272830855392</v>
      </c>
      <c r="Y245" s="71">
        <v>69.757847555011111</v>
      </c>
      <c r="Z245" s="71">
        <v>67.565101054184694</v>
      </c>
      <c r="AA245" s="71">
        <v>66.042543399493056</v>
      </c>
      <c r="AB245" s="71">
        <v>70.903254561990167</v>
      </c>
      <c r="AC245" s="71">
        <v>65.67937232251019</v>
      </c>
      <c r="AD245" s="71">
        <v>65.702162892985427</v>
      </c>
      <c r="AE245" s="71">
        <v>65.909459708232404</v>
      </c>
      <c r="AF245" s="71">
        <v>68.229037215501066</v>
      </c>
      <c r="AG245" s="71">
        <v>64.359145450172107</v>
      </c>
      <c r="AH245" s="71">
        <v>67.531721478749233</v>
      </c>
      <c r="AI245" s="71">
        <v>66.004452903145861</v>
      </c>
      <c r="AJ245" s="71">
        <v>58.632110575126759</v>
      </c>
      <c r="AK245" s="71">
        <v>63.366464645047195</v>
      </c>
      <c r="AL245" s="71">
        <v>60.328879376708947</v>
      </c>
      <c r="AM245" s="71">
        <v>61.882906053671128</v>
      </c>
      <c r="AN245" s="71">
        <v>55.532424294843977</v>
      </c>
      <c r="AO245" s="71">
        <v>61.085245679110379</v>
      </c>
      <c r="AP245" s="71">
        <v>67.538211524761365</v>
      </c>
      <c r="AQ245" s="71">
        <v>60.549466594852859</v>
      </c>
      <c r="AR245" s="71">
        <v>63.954603666649888</v>
      </c>
      <c r="AS245" s="71">
        <v>70.420611355075067</v>
      </c>
      <c r="AT245" s="71">
        <v>114.51798884081437</v>
      </c>
      <c r="AU245" s="71">
        <v>79.904099006563712</v>
      </c>
      <c r="AV245" s="71">
        <v>67.356154442131071</v>
      </c>
      <c r="AW245" s="71">
        <v>72.521230976887438</v>
      </c>
      <c r="AX245" s="71">
        <v>77.372822291965534</v>
      </c>
      <c r="AY245" s="71">
        <v>66.849343278303934</v>
      </c>
      <c r="AZ245" s="71">
        <v>74.303347599678929</v>
      </c>
    </row>
    <row r="246" spans="1:52" x14ac:dyDescent="0.45">
      <c r="A246" s="78" t="s">
        <v>983</v>
      </c>
      <c r="B246" s="73"/>
      <c r="C246" s="73">
        <v>81.730832154829756</v>
      </c>
      <c r="D246" s="73">
        <v>66.607082852038047</v>
      </c>
      <c r="E246" s="73">
        <v>50.000769793144237</v>
      </c>
      <c r="F246" s="73">
        <v>58.118378915716022</v>
      </c>
      <c r="G246" s="73">
        <v>73.355028784601885</v>
      </c>
      <c r="H246" s="73">
        <v>92.016490683084527</v>
      </c>
      <c r="I246" s="73">
        <v>88.305839405729841</v>
      </c>
      <c r="J246" s="73">
        <v>68.057404987236737</v>
      </c>
      <c r="K246" s="73">
        <v>15.623043344866716</v>
      </c>
      <c r="L246" s="73">
        <v>29.651006663456361</v>
      </c>
      <c r="M246" s="73">
        <v>0</v>
      </c>
      <c r="N246" s="73">
        <v>4.91549949663227</v>
      </c>
      <c r="O246" s="73">
        <v>1.3501335792799747</v>
      </c>
      <c r="P246" s="73">
        <v>0</v>
      </c>
      <c r="Q246" s="73">
        <v>5.6679988252016935</v>
      </c>
      <c r="R246" s="73">
        <v>56.915290970413793</v>
      </c>
      <c r="S246" s="73">
        <v>64.781836677339825</v>
      </c>
      <c r="T246" s="73">
        <v>67.970596291082998</v>
      </c>
      <c r="U246" s="73">
        <v>65.247896658951348</v>
      </c>
      <c r="V246" s="73">
        <v>65.857173381291702</v>
      </c>
      <c r="W246" s="73">
        <v>65.772378061656184</v>
      </c>
      <c r="X246" s="73">
        <v>64.923262131976458</v>
      </c>
      <c r="Y246" s="73">
        <v>69.739418706281072</v>
      </c>
      <c r="Z246" s="73">
        <v>67.547020021215999</v>
      </c>
      <c r="AA246" s="73">
        <v>66.024648268163006</v>
      </c>
      <c r="AB246" s="73">
        <v>70.883759118212751</v>
      </c>
      <c r="AC246" s="73">
        <v>65.66106613226944</v>
      </c>
      <c r="AD246" s="73">
        <v>65.683584188911937</v>
      </c>
      <c r="AE246" s="73">
        <v>65.890416334350647</v>
      </c>
      <c r="AF246" s="73">
        <v>68.208987971150108</v>
      </c>
      <c r="AG246" s="73">
        <v>64.339855666149802</v>
      </c>
      <c r="AH246" s="73">
        <v>67.510923789731478</v>
      </c>
      <c r="AI246" s="73">
        <v>65.983582834443027</v>
      </c>
      <c r="AJ246" s="73">
        <v>58.612994835038165</v>
      </c>
      <c r="AK246" s="73">
        <v>63.345202870882105</v>
      </c>
      <c r="AL246" s="73">
        <v>60.307839739825219</v>
      </c>
      <c r="AM246" s="73">
        <v>61.860439291184221</v>
      </c>
      <c r="AN246" s="73">
        <v>55.511173360728371</v>
      </c>
      <c r="AO246" s="73">
        <v>61.060486191811663</v>
      </c>
      <c r="AP246" s="73">
        <v>67.509534481826648</v>
      </c>
      <c r="AQ246" s="73">
        <v>60.521694141013434</v>
      </c>
      <c r="AR246" s="73">
        <v>63.923120266138987</v>
      </c>
      <c r="AS246" s="73">
        <v>70.382832784474658</v>
      </c>
      <c r="AT246" s="73">
        <v>114.45091440216528</v>
      </c>
      <c r="AU246" s="73">
        <v>79.852655589758001</v>
      </c>
      <c r="AV246" s="73">
        <v>67.307634398713802</v>
      </c>
      <c r="AW246" s="73">
        <v>72.46324000976071</v>
      </c>
      <c r="AX246" s="73">
        <v>77.303104426592995</v>
      </c>
      <c r="AY246" s="73">
        <v>66.780231610514022</v>
      </c>
      <c r="AZ246" s="73">
        <v>74.214623736026851</v>
      </c>
    </row>
    <row r="247" spans="1:52" x14ac:dyDescent="0.45">
      <c r="A247" s="78" t="s">
        <v>984</v>
      </c>
      <c r="B247" s="73"/>
      <c r="C247" s="73">
        <v>0</v>
      </c>
      <c r="D247" s="73">
        <v>0</v>
      </c>
      <c r="E247" s="73">
        <v>0</v>
      </c>
      <c r="F247" s="73">
        <v>0</v>
      </c>
      <c r="G247" s="73">
        <v>0</v>
      </c>
      <c r="H247" s="73">
        <v>0</v>
      </c>
      <c r="I247" s="73">
        <v>0</v>
      </c>
      <c r="J247" s="73">
        <v>0</v>
      </c>
      <c r="K247" s="73">
        <v>0</v>
      </c>
      <c r="L247" s="73">
        <v>0</v>
      </c>
      <c r="M247" s="73">
        <v>0</v>
      </c>
      <c r="N247" s="73">
        <v>0</v>
      </c>
      <c r="O247" s="73">
        <v>0</v>
      </c>
      <c r="P247" s="73">
        <v>0</v>
      </c>
      <c r="Q247" s="73">
        <v>0</v>
      </c>
      <c r="R247" s="73">
        <v>1.4037081443949599E-2</v>
      </c>
      <c r="S247" s="73">
        <v>1.6107655635425735E-2</v>
      </c>
      <c r="T247" s="73">
        <v>1.710415329651235E-2</v>
      </c>
      <c r="U247" s="73">
        <v>1.6620013405475396E-2</v>
      </c>
      <c r="V247" s="73">
        <v>1.6900178281299496E-2</v>
      </c>
      <c r="W247" s="73">
        <v>1.7021426459240901E-2</v>
      </c>
      <c r="X247" s="73">
        <v>1.7006871859656623E-2</v>
      </c>
      <c r="Y247" s="73">
        <v>1.8422836949810992E-2</v>
      </c>
      <c r="Z247" s="73">
        <v>1.8072509386567077E-2</v>
      </c>
      <c r="AA247" s="73">
        <v>1.7883092669228825E-2</v>
      </c>
      <c r="AB247" s="73">
        <v>1.9476541494064119E-2</v>
      </c>
      <c r="AC247" s="73">
        <v>1.8280996652283717E-2</v>
      </c>
      <c r="AD247" s="73">
        <v>1.85418123324202E-2</v>
      </c>
      <c r="AE247" s="73">
        <v>1.8990539377277699E-2</v>
      </c>
      <c r="AF247" s="73">
        <v>1.9970879957147504E-2</v>
      </c>
      <c r="AG247" s="73">
        <v>1.9185393958485179E-2</v>
      </c>
      <c r="AH247" s="73">
        <v>2.0640892003570374E-2</v>
      </c>
      <c r="AI247" s="73">
        <v>2.0656848899266243E-2</v>
      </c>
      <c r="AJ247" s="73">
        <v>1.8840868165365114E-2</v>
      </c>
      <c r="AK247" s="73">
        <v>2.0854052171356594E-2</v>
      </c>
      <c r="AL247" s="73">
        <v>2.0496588773879158E-2</v>
      </c>
      <c r="AM247" s="73">
        <v>2.1723012522980738E-2</v>
      </c>
      <c r="AN247" s="73">
        <v>2.0288242500128253E-2</v>
      </c>
      <c r="AO247" s="73">
        <v>2.3341747993705197E-2</v>
      </c>
      <c r="AP247" s="73">
        <v>2.6577443845689525E-2</v>
      </c>
      <c r="AQ247" s="73">
        <v>2.5174884496421371E-2</v>
      </c>
      <c r="AR247" s="73">
        <v>2.8009209121480506E-2</v>
      </c>
      <c r="AS247" s="73">
        <v>3.2607051510870524E-2</v>
      </c>
      <c r="AT247" s="73">
        <v>5.6403980292910653E-2</v>
      </c>
      <c r="AU247" s="73">
        <v>4.1869986848541221E-2</v>
      </c>
      <c r="AV247" s="73">
        <v>3.777524165721078E-2</v>
      </c>
      <c r="AW247" s="73">
        <v>4.4010077235803857E-2</v>
      </c>
      <c r="AX247" s="73">
        <v>5.1003549915748306E-2</v>
      </c>
      <c r="AY247" s="73">
        <v>4.845547010714394E-2</v>
      </c>
      <c r="AZ247" s="73">
        <v>5.9339065702104933E-2</v>
      </c>
    </row>
    <row r="248" spans="1:52" x14ac:dyDescent="0.45">
      <c r="A248" s="78" t="s">
        <v>975</v>
      </c>
      <c r="B248" s="73"/>
      <c r="C248" s="73">
        <v>0</v>
      </c>
      <c r="D248" s="73">
        <v>0</v>
      </c>
      <c r="E248" s="73">
        <v>0</v>
      </c>
      <c r="F248" s="73">
        <v>0</v>
      </c>
      <c r="G248" s="73">
        <v>0</v>
      </c>
      <c r="H248" s="73">
        <v>0</v>
      </c>
      <c r="I248" s="73">
        <v>0</v>
      </c>
      <c r="J248" s="73">
        <v>0</v>
      </c>
      <c r="K248" s="73">
        <v>0</v>
      </c>
      <c r="L248" s="73">
        <v>0</v>
      </c>
      <c r="M248" s="73">
        <v>0</v>
      </c>
      <c r="N248" s="73">
        <v>0</v>
      </c>
      <c r="O248" s="73">
        <v>0</v>
      </c>
      <c r="P248" s="73">
        <v>0</v>
      </c>
      <c r="Q248" s="73">
        <v>0</v>
      </c>
      <c r="R248" s="73">
        <v>3.2801521047796358E-7</v>
      </c>
      <c r="S248" s="73">
        <v>5.5138470163058946E-7</v>
      </c>
      <c r="T248" s="73">
        <v>8.635836379381447E-7</v>
      </c>
      <c r="U248" s="73">
        <v>1.2255198390321204E-6</v>
      </c>
      <c r="V248" s="73">
        <v>1.806730401440501E-6</v>
      </c>
      <c r="W248" s="73">
        <v>2.6571427014414373E-6</v>
      </c>
      <c r="X248" s="73">
        <v>3.8270192909461276E-6</v>
      </c>
      <c r="Y248" s="73">
        <v>6.0117802242201515E-6</v>
      </c>
      <c r="Z248" s="73">
        <v>8.5235821175083725E-6</v>
      </c>
      <c r="AA248" s="73">
        <v>1.2038660833081521E-5</v>
      </c>
      <c r="AB248" s="73">
        <v>1.8902283358021562E-5</v>
      </c>
      <c r="AC248" s="73">
        <v>2.5193588469822168E-5</v>
      </c>
      <c r="AD248" s="73">
        <v>3.6891741079796484E-5</v>
      </c>
      <c r="AE248" s="73">
        <v>5.2834504477870383E-5</v>
      </c>
      <c r="AF248" s="73">
        <v>7.8364393811087158E-5</v>
      </c>
      <c r="AG248" s="73">
        <v>1.0439006381917215E-4</v>
      </c>
      <c r="AH248" s="73">
        <v>1.5679701417871104E-4</v>
      </c>
      <c r="AI248" s="73">
        <v>2.1321980356708961E-4</v>
      </c>
      <c r="AJ248" s="73">
        <v>2.7487192323459017E-4</v>
      </c>
      <c r="AK248" s="73">
        <v>4.0772199373483064E-4</v>
      </c>
      <c r="AL248" s="73">
        <v>5.4304810984981031E-4</v>
      </c>
      <c r="AM248" s="73">
        <v>7.4374996392300905E-4</v>
      </c>
      <c r="AN248" s="73">
        <v>9.6269161547618423E-4</v>
      </c>
      <c r="AO248" s="73">
        <v>1.4177393050092836E-3</v>
      </c>
      <c r="AP248" s="73">
        <v>2.0995990890281232E-3</v>
      </c>
      <c r="AQ248" s="73">
        <v>2.5975693430020366E-3</v>
      </c>
      <c r="AR248" s="73">
        <v>3.4741913894226037E-3</v>
      </c>
      <c r="AS248" s="73">
        <v>5.1715190895415455E-3</v>
      </c>
      <c r="AT248" s="73">
        <v>1.0670458356177838E-2</v>
      </c>
      <c r="AU248" s="73">
        <v>9.5734299571734478E-3</v>
      </c>
      <c r="AV248" s="73">
        <v>1.0744801760051168E-2</v>
      </c>
      <c r="AW248" s="73">
        <v>1.3980889890913895E-2</v>
      </c>
      <c r="AX248" s="73">
        <v>1.8714315456784175E-2</v>
      </c>
      <c r="AY248" s="73">
        <v>2.0656197682773592E-2</v>
      </c>
      <c r="AZ248" s="73">
        <v>2.9384797949970638E-2</v>
      </c>
    </row>
    <row r="249" spans="1:52" x14ac:dyDescent="0.45">
      <c r="A249" s="78" t="s">
        <v>985</v>
      </c>
      <c r="B249" s="73"/>
      <c r="C249" s="73">
        <v>0</v>
      </c>
      <c r="D249" s="73">
        <v>0</v>
      </c>
      <c r="E249" s="73">
        <v>0</v>
      </c>
      <c r="F249" s="73">
        <v>0</v>
      </c>
      <c r="G249" s="73">
        <v>0</v>
      </c>
      <c r="H249" s="73">
        <v>0</v>
      </c>
      <c r="I249" s="73">
        <v>0</v>
      </c>
      <c r="J249" s="73">
        <v>0</v>
      </c>
      <c r="K249" s="73">
        <v>0</v>
      </c>
      <c r="L249" s="73">
        <v>0</v>
      </c>
      <c r="M249" s="73">
        <v>0</v>
      </c>
      <c r="N249" s="73">
        <v>0</v>
      </c>
      <c r="O249" s="73">
        <v>0</v>
      </c>
      <c r="P249" s="73">
        <v>0</v>
      </c>
      <c r="Q249" s="73">
        <v>0</v>
      </c>
      <c r="R249" s="73">
        <v>0</v>
      </c>
      <c r="S249" s="73">
        <v>0</v>
      </c>
      <c r="T249" s="73">
        <v>0</v>
      </c>
      <c r="U249" s="73">
        <v>0</v>
      </c>
      <c r="V249" s="73">
        <v>0</v>
      </c>
      <c r="W249" s="73">
        <v>0</v>
      </c>
      <c r="X249" s="73">
        <v>0</v>
      </c>
      <c r="Y249" s="73">
        <v>0</v>
      </c>
      <c r="Z249" s="73">
        <v>0</v>
      </c>
      <c r="AA249" s="73">
        <v>0</v>
      </c>
      <c r="AB249" s="73">
        <v>0</v>
      </c>
      <c r="AC249" s="73">
        <v>0</v>
      </c>
      <c r="AD249" s="73">
        <v>0</v>
      </c>
      <c r="AE249" s="73">
        <v>0</v>
      </c>
      <c r="AF249" s="73">
        <v>0</v>
      </c>
      <c r="AG249" s="73">
        <v>0</v>
      </c>
      <c r="AH249" s="73">
        <v>0</v>
      </c>
      <c r="AI249" s="73">
        <v>0</v>
      </c>
      <c r="AJ249" s="73">
        <v>0</v>
      </c>
      <c r="AK249" s="73">
        <v>0</v>
      </c>
      <c r="AL249" s="73">
        <v>0</v>
      </c>
      <c r="AM249" s="73">
        <v>0</v>
      </c>
      <c r="AN249" s="73">
        <v>0</v>
      </c>
      <c r="AO249" s="73">
        <v>0</v>
      </c>
      <c r="AP249" s="73">
        <v>0</v>
      </c>
      <c r="AQ249" s="73">
        <v>0</v>
      </c>
      <c r="AR249" s="73">
        <v>0</v>
      </c>
      <c r="AS249" s="73">
        <v>0</v>
      </c>
      <c r="AT249" s="73">
        <v>0</v>
      </c>
      <c r="AU249" s="73">
        <v>0</v>
      </c>
      <c r="AV249" s="73">
        <v>0</v>
      </c>
      <c r="AW249" s="73">
        <v>0</v>
      </c>
      <c r="AX249" s="73">
        <v>0</v>
      </c>
      <c r="AY249" s="73">
        <v>0</v>
      </c>
      <c r="AZ249" s="73">
        <v>0</v>
      </c>
    </row>
    <row r="250" spans="1:52" x14ac:dyDescent="0.45">
      <c r="A250" s="78" t="s">
        <v>986</v>
      </c>
      <c r="B250" s="73"/>
      <c r="C250" s="73">
        <v>0</v>
      </c>
      <c r="D250" s="73">
        <v>0</v>
      </c>
      <c r="E250" s="73">
        <v>0</v>
      </c>
      <c r="F250" s="73">
        <v>0</v>
      </c>
      <c r="G250" s="73">
        <v>0</v>
      </c>
      <c r="H250" s="73">
        <v>0</v>
      </c>
      <c r="I250" s="73">
        <v>0</v>
      </c>
      <c r="J250" s="73">
        <v>0</v>
      </c>
      <c r="K250" s="73">
        <v>0</v>
      </c>
      <c r="L250" s="73">
        <v>0</v>
      </c>
      <c r="M250" s="73">
        <v>0</v>
      </c>
      <c r="N250" s="73">
        <v>0</v>
      </c>
      <c r="O250" s="73">
        <v>0</v>
      </c>
      <c r="P250" s="73">
        <v>0</v>
      </c>
      <c r="Q250" s="73">
        <v>0</v>
      </c>
      <c r="R250" s="73">
        <v>0</v>
      </c>
      <c r="S250" s="73">
        <v>0</v>
      </c>
      <c r="T250" s="73">
        <v>0</v>
      </c>
      <c r="U250" s="73">
        <v>0</v>
      </c>
      <c r="V250" s="73">
        <v>0</v>
      </c>
      <c r="W250" s="73">
        <v>0</v>
      </c>
      <c r="X250" s="73">
        <v>0</v>
      </c>
      <c r="Y250" s="73">
        <v>0</v>
      </c>
      <c r="Z250" s="73">
        <v>0</v>
      </c>
      <c r="AA250" s="73">
        <v>0</v>
      </c>
      <c r="AB250" s="73">
        <v>0</v>
      </c>
      <c r="AC250" s="73">
        <v>0</v>
      </c>
      <c r="AD250" s="73">
        <v>0</v>
      </c>
      <c r="AE250" s="73">
        <v>0</v>
      </c>
      <c r="AF250" s="73">
        <v>0</v>
      </c>
      <c r="AG250" s="73">
        <v>0</v>
      </c>
      <c r="AH250" s="73">
        <v>0</v>
      </c>
      <c r="AI250" s="73">
        <v>0</v>
      </c>
      <c r="AJ250" s="73">
        <v>0</v>
      </c>
      <c r="AK250" s="73">
        <v>0</v>
      </c>
      <c r="AL250" s="73">
        <v>0</v>
      </c>
      <c r="AM250" s="73">
        <v>0</v>
      </c>
      <c r="AN250" s="73">
        <v>0</v>
      </c>
      <c r="AO250" s="73">
        <v>0</v>
      </c>
      <c r="AP250" s="73">
        <v>0</v>
      </c>
      <c r="AQ250" s="73">
        <v>0</v>
      </c>
      <c r="AR250" s="73">
        <v>0</v>
      </c>
      <c r="AS250" s="73">
        <v>0</v>
      </c>
      <c r="AT250" s="73">
        <v>0</v>
      </c>
      <c r="AU250" s="73">
        <v>0</v>
      </c>
      <c r="AV250" s="73">
        <v>0</v>
      </c>
      <c r="AW250" s="73">
        <v>0</v>
      </c>
      <c r="AX250" s="73">
        <v>0</v>
      </c>
      <c r="AY250" s="73">
        <v>0</v>
      </c>
      <c r="AZ250" s="73">
        <v>0</v>
      </c>
    </row>
    <row r="251" spans="1:52" x14ac:dyDescent="0.45">
      <c r="A251" s="79" t="s">
        <v>987</v>
      </c>
      <c r="B251" s="58"/>
      <c r="C251" s="58">
        <v>0</v>
      </c>
      <c r="D251" s="58">
        <v>0</v>
      </c>
      <c r="E251" s="58">
        <v>0</v>
      </c>
      <c r="F251" s="58">
        <v>0</v>
      </c>
      <c r="G251" s="58">
        <v>0</v>
      </c>
      <c r="H251" s="58">
        <v>0</v>
      </c>
      <c r="I251" s="58">
        <v>0</v>
      </c>
      <c r="J251" s="58">
        <v>0</v>
      </c>
      <c r="K251" s="58">
        <v>0</v>
      </c>
      <c r="L251" s="58">
        <v>0</v>
      </c>
      <c r="M251" s="58">
        <v>0</v>
      </c>
      <c r="N251" s="58">
        <v>0</v>
      </c>
      <c r="O251" s="58">
        <v>0</v>
      </c>
      <c r="P251" s="58">
        <v>0</v>
      </c>
      <c r="Q251" s="58">
        <v>0</v>
      </c>
      <c r="R251" s="58">
        <v>0</v>
      </c>
      <c r="S251" s="58">
        <v>0</v>
      </c>
      <c r="T251" s="58">
        <v>0</v>
      </c>
      <c r="U251" s="58">
        <v>0</v>
      </c>
      <c r="V251" s="58">
        <v>0</v>
      </c>
      <c r="W251" s="58">
        <v>0</v>
      </c>
      <c r="X251" s="58">
        <v>0</v>
      </c>
      <c r="Y251" s="58">
        <v>0</v>
      </c>
      <c r="Z251" s="58">
        <v>0</v>
      </c>
      <c r="AA251" s="58">
        <v>0</v>
      </c>
      <c r="AB251" s="58">
        <v>0</v>
      </c>
      <c r="AC251" s="58">
        <v>0</v>
      </c>
      <c r="AD251" s="58">
        <v>0</v>
      </c>
      <c r="AE251" s="58">
        <v>0</v>
      </c>
      <c r="AF251" s="58">
        <v>0</v>
      </c>
      <c r="AG251" s="58">
        <v>0</v>
      </c>
      <c r="AH251" s="58">
        <v>0</v>
      </c>
      <c r="AI251" s="58">
        <v>0</v>
      </c>
      <c r="AJ251" s="58">
        <v>0</v>
      </c>
      <c r="AK251" s="58">
        <v>0</v>
      </c>
      <c r="AL251" s="58">
        <v>0</v>
      </c>
      <c r="AM251" s="58">
        <v>0</v>
      </c>
      <c r="AN251" s="58">
        <v>0</v>
      </c>
      <c r="AO251" s="58">
        <v>0</v>
      </c>
      <c r="AP251" s="58">
        <v>0</v>
      </c>
      <c r="AQ251" s="58">
        <v>0</v>
      </c>
      <c r="AR251" s="58">
        <v>0</v>
      </c>
      <c r="AS251" s="58">
        <v>0</v>
      </c>
      <c r="AT251" s="58">
        <v>0</v>
      </c>
      <c r="AU251" s="58">
        <v>0</v>
      </c>
      <c r="AV251" s="58">
        <v>0</v>
      </c>
      <c r="AW251" s="58">
        <v>0</v>
      </c>
      <c r="AX251" s="58">
        <v>0</v>
      </c>
      <c r="AY251" s="58">
        <v>0</v>
      </c>
      <c r="AZ251" s="58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4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4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4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4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4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4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4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4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4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4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4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4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>
      <selection activeCell="C2" sqref="C2"/>
    </sheetView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Data!H79</f>
        <v>0.23104846712919291</v>
      </c>
      <c r="C2" s="15">
        <f>Data!I79</f>
        <v>0.23547159765449965</v>
      </c>
      <c r="D2" s="15">
        <f>Data!J79</f>
        <v>0.23698836652468253</v>
      </c>
      <c r="E2" s="15">
        <f>Data!K79</f>
        <v>0.23901122073725428</v>
      </c>
      <c r="F2" s="15">
        <f>Data!L79</f>
        <v>0.24169796459608273</v>
      </c>
      <c r="G2" s="15">
        <f>Data!M79</f>
        <v>0.24524708479132612</v>
      </c>
      <c r="H2" s="15">
        <f>Data!N79</f>
        <v>0.24990177536891581</v>
      </c>
      <c r="I2" s="15">
        <f>Data!O79</f>
        <v>0.25594916454016758</v>
      </c>
      <c r="J2" s="15">
        <f>Data!P79</f>
        <v>0.26371047097909422</v>
      </c>
      <c r="K2" s="15">
        <f>Data!Q79</f>
        <v>0.27351661585357245</v>
      </c>
      <c r="L2" s="15">
        <f>Data!R79</f>
        <v>0.28566401958603271</v>
      </c>
      <c r="M2" s="15">
        <f>Data!S79</f>
        <v>0.30034878522879899</v>
      </c>
      <c r="N2" s="15">
        <f>Data!T79</f>
        <v>0.31758598815512773</v>
      </c>
      <c r="O2" s="15">
        <f>Data!U79</f>
        <v>0.33713382290220528</v>
      </c>
      <c r="P2" s="15">
        <f>Data!V79</f>
        <v>0.35845419721302085</v>
      </c>
      <c r="Q2" s="15">
        <f>Data!W79</f>
        <v>0.38074120561575991</v>
      </c>
      <c r="R2" s="15">
        <f>Data!X79</f>
        <v>0.40302821401849898</v>
      </c>
      <c r="S2" s="15">
        <f>Data!Y79</f>
        <v>0.42434858832931455</v>
      </c>
      <c r="T2" s="15">
        <f>Data!Z79</f>
        <v>0.4438964230763921</v>
      </c>
      <c r="U2" s="15">
        <f>Data!AA79</f>
        <v>0.46113362600272084</v>
      </c>
      <c r="V2" s="15">
        <f>Data!AB79</f>
        <v>0.47581839164548712</v>
      </c>
      <c r="W2" s="15">
        <f>Data!AC79</f>
        <v>0.48796579537794743</v>
      </c>
      <c r="X2" s="15">
        <f>Data!AD79</f>
        <v>0.4977719402524256</v>
      </c>
      <c r="Y2" s="15">
        <f>Data!AE79</f>
        <v>0.50553324669135224</v>
      </c>
      <c r="Z2" s="15">
        <f>Data!AF79</f>
        <v>0.51158063586260405</v>
      </c>
      <c r="AA2" s="15">
        <f>Data!AG79</f>
        <v>0.51623532644019376</v>
      </c>
      <c r="AB2" s="15">
        <f>Data!AH79</f>
        <v>0.5197844466354371</v>
      </c>
      <c r="AC2" s="15">
        <f>Data!AI79</f>
        <v>0.5224711904942656</v>
      </c>
      <c r="AD2" s="15">
        <f>Data!AJ79</f>
        <v>0.52449404470683736</v>
      </c>
      <c r="AE2" s="15">
        <f>Data!AK79</f>
        <v>0.52601081357702018</v>
      </c>
      <c r="AF2" s="15">
        <f>Data!AL79</f>
        <v>0.52714461304239035</v>
      </c>
    </row>
    <row r="3" spans="1:32" x14ac:dyDescent="0.4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4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4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4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4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4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4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4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4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4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4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4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workbookViewId="0">
      <selection activeCell="B22" sqref="B22"/>
    </sheetView>
  </sheetViews>
  <sheetFormatPr defaultColWidth="9.1328125" defaultRowHeight="14.25" x14ac:dyDescent="0.45"/>
  <cols>
    <col min="1" max="1" width="9.1328125" style="15"/>
    <col min="2" max="2" width="56.265625" style="15" customWidth="1"/>
    <col min="3" max="16384" width="9.1328125" style="15"/>
  </cols>
  <sheetData>
    <row r="1" spans="1:2" x14ac:dyDescent="0.45">
      <c r="A1" s="14" t="s">
        <v>915</v>
      </c>
    </row>
    <row r="3" spans="1:2" x14ac:dyDescent="0.45">
      <c r="A3" s="14" t="s">
        <v>0</v>
      </c>
      <c r="B3" s="16" t="s">
        <v>77</v>
      </c>
    </row>
    <row r="4" spans="1:2" x14ac:dyDescent="0.45">
      <c r="B4" s="15" t="s">
        <v>34</v>
      </c>
    </row>
    <row r="5" spans="1:2" x14ac:dyDescent="0.45">
      <c r="B5" s="3">
        <v>2020</v>
      </c>
    </row>
    <row r="6" spans="1:2" x14ac:dyDescent="0.45">
      <c r="B6" s="15" t="s">
        <v>130</v>
      </c>
    </row>
    <row r="7" spans="1:2" x14ac:dyDescent="0.45">
      <c r="B7" s="15" t="s">
        <v>133</v>
      </c>
    </row>
    <row r="8" spans="1:2" x14ac:dyDescent="0.45">
      <c r="B8" s="15" t="s">
        <v>131</v>
      </c>
    </row>
    <row r="10" spans="1:2" x14ac:dyDescent="0.45">
      <c r="B10" s="16" t="s">
        <v>78</v>
      </c>
    </row>
    <row r="11" spans="1:2" x14ac:dyDescent="0.45">
      <c r="B11" s="15" t="s">
        <v>147</v>
      </c>
    </row>
    <row r="12" spans="1:2" x14ac:dyDescent="0.45">
      <c r="B12" s="3">
        <v>2018</v>
      </c>
    </row>
    <row r="13" spans="1:2" x14ac:dyDescent="0.45">
      <c r="B13" s="15" t="s">
        <v>145</v>
      </c>
    </row>
    <row r="14" spans="1:2" x14ac:dyDescent="0.45">
      <c r="B14" s="39" t="s">
        <v>146</v>
      </c>
    </row>
    <row r="15" spans="1:2" x14ac:dyDescent="0.45">
      <c r="B15" s="15" t="s">
        <v>148</v>
      </c>
    </row>
    <row r="17" spans="2:2" x14ac:dyDescent="0.45">
      <c r="B17" s="15" t="s">
        <v>929</v>
      </c>
    </row>
    <row r="18" spans="2:2" x14ac:dyDescent="0.45">
      <c r="B18" s="3">
        <v>2020</v>
      </c>
    </row>
    <row r="19" spans="2:2" x14ac:dyDescent="0.45">
      <c r="B19" s="15" t="s">
        <v>930</v>
      </c>
    </row>
    <row r="20" spans="2:2" x14ac:dyDescent="0.45">
      <c r="B20" s="42" t="s">
        <v>931</v>
      </c>
    </row>
    <row r="21" spans="2:2" x14ac:dyDescent="0.45">
      <c r="B21" s="15" t="s">
        <v>148</v>
      </c>
    </row>
    <row r="23" spans="2:2" x14ac:dyDescent="0.45">
      <c r="B23" s="16" t="s">
        <v>79</v>
      </c>
    </row>
    <row r="24" spans="2:2" x14ac:dyDescent="0.45">
      <c r="B24" s="15" t="s">
        <v>34</v>
      </c>
    </row>
    <row r="25" spans="2:2" x14ac:dyDescent="0.45">
      <c r="B25" s="3">
        <v>2020</v>
      </c>
    </row>
    <row r="26" spans="2:2" x14ac:dyDescent="0.45">
      <c r="B26" s="15" t="s">
        <v>130</v>
      </c>
    </row>
    <row r="27" spans="2:2" x14ac:dyDescent="0.45">
      <c r="B27" s="15" t="s">
        <v>134</v>
      </c>
    </row>
    <row r="28" spans="2:2" x14ac:dyDescent="0.45">
      <c r="B28" s="15" t="s">
        <v>132</v>
      </c>
    </row>
    <row r="30" spans="2:2" x14ac:dyDescent="0.45">
      <c r="B30" s="16" t="s">
        <v>80</v>
      </c>
    </row>
    <row r="31" spans="2:2" x14ac:dyDescent="0.45">
      <c r="B31" s="17" t="s">
        <v>46</v>
      </c>
    </row>
    <row r="33" spans="1:2" x14ac:dyDescent="0.45">
      <c r="B33" s="16" t="s">
        <v>81</v>
      </c>
    </row>
    <row r="34" spans="1:2" x14ac:dyDescent="0.45">
      <c r="B34" s="18" t="s">
        <v>56</v>
      </c>
    </row>
    <row r="35" spans="1:2" x14ac:dyDescent="0.45">
      <c r="B35" s="7">
        <v>2014</v>
      </c>
    </row>
    <row r="36" spans="1:2" x14ac:dyDescent="0.45">
      <c r="B36" s="18" t="s">
        <v>57</v>
      </c>
    </row>
    <row r="37" spans="1:2" x14ac:dyDescent="0.45">
      <c r="B37" s="18" t="s">
        <v>58</v>
      </c>
    </row>
    <row r="38" spans="1:2" x14ac:dyDescent="0.45">
      <c r="B38" s="18"/>
    </row>
    <row r="39" spans="1:2" x14ac:dyDescent="0.45">
      <c r="B39" s="18" t="s">
        <v>59</v>
      </c>
    </row>
    <row r="40" spans="1:2" x14ac:dyDescent="0.45">
      <c r="B40" s="7">
        <v>2015</v>
      </c>
    </row>
    <row r="41" spans="1:2" x14ac:dyDescent="0.45">
      <c r="B41" s="18" t="s">
        <v>60</v>
      </c>
    </row>
    <row r="42" spans="1:2" x14ac:dyDescent="0.45">
      <c r="B42" s="18" t="s">
        <v>61</v>
      </c>
    </row>
    <row r="44" spans="1:2" x14ac:dyDescent="0.45">
      <c r="A44" s="14" t="s">
        <v>6</v>
      </c>
    </row>
    <row r="45" spans="1:2" x14ac:dyDescent="0.45">
      <c r="A45" s="32" t="s">
        <v>917</v>
      </c>
    </row>
    <row r="46" spans="1:2" x14ac:dyDescent="0.45">
      <c r="A46" s="32" t="s">
        <v>918</v>
      </c>
    </row>
    <row r="47" spans="1:2" x14ac:dyDescent="0.45">
      <c r="A47" s="32" t="s">
        <v>919</v>
      </c>
    </row>
    <row r="48" spans="1:2" x14ac:dyDescent="0.45">
      <c r="A48" s="42" t="s">
        <v>920</v>
      </c>
    </row>
    <row r="49" spans="1:2" x14ac:dyDescent="0.45">
      <c r="A49" s="14"/>
    </row>
    <row r="50" spans="1:2" x14ac:dyDescent="0.45">
      <c r="A50" s="15" t="s">
        <v>7</v>
      </c>
    </row>
    <row r="51" spans="1:2" x14ac:dyDescent="0.45">
      <c r="A51" s="15" t="s">
        <v>8</v>
      </c>
    </row>
    <row r="53" spans="1:2" x14ac:dyDescent="0.45">
      <c r="A53" s="15" t="s">
        <v>108</v>
      </c>
    </row>
    <row r="54" spans="1:2" x14ac:dyDescent="0.45">
      <c r="A54" s="15" t="s">
        <v>35</v>
      </c>
    </row>
    <row r="55" spans="1:2" x14ac:dyDescent="0.45">
      <c r="A55" s="15" t="s">
        <v>916</v>
      </c>
    </row>
    <row r="56" spans="1:2" x14ac:dyDescent="0.45">
      <c r="A56" s="15" t="s">
        <v>36</v>
      </c>
    </row>
    <row r="58" spans="1:2" x14ac:dyDescent="0.45">
      <c r="A58" s="16" t="s">
        <v>33</v>
      </c>
      <c r="B58" s="19"/>
    </row>
    <row r="60" spans="1:2" x14ac:dyDescent="0.45">
      <c r="B60" s="16" t="s">
        <v>43</v>
      </c>
    </row>
    <row r="61" spans="1:2" x14ac:dyDescent="0.45">
      <c r="B61" s="20"/>
    </row>
    <row r="62" spans="1:2" x14ac:dyDescent="0.45">
      <c r="B62" s="15" t="s">
        <v>28</v>
      </c>
    </row>
    <row r="63" spans="1:2" x14ac:dyDescent="0.45">
      <c r="B63" s="15" t="s">
        <v>29</v>
      </c>
    </row>
    <row r="64" spans="1:2" x14ac:dyDescent="0.45">
      <c r="B64" s="15" t="s">
        <v>30</v>
      </c>
    </row>
    <row r="66" spans="2:2" x14ac:dyDescent="0.45">
      <c r="B66" s="15" t="s">
        <v>31</v>
      </c>
    </row>
    <row r="67" spans="2:2" x14ac:dyDescent="0.45">
      <c r="B67" s="15" t="s">
        <v>32</v>
      </c>
    </row>
    <row r="69" spans="2:2" x14ac:dyDescent="0.45">
      <c r="B69" s="15" t="s">
        <v>25</v>
      </c>
    </row>
    <row r="70" spans="2:2" x14ac:dyDescent="0.45">
      <c r="B70" s="15" t="s">
        <v>26</v>
      </c>
    </row>
    <row r="71" spans="2:2" x14ac:dyDescent="0.45">
      <c r="B71" s="15" t="s">
        <v>27</v>
      </c>
    </row>
    <row r="73" spans="2:2" x14ac:dyDescent="0.45">
      <c r="B73" s="16" t="s">
        <v>44</v>
      </c>
    </row>
    <row r="75" spans="2:2" x14ac:dyDescent="0.45">
      <c r="B75" s="15" t="s">
        <v>135</v>
      </c>
    </row>
    <row r="76" spans="2:2" x14ac:dyDescent="0.45">
      <c r="B76" s="15" t="s">
        <v>926</v>
      </c>
    </row>
    <row r="77" spans="2:2" x14ac:dyDescent="0.45">
      <c r="B77" s="15" t="s">
        <v>136</v>
      </c>
    </row>
    <row r="78" spans="2:2" x14ac:dyDescent="0.45">
      <c r="B78" s="15" t="s">
        <v>927</v>
      </c>
    </row>
    <row r="79" spans="2:2" x14ac:dyDescent="0.45">
      <c r="B79" s="15" t="s">
        <v>928</v>
      </c>
    </row>
    <row r="81" spans="2:2" x14ac:dyDescent="0.45">
      <c r="B81" s="15" t="s">
        <v>149</v>
      </c>
    </row>
    <row r="82" spans="2:2" x14ac:dyDescent="0.45">
      <c r="B82" s="15" t="s">
        <v>42</v>
      </c>
    </row>
    <row r="84" spans="2:2" x14ac:dyDescent="0.45">
      <c r="B84" s="15" t="s">
        <v>921</v>
      </c>
    </row>
    <row r="85" spans="2:2" x14ac:dyDescent="0.45">
      <c r="B85" s="15" t="s">
        <v>45</v>
      </c>
    </row>
    <row r="87" spans="2:2" x14ac:dyDescent="0.45">
      <c r="B87" s="15" t="s">
        <v>47</v>
      </c>
    </row>
    <row r="88" spans="2:2" x14ac:dyDescent="0.45">
      <c r="B88" s="15" t="s">
        <v>45</v>
      </c>
    </row>
    <row r="90" spans="2:2" x14ac:dyDescent="0.45">
      <c r="B90" s="16" t="s">
        <v>48</v>
      </c>
    </row>
    <row r="92" spans="2:2" x14ac:dyDescent="0.45">
      <c r="B92" s="15" t="s">
        <v>74</v>
      </c>
    </row>
    <row r="93" spans="2:2" x14ac:dyDescent="0.45">
      <c r="B93" s="15" t="s">
        <v>150</v>
      </c>
    </row>
    <row r="94" spans="2:2" x14ac:dyDescent="0.45">
      <c r="B94" s="15" t="s">
        <v>151</v>
      </c>
    </row>
    <row r="95" spans="2:2" x14ac:dyDescent="0.45">
      <c r="B95" s="15" t="s">
        <v>152</v>
      </c>
    </row>
    <row r="97" spans="2:2" x14ac:dyDescent="0.45">
      <c r="B97" s="15" t="s">
        <v>82</v>
      </c>
    </row>
    <row r="98" spans="2:2" x14ac:dyDescent="0.45">
      <c r="B98" s="15" t="s">
        <v>75</v>
      </c>
    </row>
    <row r="99" spans="2:2" x14ac:dyDescent="0.45">
      <c r="B99" s="15" t="s">
        <v>86</v>
      </c>
    </row>
    <row r="100" spans="2:2" x14ac:dyDescent="0.45">
      <c r="B100" s="15" t="s">
        <v>76</v>
      </c>
    </row>
    <row r="101" spans="2:2" x14ac:dyDescent="0.45">
      <c r="B101" s="15" t="s">
        <v>87</v>
      </c>
    </row>
    <row r="102" spans="2:2" x14ac:dyDescent="0.45">
      <c r="B102" s="15" t="s">
        <v>83</v>
      </c>
    </row>
    <row r="103" spans="2:2" x14ac:dyDescent="0.45">
      <c r="B103" s="15" t="s">
        <v>84</v>
      </c>
    </row>
    <row r="104" spans="2:2" x14ac:dyDescent="0.45">
      <c r="B104" s="15" t="s">
        <v>85</v>
      </c>
    </row>
    <row r="106" spans="2:2" x14ac:dyDescent="0.45">
      <c r="B106" s="15" t="s">
        <v>109</v>
      </c>
    </row>
    <row r="107" spans="2:2" x14ac:dyDescent="0.45">
      <c r="B107" s="15" t="s">
        <v>113</v>
      </c>
    </row>
    <row r="108" spans="2:2" x14ac:dyDescent="0.45">
      <c r="B108" s="15" t="s">
        <v>110</v>
      </c>
    </row>
    <row r="109" spans="2:2" x14ac:dyDescent="0.45">
      <c r="B109" s="15" t="s">
        <v>111</v>
      </c>
    </row>
    <row r="110" spans="2:2" x14ac:dyDescent="0.45">
      <c r="B110" s="15" t="s">
        <v>112</v>
      </c>
    </row>
    <row r="112" spans="2:2" x14ac:dyDescent="0.45">
      <c r="B112" s="15" t="s">
        <v>68</v>
      </c>
    </row>
    <row r="113" spans="2:2" x14ac:dyDescent="0.45">
      <c r="B113" s="15" t="s">
        <v>69</v>
      </c>
    </row>
    <row r="114" spans="2:2" x14ac:dyDescent="0.45">
      <c r="B114" s="15" t="s">
        <v>70</v>
      </c>
    </row>
    <row r="115" spans="2:2" x14ac:dyDescent="0.45">
      <c r="B115" s="15" t="s">
        <v>71</v>
      </c>
    </row>
    <row r="116" spans="2:2" x14ac:dyDescent="0.45">
      <c r="B116" s="15" t="s">
        <v>72</v>
      </c>
    </row>
    <row r="117" spans="2:2" x14ac:dyDescent="0.45">
      <c r="B117" s="15" t="s">
        <v>73</v>
      </c>
    </row>
    <row r="119" spans="2:2" x14ac:dyDescent="0.45">
      <c r="B119" s="15" t="s">
        <v>124</v>
      </c>
    </row>
    <row r="121" spans="2:2" x14ac:dyDescent="0.45">
      <c r="B121" s="15" t="s">
        <v>49</v>
      </c>
    </row>
    <row r="122" spans="2:2" x14ac:dyDescent="0.45">
      <c r="B122" s="15" t="s">
        <v>50</v>
      </c>
    </row>
    <row r="123" spans="2:2" x14ac:dyDescent="0.45">
      <c r="B123" s="15" t="s">
        <v>51</v>
      </c>
    </row>
    <row r="124" spans="2:2" x14ac:dyDescent="0.45">
      <c r="B124" s="15" t="s">
        <v>52</v>
      </c>
    </row>
    <row r="125" spans="2:2" x14ac:dyDescent="0.45">
      <c r="B125" s="15" t="s">
        <v>53</v>
      </c>
    </row>
    <row r="126" spans="2:2" x14ac:dyDescent="0.45">
      <c r="B126" s="15" t="s">
        <v>54</v>
      </c>
    </row>
    <row r="127" spans="2:2" x14ac:dyDescent="0.45">
      <c r="B127" s="15" t="s">
        <v>55</v>
      </c>
    </row>
  </sheetData>
  <hyperlinks>
    <hyperlink ref="B14" r:id="rId1"/>
    <hyperlink ref="A48" r:id="rId2"/>
    <hyperlink ref="B20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workbookViewId="0"/>
  </sheetViews>
  <sheetFormatPr defaultRowHeight="14.25" x14ac:dyDescent="0.45"/>
  <sheetData>
    <row r="1" spans="1:36" x14ac:dyDescent="0.4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45">
      <c r="A10" t="s">
        <v>153</v>
      </c>
    </row>
    <row r="11" spans="1:36" x14ac:dyDescent="0.45">
      <c r="A11" t="s">
        <v>154</v>
      </c>
    </row>
    <row r="12" spans="1:36" x14ac:dyDescent="0.45">
      <c r="A12" t="s">
        <v>155</v>
      </c>
    </row>
    <row r="13" spans="1:36" x14ac:dyDescent="0.45">
      <c r="A13" t="s">
        <v>156</v>
      </c>
    </row>
    <row r="14" spans="1:36" x14ac:dyDescent="0.4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45">
      <c r="A15" t="s">
        <v>161</v>
      </c>
      <c r="C15" t="s">
        <v>162</v>
      </c>
    </row>
    <row r="16" spans="1:36" x14ac:dyDescent="0.45">
      <c r="A16" t="s">
        <v>163</v>
      </c>
      <c r="C16" t="s">
        <v>164</v>
      </c>
    </row>
    <row r="17" spans="1:36" x14ac:dyDescent="0.4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1">
        <v>-1E-3</v>
      </c>
    </row>
    <row r="18" spans="1:36" x14ac:dyDescent="0.4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1">
        <v>-8.9999999999999993E-3</v>
      </c>
    </row>
    <row r="19" spans="1:36" x14ac:dyDescent="0.4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1">
        <v>-1E-3</v>
      </c>
    </row>
    <row r="20" spans="1:36" x14ac:dyDescent="0.45">
      <c r="A20" t="s">
        <v>175</v>
      </c>
      <c r="C20" t="s">
        <v>176</v>
      </c>
    </row>
    <row r="21" spans="1:36" x14ac:dyDescent="0.4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1">
        <v>2E-3</v>
      </c>
    </row>
    <row r="22" spans="1:36" x14ac:dyDescent="0.4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1">
        <v>0.02</v>
      </c>
    </row>
    <row r="23" spans="1:36" x14ac:dyDescent="0.4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1">
        <v>4.9000000000000002E-2</v>
      </c>
    </row>
    <row r="24" spans="1:36" x14ac:dyDescent="0.4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1">
        <v>7.5999999999999998E-2</v>
      </c>
    </row>
    <row r="25" spans="1:36" x14ac:dyDescent="0.4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1">
        <v>3.4000000000000002E-2</v>
      </c>
    </row>
    <row r="26" spans="1:36" x14ac:dyDescent="0.4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1">
        <v>1.0999999999999999E-2</v>
      </c>
    </row>
    <row r="27" spans="1:36" x14ac:dyDescent="0.4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4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1">
        <v>4.9000000000000002E-2</v>
      </c>
    </row>
    <row r="29" spans="1:36" x14ac:dyDescent="0.4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1">
        <v>1.2E-2</v>
      </c>
    </row>
    <row r="30" spans="1:36" x14ac:dyDescent="0.4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1">
        <v>5.0000000000000001E-3</v>
      </c>
    </row>
    <row r="31" spans="1:36" x14ac:dyDescent="0.4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1">
        <v>8.0000000000000002E-3</v>
      </c>
    </row>
    <row r="32" spans="1:36" x14ac:dyDescent="0.4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1">
        <v>5.0000000000000001E-3</v>
      </c>
    </row>
    <row r="33" spans="1:36" x14ac:dyDescent="0.4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4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1">
        <v>6.8000000000000005E-2</v>
      </c>
    </row>
    <row r="35" spans="1:36" x14ac:dyDescent="0.4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1">
        <v>4.9000000000000002E-2</v>
      </c>
    </row>
    <row r="36" spans="1:36" x14ac:dyDescent="0.4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1">
        <v>4.2999999999999997E-2</v>
      </c>
    </row>
    <row r="37" spans="1:36" x14ac:dyDescent="0.4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1">
        <v>6.0000000000000001E-3</v>
      </c>
    </row>
    <row r="38" spans="1:36" x14ac:dyDescent="0.45">
      <c r="A38" t="s">
        <v>226</v>
      </c>
      <c r="C38" t="s">
        <v>227</v>
      </c>
    </row>
    <row r="39" spans="1:36" x14ac:dyDescent="0.45">
      <c r="A39" t="s">
        <v>228</v>
      </c>
      <c r="C39" t="s">
        <v>229</v>
      </c>
    </row>
    <row r="40" spans="1:36" x14ac:dyDescent="0.4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1">
        <v>3.0000000000000001E-3</v>
      </c>
    </row>
    <row r="41" spans="1:36" x14ac:dyDescent="0.4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1">
        <v>3.1E-2</v>
      </c>
    </row>
    <row r="42" spans="1:36" x14ac:dyDescent="0.4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1">
        <v>3.0000000000000001E-3</v>
      </c>
    </row>
    <row r="43" spans="1:36" x14ac:dyDescent="0.45">
      <c r="A43" t="s">
        <v>237</v>
      </c>
      <c r="C43" t="s">
        <v>238</v>
      </c>
    </row>
    <row r="44" spans="1:36" x14ac:dyDescent="0.4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1">
        <v>1E-3</v>
      </c>
    </row>
    <row r="45" spans="1:36" x14ac:dyDescent="0.4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4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1">
        <v>8.8999999999999996E-2</v>
      </c>
    </row>
    <row r="47" spans="1:36" x14ac:dyDescent="0.4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1">
        <v>9.7000000000000003E-2</v>
      </c>
    </row>
    <row r="48" spans="1:36" x14ac:dyDescent="0.4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1">
        <v>9.2999999999999999E-2</v>
      </c>
    </row>
    <row r="49" spans="1:36" x14ac:dyDescent="0.4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1">
        <v>7.0000000000000007E-2</v>
      </c>
    </row>
    <row r="50" spans="1:36" x14ac:dyDescent="0.4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4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1">
        <v>3.9E-2</v>
      </c>
    </row>
    <row r="52" spans="1:36" x14ac:dyDescent="0.4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1">
        <v>1.2E-2</v>
      </c>
    </row>
    <row r="53" spans="1:36" x14ac:dyDescent="0.4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1">
        <v>7.0000000000000001E-3</v>
      </c>
    </row>
    <row r="54" spans="1:36" x14ac:dyDescent="0.4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1">
        <v>2.3E-2</v>
      </c>
    </row>
    <row r="55" spans="1:36" x14ac:dyDescent="0.4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1">
        <v>7.0000000000000001E-3</v>
      </c>
    </row>
    <row r="56" spans="1:36" x14ac:dyDescent="0.4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4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1">
        <v>0.14599999999999999</v>
      </c>
    </row>
    <row r="58" spans="1:36" x14ac:dyDescent="0.4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1">
        <v>2.8000000000000001E-2</v>
      </c>
    </row>
    <row r="59" spans="1:36" x14ac:dyDescent="0.4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1">
        <v>0.02</v>
      </c>
    </row>
    <row r="60" spans="1:36" x14ac:dyDescent="0.4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1">
        <v>7.0000000000000001E-3</v>
      </c>
    </row>
    <row r="61" spans="1:36" x14ac:dyDescent="0.4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1">
        <v>2.8000000000000001E-2</v>
      </c>
    </row>
    <row r="62" spans="1:36" x14ac:dyDescent="0.4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1">
        <v>3.1E-2</v>
      </c>
    </row>
    <row r="63" spans="1:36" x14ac:dyDescent="0.4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45">
      <c r="A64" t="s">
        <v>280</v>
      </c>
      <c r="B64" t="s">
        <v>281</v>
      </c>
      <c r="D64" t="s">
        <v>282</v>
      </c>
    </row>
    <row r="65" spans="1:36" x14ac:dyDescent="0.4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1">
        <v>1E-3</v>
      </c>
    </row>
    <row r="66" spans="1:36" x14ac:dyDescent="0.4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1">
        <v>3.1E-2</v>
      </c>
    </row>
    <row r="67" spans="1:36" x14ac:dyDescent="0.4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1">
        <v>2E-3</v>
      </c>
    </row>
    <row r="68" spans="1:36" x14ac:dyDescent="0.4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1">
        <v>7.5999999999999998E-2</v>
      </c>
    </row>
    <row r="69" spans="1:36" x14ac:dyDescent="0.4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1">
        <v>5.8000000000000003E-2</v>
      </c>
    </row>
    <row r="70" spans="1:36" x14ac:dyDescent="0.4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1">
        <v>4.2999999999999997E-2</v>
      </c>
    </row>
    <row r="71" spans="1:36" x14ac:dyDescent="0.4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1">
        <v>8.9999999999999993E-3</v>
      </c>
    </row>
    <row r="72" spans="1:36" x14ac:dyDescent="0.4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1">
        <v>7.3999999999999996E-2</v>
      </c>
    </row>
    <row r="73" spans="1:36" x14ac:dyDescent="0.4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1">
        <v>7.0000000000000001E-3</v>
      </c>
    </row>
    <row r="74" spans="1:36" x14ac:dyDescent="0.4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1">
        <v>1.6E-2</v>
      </c>
    </row>
    <row r="75" spans="1:36" x14ac:dyDescent="0.4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4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1">
        <v>2.1999999999999999E-2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45"/>
  <sheetData>
    <row r="1" spans="1:36" ht="15" customHeight="1" x14ac:dyDescent="0.4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ht="14.25" x14ac:dyDescent="0.45">
      <c r="A10" t="s">
        <v>317</v>
      </c>
    </row>
    <row r="11" spans="1:36" ht="14.25" x14ac:dyDescent="0.45">
      <c r="A11" t="s">
        <v>318</v>
      </c>
    </row>
    <row r="12" spans="1:36" ht="14.25" x14ac:dyDescent="0.45">
      <c r="A12" t="s">
        <v>319</v>
      </c>
    </row>
    <row r="13" spans="1:36" ht="14.25" x14ac:dyDescent="0.45">
      <c r="A13" t="s">
        <v>156</v>
      </c>
    </row>
    <row r="14" spans="1:36" ht="14.25" x14ac:dyDescent="0.4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ht="14.25" x14ac:dyDescent="0.45">
      <c r="A15" t="s">
        <v>320</v>
      </c>
      <c r="C15" t="s">
        <v>361</v>
      </c>
    </row>
    <row r="16" spans="1:36" ht="14.25" x14ac:dyDescent="0.45">
      <c r="A16" t="s">
        <v>163</v>
      </c>
      <c r="C16" t="s">
        <v>362</v>
      </c>
    </row>
    <row r="17" spans="1:36" ht="14.25" x14ac:dyDescent="0.4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1">
        <v>-1.0999999999999999E-2</v>
      </c>
    </row>
    <row r="18" spans="1:36" ht="14.25" x14ac:dyDescent="0.4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1">
        <v>-0.115</v>
      </c>
    </row>
    <row r="19" spans="1:36" ht="14.25" x14ac:dyDescent="0.4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1">
        <v>-1.0999999999999999E-2</v>
      </c>
    </row>
    <row r="20" spans="1:36" ht="14.25" x14ac:dyDescent="0.45">
      <c r="A20" t="s">
        <v>175</v>
      </c>
      <c r="C20" t="s">
        <v>367</v>
      </c>
    </row>
    <row r="21" spans="1:36" ht="14.25" x14ac:dyDescent="0.4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1">
        <v>-3.4000000000000002E-2</v>
      </c>
    </row>
    <row r="22" spans="1:36" ht="14.25" x14ac:dyDescent="0.4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1">
        <v>-3.6999999999999998E-2</v>
      </c>
    </row>
    <row r="23" spans="1:36" ht="14.25" x14ac:dyDescent="0.4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1">
        <v>8.7999999999999995E-2</v>
      </c>
    </row>
    <row r="24" spans="1:36" ht="14.25" x14ac:dyDescent="0.4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1">
        <v>0.1</v>
      </c>
    </row>
    <row r="25" spans="1:36" ht="14.25" x14ac:dyDescent="0.4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1">
        <v>4.5999999999999999E-2</v>
      </c>
    </row>
    <row r="26" spans="1:36" ht="14.25" x14ac:dyDescent="0.4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1">
        <v>-8.9999999999999993E-3</v>
      </c>
    </row>
    <row r="27" spans="1:36" ht="14.25" x14ac:dyDescent="0.4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25" x14ac:dyDescent="0.4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1">
        <v>0.02</v>
      </c>
    </row>
    <row r="29" spans="1:36" ht="14.25" x14ac:dyDescent="0.4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1">
        <v>-2.1000000000000001E-2</v>
      </c>
    </row>
    <row r="30" spans="1:36" ht="14.25" x14ac:dyDescent="0.4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1">
        <v>-1.6E-2</v>
      </c>
    </row>
    <row r="31" spans="1:36" ht="14.25" x14ac:dyDescent="0.4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1">
        <v>2.3E-2</v>
      </c>
    </row>
    <row r="32" spans="1:36" ht="14.25" x14ac:dyDescent="0.4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1">
        <v>4.0000000000000001E-3</v>
      </c>
    </row>
    <row r="33" spans="1:36" ht="14.25" x14ac:dyDescent="0.4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25" x14ac:dyDescent="0.4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1">
        <v>2.9000000000000001E-2</v>
      </c>
    </row>
    <row r="35" spans="1:36" ht="14.25" x14ac:dyDescent="0.4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1">
        <v>2.1999999999999999E-2</v>
      </c>
    </row>
    <row r="36" spans="1:36" ht="14.25" x14ac:dyDescent="0.4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1">
        <v>-7.0000000000000001E-3</v>
      </c>
    </row>
    <row r="37" spans="1:36" ht="14.25" x14ac:dyDescent="0.45">
      <c r="A37" t="s">
        <v>340</v>
      </c>
      <c r="C37" t="s">
        <v>384</v>
      </c>
    </row>
    <row r="38" spans="1:36" ht="14.25" x14ac:dyDescent="0.45">
      <c r="A38" t="s">
        <v>228</v>
      </c>
      <c r="C38" t="s">
        <v>385</v>
      </c>
    </row>
    <row r="39" spans="1:36" ht="14.25" x14ac:dyDescent="0.4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1">
        <v>7.0000000000000001E-3</v>
      </c>
    </row>
    <row r="40" spans="1:36" ht="14.25" x14ac:dyDescent="0.4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1">
        <v>4.7E-2</v>
      </c>
    </row>
    <row r="41" spans="1:36" ht="14.25" x14ac:dyDescent="0.4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1">
        <v>7.0000000000000001E-3</v>
      </c>
    </row>
    <row r="42" spans="1:36" ht="14.25" x14ac:dyDescent="0.45">
      <c r="A42" t="s">
        <v>237</v>
      </c>
      <c r="C42" t="s">
        <v>389</v>
      </c>
    </row>
    <row r="43" spans="1:36" ht="14.25" x14ac:dyDescent="0.4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1">
        <v>-6.0000000000000001E-3</v>
      </c>
    </row>
    <row r="44" spans="1:36" ht="14.25" x14ac:dyDescent="0.4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1">
        <v>-0.11600000000000001</v>
      </c>
    </row>
    <row r="45" spans="1:36" ht="14.25" x14ac:dyDescent="0.4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1">
        <v>0.13700000000000001</v>
      </c>
    </row>
    <row r="46" spans="1:36" ht="14.25" x14ac:dyDescent="0.4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1">
        <v>0.156</v>
      </c>
    </row>
    <row r="47" spans="1:36" ht="14.25" x14ac:dyDescent="0.4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1">
        <v>6.9000000000000006E-2</v>
      </c>
    </row>
    <row r="48" spans="1:36" ht="14.25" x14ac:dyDescent="0.4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1">
        <v>0.14499999999999999</v>
      </c>
    </row>
    <row r="49" spans="1:36" ht="14.25" x14ac:dyDescent="0.4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25" x14ac:dyDescent="0.4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1">
        <v>8.1000000000000003E-2</v>
      </c>
    </row>
    <row r="51" spans="1:36" ht="14.25" x14ac:dyDescent="0.4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1">
        <v>-5.0000000000000001E-3</v>
      </c>
    </row>
    <row r="52" spans="1:36" ht="14.25" x14ac:dyDescent="0.4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1">
        <v>8.0000000000000002E-3</v>
      </c>
    </row>
    <row r="53" spans="1:36" ht="14.25" x14ac:dyDescent="0.4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1">
        <v>1.4E-2</v>
      </c>
    </row>
    <row r="54" spans="1:36" ht="14.25" x14ac:dyDescent="0.4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1">
        <v>-2.7E-2</v>
      </c>
    </row>
    <row r="55" spans="1:36" ht="14.25" x14ac:dyDescent="0.4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25" x14ac:dyDescent="0.4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1">
        <v>0.245</v>
      </c>
    </row>
    <row r="57" spans="1:36" ht="14.25" x14ac:dyDescent="0.4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1">
        <v>2.1999999999999999E-2</v>
      </c>
    </row>
    <row r="58" spans="1:36" ht="14.25" x14ac:dyDescent="0.4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1">
        <v>0.01</v>
      </c>
    </row>
    <row r="59" spans="1:36" ht="14.25" x14ac:dyDescent="0.4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1">
        <v>2E-3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45"/>
  <sheetData>
    <row r="1" spans="1:36" ht="15" customHeight="1" x14ac:dyDescent="0.4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ht="14.25" x14ac:dyDescent="0.45">
      <c r="A11" t="s">
        <v>407</v>
      </c>
    </row>
    <row r="12" spans="1:36" ht="14.25" x14ac:dyDescent="0.45">
      <c r="A12" t="s">
        <v>408</v>
      </c>
    </row>
    <row r="13" spans="1:36" ht="14.25" x14ac:dyDescent="0.45">
      <c r="A13" t="s">
        <v>409</v>
      </c>
    </row>
    <row r="14" spans="1:36" ht="14.25" x14ac:dyDescent="0.45">
      <c r="A14" t="s">
        <v>156</v>
      </c>
    </row>
    <row r="15" spans="1:36" ht="14.25" x14ac:dyDescent="0.4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ht="14.25" x14ac:dyDescent="0.45">
      <c r="A16" t="s">
        <v>41</v>
      </c>
      <c r="C16" t="s">
        <v>660</v>
      </c>
    </row>
    <row r="17" spans="1:36" ht="14.25" x14ac:dyDescent="0.45">
      <c r="A17" t="s">
        <v>410</v>
      </c>
      <c r="C17" t="s">
        <v>661</v>
      </c>
    </row>
    <row r="18" spans="1:36" ht="14.25" x14ac:dyDescent="0.45">
      <c r="A18" t="s">
        <v>411</v>
      </c>
      <c r="C18" t="s">
        <v>662</v>
      </c>
    </row>
    <row r="19" spans="1:36" ht="14.25" x14ac:dyDescent="0.4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1">
        <v>1.6E-2</v>
      </c>
    </row>
    <row r="20" spans="1:36" ht="14.25" x14ac:dyDescent="0.4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1">
        <v>2.4E-2</v>
      </c>
    </row>
    <row r="21" spans="1:36" ht="14.25" x14ac:dyDescent="0.4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1">
        <v>0.104</v>
      </c>
    </row>
    <row r="22" spans="1:36" ht="14.25" x14ac:dyDescent="0.4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1">
        <v>7.9000000000000001E-2</v>
      </c>
    </row>
    <row r="23" spans="1:36" ht="14.25" x14ac:dyDescent="0.4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1">
        <v>5.8000000000000003E-2</v>
      </c>
    </row>
    <row r="24" spans="1:36" ht="14.25" x14ac:dyDescent="0.4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1">
        <v>0.13600000000000001</v>
      </c>
    </row>
    <row r="25" spans="1:36" ht="14.25" x14ac:dyDescent="0.4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1">
        <v>0.14399999999999999</v>
      </c>
    </row>
    <row r="26" spans="1:36" ht="14.25" x14ac:dyDescent="0.4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1">
        <v>0.14399999999999999</v>
      </c>
    </row>
    <row r="27" spans="1:36" ht="14.25" x14ac:dyDescent="0.4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1">
        <v>0.106</v>
      </c>
    </row>
    <row r="28" spans="1:36" ht="14.25" x14ac:dyDescent="0.4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1">
        <v>2.3E-2</v>
      </c>
    </row>
    <row r="29" spans="1:36" ht="14.25" x14ac:dyDescent="0.45">
      <c r="A29" t="s">
        <v>430</v>
      </c>
      <c r="C29" t="s">
        <v>674</v>
      </c>
    </row>
    <row r="30" spans="1:36" ht="14.25" x14ac:dyDescent="0.4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1">
        <v>2.5999999999999999E-2</v>
      </c>
    </row>
    <row r="31" spans="1:36" ht="14.25" x14ac:dyDescent="0.4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1">
        <v>1.7999999999999999E-2</v>
      </c>
    </row>
    <row r="32" spans="1:36" ht="14.25" x14ac:dyDescent="0.4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1">
        <v>5.1999999999999998E-2</v>
      </c>
    </row>
    <row r="33" spans="1:36" ht="14.25" x14ac:dyDescent="0.4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1">
        <v>5.8999999999999997E-2</v>
      </c>
    </row>
    <row r="34" spans="1:36" ht="14.25" x14ac:dyDescent="0.4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1">
        <v>6.9000000000000006E-2</v>
      </c>
    </row>
    <row r="35" spans="1:36" ht="14.25" x14ac:dyDescent="0.4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1">
        <v>0.129</v>
      </c>
    </row>
    <row r="36" spans="1:36" ht="14.25" x14ac:dyDescent="0.4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1">
        <v>0.14499999999999999</v>
      </c>
    </row>
    <row r="37" spans="1:36" ht="14.25" x14ac:dyDescent="0.4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1">
        <v>0.14499999999999999</v>
      </c>
    </row>
    <row r="38" spans="1:36" ht="14.25" x14ac:dyDescent="0.4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1">
        <v>0.14499999999999999</v>
      </c>
    </row>
    <row r="39" spans="1:36" ht="14.25" x14ac:dyDescent="0.4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1">
        <v>2.5000000000000001E-2</v>
      </c>
    </row>
    <row r="40" spans="1:36" ht="14.25" x14ac:dyDescent="0.45">
      <c r="A40" t="s">
        <v>442</v>
      </c>
      <c r="C40" t="s">
        <v>685</v>
      </c>
    </row>
    <row r="41" spans="1:36" ht="14.25" x14ac:dyDescent="0.4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1">
        <v>8.9999999999999993E-3</v>
      </c>
    </row>
    <row r="42" spans="1:36" ht="14.25" x14ac:dyDescent="0.4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1">
        <v>-1.9E-2</v>
      </c>
    </row>
    <row r="43" spans="1:36" ht="14.25" x14ac:dyDescent="0.4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1">
        <v>2.8000000000000001E-2</v>
      </c>
    </row>
    <row r="44" spans="1:36" ht="14.25" x14ac:dyDescent="0.4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1">
        <v>2.9000000000000001E-2</v>
      </c>
    </row>
    <row r="45" spans="1:36" ht="14.25" x14ac:dyDescent="0.4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25" x14ac:dyDescent="0.4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1">
        <v>0.127</v>
      </c>
    </row>
    <row r="47" spans="1:36" ht="14.25" x14ac:dyDescent="0.4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1">
        <v>0.11600000000000001</v>
      </c>
    </row>
    <row r="48" spans="1:36" ht="14.25" x14ac:dyDescent="0.4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1">
        <v>0.11600000000000001</v>
      </c>
    </row>
    <row r="49" spans="1:36" ht="14.25" x14ac:dyDescent="0.4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1">
        <v>0.11899999999999999</v>
      </c>
    </row>
    <row r="50" spans="1:36" ht="14.25" x14ac:dyDescent="0.4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1">
        <v>8.9999999999999993E-3</v>
      </c>
    </row>
    <row r="51" spans="1:36" ht="14.25" x14ac:dyDescent="0.4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1">
        <v>1.6E-2</v>
      </c>
    </row>
    <row r="52" spans="1:36" ht="14.25" x14ac:dyDescent="0.45">
      <c r="A52" t="s">
        <v>456</v>
      </c>
      <c r="C52" t="s">
        <v>697</v>
      </c>
    </row>
    <row r="53" spans="1:36" ht="14.25" x14ac:dyDescent="0.45">
      <c r="A53" t="s">
        <v>411</v>
      </c>
      <c r="C53" t="s">
        <v>698</v>
      </c>
    </row>
    <row r="54" spans="1:36" ht="14.25" x14ac:dyDescent="0.4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1">
        <v>8.0000000000000002E-3</v>
      </c>
    </row>
    <row r="55" spans="1:36" ht="14.25" x14ac:dyDescent="0.4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1">
        <v>1.2999999999999999E-2</v>
      </c>
    </row>
    <row r="56" spans="1:36" ht="14.25" x14ac:dyDescent="0.4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1">
        <v>9.8000000000000004E-2</v>
      </c>
    </row>
    <row r="57" spans="1:36" ht="14.25" x14ac:dyDescent="0.4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1">
        <v>7.0999999999999994E-2</v>
      </c>
    </row>
    <row r="58" spans="1:36" ht="14.25" x14ac:dyDescent="0.4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1">
        <v>4.8000000000000001E-2</v>
      </c>
    </row>
    <row r="59" spans="1:36" ht="14.25" x14ac:dyDescent="0.4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1">
        <v>0.13200000000000001</v>
      </c>
    </row>
    <row r="60" spans="1:36" ht="14.25" x14ac:dyDescent="0.4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1">
        <v>0.13500000000000001</v>
      </c>
    </row>
    <row r="61" spans="1:36" ht="14.25" x14ac:dyDescent="0.4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1">
        <v>0.14000000000000001</v>
      </c>
    </row>
    <row r="62" spans="1:36" ht="14.25" x14ac:dyDescent="0.4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1">
        <v>0.111</v>
      </c>
    </row>
    <row r="63" spans="1:36" ht="14.25" x14ac:dyDescent="0.4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1">
        <v>1.4999999999999999E-2</v>
      </c>
    </row>
    <row r="64" spans="1:36" ht="14.25" x14ac:dyDescent="0.45">
      <c r="A64" t="s">
        <v>430</v>
      </c>
      <c r="C64" t="s">
        <v>710</v>
      </c>
    </row>
    <row r="65" spans="1:36" ht="14.25" x14ac:dyDescent="0.4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1">
        <v>1.4999999999999999E-2</v>
      </c>
    </row>
    <row r="66" spans="1:36" ht="14.25" x14ac:dyDescent="0.4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1">
        <v>8.0000000000000002E-3</v>
      </c>
    </row>
    <row r="67" spans="1:36" ht="14.25" x14ac:dyDescent="0.4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1">
        <v>4.1000000000000002E-2</v>
      </c>
    </row>
    <row r="68" spans="1:36" ht="14.25" x14ac:dyDescent="0.4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1">
        <v>4.8000000000000001E-2</v>
      </c>
    </row>
    <row r="69" spans="1:36" ht="14.25" x14ac:dyDescent="0.4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1">
        <v>5.8999999999999997E-2</v>
      </c>
    </row>
    <row r="70" spans="1:36" ht="14.25" x14ac:dyDescent="0.4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1">
        <v>0.123</v>
      </c>
    </row>
    <row r="71" spans="1:36" ht="14.25" x14ac:dyDescent="0.4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1">
        <v>0.13500000000000001</v>
      </c>
    </row>
    <row r="72" spans="1:36" ht="14.25" x14ac:dyDescent="0.4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1">
        <v>0.13600000000000001</v>
      </c>
    </row>
    <row r="73" spans="1:36" ht="14.25" x14ac:dyDescent="0.4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1">
        <v>0.14499999999999999</v>
      </c>
    </row>
    <row r="74" spans="1:36" ht="14.25" x14ac:dyDescent="0.4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1">
        <v>1.4E-2</v>
      </c>
    </row>
    <row r="75" spans="1:36" ht="14.25" x14ac:dyDescent="0.45">
      <c r="A75" t="s">
        <v>442</v>
      </c>
      <c r="C75" t="s">
        <v>721</v>
      </c>
    </row>
    <row r="76" spans="1:36" ht="14.25" x14ac:dyDescent="0.4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1">
        <v>0</v>
      </c>
    </row>
    <row r="77" spans="1:36" ht="14.25" x14ac:dyDescent="0.4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1">
        <v>-2.9000000000000001E-2</v>
      </c>
    </row>
    <row r="78" spans="1:36" ht="14.25" x14ac:dyDescent="0.4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1">
        <v>0.02</v>
      </c>
    </row>
    <row r="79" spans="1:36" ht="14.25" x14ac:dyDescent="0.4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1">
        <v>2.1000000000000001E-2</v>
      </c>
    </row>
    <row r="80" spans="1:36" ht="14.25" x14ac:dyDescent="0.4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25" x14ac:dyDescent="0.4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1">
        <v>0.113</v>
      </c>
    </row>
    <row r="82" spans="1:36" ht="14.25" x14ac:dyDescent="0.4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1">
        <v>7.2999999999999995E-2</v>
      </c>
    </row>
    <row r="83" spans="1:36" ht="14.25" x14ac:dyDescent="0.4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1">
        <v>7.2999999999999995E-2</v>
      </c>
    </row>
    <row r="84" spans="1:36" ht="14.25" x14ac:dyDescent="0.4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1">
        <v>0.11600000000000001</v>
      </c>
    </row>
    <row r="85" spans="1:36" ht="14.25" x14ac:dyDescent="0.4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1">
        <v>1E-3</v>
      </c>
    </row>
    <row r="86" spans="1:36" ht="14.25" x14ac:dyDescent="0.45">
      <c r="A86" t="s">
        <v>411</v>
      </c>
      <c r="B86" t="s">
        <v>487</v>
      </c>
      <c r="C86" t="s">
        <v>732</v>
      </c>
    </row>
    <row r="87" spans="1:36" ht="14.25" x14ac:dyDescent="0.4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1">
        <v>3.0000000000000001E-3</v>
      </c>
    </row>
    <row r="88" spans="1:36" ht="14.25" x14ac:dyDescent="0.4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1">
        <v>0.01</v>
      </c>
    </row>
    <row r="89" spans="1:36" ht="14.25" x14ac:dyDescent="0.4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1">
        <v>4.4999999999999998E-2</v>
      </c>
    </row>
    <row r="90" spans="1:36" ht="14.25" x14ac:dyDescent="0.4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1">
        <v>2.1999999999999999E-2</v>
      </c>
    </row>
    <row r="91" spans="1:36" ht="14.25" x14ac:dyDescent="0.4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1">
        <v>5.0999999999999997E-2</v>
      </c>
    </row>
    <row r="92" spans="1:36" ht="14.25" x14ac:dyDescent="0.4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1">
        <v>0.124</v>
      </c>
    </row>
    <row r="93" spans="1:36" ht="14.25" x14ac:dyDescent="0.4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1">
        <v>0.11</v>
      </c>
    </row>
    <row r="94" spans="1:36" ht="14.25" x14ac:dyDescent="0.4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1">
        <v>0.114</v>
      </c>
    </row>
    <row r="95" spans="1:36" ht="14.25" x14ac:dyDescent="0.4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1">
        <v>0.13400000000000001</v>
      </c>
    </row>
    <row r="96" spans="1:36" ht="14.25" x14ac:dyDescent="0.4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1">
        <v>5.0000000000000001E-3</v>
      </c>
    </row>
    <row r="97" spans="1:36" ht="14.25" x14ac:dyDescent="0.45">
      <c r="A97" t="s">
        <v>499</v>
      </c>
      <c r="C97" t="s">
        <v>743</v>
      </c>
    </row>
    <row r="98" spans="1:36" ht="14.25" x14ac:dyDescent="0.45">
      <c r="A98" t="s">
        <v>411</v>
      </c>
      <c r="C98" t="s">
        <v>744</v>
      </c>
    </row>
    <row r="99" spans="1:36" ht="14.25" x14ac:dyDescent="0.4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1">
        <v>8.0000000000000002E-3</v>
      </c>
    </row>
    <row r="100" spans="1:36" ht="14.25" x14ac:dyDescent="0.4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1">
        <v>1.0999999999999999E-2</v>
      </c>
    </row>
    <row r="101" spans="1:36" ht="14.25" x14ac:dyDescent="0.4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1">
        <v>5.0000000000000001E-3</v>
      </c>
    </row>
    <row r="102" spans="1:36" ht="14.25" x14ac:dyDescent="0.4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1">
        <v>7.0000000000000001E-3</v>
      </c>
    </row>
    <row r="103" spans="1:36" ht="14.25" x14ac:dyDescent="0.4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1">
        <v>8.9999999999999993E-3</v>
      </c>
    </row>
    <row r="104" spans="1:36" ht="14.25" x14ac:dyDescent="0.4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1">
        <v>3.0000000000000001E-3</v>
      </c>
    </row>
    <row r="105" spans="1:36" ht="14.25" x14ac:dyDescent="0.4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1">
        <v>8.0000000000000002E-3</v>
      </c>
    </row>
    <row r="106" spans="1:36" ht="14.25" x14ac:dyDescent="0.4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1">
        <v>4.0000000000000001E-3</v>
      </c>
    </row>
    <row r="107" spans="1:36" ht="14.25" x14ac:dyDescent="0.4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1">
        <v>-4.0000000000000001E-3</v>
      </c>
    </row>
    <row r="108" spans="1:36" ht="14.25" x14ac:dyDescent="0.4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1">
        <v>8.0000000000000002E-3</v>
      </c>
    </row>
    <row r="109" spans="1:36" ht="14.25" x14ac:dyDescent="0.45">
      <c r="A109" t="s">
        <v>430</v>
      </c>
      <c r="C109" t="s">
        <v>757</v>
      </c>
    </row>
    <row r="110" spans="1:36" ht="14.25" x14ac:dyDescent="0.4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1">
        <v>1.2E-2</v>
      </c>
    </row>
    <row r="111" spans="1:36" ht="14.25" x14ac:dyDescent="0.4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1">
        <v>0.01</v>
      </c>
    </row>
    <row r="112" spans="1:36" ht="14.25" x14ac:dyDescent="0.4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1">
        <v>0.01</v>
      </c>
    </row>
    <row r="113" spans="1:36" ht="14.25" x14ac:dyDescent="0.4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1">
        <v>1.0999999999999999E-2</v>
      </c>
    </row>
    <row r="114" spans="1:36" ht="14.25" x14ac:dyDescent="0.4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1">
        <v>8.9999999999999993E-3</v>
      </c>
    </row>
    <row r="115" spans="1:36" ht="14.25" x14ac:dyDescent="0.4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1">
        <v>5.0000000000000001E-3</v>
      </c>
    </row>
    <row r="116" spans="1:36" ht="14.25" x14ac:dyDescent="0.4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1">
        <v>8.0000000000000002E-3</v>
      </c>
    </row>
    <row r="117" spans="1:36" ht="14.25" x14ac:dyDescent="0.4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1">
        <v>8.0000000000000002E-3</v>
      </c>
    </row>
    <row r="118" spans="1:36" ht="14.25" x14ac:dyDescent="0.4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1">
        <v>0</v>
      </c>
    </row>
    <row r="119" spans="1:36" ht="14.25" x14ac:dyDescent="0.4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1">
        <v>1.2E-2</v>
      </c>
    </row>
    <row r="120" spans="1:36" ht="14.25" x14ac:dyDescent="0.45">
      <c r="A120" t="s">
        <v>442</v>
      </c>
      <c r="C120" t="s">
        <v>769</v>
      </c>
    </row>
    <row r="121" spans="1:36" ht="14.25" x14ac:dyDescent="0.4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1">
        <v>8.0000000000000002E-3</v>
      </c>
    </row>
    <row r="122" spans="1:36" ht="14.25" x14ac:dyDescent="0.4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1">
        <v>0.01</v>
      </c>
    </row>
    <row r="123" spans="1:36" ht="14.25" x14ac:dyDescent="0.4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1">
        <v>7.0000000000000001E-3</v>
      </c>
    </row>
    <row r="124" spans="1:36" ht="14.25" x14ac:dyDescent="0.4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1">
        <v>8.0000000000000002E-3</v>
      </c>
    </row>
    <row r="125" spans="1:36" ht="14.25" x14ac:dyDescent="0.4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25" x14ac:dyDescent="0.4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1">
        <v>1.2E-2</v>
      </c>
    </row>
    <row r="127" spans="1:36" ht="14.25" x14ac:dyDescent="0.4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1">
        <v>0.04</v>
      </c>
    </row>
    <row r="128" spans="1:36" ht="14.25" x14ac:dyDescent="0.4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1">
        <v>0.04</v>
      </c>
    </row>
    <row r="129" spans="1:36" ht="14.25" x14ac:dyDescent="0.4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1">
        <v>2E-3</v>
      </c>
    </row>
    <row r="130" spans="1:36" ht="14.25" x14ac:dyDescent="0.4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1">
        <v>8.0000000000000002E-3</v>
      </c>
    </row>
    <row r="131" spans="1:36" ht="14.25" x14ac:dyDescent="0.4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1">
        <v>1.0999999999999999E-2</v>
      </c>
    </row>
    <row r="132" spans="1:36" ht="14.25" x14ac:dyDescent="0.45">
      <c r="A132" t="s">
        <v>535</v>
      </c>
      <c r="C132" t="s">
        <v>781</v>
      </c>
    </row>
    <row r="133" spans="1:36" ht="14.25" x14ac:dyDescent="0.45">
      <c r="A133" t="s">
        <v>411</v>
      </c>
      <c r="C133" t="s">
        <v>782</v>
      </c>
    </row>
    <row r="134" spans="1:36" ht="14.25" x14ac:dyDescent="0.4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1">
        <v>2.1999999999999999E-2</v>
      </c>
    </row>
    <row r="135" spans="1:36" ht="14.25" x14ac:dyDescent="0.4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1">
        <v>2.1000000000000001E-2</v>
      </c>
    </row>
    <row r="136" spans="1:36" ht="14.25" x14ac:dyDescent="0.4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1">
        <v>0.11600000000000001</v>
      </c>
    </row>
    <row r="137" spans="1:36" ht="14.25" x14ac:dyDescent="0.4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1">
        <v>0.10100000000000001</v>
      </c>
    </row>
    <row r="138" spans="1:36" ht="14.25" x14ac:dyDescent="0.4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1">
        <v>6.6000000000000003E-2</v>
      </c>
    </row>
    <row r="139" spans="1:36" ht="14.25" x14ac:dyDescent="0.4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1">
        <v>0.14299999999999999</v>
      </c>
    </row>
    <row r="140" spans="1:36" ht="14.25" x14ac:dyDescent="0.4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1">
        <v>0.153</v>
      </c>
    </row>
    <row r="141" spans="1:36" ht="14.25" x14ac:dyDescent="0.4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1">
        <v>0.153</v>
      </c>
    </row>
    <row r="142" spans="1:36" ht="14.25" x14ac:dyDescent="0.4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1">
        <v>0.123</v>
      </c>
    </row>
    <row r="143" spans="1:36" ht="14.25" x14ac:dyDescent="0.4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1">
        <v>2.7E-2</v>
      </c>
    </row>
    <row r="144" spans="1:36" ht="14.25" x14ac:dyDescent="0.45">
      <c r="A144" t="s">
        <v>430</v>
      </c>
      <c r="C144" t="s">
        <v>793</v>
      </c>
    </row>
    <row r="145" spans="1:36" ht="14.25" x14ac:dyDescent="0.4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1">
        <v>2.1000000000000001E-2</v>
      </c>
    </row>
    <row r="146" spans="1:36" ht="14.25" x14ac:dyDescent="0.4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1">
        <v>1.4E-2</v>
      </c>
    </row>
    <row r="147" spans="1:36" ht="14.25" x14ac:dyDescent="0.4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1">
        <v>4.2999999999999997E-2</v>
      </c>
    </row>
    <row r="148" spans="1:36" ht="14.25" x14ac:dyDescent="0.4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1">
        <v>6.4000000000000001E-2</v>
      </c>
    </row>
    <row r="149" spans="1:36" ht="14.25" x14ac:dyDescent="0.4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1">
        <v>7.3999999999999996E-2</v>
      </c>
    </row>
    <row r="150" spans="1:36" ht="14.25" x14ac:dyDescent="0.4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1">
        <v>0.13900000000000001</v>
      </c>
    </row>
    <row r="151" spans="1:36" ht="14.25" x14ac:dyDescent="0.4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1">
        <v>0.157</v>
      </c>
    </row>
    <row r="152" spans="1:36" ht="14.25" x14ac:dyDescent="0.4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1">
        <v>0.157</v>
      </c>
    </row>
    <row r="153" spans="1:36" ht="14.25" x14ac:dyDescent="0.4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1">
        <v>0.157</v>
      </c>
    </row>
    <row r="154" spans="1:36" ht="14.25" x14ac:dyDescent="0.4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1">
        <v>0.02</v>
      </c>
    </row>
    <row r="155" spans="1:36" ht="14.25" x14ac:dyDescent="0.45">
      <c r="A155" t="s">
        <v>442</v>
      </c>
      <c r="C155" t="s">
        <v>804</v>
      </c>
    </row>
    <row r="156" spans="1:36" ht="14.25" x14ac:dyDescent="0.4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1">
        <v>8.0000000000000002E-3</v>
      </c>
    </row>
    <row r="157" spans="1:36" ht="14.25" x14ac:dyDescent="0.4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1">
        <v>-4.2000000000000003E-2</v>
      </c>
    </row>
    <row r="158" spans="1:36" ht="14.25" x14ac:dyDescent="0.4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1">
        <v>0.02</v>
      </c>
    </row>
    <row r="159" spans="1:36" ht="14.25" x14ac:dyDescent="0.4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1">
        <v>3.4000000000000002E-2</v>
      </c>
    </row>
    <row r="160" spans="1:36" ht="14.25" x14ac:dyDescent="0.4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25" x14ac:dyDescent="0.4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1">
        <v>0.13700000000000001</v>
      </c>
    </row>
    <row r="162" spans="1:36" ht="14.25" x14ac:dyDescent="0.4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1">
        <v>0.124</v>
      </c>
    </row>
    <row r="163" spans="1:36" ht="14.25" x14ac:dyDescent="0.4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1">
        <v>0.123</v>
      </c>
    </row>
    <row r="164" spans="1:36" ht="14.25" x14ac:dyDescent="0.4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1">
        <v>0.126</v>
      </c>
    </row>
    <row r="165" spans="1:36" ht="14.25" x14ac:dyDescent="0.4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1">
        <v>8.9999999999999993E-3</v>
      </c>
    </row>
    <row r="166" spans="1:36" ht="14.25" x14ac:dyDescent="0.4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1">
        <v>1.7999999999999999E-2</v>
      </c>
    </row>
    <row r="167" spans="1:36" ht="14.25" x14ac:dyDescent="0.45">
      <c r="A167" t="s">
        <v>40</v>
      </c>
      <c r="C167" t="s">
        <v>816</v>
      </c>
    </row>
    <row r="168" spans="1:36" ht="14.25" x14ac:dyDescent="0.45">
      <c r="A168" t="s">
        <v>499</v>
      </c>
      <c r="C168" t="s">
        <v>817</v>
      </c>
    </row>
    <row r="169" spans="1:36" ht="14.25" x14ac:dyDescent="0.45">
      <c r="A169" t="s">
        <v>411</v>
      </c>
      <c r="C169" t="s">
        <v>818</v>
      </c>
    </row>
    <row r="170" spans="1:36" ht="14.25" x14ac:dyDescent="0.4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1">
        <v>4.0000000000000001E-3</v>
      </c>
    </row>
    <row r="171" spans="1:36" ht="14.25" x14ac:dyDescent="0.4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1">
        <v>7.0000000000000001E-3</v>
      </c>
    </row>
    <row r="172" spans="1:36" ht="14.25" x14ac:dyDescent="0.4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1">
        <v>4.0000000000000001E-3</v>
      </c>
    </row>
    <row r="173" spans="1:36" ht="14.25" x14ac:dyDescent="0.4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1">
        <v>4.0000000000000001E-3</v>
      </c>
    </row>
    <row r="174" spans="1:36" ht="14.25" x14ac:dyDescent="0.4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1">
        <v>7.0000000000000001E-3</v>
      </c>
    </row>
    <row r="175" spans="1:36" ht="14.25" x14ac:dyDescent="0.4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1">
        <v>3.0000000000000001E-3</v>
      </c>
    </row>
    <row r="176" spans="1:36" ht="14.25" x14ac:dyDescent="0.4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1">
        <v>8.0000000000000002E-3</v>
      </c>
    </row>
    <row r="177" spans="1:36" ht="14.25" x14ac:dyDescent="0.4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1">
        <v>4.0000000000000001E-3</v>
      </c>
    </row>
    <row r="178" spans="1:36" ht="14.25" x14ac:dyDescent="0.4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1">
        <v>-4.0000000000000001E-3</v>
      </c>
    </row>
    <row r="179" spans="1:36" ht="14.25" x14ac:dyDescent="0.4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1">
        <v>4.0000000000000001E-3</v>
      </c>
    </row>
    <row r="180" spans="1:36" ht="14.25" x14ac:dyDescent="0.45">
      <c r="A180" t="s">
        <v>430</v>
      </c>
      <c r="C180" t="s">
        <v>829</v>
      </c>
    </row>
    <row r="181" spans="1:36" ht="14.25" x14ac:dyDescent="0.4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1">
        <v>0.01</v>
      </c>
    </row>
    <row r="182" spans="1:36" ht="14.25" x14ac:dyDescent="0.4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1">
        <v>8.9999999999999993E-3</v>
      </c>
    </row>
    <row r="183" spans="1:36" ht="14.25" x14ac:dyDescent="0.4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1">
        <v>0.01</v>
      </c>
    </row>
    <row r="184" spans="1:36" ht="14.25" x14ac:dyDescent="0.4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1">
        <v>0.01</v>
      </c>
    </row>
    <row r="185" spans="1:36" ht="14.25" x14ac:dyDescent="0.4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1">
        <v>8.9999999999999993E-3</v>
      </c>
    </row>
    <row r="186" spans="1:36" ht="14.25" x14ac:dyDescent="0.4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1">
        <v>7.0000000000000001E-3</v>
      </c>
    </row>
    <row r="187" spans="1:36" ht="14.25" x14ac:dyDescent="0.4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1">
        <v>8.9999999999999993E-3</v>
      </c>
    </row>
    <row r="188" spans="1:36" ht="14.25" x14ac:dyDescent="0.4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1">
        <v>8.0000000000000002E-3</v>
      </c>
    </row>
    <row r="189" spans="1:36" ht="14.25" x14ac:dyDescent="0.4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1">
        <v>0</v>
      </c>
    </row>
    <row r="190" spans="1:36" ht="14.25" x14ac:dyDescent="0.4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1">
        <v>8.9999999999999993E-3</v>
      </c>
    </row>
    <row r="191" spans="1:36" ht="14.25" x14ac:dyDescent="0.45">
      <c r="A191" t="s">
        <v>442</v>
      </c>
      <c r="C191" t="s">
        <v>840</v>
      </c>
    </row>
    <row r="192" spans="1:36" ht="14.25" x14ac:dyDescent="0.4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1">
        <v>8.0000000000000002E-3</v>
      </c>
    </row>
    <row r="193" spans="1:36" ht="14.25" x14ac:dyDescent="0.4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1">
        <v>7.0000000000000001E-3</v>
      </c>
    </row>
    <row r="194" spans="1:36" ht="14.25" x14ac:dyDescent="0.4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1">
        <v>6.0000000000000001E-3</v>
      </c>
    </row>
    <row r="195" spans="1:36" ht="14.25" x14ac:dyDescent="0.4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1">
        <v>8.9999999999999993E-3</v>
      </c>
    </row>
    <row r="196" spans="1:36" ht="14.25" x14ac:dyDescent="0.4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25" x14ac:dyDescent="0.4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1">
        <v>1.7000000000000001E-2</v>
      </c>
    </row>
    <row r="198" spans="1:36" ht="14.25" x14ac:dyDescent="0.4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1">
        <v>0.01</v>
      </c>
    </row>
    <row r="199" spans="1:36" ht="14.25" x14ac:dyDescent="0.4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1">
        <v>7.0000000000000001E-3</v>
      </c>
    </row>
    <row r="200" spans="1:36" ht="14.25" x14ac:dyDescent="0.4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1">
        <v>3.0000000000000001E-3</v>
      </c>
    </row>
    <row r="201" spans="1:36" ht="14.25" x14ac:dyDescent="0.4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1">
        <v>8.0000000000000002E-3</v>
      </c>
    </row>
    <row r="202" spans="1:36" ht="14.25" x14ac:dyDescent="0.4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1">
        <v>8.9999999999999993E-3</v>
      </c>
    </row>
    <row r="203" spans="1:36" ht="14.25" x14ac:dyDescent="0.45">
      <c r="A203" t="s">
        <v>598</v>
      </c>
      <c r="C203" t="s">
        <v>852</v>
      </c>
    </row>
    <row r="204" spans="1:36" ht="14.25" x14ac:dyDescent="0.45">
      <c r="A204" t="s">
        <v>411</v>
      </c>
      <c r="C204" t="s">
        <v>853</v>
      </c>
    </row>
    <row r="205" spans="1:36" ht="14.25" x14ac:dyDescent="0.4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1">
        <v>7.0000000000000001E-3</v>
      </c>
    </row>
    <row r="206" spans="1:36" ht="14.25" x14ac:dyDescent="0.4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1">
        <v>2.7E-2</v>
      </c>
    </row>
    <row r="207" spans="1:36" ht="14.25" x14ac:dyDescent="0.4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1">
        <v>4.9000000000000002E-2</v>
      </c>
    </row>
    <row r="208" spans="1:36" ht="14.25" x14ac:dyDescent="0.4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1">
        <v>2.4E-2</v>
      </c>
    </row>
    <row r="209" spans="1:36" ht="14.25" x14ac:dyDescent="0.4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1">
        <v>4.8000000000000001E-2</v>
      </c>
    </row>
    <row r="210" spans="1:36" ht="14.25" x14ac:dyDescent="0.4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1">
        <v>4.8000000000000001E-2</v>
      </c>
    </row>
    <row r="211" spans="1:36" ht="14.25" x14ac:dyDescent="0.4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1">
        <v>4.9000000000000002E-2</v>
      </c>
    </row>
    <row r="212" spans="1:36" ht="14.25" x14ac:dyDescent="0.4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1">
        <v>4.9000000000000002E-2</v>
      </c>
    </row>
    <row r="213" spans="1:36" ht="14.25" x14ac:dyDescent="0.4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1">
        <v>-4.0000000000000001E-3</v>
      </c>
    </row>
    <row r="214" spans="1:36" ht="14.25" x14ac:dyDescent="0.4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1">
        <v>1.9E-2</v>
      </c>
    </row>
    <row r="215" spans="1:36" ht="14.25" x14ac:dyDescent="0.45">
      <c r="A215" t="s">
        <v>430</v>
      </c>
      <c r="C215" t="s">
        <v>864</v>
      </c>
    </row>
    <row r="216" spans="1:36" ht="14.25" x14ac:dyDescent="0.4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1">
        <v>2.9000000000000001E-2</v>
      </c>
    </row>
    <row r="217" spans="1:36" ht="14.25" x14ac:dyDescent="0.4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1">
        <v>2.5999999999999999E-2</v>
      </c>
    </row>
    <row r="218" spans="1:36" ht="14.25" x14ac:dyDescent="0.4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1">
        <v>0.06</v>
      </c>
    </row>
    <row r="219" spans="1:36" ht="14.25" x14ac:dyDescent="0.4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1">
        <v>3.2000000000000001E-2</v>
      </c>
    </row>
    <row r="220" spans="1:36" ht="14.25" x14ac:dyDescent="0.4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1">
        <v>5.3999999999999999E-2</v>
      </c>
    </row>
    <row r="221" spans="1:36" ht="14.25" x14ac:dyDescent="0.4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1">
        <v>0.06</v>
      </c>
    </row>
    <row r="222" spans="1:36" ht="14.25" x14ac:dyDescent="0.4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1">
        <v>0.06</v>
      </c>
    </row>
    <row r="223" spans="1:36" ht="14.25" x14ac:dyDescent="0.4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1">
        <v>0.06</v>
      </c>
    </row>
    <row r="224" spans="1:36" ht="14.25" x14ac:dyDescent="0.4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1">
        <v>0.06</v>
      </c>
    </row>
    <row r="225" spans="1:36" ht="14.25" x14ac:dyDescent="0.4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1">
        <v>2.9000000000000001E-2</v>
      </c>
    </row>
    <row r="226" spans="1:36" ht="14.25" x14ac:dyDescent="0.45">
      <c r="A226" t="s">
        <v>442</v>
      </c>
      <c r="C226" t="s">
        <v>875</v>
      </c>
    </row>
    <row r="227" spans="1:36" ht="14.25" x14ac:dyDescent="0.4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1">
        <v>6.0000000000000001E-3</v>
      </c>
    </row>
    <row r="228" spans="1:36" ht="14.25" x14ac:dyDescent="0.4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1">
        <v>6.0000000000000001E-3</v>
      </c>
    </row>
    <row r="229" spans="1:36" ht="14.25" x14ac:dyDescent="0.4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1">
        <v>5.0000000000000001E-3</v>
      </c>
    </row>
    <row r="230" spans="1:36" ht="14.25" x14ac:dyDescent="0.4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1">
        <v>3.1E-2</v>
      </c>
    </row>
    <row r="231" spans="1:36" ht="14.25" x14ac:dyDescent="0.4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25" x14ac:dyDescent="0.4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1">
        <v>3.5999999999999997E-2</v>
      </c>
    </row>
    <row r="233" spans="1:36" ht="14.25" x14ac:dyDescent="0.4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1">
        <v>3.6999999999999998E-2</v>
      </c>
    </row>
    <row r="234" spans="1:36" ht="14.25" x14ac:dyDescent="0.4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1">
        <v>3.6999999999999998E-2</v>
      </c>
    </row>
    <row r="235" spans="1:36" ht="14.25" x14ac:dyDescent="0.4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1">
        <v>3.6999999999999998E-2</v>
      </c>
    </row>
    <row r="236" spans="1:36" ht="14.25" x14ac:dyDescent="0.4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1">
        <v>6.0000000000000001E-3</v>
      </c>
    </row>
    <row r="237" spans="1:36" ht="14.25" x14ac:dyDescent="0.4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1">
        <v>1.7999999999999999E-2</v>
      </c>
    </row>
    <row r="238" spans="1:36" ht="14.25" x14ac:dyDescent="0.45">
      <c r="A238" t="s">
        <v>39</v>
      </c>
      <c r="C238" t="s">
        <v>887</v>
      </c>
    </row>
    <row r="239" spans="1:36" ht="14.25" x14ac:dyDescent="0.4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1">
        <v>8.0000000000000002E-3</v>
      </c>
    </row>
    <row r="240" spans="1:36" ht="14.25" x14ac:dyDescent="0.4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1">
        <v>6.0000000000000001E-3</v>
      </c>
    </row>
    <row r="241" spans="1:36" ht="14.25" x14ac:dyDescent="0.45">
      <c r="A241" t="s">
        <v>634</v>
      </c>
      <c r="C241" t="s">
        <v>892</v>
      </c>
    </row>
    <row r="242" spans="1:36" ht="14.25" x14ac:dyDescent="0.4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1">
        <v>-1.7000000000000001E-2</v>
      </c>
    </row>
    <row r="243" spans="1:36" ht="14.25" x14ac:dyDescent="0.4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25" x14ac:dyDescent="0.4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25" x14ac:dyDescent="0.4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1">
        <v>0.223</v>
      </c>
    </row>
    <row r="246" spans="1:36" ht="14.25" x14ac:dyDescent="0.45">
      <c r="A246" t="s">
        <v>38</v>
      </c>
      <c r="C246" t="s">
        <v>897</v>
      </c>
    </row>
    <row r="247" spans="1:36" ht="14.25" x14ac:dyDescent="0.4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1">
        <v>-8.0000000000000002E-3</v>
      </c>
    </row>
    <row r="248" spans="1:36" ht="14.25" x14ac:dyDescent="0.4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1">
        <v>6.0000000000000001E-3</v>
      </c>
    </row>
    <row r="249" spans="1:36" ht="14.25" x14ac:dyDescent="0.45">
      <c r="A249" t="s">
        <v>634</v>
      </c>
      <c r="C249" t="s">
        <v>900</v>
      </c>
    </row>
    <row r="250" spans="1:36" ht="14.25" x14ac:dyDescent="0.4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1">
        <v>-1.4E-2</v>
      </c>
    </row>
    <row r="251" spans="1:36" ht="14.25" x14ac:dyDescent="0.4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1">
        <v>-6.0999999999999999E-2</v>
      </c>
    </row>
    <row r="252" spans="1:36" ht="14.25" x14ac:dyDescent="0.4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25" x14ac:dyDescent="0.4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1">
        <v>4.8000000000000001E-2</v>
      </c>
    </row>
    <row r="254" spans="1:36" ht="14.25" x14ac:dyDescent="0.45">
      <c r="A254" t="s">
        <v>37</v>
      </c>
      <c r="C254" t="s">
        <v>905</v>
      </c>
    </row>
    <row r="255" spans="1:36" ht="14.25" x14ac:dyDescent="0.4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1">
        <v>0.04</v>
      </c>
    </row>
    <row r="256" spans="1:36" ht="14.25" x14ac:dyDescent="0.4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1">
        <v>4.2000000000000003E-2</v>
      </c>
    </row>
    <row r="257" spans="1:36" ht="14.25" x14ac:dyDescent="0.4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1">
        <v>3.7999999999999999E-2</v>
      </c>
    </row>
    <row r="258" spans="1:36" ht="14.25" x14ac:dyDescent="0.45">
      <c r="A258" t="s">
        <v>634</v>
      </c>
      <c r="C258" t="s">
        <v>910</v>
      </c>
    </row>
    <row r="259" spans="1:36" ht="14.25" x14ac:dyDescent="0.4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1">
        <v>-0.01</v>
      </c>
    </row>
    <row r="260" spans="1:36" ht="14.25" x14ac:dyDescent="0.4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1">
        <v>5.0000000000000001E-3</v>
      </c>
    </row>
    <row r="261" spans="1:36" ht="14.25" x14ac:dyDescent="0.4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25" x14ac:dyDescent="0.4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1">
        <v>6.0999999999999999E-2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2" sqref="B2:H7"/>
    </sheetView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10" max="10" width="14.3984375" bestFit="1" customWidth="1"/>
  </cols>
  <sheetData>
    <row r="1" spans="1:10" x14ac:dyDescent="0.45">
      <c r="A1" s="33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4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4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1"/>
    </row>
    <row r="4" spans="1:10" x14ac:dyDescent="0.4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4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4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4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45">
      <c r="B8" s="34"/>
      <c r="C8" s="34"/>
    </row>
    <row r="9" spans="1:10" x14ac:dyDescent="0.4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15" sqref="D15"/>
    </sheetView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9" max="9" width="13.3984375" bestFit="1" customWidth="1"/>
    <col min="10" max="10" width="12.59765625" bestFit="1" customWidth="1"/>
  </cols>
  <sheetData>
    <row r="1" spans="1:10" x14ac:dyDescent="0.45">
      <c r="A1" s="33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4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4">
        <v>0</v>
      </c>
      <c r="I2" s="31"/>
      <c r="J2" s="5"/>
    </row>
    <row r="3" spans="1:10" x14ac:dyDescent="0.45">
      <c r="A3" s="1" t="s">
        <v>13</v>
      </c>
      <c r="B3" s="34">
        <v>0</v>
      </c>
      <c r="C3" s="34">
        <v>43170</v>
      </c>
      <c r="D3" s="34">
        <v>49465</v>
      </c>
      <c r="E3" s="34">
        <v>4968137</v>
      </c>
      <c r="F3" s="34">
        <v>202</v>
      </c>
      <c r="G3" s="6">
        <v>4008.0000000000005</v>
      </c>
      <c r="H3" s="6">
        <v>114</v>
      </c>
      <c r="J3" s="5"/>
    </row>
    <row r="4" spans="1:10" x14ac:dyDescent="0.45">
      <c r="A4" s="1" t="s">
        <v>14</v>
      </c>
      <c r="B4" s="34">
        <v>0</v>
      </c>
      <c r="C4" s="34">
        <v>0</v>
      </c>
      <c r="D4" s="34">
        <v>0</v>
      </c>
      <c r="E4" s="13">
        <v>895.49011199999995</v>
      </c>
      <c r="F4" s="34">
        <v>0</v>
      </c>
      <c r="G4" s="6">
        <v>0</v>
      </c>
      <c r="H4" s="6">
        <v>0</v>
      </c>
    </row>
    <row r="5" spans="1:10" x14ac:dyDescent="0.45">
      <c r="A5" s="1" t="s">
        <v>15</v>
      </c>
      <c r="B5" s="34">
        <v>0</v>
      </c>
      <c r="C5" s="34">
        <v>0</v>
      </c>
      <c r="D5" s="34">
        <v>0</v>
      </c>
      <c r="E5" s="5">
        <v>26052.44378698225</v>
      </c>
      <c r="F5" s="34">
        <v>0</v>
      </c>
      <c r="G5" s="6">
        <v>0</v>
      </c>
      <c r="H5" s="6">
        <v>0</v>
      </c>
    </row>
    <row r="6" spans="1:10" x14ac:dyDescent="0.45">
      <c r="A6" s="1" t="s">
        <v>16</v>
      </c>
      <c r="B6" s="34">
        <v>0</v>
      </c>
      <c r="C6" s="34">
        <v>0</v>
      </c>
      <c r="D6" s="34">
        <v>0</v>
      </c>
      <c r="E6" s="5">
        <v>10110</v>
      </c>
      <c r="F6" s="34">
        <v>0</v>
      </c>
      <c r="G6" s="6">
        <v>0</v>
      </c>
      <c r="H6" s="6">
        <v>0</v>
      </c>
    </row>
    <row r="7" spans="1:10" x14ac:dyDescent="0.45">
      <c r="A7" s="1" t="s">
        <v>17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6">
        <v>0</v>
      </c>
      <c r="H7" s="6">
        <v>0</v>
      </c>
    </row>
    <row r="8" spans="1:10" x14ac:dyDescent="0.45">
      <c r="B8" s="34"/>
      <c r="C8" s="34"/>
      <c r="D8" s="34"/>
      <c r="E8" s="34"/>
      <c r="F8" s="34"/>
      <c r="G8" s="34"/>
      <c r="H8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34" workbookViewId="0">
      <selection activeCell="A39" sqref="A39:XFD48"/>
    </sheetView>
  </sheetViews>
  <sheetFormatPr defaultColWidth="9.1328125" defaultRowHeight="14.25" x14ac:dyDescent="0.45"/>
  <cols>
    <col min="1" max="16384" width="9.1328125" style="15"/>
  </cols>
  <sheetData>
    <row r="1" spans="1:1" x14ac:dyDescent="0.45">
      <c r="A1" s="14" t="s">
        <v>67</v>
      </c>
    </row>
    <row r="2" spans="1:1" x14ac:dyDescent="0.45">
      <c r="A2" s="21">
        <v>5</v>
      </c>
    </row>
    <row r="4" spans="1:1" x14ac:dyDescent="0.45">
      <c r="A4" s="15" t="s">
        <v>62</v>
      </c>
    </row>
    <row r="5" spans="1:1" x14ac:dyDescent="0.45">
      <c r="A5" s="15" t="s">
        <v>63</v>
      </c>
    </row>
    <row r="6" spans="1:1" x14ac:dyDescent="0.45">
      <c r="A6" s="15" t="s">
        <v>64</v>
      </c>
    </row>
    <row r="7" spans="1:1" x14ac:dyDescent="0.45">
      <c r="A7" s="15" t="s">
        <v>65</v>
      </c>
    </row>
    <row r="8" spans="1:1" x14ac:dyDescent="0.45">
      <c r="A8" s="15" t="s">
        <v>66</v>
      </c>
    </row>
    <row r="10" spans="1:1" x14ac:dyDescent="0.45">
      <c r="A10" s="14" t="s">
        <v>127</v>
      </c>
    </row>
    <row r="11" spans="1:1" x14ac:dyDescent="0.45">
      <c r="A11" s="21">
        <v>4</v>
      </c>
    </row>
    <row r="13" spans="1:1" x14ac:dyDescent="0.45">
      <c r="A13" s="15" t="s">
        <v>88</v>
      </c>
    </row>
    <row r="14" spans="1:1" x14ac:dyDescent="0.45">
      <c r="A14" s="15" t="s">
        <v>89</v>
      </c>
    </row>
    <row r="15" spans="1:1" x14ac:dyDescent="0.45">
      <c r="A15" s="15" t="s">
        <v>64</v>
      </c>
    </row>
    <row r="16" spans="1:1" x14ac:dyDescent="0.45">
      <c r="A16" s="15" t="s">
        <v>90</v>
      </c>
    </row>
    <row r="17" spans="1:1" x14ac:dyDescent="0.45">
      <c r="A17" s="15" t="s">
        <v>91</v>
      </c>
    </row>
    <row r="19" spans="1:1" x14ac:dyDescent="0.45">
      <c r="A19" s="15" t="s">
        <v>92</v>
      </c>
    </row>
    <row r="20" spans="1:1" x14ac:dyDescent="0.45">
      <c r="A20" s="15" t="s">
        <v>93</v>
      </c>
    </row>
    <row r="21" spans="1:1" x14ac:dyDescent="0.45">
      <c r="A21" s="15" t="s">
        <v>94</v>
      </c>
    </row>
    <row r="22" spans="1:1" x14ac:dyDescent="0.45">
      <c r="A22" s="15" t="s">
        <v>95</v>
      </c>
    </row>
    <row r="23" spans="1:1" x14ac:dyDescent="0.45">
      <c r="A23" s="15" t="s">
        <v>96</v>
      </c>
    </row>
    <row r="24" spans="1:1" x14ac:dyDescent="0.45">
      <c r="A24" s="15" t="s">
        <v>97</v>
      </c>
    </row>
    <row r="25" spans="1:1" x14ac:dyDescent="0.45">
      <c r="A25" s="15" t="s">
        <v>98</v>
      </c>
    </row>
    <row r="27" spans="1:1" x14ac:dyDescent="0.45">
      <c r="A27" s="14" t="s">
        <v>138</v>
      </c>
    </row>
    <row r="28" spans="1:1" x14ac:dyDescent="0.45">
      <c r="A28" s="15" t="s">
        <v>139</v>
      </c>
    </row>
    <row r="29" spans="1:1" x14ac:dyDescent="0.45">
      <c r="A29" s="15" t="s">
        <v>140</v>
      </c>
    </row>
    <row r="30" spans="1:1" x14ac:dyDescent="0.45">
      <c r="A30" s="15" t="s">
        <v>922</v>
      </c>
    </row>
    <row r="31" spans="1:1" x14ac:dyDescent="0.45">
      <c r="A31" s="15" t="s">
        <v>924</v>
      </c>
    </row>
    <row r="32" spans="1:1" x14ac:dyDescent="0.45">
      <c r="A32" s="15" t="s">
        <v>923</v>
      </c>
    </row>
    <row r="34" spans="1:17" x14ac:dyDescent="0.4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45">
      <c r="A35" s="15" t="s">
        <v>142</v>
      </c>
      <c r="E35" s="38">
        <v>1.5498342796602832E-2</v>
      </c>
      <c r="F35" s="38">
        <v>2.6968232742923152E-2</v>
      </c>
      <c r="G35" s="38">
        <v>3.2290471250354419E-2</v>
      </c>
      <c r="H35" s="38">
        <v>4.0342019838675566E-2</v>
      </c>
      <c r="I35" s="38">
        <v>5.1241146693974234E-2</v>
      </c>
      <c r="J35" s="38">
        <v>6.7165252396267638E-2</v>
      </c>
      <c r="K35" s="38">
        <v>8.985786256899396E-2</v>
      </c>
      <c r="L35" s="38">
        <v>0.11862621990117418</v>
      </c>
      <c r="M35" s="38">
        <v>0.15509808714486734</v>
      </c>
      <c r="N35" s="38">
        <v>0.19610921734678641</v>
      </c>
      <c r="O35" s="38">
        <v>0.23878898573568191</v>
      </c>
    </row>
    <row r="36" spans="1:17" s="36" customFormat="1" x14ac:dyDescent="0.45">
      <c r="A36" s="36" t="s">
        <v>141</v>
      </c>
      <c r="E36" s="37">
        <v>0.03</v>
      </c>
      <c r="F36" s="37">
        <v>3.5000000000000003E-2</v>
      </c>
      <c r="G36" s="37">
        <v>4.4999999999999998E-2</v>
      </c>
      <c r="H36" s="37">
        <v>0.05</v>
      </c>
      <c r="I36" s="37">
        <v>6.5000000000000002E-2</v>
      </c>
      <c r="J36" s="37">
        <v>0.08</v>
      </c>
      <c r="K36" s="37">
        <v>0.105</v>
      </c>
      <c r="L36" s="37">
        <v>0.125</v>
      </c>
      <c r="M36" s="37">
        <v>0.15</v>
      </c>
      <c r="N36" s="37">
        <v>0.18</v>
      </c>
      <c r="O36" s="37">
        <v>0.22</v>
      </c>
    </row>
    <row r="37" spans="1:17" s="36" customFormat="1" x14ac:dyDescent="0.45">
      <c r="A37" s="36" t="s">
        <v>925</v>
      </c>
      <c r="E37" s="37"/>
      <c r="F37" s="37"/>
      <c r="G37" s="37"/>
      <c r="H37" s="37"/>
      <c r="I37" s="37"/>
      <c r="J37" s="37">
        <v>7.0000000000000007E-2</v>
      </c>
      <c r="K37" s="37"/>
      <c r="L37" s="37"/>
      <c r="M37" s="37"/>
      <c r="N37" s="37"/>
      <c r="O37" s="37">
        <v>0.26</v>
      </c>
    </row>
    <row r="38" spans="1:17" s="36" customFormat="1" x14ac:dyDescent="0.45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</vt:i4>
      </vt:variant>
    </vt:vector>
  </HeadingPairs>
  <TitlesOfParts>
    <vt:vector size="25" baseType="lpstr">
      <vt:lpstr>TRA_Stock</vt:lpstr>
      <vt:lpstr>TRA_Inv</vt:lpstr>
      <vt:lpstr>About</vt:lpstr>
      <vt:lpstr>AEO 38</vt:lpstr>
      <vt:lpstr>AEO 39</vt:lpstr>
      <vt:lpstr>AEO 49</vt:lpstr>
      <vt:lpstr>SYVbT-passenger</vt:lpstr>
      <vt:lpstr>SYVbT-freight</vt:lpstr>
      <vt:lpstr>Assumptions</vt:lpstr>
      <vt:lpstr>Potencia Calcs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  <vt:lpstr>TRA_Inv!Print_Titles</vt:lpstr>
      <vt:lpstr>TRA_Stock!Print_Titles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2017-07-01T03:43:09Z</dcterms:created>
  <dcterms:modified xsi:type="dcterms:W3CDTF">2021-06-28T20:50:47Z</dcterms:modified>
</cp:coreProperties>
</file>