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epenergy394-my.sharepoint.com/personal/onedrive_tep-energy_ch/Documents/TEP/_projects/1509_Agora_EPS/working/EPS Modelling_TEP_result/bldgs/EoCEDwEC/"/>
    </mc:Choice>
  </mc:AlternateContent>
  <xr:revisionPtr revIDLastSave="100" documentId="13_ncr:1_{63B56283-B7B3-40F5-AF08-548CFBD76796}" xr6:coauthVersionLast="47" xr6:coauthVersionMax="47" xr10:uidLastSave="{A9D4BD9C-5934-4607-8AE3-077721533F19}"/>
  <bookViews>
    <workbookView xWindow="28680" yWindow="-120" windowWidth="29040" windowHeight="15840" activeTab="1" xr2:uid="{00000000-000D-0000-FFFF-FFFF00000000}"/>
  </bookViews>
  <sheets>
    <sheet name="About" sheetId="1" r:id="rId1"/>
    <sheet name="calc" sheetId="3" r:id="rId2"/>
    <sheet name="old_EIA Table 1" sheetId="2" r:id="rId3"/>
    <sheet name="EoCEDwE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B4" i="4"/>
  <c r="C4" i="4"/>
  <c r="D4" i="4"/>
  <c r="B5" i="4"/>
  <c r="C5" i="4"/>
  <c r="D5" i="4"/>
  <c r="B6" i="4"/>
  <c r="C6" i="4"/>
  <c r="D6" i="4"/>
  <c r="B7" i="4"/>
  <c r="C7" i="4"/>
  <c r="D7" i="4"/>
  <c r="B8" i="4"/>
  <c r="C8" i="4"/>
  <c r="D8" i="4"/>
  <c r="B9" i="4"/>
  <c r="C9" i="4"/>
  <c r="D9" i="4"/>
  <c r="B10" i="4"/>
  <c r="C10" i="4"/>
  <c r="D10" i="4"/>
  <c r="B11" i="4"/>
  <c r="C11" i="4"/>
  <c r="D11" i="4"/>
  <c r="C2" i="4"/>
  <c r="D2" i="4"/>
  <c r="B2" i="4"/>
  <c r="B33" i="3"/>
  <c r="C34" i="3"/>
  <c r="D34" i="3"/>
  <c r="B34" i="3"/>
  <c r="D29" i="3"/>
  <c r="D31" i="3"/>
  <c r="D32" i="3"/>
  <c r="D36" i="3"/>
  <c r="D33" i="3"/>
  <c r="B29" i="3"/>
  <c r="B31" i="3"/>
  <c r="B32" i="3"/>
  <c r="B36" i="3"/>
  <c r="B25" i="3"/>
  <c r="E15" i="3"/>
  <c r="E16" i="3"/>
  <c r="E17" i="3"/>
  <c r="E14" i="3"/>
  <c r="B19" i="3"/>
  <c r="B10" i="3"/>
  <c r="E19" i="3" l="1"/>
  <c r="C32" i="3"/>
  <c r="C33" i="3"/>
  <c r="C31" i="3"/>
  <c r="C36" i="3"/>
  <c r="C29" i="3"/>
  <c r="B26" i="3" l="1"/>
</calcChain>
</file>

<file path=xl/sharedStrings.xml><?xml version="1.0" encoding="utf-8"?>
<sst xmlns="http://schemas.openxmlformats.org/spreadsheetml/2006/main" count="93" uniqueCount="58">
  <si>
    <t>EoCEDwEC Elasticity of Component Energy Demand wrt Energy Cost</t>
  </si>
  <si>
    <t>Source:</t>
  </si>
  <si>
    <t>This is a subset of Table 1 that includes only values from AEO2003 (not AEO99).</t>
  </si>
  <si>
    <t>It includes only the "Residential" and "Commercial" sections.</t>
  </si>
  <si>
    <t>Residential</t>
  </si>
  <si>
    <t>Short-Run Own-Price Elasticity</t>
  </si>
  <si>
    <t>Long-Run Own-Price and Cross-Price Elasticity</t>
  </si>
  <si>
    <t>Fuel</t>
  </si>
  <si>
    <t>1-year</t>
  </si>
  <si>
    <t>2-year</t>
  </si>
  <si>
    <t>3-year</t>
  </si>
  <si>
    <t>Electricity</t>
  </si>
  <si>
    <t>Natural Gas</t>
  </si>
  <si>
    <t>Distillate Fuel</t>
  </si>
  <si>
    <t>Commercial</t>
  </si>
  <si>
    <t>Elasticity by Fuel (dimensionless)</t>
  </si>
  <si>
    <t>Urban Residential</t>
  </si>
  <si>
    <t>Rural Residential</t>
  </si>
  <si>
    <t>electricity</t>
  </si>
  <si>
    <t>natural gas</t>
  </si>
  <si>
    <t>residential</t>
  </si>
  <si>
    <t>industrial</t>
  </si>
  <si>
    <t>commercial</t>
  </si>
  <si>
    <t>Value</t>
  </si>
  <si>
    <t>others</t>
  </si>
  <si>
    <t>gasoline</t>
  </si>
  <si>
    <t>diesel</t>
  </si>
  <si>
    <t>car fuels</t>
  </si>
  <si>
    <t>heavy oil</t>
  </si>
  <si>
    <t>weighted_value</t>
  </si>
  <si>
    <t>factor commercial/total_weighted</t>
  </si>
  <si>
    <t>factor residential/total_weighted</t>
  </si>
  <si>
    <t>total_observations</t>
  </si>
  <si>
    <t>Source</t>
  </si>
  <si>
    <t>Energy Policy Volume 102, pages 549-568</t>
  </si>
  <si>
    <t>Article</t>
  </si>
  <si>
    <t>Notes:</t>
  </si>
  <si>
    <t>Calculation</t>
  </si>
  <si>
    <t>Fuel differentiation</t>
  </si>
  <si>
    <t>Sector differentiation</t>
  </si>
  <si>
    <t>n° of Observations</t>
  </si>
  <si>
    <t xml:space="preserve">Elasticity by Fuel (dimensionless) </t>
  </si>
  <si>
    <t>These are long-term elasticities, which are intended to reflect a change in the equipment rather than a behavioural change.</t>
  </si>
  <si>
    <t xml:space="preserve">As are needed elasticity of demand differentiated by fuel, just in the residential and commercial sector;  first are calculated two factors that give respectively the elasticity of demand in the residential and commercial sector compared to the total  weighted elasticity of demand </t>
  </si>
  <si>
    <t>A meta-analysis on the price elasticity of energy demand. Xavier Labandiera et.  Al. 2017. Table 4</t>
  </si>
  <si>
    <t>coal</t>
  </si>
  <si>
    <t>petroleum diesel</t>
  </si>
  <si>
    <t>heat</t>
  </si>
  <si>
    <t>biomass</t>
  </si>
  <si>
    <t>kerosene</t>
  </si>
  <si>
    <t>heavy or residual fuel oil</t>
  </si>
  <si>
    <t>LPG propane or butane</t>
  </si>
  <si>
    <t>hydrogen</t>
  </si>
  <si>
    <t xml:space="preserve">energy </t>
  </si>
  <si>
    <t>not used</t>
  </si>
  <si>
    <t>For heat elasticity we used the data that in the article refers to energy. For bioass elasticity we used the same data of Natural Gas.</t>
  </si>
  <si>
    <t xml:space="preserve"> For coal, kerosene, hydrogen and LPG we set the elasticity to zero as their usage in the building sector as energy carrier are neglectables</t>
  </si>
  <si>
    <t>In the calc sheet, Residential and commercial elasticities are disaggregated by fuel in the first tabel, and by end-use sector in the second input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</si>
</sst>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5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64" fontId="0" fillId="0" borderId="0" xfId="0" applyNumberFormat="1"/>
    <xf numFmtId="2" fontId="2" fillId="3" borderId="0" xfId="1" applyNumberFormat="1"/>
    <xf numFmtId="2" fontId="0" fillId="0" borderId="0" xfId="0" applyNumberFormat="1"/>
    <xf numFmtId="2" fontId="1" fillId="0" borderId="0" xfId="0" applyNumberFormat="1" applyFont="1"/>
    <xf numFmtId="0" fontId="0" fillId="4" borderId="0" xfId="0" applyFill="1"/>
    <xf numFmtId="0" fontId="3" fillId="5" borderId="0" xfId="2"/>
    <xf numFmtId="2" fontId="3" fillId="5" borderId="0" xfId="2" applyNumberFormat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B35" sqref="B35"/>
    </sheetView>
  </sheetViews>
  <sheetFormatPr defaultRowHeight="14.4" x14ac:dyDescent="0.3"/>
  <cols>
    <col min="2" max="2" width="77.109375" customWidth="1"/>
  </cols>
  <sheetData>
    <row r="1" spans="1:2" x14ac:dyDescent="0.3">
      <c r="A1" s="1" t="s">
        <v>0</v>
      </c>
    </row>
    <row r="3" spans="1:2" x14ac:dyDescent="0.3">
      <c r="A3" s="1" t="s">
        <v>1</v>
      </c>
    </row>
    <row r="4" spans="1:2" x14ac:dyDescent="0.3">
      <c r="A4" s="1"/>
    </row>
    <row r="5" spans="1:2" x14ac:dyDescent="0.3">
      <c r="A5" t="s">
        <v>33</v>
      </c>
      <c r="B5" t="s">
        <v>34</v>
      </c>
    </row>
    <row r="6" spans="1:2" x14ac:dyDescent="0.3">
      <c r="A6" s="2" t="s">
        <v>35</v>
      </c>
      <c r="B6" t="s">
        <v>44</v>
      </c>
    </row>
    <row r="8" spans="1:2" x14ac:dyDescent="0.3">
      <c r="A8" s="1" t="s">
        <v>36</v>
      </c>
    </row>
    <row r="10" spans="1:2" x14ac:dyDescent="0.3">
      <c r="A10" t="s">
        <v>42</v>
      </c>
    </row>
    <row r="11" spans="1:2" x14ac:dyDescent="0.3">
      <c r="A11" t="s">
        <v>57</v>
      </c>
    </row>
    <row r="13" spans="1:2" x14ac:dyDescent="0.3">
      <c r="A13" t="s">
        <v>55</v>
      </c>
    </row>
    <row r="14" spans="1:2" x14ac:dyDescent="0.3">
      <c r="A14" t="s">
        <v>56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I38"/>
  <sheetViews>
    <sheetView tabSelected="1" workbookViewId="0">
      <selection activeCell="G12" sqref="G12"/>
    </sheetView>
  </sheetViews>
  <sheetFormatPr defaultRowHeight="14.4" x14ac:dyDescent="0.3"/>
  <cols>
    <col min="1" max="1" width="32" bestFit="1" customWidth="1"/>
    <col min="2" max="2" width="19" customWidth="1"/>
    <col min="3" max="3" width="13.5546875" customWidth="1"/>
    <col min="4" max="4" width="23.88671875" customWidth="1"/>
    <col min="5" max="5" width="18.109375" customWidth="1"/>
    <col min="7" max="7" width="18.88671875" customWidth="1"/>
  </cols>
  <sheetData>
    <row r="1" spans="1:7" x14ac:dyDescent="0.3">
      <c r="A1" s="20" t="s">
        <v>38</v>
      </c>
      <c r="B1" s="1" t="s">
        <v>40</v>
      </c>
      <c r="C1" s="19" t="s">
        <v>23</v>
      </c>
      <c r="G1" s="1"/>
    </row>
    <row r="2" spans="1:7" x14ac:dyDescent="0.3">
      <c r="A2" t="s">
        <v>53</v>
      </c>
      <c r="B2">
        <v>376</v>
      </c>
      <c r="C2" s="23">
        <v>-0.57199999999999995</v>
      </c>
      <c r="D2" s="23"/>
    </row>
    <row r="3" spans="1:7" x14ac:dyDescent="0.3">
      <c r="A3" t="s">
        <v>18</v>
      </c>
      <c r="B3">
        <v>538</v>
      </c>
      <c r="C3" s="23">
        <v>-0.51300000000000001</v>
      </c>
      <c r="D3" s="23"/>
    </row>
    <row r="4" spans="1:7" x14ac:dyDescent="0.3">
      <c r="A4" t="s">
        <v>19</v>
      </c>
      <c r="B4">
        <v>230</v>
      </c>
      <c r="C4" s="23">
        <v>-0.56799999999999995</v>
      </c>
      <c r="D4" s="23"/>
    </row>
    <row r="5" spans="1:7" x14ac:dyDescent="0.3">
      <c r="A5" s="26" t="s">
        <v>27</v>
      </c>
      <c r="B5" s="26">
        <v>83</v>
      </c>
      <c r="C5" s="27">
        <v>-0.372</v>
      </c>
      <c r="D5" s="23"/>
      <c r="E5" t="s">
        <v>54</v>
      </c>
    </row>
    <row r="6" spans="1:7" x14ac:dyDescent="0.3">
      <c r="A6" s="26" t="s">
        <v>25</v>
      </c>
      <c r="B6" s="26">
        <v>469</v>
      </c>
      <c r="C6" s="27">
        <v>-0.52600000000000002</v>
      </c>
      <c r="D6" s="23"/>
      <c r="E6" t="s">
        <v>54</v>
      </c>
    </row>
    <row r="7" spans="1:7" x14ac:dyDescent="0.3">
      <c r="A7" t="s">
        <v>26</v>
      </c>
      <c r="B7">
        <v>136</v>
      </c>
      <c r="C7" s="23">
        <v>-0.39100000000000001</v>
      </c>
      <c r="D7" s="23"/>
    </row>
    <row r="8" spans="1:7" x14ac:dyDescent="0.3">
      <c r="A8" t="s">
        <v>28</v>
      </c>
      <c r="B8">
        <v>44</v>
      </c>
      <c r="C8" s="23">
        <v>-0.53500000000000003</v>
      </c>
      <c r="D8" s="23"/>
    </row>
    <row r="9" spans="1:7" x14ac:dyDescent="0.3">
      <c r="C9" s="23"/>
      <c r="D9" s="23"/>
    </row>
    <row r="10" spans="1:7" x14ac:dyDescent="0.3">
      <c r="A10" s="1" t="s">
        <v>32</v>
      </c>
      <c r="B10">
        <f>SUM(B2:B8)</f>
        <v>1876</v>
      </c>
      <c r="C10" s="23"/>
      <c r="D10" s="23"/>
    </row>
    <row r="11" spans="1:7" x14ac:dyDescent="0.3">
      <c r="C11" s="23"/>
      <c r="D11" s="23"/>
      <c r="E11" s="23"/>
    </row>
    <row r="12" spans="1:7" x14ac:dyDescent="0.3">
      <c r="C12" s="23"/>
      <c r="D12" s="23"/>
      <c r="E12" s="23"/>
    </row>
    <row r="13" spans="1:7" x14ac:dyDescent="0.3">
      <c r="A13" s="1" t="s">
        <v>39</v>
      </c>
      <c r="B13" s="1" t="s">
        <v>40</v>
      </c>
      <c r="C13" s="24" t="s">
        <v>23</v>
      </c>
      <c r="D13" s="23"/>
      <c r="E13" s="1" t="s">
        <v>29</v>
      </c>
    </row>
    <row r="14" spans="1:7" x14ac:dyDescent="0.3">
      <c r="A14" t="s">
        <v>20</v>
      </c>
      <c r="B14">
        <v>710</v>
      </c>
      <c r="C14" s="22">
        <v>-0.61699999999999999</v>
      </c>
      <c r="D14" s="23"/>
      <c r="E14" s="23">
        <f>C14*B14/$B$19</f>
        <v>-0.23351279317697227</v>
      </c>
    </row>
    <row r="15" spans="1:7" x14ac:dyDescent="0.3">
      <c r="A15" t="s">
        <v>21</v>
      </c>
      <c r="B15">
        <v>266</v>
      </c>
      <c r="C15" s="23">
        <v>-0.51100000000000001</v>
      </c>
      <c r="D15" s="23"/>
      <c r="E15" s="23">
        <f t="shared" ref="E15:E17" si="0">C15*B15/$B$19</f>
        <v>-7.2455223880597025E-2</v>
      </c>
    </row>
    <row r="16" spans="1:7" x14ac:dyDescent="0.3">
      <c r="A16" t="s">
        <v>22</v>
      </c>
      <c r="B16">
        <v>61</v>
      </c>
      <c r="C16" s="22">
        <v>-0.71799999999999997</v>
      </c>
      <c r="D16" s="23"/>
      <c r="E16" s="23">
        <f t="shared" si="0"/>
        <v>-2.3346481876332623E-2</v>
      </c>
    </row>
    <row r="17" spans="1:9" x14ac:dyDescent="0.3">
      <c r="A17" t="s">
        <v>24</v>
      </c>
      <c r="B17">
        <v>839</v>
      </c>
      <c r="C17" s="23">
        <v>-0.435</v>
      </c>
      <c r="D17" s="23"/>
      <c r="E17" s="23">
        <f t="shared" si="0"/>
        <v>-0.19454424307036247</v>
      </c>
    </row>
    <row r="18" spans="1:9" x14ac:dyDescent="0.3">
      <c r="E18" s="21"/>
    </row>
    <row r="19" spans="1:9" x14ac:dyDescent="0.3">
      <c r="A19" s="1" t="s">
        <v>32</v>
      </c>
      <c r="B19">
        <f>SUM(B14:B17)</f>
        <v>1876</v>
      </c>
      <c r="E19" s="22">
        <f>SUM(E14:E17)</f>
        <v>-0.52385874200426441</v>
      </c>
    </row>
    <row r="21" spans="1:9" s="25" customFormat="1" x14ac:dyDescent="0.3">
      <c r="A21" s="25" t="s">
        <v>37</v>
      </c>
    </row>
    <row r="23" spans="1:9" x14ac:dyDescent="0.3">
      <c r="A23" t="s">
        <v>43</v>
      </c>
    </row>
    <row r="25" spans="1:9" x14ac:dyDescent="0.3">
      <c r="A25" s="1" t="s">
        <v>31</v>
      </c>
      <c r="B25">
        <f>C14/E19</f>
        <v>1.1777984226041176</v>
      </c>
    </row>
    <row r="26" spans="1:9" x14ac:dyDescent="0.3">
      <c r="A26" s="1" t="s">
        <v>30</v>
      </c>
      <c r="B26">
        <f>C16/E19</f>
        <v>1.3705984885409341</v>
      </c>
    </row>
    <row r="28" spans="1:9" x14ac:dyDescent="0.3">
      <c r="A28" s="20" t="s">
        <v>41</v>
      </c>
      <c r="B28" s="19" t="s">
        <v>16</v>
      </c>
      <c r="C28" s="19" t="s">
        <v>17</v>
      </c>
      <c r="D28" s="19" t="s">
        <v>14</v>
      </c>
    </row>
    <row r="29" spans="1:9" x14ac:dyDescent="0.3">
      <c r="A29" t="s">
        <v>18</v>
      </c>
      <c r="B29" s="21">
        <f>C3*$B$25</f>
        <v>-0.60421059079591233</v>
      </c>
      <c r="C29" s="21">
        <f>B29</f>
        <v>-0.60421059079591233</v>
      </c>
      <c r="D29" s="21">
        <f>C3*$B$26</f>
        <v>-0.70311702462149928</v>
      </c>
    </row>
    <row r="30" spans="1:9" x14ac:dyDescent="0.3">
      <c r="A30" t="s">
        <v>45</v>
      </c>
      <c r="B30">
        <v>0</v>
      </c>
      <c r="C30">
        <v>0</v>
      </c>
      <c r="D30">
        <v>0</v>
      </c>
    </row>
    <row r="31" spans="1:9" x14ac:dyDescent="0.3">
      <c r="A31" t="s">
        <v>19</v>
      </c>
      <c r="B31" s="21">
        <f>C4*$B$25</f>
        <v>-0.6689895040391387</v>
      </c>
      <c r="C31" s="21">
        <f>B31</f>
        <v>-0.6689895040391387</v>
      </c>
      <c r="D31" s="21">
        <f>C4*$B$26</f>
        <v>-0.77849994149125057</v>
      </c>
    </row>
    <row r="32" spans="1:9" x14ac:dyDescent="0.3">
      <c r="A32" t="s">
        <v>46</v>
      </c>
      <c r="B32" s="21">
        <f>C7*$B$25</f>
        <v>-0.46051918323821001</v>
      </c>
      <c r="C32" s="21">
        <f>B32</f>
        <v>-0.46051918323821001</v>
      </c>
      <c r="D32" s="21">
        <f>C7*$B$26</f>
        <v>-0.5359040090195053</v>
      </c>
      <c r="G32" s="21"/>
      <c r="H32" s="21"/>
      <c r="I32" s="21"/>
    </row>
    <row r="33" spans="1:9" x14ac:dyDescent="0.3">
      <c r="A33" t="s">
        <v>47</v>
      </c>
      <c r="B33" s="21">
        <f>C2*$B$25</f>
        <v>-0.67370069772955521</v>
      </c>
      <c r="C33" s="21">
        <f>B33</f>
        <v>-0.67370069772955521</v>
      </c>
      <c r="D33" s="21">
        <f>C2*$B$26</f>
        <v>-0.78398233544541429</v>
      </c>
      <c r="G33" s="21"/>
      <c r="H33" s="21"/>
      <c r="I33" s="21"/>
    </row>
    <row r="34" spans="1:9" x14ac:dyDescent="0.3">
      <c r="A34" t="s">
        <v>48</v>
      </c>
      <c r="B34" s="21">
        <f>B31</f>
        <v>-0.6689895040391387</v>
      </c>
      <c r="C34" s="21">
        <f t="shared" ref="C34:D34" si="1">C31</f>
        <v>-0.6689895040391387</v>
      </c>
      <c r="D34" s="21">
        <f t="shared" si="1"/>
        <v>-0.77849994149125057</v>
      </c>
    </row>
    <row r="35" spans="1:9" x14ac:dyDescent="0.3">
      <c r="A35" t="s">
        <v>49</v>
      </c>
      <c r="B35">
        <v>0</v>
      </c>
      <c r="C35">
        <v>0</v>
      </c>
      <c r="D35">
        <v>0</v>
      </c>
    </row>
    <row r="36" spans="1:9" x14ac:dyDescent="0.3">
      <c r="A36" t="s">
        <v>50</v>
      </c>
      <c r="B36" s="21">
        <f>C8*$B$25</f>
        <v>-0.63012215609320299</v>
      </c>
      <c r="C36" s="21">
        <f>B36</f>
        <v>-0.63012215609320299</v>
      </c>
      <c r="D36" s="21">
        <f>C8*$B$26</f>
        <v>-0.73327019136939986</v>
      </c>
    </row>
    <row r="37" spans="1:9" x14ac:dyDescent="0.3">
      <c r="A37" t="s">
        <v>51</v>
      </c>
      <c r="B37">
        <v>0</v>
      </c>
      <c r="C37">
        <v>0</v>
      </c>
      <c r="D37">
        <v>0</v>
      </c>
    </row>
    <row r="38" spans="1:9" x14ac:dyDescent="0.3">
      <c r="A38" t="s">
        <v>52</v>
      </c>
      <c r="B38">
        <v>0</v>
      </c>
      <c r="C38">
        <v>0</v>
      </c>
      <c r="D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E17" sqref="E17"/>
    </sheetView>
  </sheetViews>
  <sheetFormatPr defaultRowHeight="14.4" x14ac:dyDescent="0.3"/>
  <cols>
    <col min="1" max="1" width="16.88671875" customWidth="1"/>
    <col min="2" max="2" width="11.33203125" customWidth="1"/>
    <col min="3" max="3" width="10.44140625" customWidth="1"/>
    <col min="4" max="4" width="9.88671875" customWidth="1"/>
    <col min="5" max="5" width="13.88671875" customWidth="1"/>
    <col min="6" max="6" width="12.5546875" customWidth="1"/>
    <col min="7" max="7" width="15.109375" customWidth="1"/>
  </cols>
  <sheetData>
    <row r="1" spans="1:7" x14ac:dyDescent="0.3">
      <c r="A1" t="s">
        <v>2</v>
      </c>
    </row>
    <row r="2" spans="1:7" x14ac:dyDescent="0.3">
      <c r="A2" t="s">
        <v>3</v>
      </c>
    </row>
    <row r="4" spans="1:7" ht="15" thickBot="1" x14ac:dyDescent="0.35">
      <c r="A4" s="17" t="s">
        <v>4</v>
      </c>
      <c r="B4" s="18"/>
      <c r="C4" s="18"/>
      <c r="D4" s="18"/>
      <c r="E4" s="18"/>
      <c r="F4" s="18"/>
      <c r="G4" s="18"/>
    </row>
    <row r="5" spans="1:7" x14ac:dyDescent="0.3">
      <c r="A5" s="11"/>
      <c r="B5" s="3" t="s">
        <v>5</v>
      </c>
      <c r="C5" s="4"/>
      <c r="D5" s="5"/>
      <c r="E5" s="3" t="s">
        <v>6</v>
      </c>
      <c r="F5" s="4"/>
      <c r="G5" s="5"/>
    </row>
    <row r="6" spans="1:7" x14ac:dyDescent="0.3">
      <c r="A6" s="12" t="s">
        <v>7</v>
      </c>
      <c r="B6" s="14" t="s">
        <v>8</v>
      </c>
      <c r="C6" s="15" t="s">
        <v>9</v>
      </c>
      <c r="D6" s="16" t="s">
        <v>10</v>
      </c>
      <c r="E6" s="14" t="s">
        <v>11</v>
      </c>
      <c r="F6" s="15" t="s">
        <v>12</v>
      </c>
      <c r="G6" s="16" t="s">
        <v>13</v>
      </c>
    </row>
    <row r="7" spans="1:7" x14ac:dyDescent="0.3">
      <c r="A7" s="12" t="s">
        <v>11</v>
      </c>
      <c r="B7" s="6">
        <v>-0.12</v>
      </c>
      <c r="C7">
        <v>-0.21</v>
      </c>
      <c r="D7" s="7">
        <v>-0.25</v>
      </c>
      <c r="E7" s="6">
        <v>-0.28000000000000003</v>
      </c>
      <c r="F7">
        <v>0</v>
      </c>
      <c r="G7" s="7">
        <v>0</v>
      </c>
    </row>
    <row r="8" spans="1:7" x14ac:dyDescent="0.3">
      <c r="A8" s="12" t="s">
        <v>12</v>
      </c>
      <c r="B8" s="6">
        <v>-7.0000000000000007E-2</v>
      </c>
      <c r="C8">
        <v>-0.13</v>
      </c>
      <c r="D8" s="7">
        <v>-0.15</v>
      </c>
      <c r="E8" s="6">
        <v>0.03</v>
      </c>
      <c r="F8">
        <v>-0.21</v>
      </c>
      <c r="G8" s="7">
        <v>0</v>
      </c>
    </row>
    <row r="9" spans="1:7" ht="15" thickBot="1" x14ac:dyDescent="0.35">
      <c r="A9" s="13" t="s">
        <v>13</v>
      </c>
      <c r="B9" s="8">
        <v>-7.0000000000000007E-2</v>
      </c>
      <c r="C9" s="9">
        <v>-0.12</v>
      </c>
      <c r="D9" s="10">
        <v>-0.14000000000000001</v>
      </c>
      <c r="E9" s="8">
        <v>0</v>
      </c>
      <c r="F9" s="9">
        <v>0</v>
      </c>
      <c r="G9" s="10">
        <v>-0.22</v>
      </c>
    </row>
    <row r="11" spans="1:7" ht="15" thickBot="1" x14ac:dyDescent="0.35">
      <c r="A11" s="17" t="s">
        <v>14</v>
      </c>
      <c r="B11" s="18"/>
      <c r="C11" s="18"/>
      <c r="D11" s="18"/>
      <c r="E11" s="18"/>
      <c r="F11" s="18"/>
      <c r="G11" s="18"/>
    </row>
    <row r="12" spans="1:7" x14ac:dyDescent="0.3">
      <c r="A12" s="11"/>
      <c r="B12" s="3" t="s">
        <v>5</v>
      </c>
      <c r="C12" s="4"/>
      <c r="D12" s="5"/>
      <c r="E12" s="3" t="s">
        <v>6</v>
      </c>
      <c r="F12" s="4"/>
      <c r="G12" s="5"/>
    </row>
    <row r="13" spans="1:7" x14ac:dyDescent="0.3">
      <c r="A13" s="12" t="s">
        <v>7</v>
      </c>
      <c r="B13" s="14" t="s">
        <v>8</v>
      </c>
      <c r="C13" s="15" t="s">
        <v>9</v>
      </c>
      <c r="D13" s="16" t="s">
        <v>10</v>
      </c>
      <c r="E13" s="14" t="s">
        <v>11</v>
      </c>
      <c r="F13" s="15" t="s">
        <v>12</v>
      </c>
      <c r="G13" s="16" t="s">
        <v>13</v>
      </c>
    </row>
    <row r="14" spans="1:7" x14ac:dyDescent="0.3">
      <c r="A14" s="12" t="s">
        <v>11</v>
      </c>
      <c r="B14" s="6">
        <v>-0.11</v>
      </c>
      <c r="C14">
        <v>-0.18</v>
      </c>
      <c r="D14" s="7">
        <v>-0.22</v>
      </c>
      <c r="E14" s="6">
        <v>-0.33</v>
      </c>
      <c r="F14">
        <v>0.09</v>
      </c>
      <c r="G14" s="7">
        <v>0</v>
      </c>
    </row>
    <row r="15" spans="1:7" x14ac:dyDescent="0.3">
      <c r="A15" s="12" t="s">
        <v>12</v>
      </c>
      <c r="B15" s="6">
        <v>-0.15</v>
      </c>
      <c r="C15">
        <v>-0.25</v>
      </c>
      <c r="D15" s="7">
        <v>-0.3</v>
      </c>
      <c r="E15" s="6">
        <v>0.15</v>
      </c>
      <c r="F15">
        <v>-0.57999999999999996</v>
      </c>
      <c r="G15" s="7">
        <v>0.02</v>
      </c>
    </row>
    <row r="16" spans="1:7" ht="15" thickBot="1" x14ac:dyDescent="0.35">
      <c r="A16" s="13" t="s">
        <v>13</v>
      </c>
      <c r="B16" s="8">
        <v>-0.14000000000000001</v>
      </c>
      <c r="C16" s="9">
        <v>-0.24</v>
      </c>
      <c r="D16" s="10">
        <v>-0.28999999999999998</v>
      </c>
      <c r="E16" s="8">
        <v>0</v>
      </c>
      <c r="F16" s="9">
        <v>0.05</v>
      </c>
      <c r="G16" s="10">
        <v>-0.42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94660-68EC-4FFF-B0B4-0979608D2476}">
  <sheetPr>
    <tabColor theme="3"/>
  </sheetPr>
  <dimension ref="A1:D11"/>
  <sheetViews>
    <sheetView workbookViewId="0">
      <selection activeCell="G9" sqref="G9"/>
    </sheetView>
  </sheetViews>
  <sheetFormatPr defaultRowHeight="14.4" x14ac:dyDescent="0.3"/>
  <cols>
    <col min="1" max="1" width="29" customWidth="1"/>
    <col min="2" max="3" width="17.109375" customWidth="1"/>
    <col min="4" max="4" width="15.88671875" customWidth="1"/>
    <col min="17" max="17" width="11.33203125" customWidth="1"/>
    <col min="18" max="18" width="31.109375" bestFit="1" customWidth="1"/>
  </cols>
  <sheetData>
    <row r="1" spans="1:4" x14ac:dyDescent="0.3">
      <c r="A1" s="20" t="s">
        <v>15</v>
      </c>
      <c r="B1" s="19" t="s">
        <v>16</v>
      </c>
      <c r="C1" s="19" t="s">
        <v>17</v>
      </c>
      <c r="D1" s="19" t="s">
        <v>14</v>
      </c>
    </row>
    <row r="2" spans="1:4" x14ac:dyDescent="0.3">
      <c r="A2" t="s">
        <v>18</v>
      </c>
      <c r="B2" s="21">
        <f>calc!B29</f>
        <v>-0.60421059079591233</v>
      </c>
      <c r="C2" s="21">
        <f>calc!C29</f>
        <v>-0.60421059079591233</v>
      </c>
      <c r="D2" s="21">
        <f>calc!D29</f>
        <v>-0.70311702462149928</v>
      </c>
    </row>
    <row r="3" spans="1:4" x14ac:dyDescent="0.3">
      <c r="A3" t="s">
        <v>45</v>
      </c>
      <c r="B3" s="21">
        <f>calc!B30</f>
        <v>0</v>
      </c>
      <c r="C3" s="21">
        <f>calc!C30</f>
        <v>0</v>
      </c>
      <c r="D3" s="21">
        <f>calc!D30</f>
        <v>0</v>
      </c>
    </row>
    <row r="4" spans="1:4" x14ac:dyDescent="0.3">
      <c r="A4" t="s">
        <v>19</v>
      </c>
      <c r="B4" s="21">
        <f>calc!B31</f>
        <v>-0.6689895040391387</v>
      </c>
      <c r="C4" s="21">
        <f>calc!C31</f>
        <v>-0.6689895040391387</v>
      </c>
      <c r="D4" s="21">
        <f>calc!D31</f>
        <v>-0.77849994149125057</v>
      </c>
    </row>
    <row r="5" spans="1:4" x14ac:dyDescent="0.3">
      <c r="A5" t="s">
        <v>46</v>
      </c>
      <c r="B5" s="21">
        <f>calc!B32</f>
        <v>-0.46051918323821001</v>
      </c>
      <c r="C5" s="21">
        <f>calc!C32</f>
        <v>-0.46051918323821001</v>
      </c>
      <c r="D5" s="21">
        <f>calc!D32</f>
        <v>-0.5359040090195053</v>
      </c>
    </row>
    <row r="6" spans="1:4" x14ac:dyDescent="0.3">
      <c r="A6" t="s">
        <v>47</v>
      </c>
      <c r="B6" s="21">
        <f>calc!B33</f>
        <v>-0.67370069772955521</v>
      </c>
      <c r="C6" s="21">
        <f>calc!C33</f>
        <v>-0.67370069772955521</v>
      </c>
      <c r="D6" s="21">
        <f>calc!D33</f>
        <v>-0.78398233544541429</v>
      </c>
    </row>
    <row r="7" spans="1:4" x14ac:dyDescent="0.3">
      <c r="A7" t="s">
        <v>48</v>
      </c>
      <c r="B7" s="21">
        <f>calc!B34</f>
        <v>-0.6689895040391387</v>
      </c>
      <c r="C7" s="21">
        <f>calc!C34</f>
        <v>-0.6689895040391387</v>
      </c>
      <c r="D7" s="21">
        <f>calc!D34</f>
        <v>-0.77849994149125057</v>
      </c>
    </row>
    <row r="8" spans="1:4" x14ac:dyDescent="0.3">
      <c r="A8" t="s">
        <v>49</v>
      </c>
      <c r="B8" s="21">
        <f>calc!B35</f>
        <v>0</v>
      </c>
      <c r="C8" s="21">
        <f>calc!C35</f>
        <v>0</v>
      </c>
      <c r="D8" s="21">
        <f>calc!D35</f>
        <v>0</v>
      </c>
    </row>
    <row r="9" spans="1:4" x14ac:dyDescent="0.3">
      <c r="A9" t="s">
        <v>50</v>
      </c>
      <c r="B9" s="21">
        <f>calc!B36</f>
        <v>-0.63012215609320299</v>
      </c>
      <c r="C9" s="21">
        <f>calc!C36</f>
        <v>-0.63012215609320299</v>
      </c>
      <c r="D9" s="21">
        <f>calc!D36</f>
        <v>-0.73327019136939986</v>
      </c>
    </row>
    <row r="10" spans="1:4" x14ac:dyDescent="0.3">
      <c r="A10" t="s">
        <v>51</v>
      </c>
      <c r="B10" s="21">
        <f>calc!B37</f>
        <v>0</v>
      </c>
      <c r="C10" s="21">
        <f>calc!C37</f>
        <v>0</v>
      </c>
      <c r="D10" s="21">
        <f>calc!D37</f>
        <v>0</v>
      </c>
    </row>
    <row r="11" spans="1:4" x14ac:dyDescent="0.3">
      <c r="A11" t="s">
        <v>52</v>
      </c>
      <c r="B11" s="21">
        <f>calc!B38</f>
        <v>0</v>
      </c>
      <c r="C11" s="21">
        <f>calc!C38</f>
        <v>0</v>
      </c>
      <c r="D11" s="21">
        <f>calc!D38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08BDF573E2FFD46A5F05DED9AF68025" ma:contentTypeVersion="13" ma:contentTypeDescription="Ein neues Dokument erstellen." ma:contentTypeScope="" ma:versionID="ecf9d80fe0681d8e397c19ef62846c2e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928f64266605fa42fea75ae7d7349071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82311E5C-C25C-4547-A931-83857EF574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39C659-A369-496D-AE2C-F394A4B26226}"/>
</file>

<file path=customXml/itemProps3.xml><?xml version="1.0" encoding="utf-8"?>
<ds:datastoreItem xmlns:ds="http://schemas.openxmlformats.org/officeDocument/2006/customXml" ds:itemID="{312A6A28-5AEF-4757-8393-1704387B1774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</vt:lpstr>
      <vt:lpstr>old_EIA Table 1</vt:lpstr>
      <vt:lpstr>EoCEDwEC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Michael Steck</cp:lastModifiedBy>
  <cp:revision/>
  <dcterms:created xsi:type="dcterms:W3CDTF">2015-06-22T19:56:27Z</dcterms:created>
  <dcterms:modified xsi:type="dcterms:W3CDTF">2023-11-23T10:06:02Z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