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CFFF3300-D49F-4E6E-A8FD-00123CAFA909}" xr6:coauthVersionLast="47" xr6:coauthVersionMax="47" xr10:uidLastSave="{00000000-0000-0000-0000-000000000000}"/>
  <bookViews>
    <workbookView xWindow="43455" yWindow="1455" windowWidth="22575" windowHeight="12765"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<sst xmlns="http://schemas.openxmlformats.org/spreadsheetml/2006/main" count="12713" uniqueCount="2691">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</sst>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2633</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2633</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2554</v>
      </c>
      <c r="C12" s="1" t="s">
        <v>2555</v>
      </c>
      <c r="D12" s="2" t="s">
        <v>464</v>
      </c>
      <c r="E12" s="1" t="s">
        <v>2556</v>
      </c>
      <c r="F12" s="207">
        <v>0</v>
      </c>
      <c r="G12" s="207">
        <v>1</v>
      </c>
      <c r="H12" s="207">
        <v>1</v>
      </c>
      <c r="I12" s="47" t="s">
        <v>29</v>
      </c>
      <c r="J12" s="47" t="s">
        <v>2557</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2637</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2491</v>
      </c>
      <c r="C16" s="1" t="s">
        <v>2492</v>
      </c>
      <c r="D16" s="2" t="s">
        <v>2493</v>
      </c>
      <c r="E16" s="1" t="s">
        <v>2494</v>
      </c>
      <c r="F16" s="207">
        <v>0</v>
      </c>
      <c r="G16" s="207">
        <v>50</v>
      </c>
      <c r="H16" s="207">
        <v>1</v>
      </c>
      <c r="I16" s="47" t="s">
        <v>2634</v>
      </c>
      <c r="J16" s="47" t="s">
        <v>2495</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2560</v>
      </c>
      <c r="C28" s="1" t="s">
        <v>2562</v>
      </c>
      <c r="D28" s="102"/>
      <c r="E28" s="102"/>
      <c r="F28" s="2">
        <v>0</v>
      </c>
      <c r="G28" s="2">
        <v>1000</v>
      </c>
      <c r="H28" s="2">
        <v>20</v>
      </c>
      <c r="I28" s="2" t="str">
        <f>UnitControlCenter!B43</f>
        <v>2023 Euro / megawatt-hour (MWh)</v>
      </c>
      <c r="J28" s="47" t="s">
        <v>2563</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2510</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2483</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2656</v>
      </c>
      <c r="C37" t="s">
        <v>2655</v>
      </c>
      <c r="D37" t="s">
        <v>2656</v>
      </c>
      <c r="E37" s="126"/>
      <c r="F37">
        <v>0</v>
      </c>
      <c r="G37">
        <v>1</v>
      </c>
      <c r="H37">
        <v>1</v>
      </c>
      <c r="I37" s="219" t="s">
        <v>29</v>
      </c>
      <c r="J37" s="260" t="s">
        <v>2657</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2436</v>
      </c>
      <c r="C44" s="1" t="s">
        <v>2437</v>
      </c>
      <c r="D44" s="1" t="s">
        <v>2438</v>
      </c>
      <c r="E44" s="1" t="s">
        <v>2439</v>
      </c>
      <c r="F44" s="50">
        <v>0</v>
      </c>
      <c r="G44" s="51">
        <v>1</v>
      </c>
      <c r="H44" s="51">
        <v>0.01</v>
      </c>
      <c r="I44" s="2" t="s">
        <v>2440</v>
      </c>
      <c r="J44" s="47" t="s">
        <v>2441</v>
      </c>
      <c r="K44" s="47"/>
      <c r="L44" s="6"/>
      <c r="M44" s="146"/>
    </row>
    <row r="45" spans="1:14" ht="60" x14ac:dyDescent="0.25">
      <c r="A45" s="1" t="s">
        <v>8</v>
      </c>
      <c r="B45" s="1" t="s">
        <v>2498</v>
      </c>
      <c r="C45" s="1" t="s">
        <v>2496</v>
      </c>
      <c r="D45" s="1" t="s">
        <v>2497</v>
      </c>
      <c r="E45" s="1" t="s">
        <v>2501</v>
      </c>
      <c r="F45" s="229">
        <v>0</v>
      </c>
      <c r="G45" s="1">
        <v>100</v>
      </c>
      <c r="H45" s="1">
        <v>5</v>
      </c>
      <c r="I45" s="2" t="str">
        <f>UnitControlCenter!B51</f>
        <v>€/MWh</v>
      </c>
      <c r="J45" s="47" t="s">
        <v>2503</v>
      </c>
      <c r="K45" s="47"/>
      <c r="L45" s="6"/>
      <c r="M45" s="146"/>
    </row>
    <row r="46" spans="1:14" ht="60" x14ac:dyDescent="0.25">
      <c r="A46" s="1" t="s">
        <v>8</v>
      </c>
      <c r="B46" s="1" t="s">
        <v>2499</v>
      </c>
      <c r="C46" s="1" t="s">
        <v>2500</v>
      </c>
      <c r="D46" s="1" t="s">
        <v>2497</v>
      </c>
      <c r="E46" s="1" t="s">
        <v>2502</v>
      </c>
      <c r="F46" s="50">
        <v>0</v>
      </c>
      <c r="G46" s="51">
        <v>1</v>
      </c>
      <c r="H46" s="51">
        <v>0.01</v>
      </c>
      <c r="I46" s="2" t="s">
        <v>2505</v>
      </c>
      <c r="J46" s="47" t="s">
        <v>2504</v>
      </c>
      <c r="K46" s="47"/>
      <c r="L46" s="6"/>
      <c r="M46" s="146"/>
    </row>
    <row r="47" spans="1:14" ht="30" x14ac:dyDescent="0.25">
      <c r="A47" s="1" t="s">
        <v>8</v>
      </c>
      <c r="B47" s="1" t="s">
        <v>2506</v>
      </c>
      <c r="C47" s="1" t="s">
        <v>2507</v>
      </c>
      <c r="D47" s="1" t="s">
        <v>2506</v>
      </c>
      <c r="E47" s="1" t="s">
        <v>2508</v>
      </c>
      <c r="F47" s="229">
        <v>0</v>
      </c>
      <c r="G47" s="1">
        <v>100</v>
      </c>
      <c r="H47" s="1">
        <v>5</v>
      </c>
      <c r="I47" s="2" t="str">
        <f>UnitControlCenter!B50</f>
        <v>€/metric ton CO2e</v>
      </c>
      <c r="J47" s="47" t="s">
        <v>2509</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2680</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2687</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2645</v>
      </c>
      <c r="C87" t="s">
        <v>2646</v>
      </c>
      <c r="D87" s="126"/>
      <c r="E87" s="126"/>
      <c r="F87">
        <v>0</v>
      </c>
      <c r="G87">
        <v>1</v>
      </c>
      <c r="H87">
        <v>1</v>
      </c>
      <c r="I87" s="219" t="s">
        <v>29</v>
      </c>
      <c r="J87" t="s">
        <v>2647</v>
      </c>
    </row>
    <row r="88" spans="1:13" x14ac:dyDescent="0.25">
      <c r="A88" t="s">
        <v>10</v>
      </c>
      <c r="B88" t="s">
        <v>2648</v>
      </c>
      <c r="C88" t="s">
        <v>2649</v>
      </c>
      <c r="D88" s="126"/>
      <c r="E88" s="126"/>
      <c r="F88">
        <v>0</v>
      </c>
      <c r="G88">
        <v>1</v>
      </c>
      <c r="H88">
        <v>1</v>
      </c>
      <c r="I88" s="219" t="s">
        <v>29</v>
      </c>
      <c r="J88" t="s">
        <v>2650</v>
      </c>
    </row>
    <row r="89" spans="1:13" x14ac:dyDescent="0.25">
      <c r="A89" t="s">
        <v>10</v>
      </c>
      <c r="B89" t="s">
        <v>2651</v>
      </c>
      <c r="C89" t="s">
        <v>2652</v>
      </c>
      <c r="D89" s="126"/>
      <c r="E89" s="126"/>
      <c r="F89">
        <v>0</v>
      </c>
      <c r="G89">
        <v>1</v>
      </c>
      <c r="H89">
        <v>1</v>
      </c>
      <c r="I89" s="219" t="s">
        <v>29</v>
      </c>
      <c r="J89" t="s">
        <v>2653</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2484</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2485</v>
      </c>
      <c r="C104" s="1" t="s">
        <v>2486</v>
      </c>
      <c r="D104" s="102"/>
      <c r="E104" s="1" t="s">
        <v>2487</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2488</v>
      </c>
      <c r="C109" s="1" t="s">
        <v>2489</v>
      </c>
      <c r="D109" s="102"/>
      <c r="E109" s="1" t="s">
        <v>2490</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2555</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2638</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2642</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2640</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2444</v>
      </c>
      <c r="E258" s="47"/>
      <c r="F258" s="6" t="s">
        <v>2442</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2445</v>
      </c>
      <c r="E259" s="47"/>
      <c r="F259" s="6" t="s">
        <v>2443</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2562</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2638</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2642</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2640</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2444</v>
      </c>
      <c r="E286" s="47"/>
      <c r="F286" s="6" t="s">
        <v>2442</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2445</v>
      </c>
      <c r="E287" s="47"/>
      <c r="F287" s="6" t="s">
        <v>2443</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2638</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2642</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2640</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2444</v>
      </c>
      <c r="E311" s="47"/>
      <c r="F311" s="6" t="s">
        <v>2442</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2445</v>
      </c>
      <c r="E312" s="47"/>
      <c r="F312" s="6" t="s">
        <v>2443</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2638</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2642</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2640</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2444</v>
      </c>
      <c r="E336" s="47"/>
      <c r="F336" s="6" t="s">
        <v>2442</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2445</v>
      </c>
      <c r="E337" s="47"/>
      <c r="F337" s="6" t="s">
        <v>2443</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2638</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2642</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2640</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2444</v>
      </c>
      <c r="E360" s="47"/>
      <c r="F360" s="6" t="s">
        <v>2442</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2445</v>
      </c>
      <c r="E361" s="47"/>
      <c r="F361" s="6" t="s">
        <v>2443</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2638</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2642</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2640</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2444</v>
      </c>
      <c r="E384" s="47"/>
      <c r="F384" s="6" t="s">
        <v>2442</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2445</v>
      </c>
      <c r="E385" s="47"/>
      <c r="F385" s="6" t="s">
        <v>2443</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2655</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2654</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2444</v>
      </c>
      <c r="E408" s="47"/>
      <c r="F408" s="6" t="s">
        <v>2442</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2445</v>
      </c>
      <c r="E409" s="47"/>
      <c r="F409" s="6" t="s">
        <v>2443</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2638</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2642</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2640</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2444</v>
      </c>
      <c r="E433" s="47"/>
      <c r="F433" s="6" t="s">
        <v>2442</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2445</v>
      </c>
      <c r="E434" s="47"/>
      <c r="F434" s="6" t="s">
        <v>2443</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2638</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2642</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2640</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2444</v>
      </c>
      <c r="E461" s="47"/>
      <c r="F461" s="6" t="s">
        <v>2442</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2445</v>
      </c>
      <c r="E462" s="47"/>
      <c r="F462" s="6" t="s">
        <v>2443</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2638</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2642</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2640</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2444</v>
      </c>
      <c r="E485" s="47"/>
      <c r="F485" s="6" t="s">
        <v>2442</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2445</v>
      </c>
      <c r="E486" s="47"/>
      <c r="F486" s="6" t="s">
        <v>2443</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2437</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2496</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2500</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2507</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2638</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2642</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2640</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2444</v>
      </c>
      <c r="F512" s="6" t="s">
        <v>2442</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2445</v>
      </c>
      <c r="F513" s="6" t="s">
        <v>2443</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2553</v>
      </c>
      <c r="F599" t="s">
        <v>1993</v>
      </c>
      <c r="G599" s="47" t="s">
        <v>2553</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2553</v>
      </c>
      <c r="F607" t="s">
        <v>1661</v>
      </c>
      <c r="G607" s="47" t="s">
        <v>2553</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2553</v>
      </c>
      <c r="F615" t="s">
        <v>1934</v>
      </c>
      <c r="G615" s="47" t="s">
        <v>2553</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2553</v>
      </c>
      <c r="F623" t="s">
        <v>1935</v>
      </c>
      <c r="G623" s="47" t="s">
        <v>2553</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2553</v>
      </c>
      <c r="F631" t="s">
        <v>1936</v>
      </c>
      <c r="G631" s="47" t="s">
        <v>2553</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2553</v>
      </c>
      <c r="F639" t="s">
        <v>1937</v>
      </c>
      <c r="G639" s="47" t="s">
        <v>2553</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2553</v>
      </c>
      <c r="F647" t="s">
        <v>1938</v>
      </c>
      <c r="G647" s="47" t="s">
        <v>2553</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2553</v>
      </c>
      <c r="F655" t="s">
        <v>1939</v>
      </c>
      <c r="G655" s="47" t="s">
        <v>2553</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2553</v>
      </c>
      <c r="F663" t="s">
        <v>1940</v>
      </c>
      <c r="G663" s="47" t="s">
        <v>2553</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2553</v>
      </c>
      <c r="F671" t="s">
        <v>1480</v>
      </c>
      <c r="G671" s="47" t="s">
        <v>2553</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2553</v>
      </c>
      <c r="F679" t="s">
        <v>1941</v>
      </c>
      <c r="G679" s="47" t="s">
        <v>2553</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2553</v>
      </c>
      <c r="F687" t="s">
        <v>1942</v>
      </c>
      <c r="G687" s="47" t="s">
        <v>2553</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2553</v>
      </c>
      <c r="F695" t="s">
        <v>1943</v>
      </c>
      <c r="G695" s="47" t="s">
        <v>2553</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2553</v>
      </c>
      <c r="F703" t="s">
        <v>1481</v>
      </c>
      <c r="G703" s="47" t="s">
        <v>2553</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2553</v>
      </c>
      <c r="F711" t="s">
        <v>1944</v>
      </c>
      <c r="G711" s="47" t="s">
        <v>2553</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2553</v>
      </c>
      <c r="F719" t="s">
        <v>1945</v>
      </c>
      <c r="G719" s="47" t="s">
        <v>2553</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2553</v>
      </c>
      <c r="F727" t="s">
        <v>1946</v>
      </c>
      <c r="G727" s="47" t="s">
        <v>2553</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2553</v>
      </c>
      <c r="F735" t="s">
        <v>1947</v>
      </c>
      <c r="G735" s="47" t="s">
        <v>2553</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2553</v>
      </c>
      <c r="F743" t="s">
        <v>1948</v>
      </c>
      <c r="G743" s="47" t="s">
        <v>2553</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2553</v>
      </c>
      <c r="F751" t="s">
        <v>1949</v>
      </c>
      <c r="G751" s="47" t="s">
        <v>2553</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2553</v>
      </c>
      <c r="F759" t="s">
        <v>1950</v>
      </c>
      <c r="G759" s="47" t="s">
        <v>2553</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2553</v>
      </c>
      <c r="F767" t="s">
        <v>1951</v>
      </c>
      <c r="G767" s="47" t="s">
        <v>2553</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2553</v>
      </c>
      <c r="F775" t="s">
        <v>1952</v>
      </c>
      <c r="G775" s="47" t="s">
        <v>2553</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2553</v>
      </c>
      <c r="F783" t="s">
        <v>1994</v>
      </c>
      <c r="G783" s="47" t="s">
        <v>2553</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2553</v>
      </c>
      <c r="F791" t="s">
        <v>1953</v>
      </c>
      <c r="G791" s="47" t="s">
        <v>2553</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2553</v>
      </c>
      <c r="F804" t="s">
        <v>1993</v>
      </c>
      <c r="G804" s="47" t="s">
        <v>2553</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2553</v>
      </c>
      <c r="F812" t="s">
        <v>1661</v>
      </c>
      <c r="G812" s="47" t="s">
        <v>2553</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2553</v>
      </c>
      <c r="F820" t="s">
        <v>1934</v>
      </c>
      <c r="G820" s="47" t="s">
        <v>2553</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2553</v>
      </c>
      <c r="F828" t="s">
        <v>1935</v>
      </c>
      <c r="G828" s="47" t="s">
        <v>2553</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2553</v>
      </c>
      <c r="F836" t="s">
        <v>1936</v>
      </c>
      <c r="G836" s="47" t="s">
        <v>2553</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2553</v>
      </c>
      <c r="F844" t="s">
        <v>1937</v>
      </c>
      <c r="G844" s="47" t="s">
        <v>2553</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2553</v>
      </c>
      <c r="F852" t="s">
        <v>1938</v>
      </c>
      <c r="G852" s="47" t="s">
        <v>2553</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2553</v>
      </c>
      <c r="F860" t="s">
        <v>1939</v>
      </c>
      <c r="G860" s="47" t="s">
        <v>2553</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2553</v>
      </c>
      <c r="F868" t="s">
        <v>1940</v>
      </c>
      <c r="G868" s="47" t="s">
        <v>2553</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2553</v>
      </c>
      <c r="F876" t="s">
        <v>1480</v>
      </c>
      <c r="G876" s="47" t="s">
        <v>2553</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2553</v>
      </c>
      <c r="F884" t="s">
        <v>1941</v>
      </c>
      <c r="G884" s="47" t="s">
        <v>2553</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2553</v>
      </c>
      <c r="F892" t="s">
        <v>1942</v>
      </c>
      <c r="G892" s="47" t="s">
        <v>2553</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2553</v>
      </c>
      <c r="F900" t="s">
        <v>1943</v>
      </c>
      <c r="G900" s="47" t="s">
        <v>2553</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2553</v>
      </c>
      <c r="F908" t="s">
        <v>1481</v>
      </c>
      <c r="G908" s="47" t="s">
        <v>2553</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2553</v>
      </c>
      <c r="F916" t="s">
        <v>1944</v>
      </c>
      <c r="G916" s="47" t="s">
        <v>2553</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2553</v>
      </c>
      <c r="F924" t="s">
        <v>1945</v>
      </c>
      <c r="G924" s="47" t="s">
        <v>2553</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2553</v>
      </c>
      <c r="F932" t="s">
        <v>1946</v>
      </c>
      <c r="G932" s="47" t="s">
        <v>2553</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2553</v>
      </c>
      <c r="F940" t="s">
        <v>1947</v>
      </c>
      <c r="G940" s="47" t="s">
        <v>2553</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2553</v>
      </c>
      <c r="F948" t="s">
        <v>1948</v>
      </c>
      <c r="G948" s="47" t="s">
        <v>2553</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2553</v>
      </c>
      <c r="F956" t="s">
        <v>1949</v>
      </c>
      <c r="G956" s="47" t="s">
        <v>2553</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2553</v>
      </c>
      <c r="F964" t="s">
        <v>1950</v>
      </c>
      <c r="G964" s="47" t="s">
        <v>2553</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2553</v>
      </c>
      <c r="F972" t="s">
        <v>1951</v>
      </c>
      <c r="G972" s="47" t="s">
        <v>2553</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2553</v>
      </c>
      <c r="F980" t="s">
        <v>1952</v>
      </c>
      <c r="G980" s="47" t="s">
        <v>2553</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2553</v>
      </c>
      <c r="F988" t="s">
        <v>1994</v>
      </c>
      <c r="G988" s="47" t="s">
        <v>2553</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2553</v>
      </c>
      <c r="F996" t="s">
        <v>1953</v>
      </c>
      <c r="G996" s="47" t="s">
        <v>2553</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2680</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2646</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2649</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2652</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2639</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2641</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2444</v>
      </c>
      <c r="E1415" s="47"/>
      <c r="F1415" s="6" t="s">
        <v>2446</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2445</v>
      </c>
      <c r="E1416" s="47"/>
      <c r="F1416" s="6" t="s">
        <v>2447</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2639</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2641</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2444</v>
      </c>
      <c r="E1479" s="47"/>
      <c r="F1479" s="6" t="s">
        <v>2446</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2445</v>
      </c>
      <c r="E1480" s="47"/>
      <c r="F1480" s="6" t="s">
        <v>2447</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2484</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2486</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2489</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2537</v>
      </c>
      <c r="B5" t="s">
        <v>2659</v>
      </c>
    </row>
    <row r="6" spans="1:2" x14ac:dyDescent="0.25">
      <c r="A6" s="139" t="s">
        <v>1220</v>
      </c>
      <c r="B6" t="s">
        <v>1220</v>
      </c>
    </row>
    <row r="7" spans="1:2" x14ac:dyDescent="0.25">
      <c r="A7" s="139" t="s">
        <v>2538</v>
      </c>
      <c r="B7" t="s">
        <v>2658</v>
      </c>
    </row>
    <row r="8" spans="1:2" ht="30" x14ac:dyDescent="0.25">
      <c r="A8" s="139" t="s">
        <v>2561</v>
      </c>
      <c r="B8" t="s">
        <v>2675</v>
      </c>
    </row>
    <row r="9" spans="1:2" x14ac:dyDescent="0.25">
      <c r="A9" s="139" t="s">
        <v>2539</v>
      </c>
      <c r="B9" t="s">
        <v>2661</v>
      </c>
    </row>
    <row r="10" spans="1:2" x14ac:dyDescent="0.25">
      <c r="A10" s="139" t="s">
        <v>2540</v>
      </c>
      <c r="B10" t="s">
        <v>2662</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2541</v>
      </c>
      <c r="B14" t="s">
        <v>2663</v>
      </c>
    </row>
    <row r="15" spans="1:2" x14ac:dyDescent="0.25">
      <c r="A15" s="139" t="s">
        <v>353</v>
      </c>
      <c r="B15" t="s">
        <v>353</v>
      </c>
    </row>
    <row r="16" spans="1:2" x14ac:dyDescent="0.25">
      <c r="A16" s="139" t="s">
        <v>354</v>
      </c>
      <c r="B16" t="s">
        <v>354</v>
      </c>
    </row>
    <row r="17" spans="1:2" x14ac:dyDescent="0.25">
      <c r="A17" s="139" t="s">
        <v>2424</v>
      </c>
      <c r="B17" t="s">
        <v>2424</v>
      </c>
    </row>
    <row r="18" spans="1:2" x14ac:dyDescent="0.25">
      <c r="A18" s="139" t="s">
        <v>2211</v>
      </c>
      <c r="B18" t="s">
        <v>2211</v>
      </c>
    </row>
    <row r="19" spans="1:2" x14ac:dyDescent="0.25">
      <c r="A19" s="139" t="s">
        <v>2212</v>
      </c>
      <c r="B19" t="s">
        <v>2212</v>
      </c>
    </row>
    <row r="20" spans="1:2" x14ac:dyDescent="0.25">
      <c r="A20" s="139" t="s">
        <v>2542</v>
      </c>
      <c r="B20" t="s">
        <v>2660</v>
      </c>
    </row>
    <row r="21" spans="1:2" x14ac:dyDescent="0.25">
      <c r="A21" s="139" t="s">
        <v>355</v>
      </c>
      <c r="B21" t="s">
        <v>355</v>
      </c>
    </row>
    <row r="22" spans="1:2" x14ac:dyDescent="0.25">
      <c r="A22" s="139" t="s">
        <v>2543</v>
      </c>
      <c r="B22" t="s">
        <v>2664</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2544</v>
      </c>
      <c r="B31" t="s">
        <v>2665</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2689</v>
      </c>
    </row>
    <row r="37" spans="1:2" x14ac:dyDescent="0.25">
      <c r="A37" s="139" t="s">
        <v>2545</v>
      </c>
      <c r="B37" t="s">
        <v>2666</v>
      </c>
    </row>
    <row r="38" spans="1:2" x14ac:dyDescent="0.25">
      <c r="A38" s="139" t="s">
        <v>2546</v>
      </c>
      <c r="B38" t="s">
        <v>2667</v>
      </c>
    </row>
    <row r="39" spans="1:2" x14ac:dyDescent="0.25">
      <c r="A39" s="139" t="s">
        <v>2547</v>
      </c>
      <c r="B39" t="s">
        <v>2668</v>
      </c>
    </row>
    <row r="40" spans="1:2" x14ac:dyDescent="0.25">
      <c r="A40" s="139" t="s">
        <v>2548</v>
      </c>
      <c r="B40" t="s">
        <v>2669</v>
      </c>
    </row>
    <row r="41" spans="1:2" x14ac:dyDescent="0.25">
      <c r="A41" s="139" t="s">
        <v>2549</v>
      </c>
      <c r="B41" t="s">
        <v>2670</v>
      </c>
    </row>
    <row r="42" spans="1:2" x14ac:dyDescent="0.25">
      <c r="A42" s="139" t="s">
        <v>2550</v>
      </c>
      <c r="B42" t="s">
        <v>2671</v>
      </c>
    </row>
    <row r="43" spans="1:2" x14ac:dyDescent="0.25">
      <c r="A43" s="139" t="s">
        <v>2543</v>
      </c>
      <c r="B43" t="s">
        <v>2664</v>
      </c>
    </row>
    <row r="44" spans="1:2" x14ac:dyDescent="0.25">
      <c r="A44" s="139" t="s">
        <v>2167</v>
      </c>
      <c r="B44" t="s">
        <v>2672</v>
      </c>
    </row>
    <row r="45" spans="1:2" x14ac:dyDescent="0.25">
      <c r="A45" s="139" t="s">
        <v>2551</v>
      </c>
      <c r="B45" t="s">
        <v>2674</v>
      </c>
    </row>
    <row r="46" spans="1:2" x14ac:dyDescent="0.25">
      <c r="A46" s="139" t="s">
        <v>2552</v>
      </c>
      <c r="B46" t="s">
        <v>2673</v>
      </c>
    </row>
    <row r="48" spans="1:2" x14ac:dyDescent="0.25">
      <c r="A48" s="261" t="s">
        <v>1721</v>
      </c>
      <c r="B48" s="261"/>
    </row>
    <row r="49" spans="1:5" x14ac:dyDescent="0.25">
      <c r="A49" s="137" t="s">
        <v>1718</v>
      </c>
      <c r="B49" s="137" t="s">
        <v>1719</v>
      </c>
      <c r="E49" t="s">
        <v>2632</v>
      </c>
    </row>
    <row r="50" spans="1:5" x14ac:dyDescent="0.25">
      <c r="A50" s="100" t="s">
        <v>139</v>
      </c>
      <c r="B50" t="s">
        <v>2635</v>
      </c>
    </row>
    <row r="51" spans="1:5" x14ac:dyDescent="0.25">
      <c r="A51" s="100" t="s">
        <v>141</v>
      </c>
      <c r="B51" t="s">
        <v>2636</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119" activePane="bottomLeft" state="frozen"/>
      <selection pane="bottomLeft" activeCell="A119" sqref="A11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2428</v>
      </c>
    </row>
    <row r="2" spans="1:10" x14ac:dyDescent="0.25">
      <c r="A2" s="2" t="s">
        <v>1226</v>
      </c>
      <c r="B2" s="1" t="s">
        <v>1227</v>
      </c>
      <c r="C2" s="44">
        <v>1</v>
      </c>
      <c r="D2" s="1" t="s">
        <v>63</v>
      </c>
      <c r="E2" s="1" t="s">
        <v>64</v>
      </c>
      <c r="F2" s="1" t="str">
        <f>UnitControlCenter!$B$3</f>
        <v>million metric tons / year</v>
      </c>
      <c r="G2" s="1" t="s">
        <v>175</v>
      </c>
      <c r="J2" s="1" t="s">
        <v>2434</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2435</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2531</v>
      </c>
      <c r="H95" s="1" t="s">
        <v>2525</v>
      </c>
      <c r="I95" s="1" t="s">
        <v>2526</v>
      </c>
    </row>
    <row r="96" spans="1:10" ht="270" x14ac:dyDescent="0.25">
      <c r="A96" s="2" t="s">
        <v>1363</v>
      </c>
      <c r="B96" s="2" t="s">
        <v>1239</v>
      </c>
      <c r="C96" s="44">
        <v>1</v>
      </c>
      <c r="D96" s="1" t="s">
        <v>65</v>
      </c>
      <c r="E96" s="1" t="s">
        <v>64</v>
      </c>
      <c r="F96" s="1" t="str">
        <f>UnitControlCenter!$B$16</f>
        <v>terawatt-hours (TWh) / year</v>
      </c>
      <c r="G96" s="1" t="s">
        <v>2532</v>
      </c>
      <c r="H96" s="1" t="s">
        <v>2525</v>
      </c>
      <c r="I96" s="1" t="s">
        <v>2526</v>
      </c>
    </row>
    <row r="97" spans="1:10" ht="225" x14ac:dyDescent="0.25">
      <c r="A97" s="2" t="s">
        <v>1363</v>
      </c>
      <c r="B97" s="2" t="s">
        <v>1240</v>
      </c>
      <c r="C97" s="44">
        <v>1</v>
      </c>
      <c r="D97" s="1" t="s">
        <v>65</v>
      </c>
      <c r="E97" s="1" t="s">
        <v>66</v>
      </c>
      <c r="F97" s="1" t="str">
        <f>UnitControlCenter!$B$21</f>
        <v>gigawatts (GW) / year</v>
      </c>
      <c r="G97" s="1" t="s">
        <v>2533</v>
      </c>
      <c r="H97" s="1" t="s">
        <v>2529</v>
      </c>
      <c r="I97" s="1" t="s">
        <v>2527</v>
      </c>
    </row>
    <row r="98" spans="1:10" ht="255" x14ac:dyDescent="0.25">
      <c r="A98" s="2" t="s">
        <v>1363</v>
      </c>
      <c r="B98" s="2" t="s">
        <v>1241</v>
      </c>
      <c r="C98" s="44">
        <v>1</v>
      </c>
      <c r="D98" s="1" t="s">
        <v>65</v>
      </c>
      <c r="E98" s="1" t="s">
        <v>64</v>
      </c>
      <c r="F98" s="1" t="str">
        <f>UnitControlCenter!$B$21</f>
        <v>gigawatts (GW) / year</v>
      </c>
      <c r="G98" s="1" t="s">
        <v>2534</v>
      </c>
      <c r="H98" s="1" t="s">
        <v>2530</v>
      </c>
      <c r="I98" s="1" t="s">
        <v>2528</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95" x14ac:dyDescent="0.25">
      <c r="A103" s="2" t="s">
        <v>2019</v>
      </c>
      <c r="B103" s="2" t="s">
        <v>1242</v>
      </c>
      <c r="C103" s="44">
        <v>1</v>
      </c>
      <c r="D103" s="1" t="s">
        <v>65</v>
      </c>
      <c r="E103" s="1" t="s">
        <v>1254</v>
      </c>
      <c r="F103" s="1" t="str">
        <f>UnitControlCenter!$B$22</f>
        <v>2023 Euro / megawatt-hour (MWh)</v>
      </c>
      <c r="G103" s="1" t="s">
        <v>2448</v>
      </c>
      <c r="H103" s="1" t="s">
        <v>2688</v>
      </c>
      <c r="I103" s="44" t="s">
        <v>2523</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2450</v>
      </c>
      <c r="H105" s="1" t="s">
        <v>2522</v>
      </c>
      <c r="I105" s="44" t="s">
        <v>2524</v>
      </c>
    </row>
    <row r="106" spans="1:10" ht="225" x14ac:dyDescent="0.25">
      <c r="A106" s="2" t="s">
        <v>2019</v>
      </c>
      <c r="B106" s="2" t="s">
        <v>1357</v>
      </c>
      <c r="C106" s="44">
        <v>1</v>
      </c>
      <c r="D106" s="1" t="s">
        <v>65</v>
      </c>
      <c r="E106" s="1" t="s">
        <v>66</v>
      </c>
      <c r="F106" s="1" t="str">
        <f>UnitControlCenter!$B$23</f>
        <v>cubic km / yr</v>
      </c>
      <c r="G106" s="1" t="s">
        <v>2449</v>
      </c>
      <c r="H106" s="1" t="s">
        <v>2521</v>
      </c>
      <c r="I106" s="44" t="s">
        <v>2523</v>
      </c>
    </row>
    <row r="107" spans="1:10" s="135" customFormat="1" ht="225.75" thickBot="1" x14ac:dyDescent="0.3">
      <c r="A107" s="134" t="s">
        <v>2019</v>
      </c>
      <c r="B107" s="134" t="s">
        <v>1358</v>
      </c>
      <c r="C107" s="141">
        <v>1</v>
      </c>
      <c r="D107" s="135" t="s">
        <v>65</v>
      </c>
      <c r="E107" s="135" t="s">
        <v>66</v>
      </c>
      <c r="F107" s="135" t="str">
        <f>UnitControlCenter!$B$23</f>
        <v>cubic km / yr</v>
      </c>
      <c r="G107" s="135" t="s">
        <v>2451</v>
      </c>
      <c r="H107" s="1" t="s">
        <v>2521</v>
      </c>
      <c r="I107" s="44" t="s">
        <v>2523</v>
      </c>
    </row>
    <row r="108" spans="1:10" ht="409.5" x14ac:dyDescent="0.25">
      <c r="A108" s="2" t="s">
        <v>2415</v>
      </c>
      <c r="B108" s="2" t="s">
        <v>2416</v>
      </c>
      <c r="C108" s="44">
        <v>1</v>
      </c>
      <c r="D108" s="1" t="s">
        <v>65</v>
      </c>
      <c r="E108" s="1" t="s">
        <v>2422</v>
      </c>
      <c r="F108" s="1" t="str">
        <f>UnitControlCenter!$B$17</f>
        <v>terawatt-hours (TWh)</v>
      </c>
      <c r="G108" s="1" t="s">
        <v>2477</v>
      </c>
      <c r="H108" s="1" t="s">
        <v>2473</v>
      </c>
      <c r="I108" s="1" t="s">
        <v>2474</v>
      </c>
    </row>
    <row r="109" spans="1:10" ht="409.5" x14ac:dyDescent="0.25">
      <c r="A109" s="2" t="s">
        <v>2415</v>
      </c>
      <c r="B109" s="2" t="s">
        <v>2417</v>
      </c>
      <c r="C109" s="44">
        <v>1</v>
      </c>
      <c r="D109" s="1" t="s">
        <v>65</v>
      </c>
      <c r="E109" s="1" t="s">
        <v>2422</v>
      </c>
      <c r="F109" s="1" t="str">
        <f>UnitControlCenter!$B$17</f>
        <v>terawatt-hours (TWh)</v>
      </c>
      <c r="G109" s="1" t="s">
        <v>2478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2480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2681</v>
      </c>
      <c r="C114" s="44">
        <v>1</v>
      </c>
      <c r="D114" s="1" t="s">
        <v>65</v>
      </c>
      <c r="E114" s="1" t="s">
        <v>2682</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2683</v>
      </c>
      <c r="C115" s="44">
        <v>1</v>
      </c>
      <c r="D115" s="1" t="s">
        <v>65</v>
      </c>
      <c r="E115" s="1" t="s">
        <v>2682</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2684</v>
      </c>
      <c r="C116" s="44">
        <v>1</v>
      </c>
      <c r="D116" s="1" t="s">
        <v>65</v>
      </c>
      <c r="E116" s="1" t="s">
        <v>2682</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2685</v>
      </c>
      <c r="C117" s="44">
        <v>1</v>
      </c>
      <c r="D117" s="1" t="s">
        <v>65</v>
      </c>
      <c r="E117" s="1" t="s">
        <v>2682</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2690</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2686</v>
      </c>
      <c r="C119" s="141">
        <v>1</v>
      </c>
      <c r="D119" s="135" t="s">
        <v>65</v>
      </c>
      <c r="E119" s="135" t="s">
        <v>2682</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2558</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2559</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2481</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2482</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2515</v>
      </c>
      <c r="H161" s="1" t="s">
        <v>2514</v>
      </c>
      <c r="I161" s="1" t="s">
        <v>2513</v>
      </c>
    </row>
    <row r="162" spans="1:10" ht="75" x14ac:dyDescent="0.25">
      <c r="A162" s="2" t="s">
        <v>1314</v>
      </c>
      <c r="B162" s="2" t="s">
        <v>1316</v>
      </c>
      <c r="C162" s="44">
        <v>1</v>
      </c>
      <c r="D162" s="1" t="s">
        <v>65</v>
      </c>
      <c r="E162" s="1" t="s">
        <v>66</v>
      </c>
      <c r="F162" s="1" t="str">
        <f>UnitControlCenter!$B$30</f>
        <v>quads / year</v>
      </c>
      <c r="G162" s="1" t="s">
        <v>2516</v>
      </c>
      <c r="H162" s="1" t="s">
        <v>2155</v>
      </c>
      <c r="I162" s="1" t="s">
        <v>2156</v>
      </c>
    </row>
    <row r="163" spans="1:10" ht="75" x14ac:dyDescent="0.25">
      <c r="A163" s="2" t="s">
        <v>1314</v>
      </c>
      <c r="B163" s="2" t="s">
        <v>2511</v>
      </c>
      <c r="C163" s="44">
        <v>1</v>
      </c>
      <c r="D163" s="1" t="s">
        <v>65</v>
      </c>
      <c r="E163" s="1" t="s">
        <v>66</v>
      </c>
      <c r="F163" s="1" t="str">
        <f>UnitControlCenter!$B$30</f>
        <v>quads / year</v>
      </c>
      <c r="G163" s="1" t="s">
        <v>2535</v>
      </c>
      <c r="H163" s="1" t="s">
        <v>2517</v>
      </c>
      <c r="I163" s="44" t="s">
        <v>2518</v>
      </c>
    </row>
    <row r="164" spans="1:10" ht="75" x14ac:dyDescent="0.25">
      <c r="A164" s="2" t="s">
        <v>1314</v>
      </c>
      <c r="B164" s="2" t="s">
        <v>2512</v>
      </c>
      <c r="C164" s="44">
        <v>1</v>
      </c>
      <c r="D164" s="1" t="s">
        <v>65</v>
      </c>
      <c r="E164" s="1" t="s">
        <v>66</v>
      </c>
      <c r="F164" s="1" t="str">
        <f>UnitControlCenter!$B$30</f>
        <v>quads / year</v>
      </c>
      <c r="G164" s="1" t="s">
        <v>2536</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2519</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2520</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2453</v>
      </c>
      <c r="B3" s="224" t="s">
        <v>2455</v>
      </c>
      <c r="C3" s="221"/>
      <c r="D3" s="223" t="s">
        <v>2454</v>
      </c>
    </row>
    <row r="4" spans="1:5" x14ac:dyDescent="0.25">
      <c r="A4" t="s">
        <v>1452</v>
      </c>
      <c r="B4" s="20" t="s">
        <v>1446</v>
      </c>
      <c r="C4" s="130"/>
      <c r="D4" s="225" t="s">
        <v>2457</v>
      </c>
      <c r="E4" t="s">
        <v>2460</v>
      </c>
    </row>
    <row r="5" spans="1:5" x14ac:dyDescent="0.25">
      <c r="A5" t="s">
        <v>2464</v>
      </c>
      <c r="B5" s="113" t="s">
        <v>2465</v>
      </c>
      <c r="C5" s="226"/>
      <c r="D5" s="225" t="s">
        <v>2459</v>
      </c>
      <c r="E5" t="s">
        <v>2463</v>
      </c>
    </row>
    <row r="6" spans="1:5" x14ac:dyDescent="0.25">
      <c r="A6" t="s">
        <v>1958</v>
      </c>
      <c r="B6" s="113" t="s">
        <v>2466</v>
      </c>
      <c r="C6" s="153"/>
      <c r="D6" t="s">
        <v>2470</v>
      </c>
    </row>
    <row r="7" spans="1:5" x14ac:dyDescent="0.25">
      <c r="A7" t="s">
        <v>2471</v>
      </c>
      <c r="B7" s="113" t="s">
        <v>2472</v>
      </c>
      <c r="C7" s="228"/>
      <c r="D7" s="227" t="s">
        <v>2443</v>
      </c>
    </row>
    <row r="8" spans="1:5" x14ac:dyDescent="0.25">
      <c r="A8" t="s">
        <v>1412</v>
      </c>
      <c r="B8" s="20" t="s">
        <v>1423</v>
      </c>
      <c r="C8" s="118"/>
      <c r="D8" t="s">
        <v>436</v>
      </c>
    </row>
    <row r="9" spans="1:5" x14ac:dyDescent="0.25">
      <c r="A9" t="s">
        <v>2427</v>
      </c>
      <c r="B9" s="20" t="s">
        <v>2426</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2467</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2425</v>
      </c>
      <c r="B25" s="20" t="s">
        <v>2468</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2469</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2464</v>
      </c>
      <c r="B32" s="113" t="s">
        <v>2465</v>
      </c>
      <c r="C32" s="226"/>
      <c r="D32" t="s">
        <v>2458</v>
      </c>
      <c r="E32" t="s">
        <v>2462</v>
      </c>
    </row>
    <row r="33" spans="1:5" x14ac:dyDescent="0.25">
      <c r="A33" t="s">
        <v>1452</v>
      </c>
      <c r="B33" s="20" t="s">
        <v>1446</v>
      </c>
      <c r="C33" s="130"/>
      <c r="D33" s="225" t="s">
        <v>2456</v>
      </c>
      <c r="E33" t="s">
        <v>2461</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2643</v>
      </c>
      <c r="B3" t="s">
        <v>2644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2428</v>
      </c>
      <c r="B1" s="216" t="s">
        <v>2452</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2428</v>
      </c>
      <c r="B1" s="216" t="s">
        <v>2429</v>
      </c>
      <c r="C1" s="216" t="s">
        <v>2430</v>
      </c>
      <c r="D1" s="216" t="s">
        <v>2431</v>
      </c>
      <c r="E1" s="216" t="s">
        <v>2432</v>
      </c>
      <c r="F1" s="217" t="s">
        <v>2433</v>
      </c>
    </row>
    <row r="2" spans="1:6" x14ac:dyDescent="0.25">
      <c r="A2" s="1" t="s">
        <v>2434</v>
      </c>
      <c r="B2" s="1" t="s">
        <v>2677</v>
      </c>
      <c r="C2" s="1">
        <v>2030</v>
      </c>
      <c r="D2" s="5">
        <f>(1-0.555)*'Target Calculations'!P3</f>
        <v>2096.9735000000001</v>
      </c>
      <c r="E2" s="5">
        <f>(1-0.545)*'Target Calculations'!P3</f>
        <v>2144.0965000000001</v>
      </c>
      <c r="F2" t="s">
        <v>2679</v>
      </c>
    </row>
    <row r="3" spans="1:6" x14ac:dyDescent="0.25">
      <c r="A3" s="1" t="s">
        <v>2434</v>
      </c>
      <c r="B3" s="1" t="s">
        <v>2676</v>
      </c>
      <c r="C3" s="1">
        <v>2040</v>
      </c>
      <c r="D3" s="5">
        <f>(1-0.905)*'Target Calculations'!P3</f>
        <v>447.66849999999988</v>
      </c>
      <c r="E3" s="5">
        <f>(1-0.895)*'Target Calculations'!P3</f>
        <v>494.79149999999993</v>
      </c>
      <c r="F3" t="s">
        <v>2678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5" t="s">
        <v>2569</v>
      </c>
      <c r="B1" s="275"/>
      <c r="C1" s="275"/>
      <c r="D1" s="275"/>
      <c r="E1" s="275"/>
      <c r="F1" s="233"/>
      <c r="G1" s="233"/>
      <c r="H1" s="233"/>
      <c r="I1" s="233"/>
      <c r="J1" s="159" t="s">
        <v>2570</v>
      </c>
      <c r="O1" s="231" t="s">
        <v>2564</v>
      </c>
    </row>
    <row r="2" spans="1:21" ht="15.75" x14ac:dyDescent="0.25">
      <c r="A2" s="165" t="s">
        <v>503</v>
      </c>
      <c r="B2" s="234"/>
      <c r="C2" s="234"/>
      <c r="D2" s="234"/>
      <c r="E2" s="234"/>
      <c r="F2" s="233"/>
      <c r="G2" s="233"/>
      <c r="H2" s="233"/>
      <c r="I2" s="233"/>
      <c r="J2" s="159" t="s">
        <v>2571</v>
      </c>
      <c r="O2" t="s">
        <v>2565</v>
      </c>
      <c r="P2" t="s">
        <v>2566</v>
      </c>
      <c r="U2">
        <v>0.55000000000000004</v>
      </c>
    </row>
    <row r="3" spans="1:21" x14ac:dyDescent="0.25">
      <c r="A3" s="233"/>
      <c r="B3" s="233"/>
      <c r="C3" s="233"/>
      <c r="D3" s="233"/>
      <c r="E3" s="233"/>
      <c r="F3" s="233"/>
      <c r="G3" s="233"/>
      <c r="H3" s="233"/>
      <c r="I3" s="233"/>
      <c r="J3" s="159" t="s">
        <v>2572</v>
      </c>
      <c r="O3">
        <v>1990</v>
      </c>
      <c r="P3" s="232">
        <v>4712.3</v>
      </c>
      <c r="Q3" t="s">
        <v>2567</v>
      </c>
      <c r="U3">
        <v>0.9</v>
      </c>
    </row>
    <row r="4" spans="1:21" x14ac:dyDescent="0.25">
      <c r="A4" s="233"/>
      <c r="B4" s="233"/>
      <c r="C4" s="233"/>
      <c r="D4" s="233"/>
      <c r="E4" s="233"/>
      <c r="F4" s="233"/>
      <c r="G4" s="233"/>
      <c r="H4" s="233"/>
      <c r="I4" s="233"/>
      <c r="J4" s="235"/>
      <c r="O4">
        <v>2030</v>
      </c>
      <c r="P4" s="39">
        <f>P3-(P3*U2)</f>
        <v>2120.5349999999999</v>
      </c>
      <c r="Q4" t="s">
        <v>2567</v>
      </c>
    </row>
    <row r="5" spans="1:21" ht="48" x14ac:dyDescent="0.25">
      <c r="A5" s="236" t="s">
        <v>531</v>
      </c>
      <c r="B5" s="237" t="s">
        <v>541</v>
      </c>
      <c r="C5" s="237" t="s">
        <v>478</v>
      </c>
      <c r="D5" s="237" t="s">
        <v>479</v>
      </c>
      <c r="E5" s="237" t="s">
        <v>2573</v>
      </c>
      <c r="F5" s="237" t="s">
        <v>2574</v>
      </c>
      <c r="G5" s="237" t="s">
        <v>497</v>
      </c>
      <c r="H5" s="238" t="s">
        <v>2575</v>
      </c>
      <c r="I5" s="237" t="s">
        <v>529</v>
      </c>
      <c r="J5" s="237" t="s">
        <v>2576</v>
      </c>
      <c r="O5">
        <v>2040</v>
      </c>
      <c r="P5" s="39">
        <f>P3-(P3*U3)</f>
        <v>471.22999999999956</v>
      </c>
    </row>
    <row r="6" spans="1:21" ht="15.75" thickBot="1" x14ac:dyDescent="0.3">
      <c r="A6" s="239" t="s">
        <v>532</v>
      </c>
      <c r="B6" s="276" t="s">
        <v>2577</v>
      </c>
      <c r="C6" s="277"/>
      <c r="D6" s="277"/>
      <c r="E6" s="277"/>
      <c r="F6" s="277"/>
      <c r="G6" s="277"/>
      <c r="H6" s="277"/>
      <c r="I6" s="277"/>
      <c r="J6" s="278"/>
    </row>
    <row r="7" spans="1:21" ht="15.75" thickTop="1" x14ac:dyDescent="0.25">
      <c r="A7" s="240" t="s">
        <v>2578</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2579</v>
      </c>
      <c r="B8" s="241">
        <v>3545561.5060172728</v>
      </c>
      <c r="C8" s="241">
        <v>178273.64433876344</v>
      </c>
      <c r="D8" s="241">
        <v>23250.999122396675</v>
      </c>
      <c r="E8" s="202" t="s">
        <v>189</v>
      </c>
      <c r="F8" s="202" t="s">
        <v>189</v>
      </c>
      <c r="G8" s="202" t="s">
        <v>189</v>
      </c>
      <c r="H8" s="202" t="s">
        <v>189</v>
      </c>
      <c r="I8" s="202" t="s">
        <v>189</v>
      </c>
      <c r="J8" s="241">
        <v>3747086.1494784327</v>
      </c>
      <c r="O8" t="s">
        <v>2568</v>
      </c>
      <c r="P8" t="s">
        <v>2631</v>
      </c>
    </row>
    <row r="9" spans="1:21" x14ac:dyDescent="0.25">
      <c r="A9" s="243" t="s">
        <v>2580</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2581</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2582</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2583</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2584</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2585</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2586</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2587</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2588</v>
      </c>
      <c r="B18" s="241" t="s">
        <v>493</v>
      </c>
      <c r="C18" s="202" t="s">
        <v>189</v>
      </c>
      <c r="D18" s="202" t="s">
        <v>189</v>
      </c>
      <c r="E18" s="202" t="s">
        <v>189</v>
      </c>
      <c r="F18" s="202" t="s">
        <v>189</v>
      </c>
      <c r="G18" s="202" t="s">
        <v>189</v>
      </c>
      <c r="H18" s="202" t="s">
        <v>189</v>
      </c>
      <c r="I18" s="202" t="s">
        <v>189</v>
      </c>
      <c r="J18" s="241" t="s">
        <v>493</v>
      </c>
    </row>
    <row r="19" spans="1:10" x14ac:dyDescent="0.25">
      <c r="A19" s="242" t="s">
        <v>2589</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2590</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2591</v>
      </c>
      <c r="B21" s="241">
        <v>51281.034113690999</v>
      </c>
      <c r="C21" s="241">
        <v>1280.460552968452</v>
      </c>
      <c r="D21" s="241">
        <v>78581.48269004513</v>
      </c>
      <c r="E21" s="241">
        <v>12809.4526634704</v>
      </c>
      <c r="F21" s="241">
        <v>3955.4192101203689</v>
      </c>
      <c r="G21" s="241">
        <v>1902.2075</v>
      </c>
      <c r="H21" s="241">
        <v>4669.7150000000001</v>
      </c>
      <c r="I21" s="241" t="s">
        <v>2592</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2593</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2594</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2595</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2596</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2597</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2598</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2599</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2600</v>
      </c>
      <c r="B32" s="202" t="s">
        <v>189</v>
      </c>
      <c r="C32" s="241" t="s">
        <v>2601</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2602</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2603</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2604</v>
      </c>
      <c r="B38" s="241" t="s">
        <v>2592</v>
      </c>
      <c r="C38" s="241">
        <v>0.30901557909796001</v>
      </c>
      <c r="D38" s="241">
        <v>0.1107097482644</v>
      </c>
      <c r="E38" s="202" t="s">
        <v>189</v>
      </c>
      <c r="F38" s="202" t="s">
        <v>189</v>
      </c>
      <c r="G38" s="202" t="s">
        <v>189</v>
      </c>
      <c r="H38" s="202" t="s">
        <v>189</v>
      </c>
      <c r="I38" s="202" t="s">
        <v>189</v>
      </c>
      <c r="J38" s="241">
        <v>0.41972532736236001</v>
      </c>
    </row>
    <row r="39" spans="1:10" x14ac:dyDescent="0.25">
      <c r="A39" s="242" t="s">
        <v>2605</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2606</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2607</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2608</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2609</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2610</v>
      </c>
      <c r="B47" s="241" t="s">
        <v>2611</v>
      </c>
      <c r="C47" s="241" t="s">
        <v>2611</v>
      </c>
      <c r="D47" s="241">
        <v>93.41025492</v>
      </c>
      <c r="E47" s="202" t="s">
        <v>189</v>
      </c>
      <c r="F47" s="202" t="s">
        <v>189</v>
      </c>
      <c r="G47" s="202" t="s">
        <v>189</v>
      </c>
      <c r="H47" s="202" t="s">
        <v>189</v>
      </c>
      <c r="I47" s="202" t="s">
        <v>189</v>
      </c>
      <c r="J47" s="241">
        <v>93.41025492</v>
      </c>
    </row>
    <row r="48" spans="1:10" x14ac:dyDescent="0.25">
      <c r="A48" s="242" t="s">
        <v>2612</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2613</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2614</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2615</v>
      </c>
      <c r="B53" s="241">
        <v>21.783594957120901</v>
      </c>
      <c r="C53" s="241">
        <v>52.201049348827681</v>
      </c>
      <c r="D53" s="241" t="s">
        <v>2616</v>
      </c>
      <c r="E53" s="202" t="s">
        <v>189</v>
      </c>
      <c r="F53" s="202" t="s">
        <v>189</v>
      </c>
      <c r="G53" s="202" t="s">
        <v>189</v>
      </c>
      <c r="H53" s="202" t="s">
        <v>189</v>
      </c>
      <c r="I53" s="202" t="s">
        <v>189</v>
      </c>
      <c r="J53" s="241">
        <v>73.984644305948578</v>
      </c>
    </row>
    <row r="54" spans="1:10" x14ac:dyDescent="0.25">
      <c r="A54" s="242" t="s">
        <v>2617</v>
      </c>
      <c r="B54" s="241" t="s">
        <v>2592</v>
      </c>
      <c r="C54" s="241" t="s">
        <v>2592</v>
      </c>
      <c r="D54" s="241" t="s">
        <v>2592</v>
      </c>
      <c r="E54" s="241" t="s">
        <v>2592</v>
      </c>
      <c r="F54" s="241" t="s">
        <v>2592</v>
      </c>
      <c r="G54" s="241" t="s">
        <v>2592</v>
      </c>
      <c r="H54" s="241" t="s">
        <v>2592</v>
      </c>
      <c r="I54" s="241" t="s">
        <v>2592</v>
      </c>
      <c r="J54" s="241" t="s">
        <v>493</v>
      </c>
    </row>
    <row r="55" spans="1:10" x14ac:dyDescent="0.25">
      <c r="A55" s="233"/>
      <c r="B55" s="249"/>
      <c r="C55" s="249"/>
      <c r="D55" s="249"/>
      <c r="E55" s="249"/>
      <c r="F55" s="249"/>
      <c r="G55" s="249"/>
      <c r="H55" s="249"/>
      <c r="I55" s="249"/>
      <c r="J55" s="249"/>
    </row>
    <row r="56" spans="1:10" x14ac:dyDescent="0.25">
      <c r="A56" s="247" t="s">
        <v>2618</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2619</v>
      </c>
      <c r="D60" s="241" t="s">
        <v>2619</v>
      </c>
      <c r="E60" s="202" t="s">
        <v>189</v>
      </c>
      <c r="F60" s="202" t="s">
        <v>189</v>
      </c>
      <c r="G60" s="202" t="s">
        <v>189</v>
      </c>
      <c r="H60" s="202" t="s">
        <v>189</v>
      </c>
      <c r="I60" s="202" t="s">
        <v>189</v>
      </c>
      <c r="J60" s="241">
        <v>0.66779999999999995</v>
      </c>
    </row>
    <row r="61" spans="1:10" x14ac:dyDescent="0.25">
      <c r="A61" s="247" t="s">
        <v>2620</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2621</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2622</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2623</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2624</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2625</v>
      </c>
      <c r="B67" s="267" t="s">
        <v>189</v>
      </c>
      <c r="C67" s="267" t="s">
        <v>189</v>
      </c>
      <c r="D67" s="267" t="s">
        <v>189</v>
      </c>
      <c r="E67" s="267" t="s">
        <v>189</v>
      </c>
      <c r="F67" s="267" t="s">
        <v>189</v>
      </c>
      <c r="G67" s="267" t="s">
        <v>189</v>
      </c>
      <c r="H67" s="267" t="s">
        <v>189</v>
      </c>
      <c r="I67" s="267" t="s">
        <v>189</v>
      </c>
      <c r="J67" s="241">
        <v>4651758.2224724051</v>
      </c>
    </row>
    <row r="68" spans="1:10" x14ac:dyDescent="0.25">
      <c r="A68" s="279" t="s">
        <v>2626</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2627</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4" t="s">
        <v>2628</v>
      </c>
      <c r="B71" s="274"/>
      <c r="C71" s="274"/>
      <c r="D71" s="274"/>
      <c r="E71" s="274"/>
      <c r="F71" s="274"/>
      <c r="G71" s="274"/>
      <c r="H71" s="274"/>
      <c r="I71" s="274"/>
      <c r="J71" s="274"/>
    </row>
    <row r="72" spans="1:10" x14ac:dyDescent="0.25">
      <c r="A72" s="256" t="s">
        <v>2629</v>
      </c>
      <c r="B72" s="257"/>
      <c r="C72" s="257"/>
      <c r="D72" s="257"/>
      <c r="E72" s="257"/>
      <c r="F72" s="257"/>
      <c r="G72" s="257"/>
      <c r="H72" s="257"/>
      <c r="I72" s="257"/>
      <c r="J72" s="257"/>
    </row>
    <row r="73" spans="1:10" x14ac:dyDescent="0.25">
      <c r="A73" s="274" t="s">
        <v>2630</v>
      </c>
      <c r="B73" s="274"/>
      <c r="C73" s="274"/>
      <c r="D73" s="274"/>
      <c r="E73" s="274"/>
      <c r="F73" s="274"/>
      <c r="G73" s="274"/>
      <c r="H73" s="274"/>
      <c r="I73" s="274"/>
      <c r="J73" s="274"/>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64"/>
      <c r="I415" s="264"/>
      <c r="J415" s="264"/>
      <c r="K415" s="264"/>
      <c r="L415" s="265"/>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0" t="s">
        <v>11</v>
      </c>
      <c r="B1" s="280"/>
      <c r="C1" s="280"/>
      <c r="D1" s="280"/>
      <c r="E1" s="280"/>
    </row>
    <row r="2" spans="1:5" x14ac:dyDescent="0.25">
      <c r="A2" s="281" t="s">
        <v>154</v>
      </c>
      <c r="B2" s="281"/>
      <c r="C2" s="281"/>
      <c r="D2" s="281"/>
      <c r="E2" s="281"/>
    </row>
    <row r="19" spans="1:5" x14ac:dyDescent="0.25">
      <c r="A19" t="s">
        <v>155</v>
      </c>
    </row>
    <row r="20" spans="1:5" x14ac:dyDescent="0.25">
      <c r="A20">
        <v>155400</v>
      </c>
      <c r="B20" t="s">
        <v>156</v>
      </c>
    </row>
    <row r="21" spans="1:5" x14ac:dyDescent="0.25">
      <c r="A21" s="281" t="s">
        <v>157</v>
      </c>
      <c r="B21" s="281"/>
      <c r="C21" s="281"/>
      <c r="D21" s="281"/>
      <c r="E21" s="281"/>
    </row>
    <row r="38" spans="1:5" x14ac:dyDescent="0.25">
      <c r="A38" t="s">
        <v>155</v>
      </c>
    </row>
    <row r="39" spans="1:5" x14ac:dyDescent="0.25">
      <c r="A39">
        <v>100800</v>
      </c>
      <c r="B39" t="s">
        <v>156</v>
      </c>
    </row>
    <row r="40" spans="1:5" x14ac:dyDescent="0.25">
      <c r="A40" s="281" t="s">
        <v>158</v>
      </c>
      <c r="B40" s="281"/>
      <c r="C40" s="281"/>
      <c r="D40" s="281"/>
      <c r="E40" s="281"/>
    </row>
    <row r="57" spans="1:5" ht="15.75" thickBot="1" x14ac:dyDescent="0.3">
      <c r="A57" t="s">
        <v>155</v>
      </c>
    </row>
    <row r="58" spans="1:5" ht="15.75" thickBot="1" x14ac:dyDescent="0.3">
      <c r="A58" s="7">
        <v>194000</v>
      </c>
      <c r="B58" t="s">
        <v>159</v>
      </c>
    </row>
    <row r="60" spans="1:5" x14ac:dyDescent="0.25">
      <c r="A60" s="280" t="s">
        <v>160</v>
      </c>
      <c r="B60" s="280"/>
      <c r="C60" s="280"/>
      <c r="D60" s="280"/>
      <c r="E60" s="280"/>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0" t="s">
        <v>161</v>
      </c>
      <c r="B89" s="280"/>
      <c r="C89" s="280"/>
      <c r="D89" s="280"/>
      <c r="E89" s="280"/>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0" t="s">
        <v>162</v>
      </c>
      <c r="B98" s="280"/>
      <c r="C98" s="280"/>
      <c r="D98" s="280"/>
      <c r="E98" s="280"/>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0" t="s">
        <v>164</v>
      </c>
      <c r="B109" s="280"/>
      <c r="C109" s="280"/>
      <c r="D109" s="280"/>
      <c r="E109" s="280"/>
    </row>
    <row r="110" spans="1:5" ht="15.75" thickBot="1" x14ac:dyDescent="0.3"/>
    <row r="111" spans="1:5" ht="15.75" thickBot="1" x14ac:dyDescent="0.3">
      <c r="A111" s="12">
        <f>A122</f>
        <v>0.20481927710843381</v>
      </c>
      <c r="B111" t="s">
        <v>383</v>
      </c>
    </row>
    <row r="113" spans="1:12" x14ac:dyDescent="0.25">
      <c r="A113" s="280" t="s">
        <v>163</v>
      </c>
      <c r="B113" s="280"/>
      <c r="C113" s="280"/>
      <c r="D113" s="280"/>
      <c r="E113" s="280"/>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0" t="s">
        <v>384</v>
      </c>
      <c r="B124" s="280"/>
      <c r="C124" s="280"/>
      <c r="D124" s="280"/>
      <c r="E124" s="280"/>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0" t="s">
        <v>100</v>
      </c>
      <c r="B134" s="280"/>
      <c r="C134" s="280"/>
      <c r="D134" s="280"/>
      <c r="E134" s="280"/>
    </row>
    <row r="135" spans="1:12" x14ac:dyDescent="0.25">
      <c r="A135" s="19" t="s">
        <v>401</v>
      </c>
      <c r="B135" s="20"/>
      <c r="C135" s="20"/>
      <c r="D135" s="20"/>
      <c r="E135" s="20"/>
      <c r="F135" s="20"/>
      <c r="G135" s="20"/>
    </row>
    <row r="136" spans="1:12" ht="15.75" x14ac:dyDescent="0.3">
      <c r="A136" s="21"/>
      <c r="B136" s="283" t="s">
        <v>402</v>
      </c>
      <c r="C136" s="284"/>
      <c r="D136" s="284"/>
      <c r="E136" s="285"/>
      <c r="F136" s="20"/>
      <c r="G136" s="20"/>
    </row>
    <row r="137" spans="1:12" ht="15.75" x14ac:dyDescent="0.3">
      <c r="A137" s="22"/>
      <c r="B137" s="283" t="s">
        <v>403</v>
      </c>
      <c r="C137" s="285"/>
      <c r="D137" s="283" t="s">
        <v>404</v>
      </c>
      <c r="E137" s="285"/>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0" t="s">
        <v>167</v>
      </c>
      <c r="B165" s="280"/>
      <c r="C165" s="280"/>
      <c r="D165" s="280"/>
      <c r="E165" s="280"/>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0" t="s">
        <v>391</v>
      </c>
      <c r="B169" s="280"/>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0" t="s">
        <v>174</v>
      </c>
      <c r="B174" s="280"/>
      <c r="C174" s="280"/>
      <c r="D174" s="280"/>
      <c r="E174" s="280"/>
    </row>
    <row r="175" spans="1:7" ht="15.75" thickBot="1" x14ac:dyDescent="0.3">
      <c r="A175" t="s">
        <v>400</v>
      </c>
      <c r="B175" s="38">
        <v>0.1246</v>
      </c>
    </row>
    <row r="176" spans="1:7" ht="15.75" thickBot="1" x14ac:dyDescent="0.3">
      <c r="A176" t="s">
        <v>396</v>
      </c>
      <c r="B176" s="37">
        <f>1-B175</f>
        <v>0.87539999999999996</v>
      </c>
    </row>
    <row r="178" spans="1:5" x14ac:dyDescent="0.25">
      <c r="A178" s="280" t="s">
        <v>170</v>
      </c>
      <c r="B178" s="280"/>
      <c r="C178" s="280"/>
      <c r="D178" s="280"/>
      <c r="E178" s="280"/>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0" t="s">
        <v>172</v>
      </c>
      <c r="B183" s="280"/>
      <c r="C183" s="280"/>
      <c r="D183" s="280"/>
      <c r="E183" s="280"/>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0" t="s">
        <v>184</v>
      </c>
      <c r="B191" s="280"/>
      <c r="C191" s="280"/>
      <c r="D191" s="280"/>
      <c r="E191" s="280"/>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2" t="s">
        <v>1896</v>
      </c>
      <c r="C201" s="282"/>
      <c r="D201" s="282"/>
      <c r="E201" s="282"/>
      <c r="F201" s="282"/>
      <c r="G201" s="282"/>
      <c r="H201" s="282"/>
      <c r="I201" s="282"/>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2" t="s">
        <v>1896</v>
      </c>
      <c r="C209" s="282"/>
      <c r="D209" s="282"/>
      <c r="E209" s="282"/>
      <c r="F209" s="282"/>
      <c r="G209" s="282"/>
      <c r="H209" s="282"/>
      <c r="I209" s="282"/>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2" t="s">
        <v>1896</v>
      </c>
      <c r="C217" s="282"/>
      <c r="D217" s="282"/>
      <c r="E217" s="282"/>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2024-06-10T15:04:18Z</dcterms:modified>
</cp:coreProperties>
</file>