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trans\SYVbT\"/>
    </mc:Choice>
  </mc:AlternateContent>
  <xr:revisionPtr revIDLastSave="0" documentId="13_ncr:1_{3B1781FD-DCA6-4309-B143-18F2EC742918}" xr6:coauthVersionLast="47" xr6:coauthVersionMax="47" xr10:uidLastSave="{00000000-0000-0000-0000-000000000000}"/>
  <bookViews>
    <workbookView xWindow="-38520" yWindow="-5880" windowWidth="38640" windowHeight="21120" tabRatio="744" firstSheet="1" activeTab="6" xr2:uid="{05A92713-FF8C-4705-B0D9-268054C6A6B1}"/>
  </bookViews>
  <sheets>
    <sheet name="About" sheetId="1" r:id="rId1"/>
    <sheet name="Raw data JRC Aircraft" sheetId="5" r:id="rId2"/>
    <sheet name="Raw data JRC Other" sheetId="6" r:id="rId3"/>
    <sheet name="JRC_2015_UK_Transports" sheetId="7" r:id="rId4"/>
    <sheet name="JRC_2015_UE_Transports" sheetId="10" r:id="rId5"/>
    <sheet name="Calculations" sheetId="8" r:id="rId6"/>
    <sheet name="SYVbT-passenger" sheetId="2" r:id="rId7"/>
    <sheet name="SYVbT-freight" sheetId="3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8" l="1"/>
  <c r="E8" i="8"/>
  <c r="E37" i="8"/>
  <c r="H8" i="8"/>
  <c r="P37" i="8"/>
  <c r="P17" i="8"/>
  <c r="T17" i="8" s="1"/>
  <c r="P8" i="8"/>
  <c r="P57" i="8"/>
  <c r="P55" i="8"/>
  <c r="T55" i="8" s="1"/>
  <c r="P54" i="8"/>
  <c r="T54" i="8" s="1"/>
  <c r="M25" i="8"/>
  <c r="Q25" i="8"/>
  <c r="Q46" i="8" s="1"/>
  <c r="F3" i="3" s="1"/>
  <c r="S25" i="8"/>
  <c r="M26" i="8"/>
  <c r="M47" i="8" s="1"/>
  <c r="B4" i="3" s="1"/>
  <c r="N26" i="8"/>
  <c r="O26" i="8"/>
  <c r="Q26" i="8"/>
  <c r="R26" i="8"/>
  <c r="S26" i="8"/>
  <c r="N27" i="8"/>
  <c r="N48" i="8" s="1"/>
  <c r="C5" i="3" s="1"/>
  <c r="O27" i="8"/>
  <c r="O48" i="8" s="1"/>
  <c r="D5" i="3" s="1"/>
  <c r="Q27" i="8"/>
  <c r="Q48" i="8" s="1"/>
  <c r="F5" i="3" s="1"/>
  <c r="R27" i="8"/>
  <c r="R48" i="8" s="1"/>
  <c r="G5" i="3" s="1"/>
  <c r="M28" i="8"/>
  <c r="M49" i="8" s="1"/>
  <c r="B6" i="3" s="1"/>
  <c r="N28" i="8"/>
  <c r="N49" i="8" s="1"/>
  <c r="C6" i="3" s="1"/>
  <c r="O28" i="8"/>
  <c r="O49" i="8" s="1"/>
  <c r="D6" i="3" s="1"/>
  <c r="P28" i="8"/>
  <c r="P49" i="8" s="1"/>
  <c r="Q28" i="8"/>
  <c r="Q49" i="8" s="1"/>
  <c r="F6" i="3" s="1"/>
  <c r="R28" i="8"/>
  <c r="R49" i="8" s="1"/>
  <c r="G6" i="3" s="1"/>
  <c r="M29" i="8"/>
  <c r="M50" i="8" s="1"/>
  <c r="N29" i="8"/>
  <c r="N50" i="8" s="1"/>
  <c r="C7" i="3" s="1"/>
  <c r="O29" i="8"/>
  <c r="O50" i="8" s="1"/>
  <c r="D7" i="3" s="1"/>
  <c r="P29" i="8"/>
  <c r="P50" i="8" s="1"/>
  <c r="E7" i="3" s="1"/>
  <c r="Q29" i="8"/>
  <c r="Q50" i="8" s="1"/>
  <c r="F7" i="3" s="1"/>
  <c r="R29" i="8"/>
  <c r="R50" i="8" s="1"/>
  <c r="G7" i="3" s="1"/>
  <c r="S29" i="8"/>
  <c r="S50" i="8" s="1"/>
  <c r="H7" i="3" s="1"/>
  <c r="Q24" i="8"/>
  <c r="P38" i="8"/>
  <c r="M38" i="8"/>
  <c r="P36" i="8"/>
  <c r="O36" i="8"/>
  <c r="N36" i="8"/>
  <c r="M36" i="8"/>
  <c r="M46" i="8" s="1"/>
  <c r="B3" i="3" s="1"/>
  <c r="R35" i="8"/>
  <c r="Q35" i="8"/>
  <c r="P35" i="8"/>
  <c r="O35" i="8"/>
  <c r="N35" i="8"/>
  <c r="M35" i="8"/>
  <c r="T39" i="8"/>
  <c r="T20" i="8"/>
  <c r="T19" i="8"/>
  <c r="T11" i="8"/>
  <c r="I38" i="8"/>
  <c r="I39" i="8"/>
  <c r="I19" i="8"/>
  <c r="P18" i="8"/>
  <c r="M18" i="8"/>
  <c r="P16" i="8"/>
  <c r="R15" i="8"/>
  <c r="P15" i="8"/>
  <c r="O15" i="8"/>
  <c r="N15" i="8"/>
  <c r="M15" i="8"/>
  <c r="P9" i="8"/>
  <c r="M9" i="8"/>
  <c r="T8" i="8"/>
  <c r="P7" i="8"/>
  <c r="T7" i="8" s="1"/>
  <c r="R6" i="8"/>
  <c r="P6" i="8"/>
  <c r="O6" i="8"/>
  <c r="N6" i="8"/>
  <c r="M6" i="8"/>
  <c r="S37" i="8"/>
  <c r="R37" i="8"/>
  <c r="Q37" i="8"/>
  <c r="O37" i="8"/>
  <c r="N37" i="8"/>
  <c r="R16" i="8"/>
  <c r="R25" i="8" s="1"/>
  <c r="R46" i="8" s="1"/>
  <c r="G3" i="3" s="1"/>
  <c r="O16" i="8"/>
  <c r="O25" i="8" s="1"/>
  <c r="O46" i="8" s="1"/>
  <c r="D3" i="3" s="1"/>
  <c r="N16" i="8"/>
  <c r="S10" i="8"/>
  <c r="S28" i="8" s="1"/>
  <c r="S49" i="8" s="1"/>
  <c r="H6" i="3" s="1"/>
  <c r="S9" i="8"/>
  <c r="S27" i="8" s="1"/>
  <c r="S48" i="8" s="1"/>
  <c r="H5" i="3" s="1"/>
  <c r="F40" i="8"/>
  <c r="E40" i="8"/>
  <c r="D40" i="8"/>
  <c r="B40" i="8"/>
  <c r="E38" i="8"/>
  <c r="B38" i="8"/>
  <c r="C37" i="8"/>
  <c r="D37" i="8"/>
  <c r="F37" i="8"/>
  <c r="G37" i="8"/>
  <c r="H37" i="8"/>
  <c r="B37" i="8"/>
  <c r="G36" i="8"/>
  <c r="F36" i="8"/>
  <c r="E36" i="8"/>
  <c r="D36" i="8"/>
  <c r="E35" i="8"/>
  <c r="D35" i="8"/>
  <c r="C35" i="8"/>
  <c r="C36" i="8"/>
  <c r="B36" i="8"/>
  <c r="G35" i="8"/>
  <c r="F35" i="8"/>
  <c r="B35" i="8"/>
  <c r="F25" i="8"/>
  <c r="B26" i="8"/>
  <c r="C26" i="8"/>
  <c r="D26" i="8"/>
  <c r="F26" i="8"/>
  <c r="G26" i="8"/>
  <c r="C27" i="8"/>
  <c r="C48" i="8" s="1"/>
  <c r="C5" i="2" s="1"/>
  <c r="D27" i="8"/>
  <c r="D48" i="8" s="1"/>
  <c r="D5" i="2" s="1"/>
  <c r="F27" i="8"/>
  <c r="F48" i="8" s="1"/>
  <c r="F5" i="2" s="1"/>
  <c r="G27" i="8"/>
  <c r="G48" i="8" s="1"/>
  <c r="G5" i="2" s="1"/>
  <c r="B28" i="8"/>
  <c r="B49" i="8" s="1"/>
  <c r="B6" i="2" s="1"/>
  <c r="C28" i="8"/>
  <c r="C49" i="8" s="1"/>
  <c r="C6" i="2" s="1"/>
  <c r="D28" i="8"/>
  <c r="D49" i="8" s="1"/>
  <c r="D6" i="2" s="1"/>
  <c r="E28" i="8"/>
  <c r="E49" i="8" s="1"/>
  <c r="E6" i="2" s="1"/>
  <c r="F28" i="8"/>
  <c r="F49" i="8" s="1"/>
  <c r="F6" i="2" s="1"/>
  <c r="G28" i="8"/>
  <c r="G49" i="8" s="1"/>
  <c r="G6" i="2" s="1"/>
  <c r="B29" i="8"/>
  <c r="C29" i="8"/>
  <c r="C50" i="8" s="1"/>
  <c r="C7" i="2" s="1"/>
  <c r="E29" i="8"/>
  <c r="F29" i="8"/>
  <c r="G29" i="8"/>
  <c r="G50" i="8" s="1"/>
  <c r="G7" i="2" s="1"/>
  <c r="H29" i="8"/>
  <c r="D20" i="8"/>
  <c r="I20" i="8" s="1"/>
  <c r="E18" i="8"/>
  <c r="B18" i="8"/>
  <c r="I18" i="8" s="1"/>
  <c r="G16" i="8"/>
  <c r="E16" i="8"/>
  <c r="D16" i="8"/>
  <c r="C16" i="8"/>
  <c r="B16" i="8"/>
  <c r="G15" i="8"/>
  <c r="F15" i="8"/>
  <c r="E15" i="8"/>
  <c r="D15" i="8"/>
  <c r="C15" i="8"/>
  <c r="B15" i="8"/>
  <c r="D11" i="8"/>
  <c r="I11" i="8" s="1"/>
  <c r="H9" i="8"/>
  <c r="H27" i="8" s="1"/>
  <c r="H48" i="8" s="1"/>
  <c r="H5" i="2" s="1"/>
  <c r="E9" i="8"/>
  <c r="B9" i="8"/>
  <c r="G7" i="8"/>
  <c r="D7" i="8"/>
  <c r="E7" i="8"/>
  <c r="C7" i="8"/>
  <c r="B7" i="8"/>
  <c r="H10" i="8"/>
  <c r="H28" i="8" s="1"/>
  <c r="H49" i="8" s="1"/>
  <c r="H6" i="2" s="1"/>
  <c r="G6" i="8"/>
  <c r="F6" i="8"/>
  <c r="E6" i="8"/>
  <c r="D6" i="8"/>
  <c r="C6" i="8"/>
  <c r="B6" i="8"/>
  <c r="E26" i="8" l="1"/>
  <c r="E47" i="8" s="1"/>
  <c r="T18" i="8"/>
  <c r="P27" i="8"/>
  <c r="M24" i="8"/>
  <c r="M45" i="8" s="1"/>
  <c r="B2" i="3" s="1"/>
  <c r="P24" i="8"/>
  <c r="P45" i="8" s="1"/>
  <c r="E2" i="3" s="1"/>
  <c r="S35" i="8"/>
  <c r="O24" i="8"/>
  <c r="O45" i="8" s="1"/>
  <c r="D2" i="3" s="1"/>
  <c r="I9" i="8"/>
  <c r="T9" i="8"/>
  <c r="T27" i="8" s="1"/>
  <c r="R24" i="8"/>
  <c r="R45" i="8" s="1"/>
  <c r="G2" i="3" s="1"/>
  <c r="N24" i="8"/>
  <c r="N45" i="8" s="1"/>
  <c r="C2" i="3" s="1"/>
  <c r="R47" i="8"/>
  <c r="G4" i="3" s="1"/>
  <c r="T38" i="8"/>
  <c r="S36" i="8"/>
  <c r="S46" i="8" s="1"/>
  <c r="H3" i="3" s="1"/>
  <c r="Q45" i="8"/>
  <c r="F2" i="3" s="1"/>
  <c r="I37" i="8"/>
  <c r="D47" i="8"/>
  <c r="D4" i="2" s="1"/>
  <c r="S47" i="8"/>
  <c r="H4" i="3" s="1"/>
  <c r="P25" i="8"/>
  <c r="P46" i="8" s="1"/>
  <c r="E3" i="3" s="1"/>
  <c r="P56" i="8"/>
  <c r="P58" i="8" s="1"/>
  <c r="I16" i="8"/>
  <c r="T16" i="8"/>
  <c r="T25" i="8" s="1"/>
  <c r="P48" i="8"/>
  <c r="E5" i="3" s="1"/>
  <c r="Q47" i="8"/>
  <c r="F4" i="3" s="1"/>
  <c r="N25" i="8"/>
  <c r="N46" i="8" s="1"/>
  <c r="C3" i="3" s="1"/>
  <c r="I29" i="8"/>
  <c r="E25" i="8"/>
  <c r="E46" i="8" s="1"/>
  <c r="E3" i="2" s="1"/>
  <c r="T10" i="8"/>
  <c r="T50" i="8"/>
  <c r="O47" i="8"/>
  <c r="D4" i="3" s="1"/>
  <c r="B7" i="3"/>
  <c r="N47" i="8"/>
  <c r="C4" i="3" s="1"/>
  <c r="T26" i="8"/>
  <c r="I27" i="8"/>
  <c r="I49" i="8"/>
  <c r="I10" i="8"/>
  <c r="M27" i="8"/>
  <c r="M48" i="8" s="1"/>
  <c r="B5" i="3" s="1"/>
  <c r="S15" i="8"/>
  <c r="T15" i="8" s="1"/>
  <c r="P26" i="8"/>
  <c r="P47" i="8" s="1"/>
  <c r="E4" i="3" s="1"/>
  <c r="S6" i="8"/>
  <c r="I17" i="8"/>
  <c r="T49" i="8"/>
  <c r="T37" i="8"/>
  <c r="B25" i="8"/>
  <c r="H40" i="8"/>
  <c r="H50" i="8" s="1"/>
  <c r="H7" i="2" s="1"/>
  <c r="F24" i="8"/>
  <c r="F45" i="8" s="1"/>
  <c r="F2" i="2" s="1"/>
  <c r="F46" i="8"/>
  <c r="F3" i="2" s="1"/>
  <c r="E50" i="8"/>
  <c r="E7" i="2" s="1"/>
  <c r="F50" i="8"/>
  <c r="F7" i="2" s="1"/>
  <c r="B24" i="8"/>
  <c r="B45" i="8" s="1"/>
  <c r="C24" i="8"/>
  <c r="C45" i="8" s="1"/>
  <c r="C2" i="2" s="1"/>
  <c r="C47" i="8"/>
  <c r="C4" i="2" s="1"/>
  <c r="D24" i="8"/>
  <c r="D45" i="8" s="1"/>
  <c r="D2" i="2" s="1"/>
  <c r="E27" i="8"/>
  <c r="E48" i="8" s="1"/>
  <c r="E5" i="2" s="1"/>
  <c r="E24" i="8"/>
  <c r="E45" i="8" s="1"/>
  <c r="E2" i="2" s="1"/>
  <c r="B47" i="8"/>
  <c r="B4" i="2" s="1"/>
  <c r="G47" i="8"/>
  <c r="G4" i="2" s="1"/>
  <c r="D25" i="8"/>
  <c r="D46" i="8" s="1"/>
  <c r="D3" i="2" s="1"/>
  <c r="F47" i="8"/>
  <c r="F4" i="2" s="1"/>
  <c r="B27" i="8"/>
  <c r="B48" i="8" s="1"/>
  <c r="H36" i="8"/>
  <c r="I36" i="8" s="1"/>
  <c r="B50" i="8"/>
  <c r="B7" i="2" s="1"/>
  <c r="D29" i="8"/>
  <c r="D50" i="8" s="1"/>
  <c r="C25" i="8"/>
  <c r="C46" i="8" s="1"/>
  <c r="C3" i="2" s="1"/>
  <c r="H15" i="8"/>
  <c r="I15" i="8" s="1"/>
  <c r="G24" i="8"/>
  <c r="G45" i="8" s="1"/>
  <c r="G2" i="2" s="1"/>
  <c r="G25" i="8"/>
  <c r="G46" i="8" s="1"/>
  <c r="G3" i="2" s="1"/>
  <c r="H7" i="8"/>
  <c r="H6" i="8"/>
  <c r="I6" i="8" s="1"/>
  <c r="H35" i="8"/>
  <c r="I35" i="8" s="1"/>
  <c r="T46" i="8" l="1"/>
  <c r="I40" i="8"/>
  <c r="E6" i="3"/>
  <c r="T58" i="8"/>
  <c r="B46" i="8"/>
  <c r="T47" i="8"/>
  <c r="I24" i="8"/>
  <c r="B2" i="2"/>
  <c r="D7" i="2"/>
  <c r="I50" i="8"/>
  <c r="E4" i="2"/>
  <c r="B5" i="2"/>
  <c r="I48" i="8"/>
  <c r="H26" i="8"/>
  <c r="H47" i="8" s="1"/>
  <c r="H4" i="2" s="1"/>
  <c r="I8" i="8"/>
  <c r="I26" i="8" s="1"/>
  <c r="S24" i="8"/>
  <c r="S45" i="8" s="1"/>
  <c r="T48" i="8"/>
  <c r="H25" i="8"/>
  <c r="H46" i="8" s="1"/>
  <c r="H3" i="2" s="1"/>
  <c r="I7" i="8"/>
  <c r="I25" i="8" s="1"/>
  <c r="T6" i="8"/>
  <c r="T24" i="8" s="1"/>
  <c r="T40" i="8"/>
  <c r="T36" i="8"/>
  <c r="H24" i="8"/>
  <c r="H45" i="8" s="1"/>
  <c r="H2" i="2" s="1"/>
  <c r="I47" i="8" l="1"/>
  <c r="I45" i="8"/>
  <c r="H2" i="3"/>
  <c r="T45" i="8"/>
  <c r="I46" i="8"/>
  <c r="B3" i="2"/>
  <c r="T35" i="8" l="1"/>
</calcChain>
</file>

<file path=xl/sharedStrings.xml><?xml version="1.0" encoding="utf-8"?>
<sst xmlns="http://schemas.openxmlformats.org/spreadsheetml/2006/main" count="1488" uniqueCount="164">
  <si>
    <t>SYBbT Start Year Vehicles by Technology</t>
  </si>
  <si>
    <t xml:space="preserve">Sources : </t>
  </si>
  <si>
    <t>UE 28 vehicule stock</t>
  </si>
  <si>
    <t>JRC-IDEES Potencia 2019</t>
  </si>
  <si>
    <t>UK vehicules stock</t>
  </si>
  <si>
    <t>JRC-IDEES Potencia 2015</t>
  </si>
  <si>
    <t>Notes :</t>
  </si>
  <si>
    <t>Start year taken is 2021</t>
  </si>
  <si>
    <t xml:space="preserve">Data from Potencia is used  to obtain the stock of vehicles by type and energy. </t>
  </si>
  <si>
    <t>Potencia data also takes into account the UK, so the UK share for each type of vehicle in Europe is calculated,</t>
  </si>
  <si>
    <t xml:space="preserve"> then subtracted from the EU 28 data to obtain data for the EU 27.</t>
  </si>
  <si>
    <t xml:space="preserve">For aircraft and ships variables, intra-EU and extra-EU transportation are included </t>
  </si>
  <si>
    <t>No data available for ships passenger, nevertheless ships passenger transportation is not significant compared to ships freight transportation</t>
  </si>
  <si>
    <t>UE28</t>
  </si>
  <si>
    <t>UK - Aviation</t>
  </si>
  <si>
    <t>Stock of vehicles - total (vehicles)</t>
  </si>
  <si>
    <t>Passenger transport</t>
  </si>
  <si>
    <t>Transport activity</t>
  </si>
  <si>
    <t>Powered 2-wheelers</t>
  </si>
  <si>
    <t>Passenger transport (mio pkm)</t>
  </si>
  <si>
    <t>Passenger cars</t>
  </si>
  <si>
    <t>Domestic</t>
  </si>
  <si>
    <t>Gasoline engine</t>
  </si>
  <si>
    <t>International - Intra-EU</t>
  </si>
  <si>
    <t>Diesel oil engine</t>
  </si>
  <si>
    <t>International - Extra-EU</t>
  </si>
  <si>
    <t>LPG engine</t>
  </si>
  <si>
    <t>Freight transport (mio tkm)</t>
  </si>
  <si>
    <t>Natural gas engine</t>
  </si>
  <si>
    <t>Domestic and International - Intra-EU</t>
  </si>
  <si>
    <t>Plug-in hybrid electric</t>
  </si>
  <si>
    <t>Battery electric vehicles</t>
  </si>
  <si>
    <t>Motor coaches, buses and trolley buses</t>
  </si>
  <si>
    <t>Vehicle-km (mio km)</t>
  </si>
  <si>
    <t>Freight transport</t>
  </si>
  <si>
    <t>Light duty vehicles</t>
  </si>
  <si>
    <t>Number of flights</t>
  </si>
  <si>
    <t>Heavy duty vehicles</t>
  </si>
  <si>
    <t>International</t>
  </si>
  <si>
    <t>Stock of aircrafts - total</t>
  </si>
  <si>
    <t>Volume carried</t>
  </si>
  <si>
    <t>Passenger transport (passengers)</t>
  </si>
  <si>
    <t>Freight transport (tonnes)</t>
  </si>
  <si>
    <t>Stock of aircrafts - in use</t>
  </si>
  <si>
    <t>New aircrafts</t>
  </si>
  <si>
    <t>Indicators</t>
  </si>
  <si>
    <t>Load factor of flights</t>
  </si>
  <si>
    <t>Passenger transport (p/flight)</t>
  </si>
  <si>
    <t>Freight transport (t/flight)</t>
  </si>
  <si>
    <t>Distance travelled per flight (km/flight)*</t>
  </si>
  <si>
    <t>Passenger-km and tonne-km per flight</t>
  </si>
  <si>
    <t>Passenger transport (pkm/flight)</t>
  </si>
  <si>
    <t>Freight transport (tkm/flight)</t>
  </si>
  <si>
    <t>Flights per year by airplance</t>
  </si>
  <si>
    <t>Market shares of activity</t>
  </si>
  <si>
    <t>Passenger transport (% of pkm)</t>
  </si>
  <si>
    <t>Freight transport (% of tkm)</t>
  </si>
  <si>
    <t>Market shares of vehicle km (% of km)</t>
  </si>
  <si>
    <t>EU28 - Stock of vehicles (total)</t>
  </si>
  <si>
    <t>Stock of vehicle (total)</t>
  </si>
  <si>
    <t>Road transport (vehicles)</t>
  </si>
  <si>
    <t>Rail, metro and tram (representative train configuration)</t>
  </si>
  <si>
    <t>Conventional passenger trains</t>
  </si>
  <si>
    <t>High speed passenger trains</t>
  </si>
  <si>
    <t>Metro and tram, urban light rail</t>
  </si>
  <si>
    <t>Aviation (number of flights)</t>
  </si>
  <si>
    <t>Light commercial vehicles</t>
  </si>
  <si>
    <t>Heavy goods vehicles</t>
  </si>
  <si>
    <t>Rail transport (representative train configuration)</t>
  </si>
  <si>
    <t>Coastal shipping and inland waterways (vessels)</t>
  </si>
  <si>
    <t>Domestic coastal shipping</t>
  </si>
  <si>
    <t>Inland waterways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</si>
  <si>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</si>
  <si>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</si>
  <si>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</si>
  <si>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</si>
  <si>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</si>
  <si>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</si>
  <si>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</si>
  <si>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</si>
  <si>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</si>
  <si>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</si>
  <si>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</si>
  <si>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</si>
  <si>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</si>
  <si>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</si>
  <si>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</si>
  <si>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</si>
  <si>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</si>
  <si>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</si>
  <si>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</si>
  <si>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</si>
  <si>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</si>
  <si>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</si>
  <si>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</si>
  <si>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</si>
  <si>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</si>
  <si>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</si>
  <si>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</si>
  <si>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</si>
  <si>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</si>
  <si>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</si>
  <si>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</si>
  <si>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</si>
  <si>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</si>
  <si>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</si>
  <si>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</si>
  <si>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>UK - Road transport</t>
  </si>
  <si>
    <t>Vehicle-km driven (mio km)</t>
  </si>
  <si>
    <t>Stock of vehicles - in use (vehicles)</t>
  </si>
  <si>
    <t>New vehicle-registrations</t>
  </si>
  <si>
    <t>Load factor of vehicles</t>
  </si>
  <si>
    <t>Passenger transport (p/movement)</t>
  </si>
  <si>
    <t/>
  </si>
  <si>
    <t>Freight transport (t/movement)</t>
  </si>
  <si>
    <t>Vehicle-km driven per vehicle annum (km/vehicle)</t>
  </si>
  <si>
    <t>Passenger-km and tonne-km driven per vehicle annum</t>
  </si>
  <si>
    <t>Passenger transport (pkm/vehicle)</t>
  </si>
  <si>
    <t>Freight transport (tkm/vehicle)</t>
  </si>
  <si>
    <t>Rail UK</t>
  </si>
  <si>
    <t>Stock of vehicles - in use (representative train configuration)</t>
  </si>
  <si>
    <t>Diesel oil</t>
  </si>
  <si>
    <t>Electric</t>
  </si>
  <si>
    <t>UK - Maritime bunkers</t>
  </si>
  <si>
    <t>Transport activity (mio tkm)</t>
  </si>
  <si>
    <t>Intra-EU</t>
  </si>
  <si>
    <t>Extra-EU</t>
  </si>
  <si>
    <t>EU28 - Road transport</t>
  </si>
  <si>
    <t>EU28 - Rail, metro and tram</t>
  </si>
  <si>
    <t>Stock of vehicles - total (representative train configuration)</t>
  </si>
  <si>
    <t>EU28 - Maritime bunkers</t>
  </si>
  <si>
    <t>Passenger</t>
  </si>
  <si>
    <t>Freight</t>
  </si>
  <si>
    <t>UK2015</t>
  </si>
  <si>
    <t>Number of Vehicles</t>
  </si>
  <si>
    <t>battery electric vehicle</t>
  </si>
  <si>
    <t>natural gas vehicle</t>
  </si>
  <si>
    <t>gasoline vehicle</t>
  </si>
  <si>
    <t>diesel vehicle</t>
  </si>
  <si>
    <t>plugin hybrid vehicle and hybrid</t>
  </si>
  <si>
    <t>LPG vehicle</t>
  </si>
  <si>
    <t>other</t>
  </si>
  <si>
    <t>Total</t>
  </si>
  <si>
    <t>LDVs</t>
  </si>
  <si>
    <t>JRC Potencia UK 2015</t>
  </si>
  <si>
    <t>HDVs</t>
  </si>
  <si>
    <t>JRC Potencia UE 2015</t>
  </si>
  <si>
    <t>aircraft</t>
  </si>
  <si>
    <t xml:space="preserve">JRC Potencia UE 2019 </t>
  </si>
  <si>
    <t>rail</t>
  </si>
  <si>
    <t>Calculated using UE and UK split</t>
  </si>
  <si>
    <t>ships</t>
  </si>
  <si>
    <t>motorbikes</t>
  </si>
  <si>
    <t>UE_28_2015</t>
  </si>
  <si>
    <t>%UK 2015</t>
  </si>
  <si>
    <t>UE28_2021</t>
  </si>
  <si>
    <t xml:space="preserve">Value of 2015 taken </t>
  </si>
  <si>
    <t>UE27_2021</t>
  </si>
  <si>
    <t>SHIPS FREIGHT</t>
  </si>
  <si>
    <t>UK ships 2015 (veh km)</t>
  </si>
  <si>
    <t>UE ships 2015 (veh km)</t>
  </si>
  <si>
    <t>UE 28 2021 (veh)</t>
  </si>
  <si>
    <t>UE 27 2021 (veh)</t>
  </si>
  <si>
    <t>plugin hybrid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</si>
</sst>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0.0%"/>
    <numFmt numFmtId="166" formatCode="#,##0;\-#,##0;&quot;-&quot;"/>
    <numFmt numFmtId="167" formatCode="_-* #,##0_-;\-* #,##0_-;_-* &quot;-&quot;??_-;_-@_-"/>
    <numFmt numFmtId="168" formatCode="#,##0.000;\-#,##0.000;&quot;-&quot;"/>
    <numFmt numFmtId="169" formatCode="#,##0.00;\-#,##0.00;&quot;-&quot;"/>
    <numFmt numFmtId="170" formatCode="0.00%;\-0.00%;&quot;-&quot;"/>
    <numFmt numFmtId="171" formatCode="#,##0.0"/>
    <numFmt numFmtId="172" formatCode="#,##0.0;\-#,##0.0;&quot;-&quot;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10"/>
      <color rgb="FFE26B0A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E26B0A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0" fontId="7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3" fillId="2" borderId="0" xfId="2" applyFill="1"/>
    <xf numFmtId="0" fontId="5" fillId="2" borderId="0" xfId="0" applyFont="1" applyFill="1"/>
    <xf numFmtId="0" fontId="4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horizontal="right"/>
    </xf>
    <xf numFmtId="0" fontId="8" fillId="2" borderId="1" xfId="6" applyFont="1" applyFill="1" applyBorder="1" applyAlignment="1">
      <alignment horizontal="left" vertical="center" indent="3"/>
    </xf>
    <xf numFmtId="0" fontId="8" fillId="2" borderId="0" xfId="6" applyFont="1" applyFill="1" applyAlignment="1">
      <alignment horizontal="left" vertical="center" indent="3"/>
    </xf>
    <xf numFmtId="0" fontId="8" fillId="2" borderId="3" xfId="6" applyFont="1" applyFill="1" applyBorder="1" applyAlignment="1">
      <alignment horizontal="left" vertical="center" indent="2"/>
    </xf>
    <xf numFmtId="0" fontId="8" fillId="2" borderId="4" xfId="6" applyFont="1" applyFill="1" applyBorder="1" applyAlignment="1">
      <alignment horizontal="left" vertical="center" indent="2"/>
    </xf>
    <xf numFmtId="0" fontId="9" fillId="3" borderId="2" xfId="6" applyFont="1" applyFill="1" applyBorder="1" applyAlignment="1">
      <alignment horizontal="left" vertical="center" indent="1"/>
    </xf>
    <xf numFmtId="0" fontId="11" fillId="4" borderId="2" xfId="6" applyFont="1" applyFill="1" applyBorder="1" applyAlignment="1">
      <alignment horizontal="left" vertical="center"/>
    </xf>
    <xf numFmtId="166" fontId="8" fillId="0" borderId="1" xfId="6" applyNumberFormat="1" applyFont="1" applyBorder="1" applyAlignment="1">
      <alignment vertical="center"/>
    </xf>
    <xf numFmtId="166" fontId="8" fillId="0" borderId="0" xfId="6" applyNumberFormat="1" applyFont="1" applyAlignment="1">
      <alignment vertical="center"/>
    </xf>
    <xf numFmtId="166" fontId="8" fillId="0" borderId="3" xfId="6" applyNumberFormat="1" applyFont="1" applyBorder="1" applyAlignment="1">
      <alignment vertical="center"/>
    </xf>
    <xf numFmtId="166" fontId="8" fillId="0" borderId="4" xfId="6" applyNumberFormat="1" applyFont="1" applyBorder="1" applyAlignment="1">
      <alignment vertical="center"/>
    </xf>
    <xf numFmtId="166" fontId="9" fillId="3" borderId="2" xfId="6" applyNumberFormat="1" applyFont="1" applyFill="1" applyBorder="1" applyAlignment="1">
      <alignment vertical="center"/>
    </xf>
    <xf numFmtId="166" fontId="10" fillId="4" borderId="2" xfId="6" applyNumberFormat="1" applyFont="1" applyFill="1" applyBorder="1" applyAlignment="1">
      <alignment vertical="center"/>
    </xf>
    <xf numFmtId="0" fontId="8" fillId="2" borderId="1" xfId="6" applyFont="1" applyFill="1" applyBorder="1" applyAlignment="1">
      <alignment horizontal="left" vertical="center" indent="2"/>
    </xf>
    <xf numFmtId="0" fontId="8" fillId="2" borderId="0" xfId="6" applyFont="1" applyFill="1" applyAlignment="1">
      <alignment horizontal="left" vertical="center" indent="2"/>
    </xf>
    <xf numFmtId="0" fontId="9" fillId="3" borderId="3" xfId="6" applyFont="1" applyFill="1" applyBorder="1" applyAlignment="1">
      <alignment horizontal="left" vertical="center" indent="1"/>
    </xf>
    <xf numFmtId="0" fontId="9" fillId="3" borderId="4" xfId="6" applyFont="1" applyFill="1" applyBorder="1" applyAlignment="1">
      <alignment horizontal="left" vertical="center" indent="1"/>
    </xf>
    <xf numFmtId="166" fontId="9" fillId="3" borderId="3" xfId="6" applyNumberFormat="1" applyFont="1" applyFill="1" applyBorder="1" applyAlignment="1">
      <alignment vertical="center"/>
    </xf>
    <xf numFmtId="166" fontId="9" fillId="3" borderId="4" xfId="6" applyNumberFormat="1" applyFont="1" applyFill="1" applyBorder="1" applyAlignment="1">
      <alignment vertical="center"/>
    </xf>
    <xf numFmtId="0" fontId="12" fillId="5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5" fillId="6" borderId="0" xfId="0" applyFont="1" applyFill="1" applyAlignment="1">
      <alignment vertical="center"/>
    </xf>
    <xf numFmtId="0" fontId="11" fillId="7" borderId="2" xfId="0" applyFont="1" applyFill="1" applyBorder="1" applyAlignment="1">
      <alignment horizontal="left" vertical="center"/>
    </xf>
    <xf numFmtId="0" fontId="10" fillId="7" borderId="2" xfId="0" applyFont="1" applyFill="1" applyBorder="1" applyAlignment="1">
      <alignment vertical="center"/>
    </xf>
    <xf numFmtId="0" fontId="9" fillId="8" borderId="2" xfId="0" applyFont="1" applyFill="1" applyBorder="1" applyAlignment="1">
      <alignment horizontal="left" vertical="center" indent="1"/>
    </xf>
    <xf numFmtId="0" fontId="9" fillId="8" borderId="2" xfId="0" applyFont="1" applyFill="1" applyBorder="1" applyAlignment="1">
      <alignment vertical="center"/>
    </xf>
    <xf numFmtId="0" fontId="15" fillId="6" borderId="2" xfId="0" applyFont="1" applyFill="1" applyBorder="1" applyAlignment="1">
      <alignment horizontal="left" vertical="center" indent="2"/>
    </xf>
    <xf numFmtId="3" fontId="0" fillId="0" borderId="0" xfId="0" applyNumberFormat="1"/>
    <xf numFmtId="3" fontId="15" fillId="0" borderId="2" xfId="0" applyNumberFormat="1" applyFont="1" applyBorder="1" applyAlignment="1">
      <alignment vertical="center"/>
    </xf>
    <xf numFmtId="0" fontId="15" fillId="6" borderId="7" xfId="0" applyFont="1" applyFill="1" applyBorder="1" applyAlignment="1">
      <alignment horizontal="left" vertical="center" indent="3"/>
    </xf>
    <xf numFmtId="3" fontId="15" fillId="0" borderId="7" xfId="0" applyNumberFormat="1" applyFont="1" applyBorder="1" applyAlignment="1">
      <alignment vertical="center"/>
    </xf>
    <xf numFmtId="0" fontId="15" fillId="6" borderId="0" xfId="0" applyFont="1" applyFill="1" applyAlignment="1">
      <alignment horizontal="left" vertical="center" indent="3"/>
    </xf>
    <xf numFmtId="3" fontId="15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5" fillId="6" borderId="1" xfId="0" applyFont="1" applyFill="1" applyBorder="1" applyAlignment="1">
      <alignment horizontal="left" vertical="center" indent="3"/>
    </xf>
    <xf numFmtId="3" fontId="15" fillId="0" borderId="1" xfId="0" applyNumberFormat="1" applyFont="1" applyBorder="1" applyAlignment="1">
      <alignment vertical="center"/>
    </xf>
    <xf numFmtId="4" fontId="15" fillId="0" borderId="2" xfId="0" applyNumberFormat="1" applyFont="1" applyBorder="1" applyAlignment="1">
      <alignment vertical="center"/>
    </xf>
    <xf numFmtId="4" fontId="15" fillId="0" borderId="0" xfId="0" applyNumberFormat="1" applyFont="1" applyAlignment="1">
      <alignment vertical="center"/>
    </xf>
    <xf numFmtId="4" fontId="15" fillId="0" borderId="1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9" borderId="2" xfId="0" applyFont="1" applyFill="1" applyBorder="1" applyAlignment="1">
      <alignment vertical="center"/>
    </xf>
    <xf numFmtId="0" fontId="15" fillId="9" borderId="2" xfId="0" applyFont="1" applyFill="1" applyBorder="1" applyAlignment="1">
      <alignment vertical="center"/>
    </xf>
    <xf numFmtId="3" fontId="11" fillId="7" borderId="2" xfId="0" applyNumberFormat="1" applyFont="1" applyFill="1" applyBorder="1" applyAlignment="1">
      <alignment vertical="center"/>
    </xf>
    <xf numFmtId="0" fontId="16" fillId="7" borderId="2" xfId="0" applyFont="1" applyFill="1" applyBorder="1" applyAlignment="1">
      <alignment horizontal="left" vertical="center" indent="1"/>
    </xf>
    <xf numFmtId="3" fontId="16" fillId="7" borderId="2" xfId="0" applyNumberFormat="1" applyFont="1" applyFill="1" applyBorder="1" applyAlignment="1">
      <alignment vertical="center"/>
    </xf>
    <xf numFmtId="0" fontId="13" fillId="7" borderId="2" xfId="0" applyFont="1" applyFill="1" applyBorder="1" applyAlignment="1">
      <alignment horizontal="left" vertical="center" indent="2"/>
    </xf>
    <xf numFmtId="3" fontId="13" fillId="7" borderId="2" xfId="0" applyNumberFormat="1" applyFont="1" applyFill="1" applyBorder="1" applyAlignment="1">
      <alignment vertical="center"/>
    </xf>
    <xf numFmtId="0" fontId="15" fillId="8" borderId="2" xfId="0" applyFont="1" applyFill="1" applyBorder="1" applyAlignment="1">
      <alignment horizontal="left" vertical="center" indent="3"/>
    </xf>
    <xf numFmtId="3" fontId="15" fillId="8" borderId="2" xfId="0" applyNumberFormat="1" applyFont="1" applyFill="1" applyBorder="1" applyAlignment="1">
      <alignment vertical="center"/>
    </xf>
    <xf numFmtId="0" fontId="15" fillId="6" borderId="0" xfId="0" applyFont="1" applyFill="1" applyAlignment="1">
      <alignment horizontal="left" vertical="center" indent="4"/>
    </xf>
    <xf numFmtId="0" fontId="15" fillId="8" borderId="2" xfId="0" applyFont="1" applyFill="1" applyBorder="1" applyAlignment="1">
      <alignment vertical="center"/>
    </xf>
    <xf numFmtId="0" fontId="15" fillId="6" borderId="1" xfId="0" applyFont="1" applyFill="1" applyBorder="1" applyAlignment="1">
      <alignment horizontal="left" vertical="center" indent="4"/>
    </xf>
    <xf numFmtId="0" fontId="15" fillId="0" borderId="1" xfId="0" applyFont="1" applyBorder="1" applyAlignment="1">
      <alignment vertical="center"/>
    </xf>
    <xf numFmtId="0" fontId="15" fillId="9" borderId="0" xfId="0" applyFont="1" applyFill="1" applyAlignment="1">
      <alignment vertical="center"/>
    </xf>
    <xf numFmtId="0" fontId="15" fillId="8" borderId="2" xfId="0" applyFont="1" applyFill="1" applyBorder="1" applyAlignment="1">
      <alignment horizontal="left" vertical="center" indent="2"/>
    </xf>
    <xf numFmtId="0" fontId="15" fillId="6" borderId="0" xfId="0" applyFont="1" applyFill="1" applyAlignment="1">
      <alignment horizontal="left" vertical="center" indent="2"/>
    </xf>
    <xf numFmtId="0" fontId="15" fillId="6" borderId="1" xfId="0" applyFont="1" applyFill="1" applyBorder="1" applyAlignment="1">
      <alignment horizontal="left" vertical="center" indent="2"/>
    </xf>
    <xf numFmtId="0" fontId="11" fillId="7" borderId="2" xfId="0" applyFont="1" applyFill="1" applyBorder="1" applyAlignment="1">
      <alignment vertical="center"/>
    </xf>
    <xf numFmtId="0" fontId="15" fillId="8" borderId="2" xfId="0" applyFont="1" applyFill="1" applyBorder="1" applyAlignment="1">
      <alignment horizontal="left" vertical="center" indent="1"/>
    </xf>
    <xf numFmtId="0" fontId="4" fillId="11" borderId="0" xfId="0" applyFont="1" applyFill="1"/>
    <xf numFmtId="0" fontId="4" fillId="12" borderId="0" xfId="0" applyFont="1" applyFill="1"/>
    <xf numFmtId="0" fontId="18" fillId="2" borderId="0" xfId="0" applyFont="1" applyFill="1"/>
    <xf numFmtId="0" fontId="0" fillId="12" borderId="0" xfId="0" applyFill="1"/>
    <xf numFmtId="0" fontId="19" fillId="2" borderId="0" xfId="2" applyFont="1" applyFill="1"/>
    <xf numFmtId="167" fontId="0" fillId="0" borderId="0" xfId="10" applyNumberFormat="1" applyFont="1"/>
    <xf numFmtId="0" fontId="8" fillId="0" borderId="0" xfId="6" applyFont="1" applyAlignment="1">
      <alignment vertical="center"/>
    </xf>
    <xf numFmtId="0" fontId="21" fillId="10" borderId="2" xfId="6" applyFont="1" applyFill="1" applyBorder="1" applyAlignment="1">
      <alignment horizontal="left" vertical="center"/>
    </xf>
    <xf numFmtId="1" fontId="20" fillId="10" borderId="2" xfId="6" applyNumberFormat="1" applyFont="1" applyFill="1" applyBorder="1" applyAlignment="1">
      <alignment horizontal="center" vertical="center"/>
    </xf>
    <xf numFmtId="0" fontId="8" fillId="2" borderId="0" xfId="6" applyFont="1" applyFill="1" applyAlignment="1">
      <alignment vertical="center"/>
    </xf>
    <xf numFmtId="169" fontId="8" fillId="0" borderId="1" xfId="6" applyNumberFormat="1" applyFont="1" applyBorder="1" applyAlignment="1">
      <alignment vertical="center"/>
    </xf>
    <xf numFmtId="169" fontId="8" fillId="0" borderId="0" xfId="6" applyNumberFormat="1" applyFont="1" applyAlignment="1">
      <alignment vertical="center"/>
    </xf>
    <xf numFmtId="169" fontId="8" fillId="0" borderId="3" xfId="6" applyNumberFormat="1" applyFont="1" applyBorder="1" applyAlignment="1">
      <alignment vertical="center"/>
    </xf>
    <xf numFmtId="169" fontId="8" fillId="0" borderId="4" xfId="6" applyNumberFormat="1" applyFont="1" applyBorder="1" applyAlignment="1">
      <alignment vertical="center"/>
    </xf>
    <xf numFmtId="169" fontId="9" fillId="3" borderId="2" xfId="6" applyNumberFormat="1" applyFont="1" applyFill="1" applyBorder="1" applyAlignment="1">
      <alignment vertical="center"/>
    </xf>
    <xf numFmtId="0" fontId="23" fillId="13" borderId="2" xfId="6" applyFont="1" applyFill="1" applyBorder="1" applyAlignment="1">
      <alignment horizontal="left" vertical="center"/>
    </xf>
    <xf numFmtId="170" fontId="8" fillId="0" borderId="1" xfId="1" applyNumberFormat="1" applyFont="1" applyBorder="1" applyAlignment="1">
      <alignment vertical="center"/>
    </xf>
    <xf numFmtId="165" fontId="8" fillId="2" borderId="1" xfId="1" applyNumberFormat="1" applyFont="1" applyFill="1" applyBorder="1" applyAlignment="1">
      <alignment horizontal="left" vertical="center" indent="3"/>
    </xf>
    <xf numFmtId="170" fontId="8" fillId="0" borderId="0" xfId="1" applyNumberFormat="1" applyFont="1" applyBorder="1" applyAlignment="1">
      <alignment vertical="center"/>
    </xf>
    <xf numFmtId="165" fontId="8" fillId="2" borderId="0" xfId="1" applyNumberFormat="1" applyFont="1" applyFill="1" applyBorder="1" applyAlignment="1">
      <alignment horizontal="left" vertical="center" indent="3"/>
    </xf>
    <xf numFmtId="170" fontId="8" fillId="0" borderId="3" xfId="1" applyNumberFormat="1" applyFont="1" applyBorder="1" applyAlignment="1">
      <alignment vertical="center"/>
    </xf>
    <xf numFmtId="165" fontId="8" fillId="2" borderId="3" xfId="1" applyNumberFormat="1" applyFont="1" applyFill="1" applyBorder="1" applyAlignment="1">
      <alignment horizontal="left" vertical="center" indent="2"/>
    </xf>
    <xf numFmtId="170" fontId="8" fillId="0" borderId="0" xfId="1" applyNumberFormat="1" applyFont="1" applyAlignment="1">
      <alignment vertical="center"/>
    </xf>
    <xf numFmtId="165" fontId="8" fillId="2" borderId="0" xfId="1" applyNumberFormat="1" applyFont="1" applyFill="1" applyAlignment="1">
      <alignment horizontal="left" vertical="center" indent="3"/>
    </xf>
    <xf numFmtId="170" fontId="8" fillId="0" borderId="4" xfId="1" applyNumberFormat="1" applyFont="1" applyBorder="1" applyAlignment="1">
      <alignment vertical="center"/>
    </xf>
    <xf numFmtId="165" fontId="8" fillId="2" borderId="4" xfId="1" applyNumberFormat="1" applyFont="1" applyFill="1" applyBorder="1" applyAlignment="1">
      <alignment horizontal="left" vertical="center" indent="2"/>
    </xf>
    <xf numFmtId="170" fontId="9" fillId="3" borderId="2" xfId="1" applyNumberFormat="1" applyFont="1" applyFill="1" applyBorder="1" applyAlignment="1">
      <alignment vertical="center"/>
    </xf>
    <xf numFmtId="170" fontId="10" fillId="4" borderId="2" xfId="1" applyNumberFormat="1" applyFont="1" applyFill="1" applyBorder="1" applyAlignment="1">
      <alignment vertical="center"/>
    </xf>
    <xf numFmtId="171" fontId="8" fillId="0" borderId="1" xfId="6" applyNumberFormat="1" applyFont="1" applyBorder="1" applyAlignment="1">
      <alignment vertical="center"/>
    </xf>
    <xf numFmtId="171" fontId="8" fillId="0" borderId="8" xfId="6" applyNumberFormat="1" applyFont="1" applyBorder="1" applyAlignment="1">
      <alignment vertical="center"/>
    </xf>
    <xf numFmtId="171" fontId="8" fillId="0" borderId="3" xfId="6" applyNumberFormat="1" applyFont="1" applyBorder="1" applyAlignment="1">
      <alignment vertical="center"/>
    </xf>
    <xf numFmtId="171" fontId="8" fillId="0" borderId="0" xfId="6" applyNumberFormat="1" applyFont="1" applyAlignment="1">
      <alignment vertical="center"/>
    </xf>
    <xf numFmtId="171" fontId="8" fillId="0" borderId="4" xfId="6" applyNumberFormat="1" applyFont="1" applyBorder="1" applyAlignment="1">
      <alignment vertical="center"/>
    </xf>
    <xf numFmtId="171" fontId="9" fillId="3" borderId="2" xfId="6" applyNumberFormat="1" applyFont="1" applyFill="1" applyBorder="1" applyAlignment="1">
      <alignment vertical="center"/>
    </xf>
    <xf numFmtId="172" fontId="10" fillId="4" borderId="2" xfId="6" applyNumberFormat="1" applyFont="1" applyFill="1" applyBorder="1" applyAlignment="1">
      <alignment vertical="center"/>
    </xf>
    <xf numFmtId="169" fontId="10" fillId="4" borderId="2" xfId="6" applyNumberFormat="1" applyFont="1" applyFill="1" applyBorder="1" applyAlignment="1">
      <alignment vertical="center"/>
    </xf>
    <xf numFmtId="0" fontId="24" fillId="13" borderId="2" xfId="6" applyFont="1" applyFill="1" applyBorder="1" applyAlignment="1">
      <alignment vertical="center"/>
    </xf>
    <xf numFmtId="172" fontId="8" fillId="0" borderId="1" xfId="6" applyNumberFormat="1" applyFont="1" applyBorder="1" applyAlignment="1">
      <alignment vertical="center"/>
    </xf>
    <xf numFmtId="172" fontId="8" fillId="0" borderId="0" xfId="6" applyNumberFormat="1" applyFont="1" applyAlignment="1">
      <alignment vertical="center"/>
    </xf>
    <xf numFmtId="172" fontId="8" fillId="0" borderId="3" xfId="6" applyNumberFormat="1" applyFont="1" applyBorder="1" applyAlignment="1">
      <alignment vertical="center"/>
    </xf>
    <xf numFmtId="172" fontId="8" fillId="0" borderId="4" xfId="6" applyNumberFormat="1" applyFont="1" applyBorder="1" applyAlignment="1">
      <alignment vertical="center"/>
    </xf>
    <xf numFmtId="172" fontId="9" fillId="3" borderId="2" xfId="6" applyNumberFormat="1" applyFont="1" applyFill="1" applyBorder="1" applyAlignment="1">
      <alignment vertical="center"/>
    </xf>
    <xf numFmtId="0" fontId="8" fillId="2" borderId="7" xfId="6" applyFont="1" applyFill="1" applyBorder="1" applyAlignment="1">
      <alignment vertical="center"/>
    </xf>
    <xf numFmtId="0" fontId="8" fillId="0" borderId="7" xfId="6" applyFont="1" applyBorder="1" applyAlignment="1">
      <alignment vertical="center"/>
    </xf>
    <xf numFmtId="0" fontId="0" fillId="10" borderId="0" xfId="0" applyFill="1"/>
    <xf numFmtId="0" fontId="0" fillId="14" borderId="0" xfId="0" applyFill="1"/>
    <xf numFmtId="164" fontId="0" fillId="0" borderId="0" xfId="10" applyFont="1"/>
    <xf numFmtId="165" fontId="0" fillId="0" borderId="0" xfId="1" applyNumberFormat="1" applyFont="1"/>
    <xf numFmtId="0" fontId="0" fillId="11" borderId="0" xfId="0" applyFill="1"/>
    <xf numFmtId="0" fontId="4" fillId="14" borderId="0" xfId="0" applyFont="1" applyFill="1"/>
    <xf numFmtId="168" fontId="22" fillId="13" borderId="2" xfId="6" applyNumberFormat="1" applyFont="1" applyFill="1" applyBorder="1" applyAlignment="1">
      <alignment vertical="center"/>
    </xf>
    <xf numFmtId="170" fontId="9" fillId="3" borderId="3" xfId="1" applyNumberFormat="1" applyFont="1" applyFill="1" applyBorder="1" applyAlignment="1">
      <alignment vertical="center"/>
    </xf>
    <xf numFmtId="170" fontId="9" fillId="3" borderId="4" xfId="1" applyNumberFormat="1" applyFont="1" applyFill="1" applyBorder="1" applyAlignment="1">
      <alignment vertical="center"/>
    </xf>
    <xf numFmtId="172" fontId="9" fillId="3" borderId="3" xfId="6" applyNumberFormat="1" applyFont="1" applyFill="1" applyBorder="1" applyAlignment="1">
      <alignment vertical="center"/>
    </xf>
    <xf numFmtId="172" fontId="9" fillId="3" borderId="4" xfId="6" applyNumberFormat="1" applyFont="1" applyFill="1" applyBorder="1" applyAlignment="1">
      <alignment vertical="center"/>
    </xf>
    <xf numFmtId="172" fontId="8" fillId="2" borderId="0" xfId="6" applyNumberFormat="1" applyFont="1" applyFill="1" applyAlignment="1">
      <alignment vertical="center"/>
    </xf>
    <xf numFmtId="0" fontId="8" fillId="2" borderId="7" xfId="6" applyFont="1" applyFill="1" applyBorder="1" applyAlignment="1">
      <alignment horizontal="left" vertical="center" indent="2"/>
    </xf>
    <xf numFmtId="0" fontId="8" fillId="2" borderId="9" xfId="6" applyFont="1" applyFill="1" applyBorder="1" applyAlignment="1">
      <alignment horizontal="left" vertical="center" indent="2"/>
    </xf>
    <xf numFmtId="0" fontId="4" fillId="10" borderId="0" xfId="0" applyFont="1" applyFill="1"/>
    <xf numFmtId="172" fontId="8" fillId="0" borderId="9" xfId="6" applyNumberFormat="1" applyFont="1" applyBorder="1" applyAlignment="1">
      <alignment vertical="center"/>
    </xf>
    <xf numFmtId="172" fontId="8" fillId="0" borderId="7" xfId="6" applyNumberFormat="1" applyFont="1" applyBorder="1" applyAlignment="1">
      <alignment vertical="center"/>
    </xf>
    <xf numFmtId="0" fontId="18" fillId="0" borderId="0" xfId="0" applyFont="1"/>
    <xf numFmtId="0" fontId="0" fillId="15" borderId="0" xfId="0" applyFill="1"/>
    <xf numFmtId="0" fontId="4" fillId="15" borderId="0" xfId="0" applyFont="1" applyFill="1"/>
    <xf numFmtId="9" fontId="0" fillId="0" borderId="0" xfId="1" applyFont="1"/>
    <xf numFmtId="0" fontId="0" fillId="17" borderId="0" xfId="0" applyFill="1"/>
    <xf numFmtId="165" fontId="8" fillId="18" borderId="0" xfId="1" applyNumberFormat="1" applyFont="1" applyFill="1" applyBorder="1" applyAlignment="1">
      <alignment horizontal="left" vertical="center" indent="3"/>
    </xf>
    <xf numFmtId="0" fontId="0" fillId="16" borderId="0" xfId="0" applyFill="1"/>
    <xf numFmtId="167" fontId="0" fillId="0" borderId="0" xfId="0" applyNumberFormat="1"/>
    <xf numFmtId="0" fontId="27" fillId="16" borderId="0" xfId="0" applyFont="1" applyFill="1"/>
    <xf numFmtId="0" fontId="17" fillId="2" borderId="0" xfId="0" applyFont="1" applyFill="1"/>
    <xf numFmtId="0" fontId="8" fillId="2" borderId="1" xfId="6" applyFont="1" applyFill="1" applyBorder="1" applyAlignment="1">
      <alignment horizontal="left" vertical="center" indent="1"/>
    </xf>
    <xf numFmtId="0" fontId="8" fillId="2" borderId="0" xfId="6" applyFont="1" applyFill="1" applyAlignment="1">
      <alignment horizontal="left" vertical="center" indent="1"/>
    </xf>
    <xf numFmtId="168" fontId="10" fillId="4" borderId="2" xfId="6" applyNumberFormat="1" applyFont="1" applyFill="1" applyBorder="1" applyAlignment="1">
      <alignment vertical="center"/>
    </xf>
    <xf numFmtId="168" fontId="8" fillId="0" borderId="1" xfId="6" applyNumberFormat="1" applyFont="1" applyBorder="1" applyAlignment="1">
      <alignment vertical="center"/>
    </xf>
    <xf numFmtId="168" fontId="8" fillId="0" borderId="0" xfId="6" applyNumberFormat="1" applyFont="1" applyAlignment="1">
      <alignment vertical="center"/>
    </xf>
    <xf numFmtId="0" fontId="0" fillId="0" borderId="0" xfId="10" applyNumberFormat="1" applyFont="1"/>
    <xf numFmtId="0" fontId="25" fillId="16" borderId="0" xfId="0" applyFont="1" applyFill="1" applyAlignment="1">
      <alignment horizontal="center"/>
    </xf>
    <xf numFmtId="0" fontId="26" fillId="17" borderId="0" xfId="0" applyFont="1" applyFill="1" applyAlignment="1">
      <alignment horizontal="center" vertical="center"/>
    </xf>
  </cellXfs>
  <cellStyles count="13">
    <cellStyle name="Comma" xfId="10" builtinId="3"/>
    <cellStyle name="Comma 2" xfId="5" xr:uid="{349107B7-C8D4-46E0-8EAD-09B16B5F1C5D}"/>
    <cellStyle name="Comma 2 2" xfId="11" xr:uid="{28A7E0CF-BA1E-4864-88F6-C130853E6192}"/>
    <cellStyle name="Comma 2 3" xfId="12" xr:uid="{6F8D5F8B-D092-4B81-A5A6-F2179E75F368}"/>
    <cellStyle name="Hyperlink" xfId="2" builtinId="8"/>
    <cellStyle name="Lien hypertexte 2" xfId="4" xr:uid="{50C434BB-AC0A-47ED-ACDC-93C1A06AB7A7}"/>
    <cellStyle name="Normal" xfId="0" builtinId="0"/>
    <cellStyle name="Normal 2" xfId="6" xr:uid="{FCF1E2B9-5171-4174-AC87-18C6DE6E536D}"/>
    <cellStyle name="Normal 3" xfId="7" xr:uid="{06E62C93-4CEE-46A1-BD10-39684324CE69}"/>
    <cellStyle name="Percent" xfId="1" builtinId="5"/>
    <cellStyle name="Percent 2" xfId="8" xr:uid="{911870D7-0D5F-42CA-AB55-48CA2B8A99E2}"/>
    <cellStyle name="Percent 3" xfId="9" xr:uid="{3334CD75-8CAC-48F7-A939-21648CE2003F}"/>
    <cellStyle name="Pourcentage 2" xfId="3" xr:uid="{C3593C2C-5CC8-4D06-9269-A3096E4F7A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164367</xdr:rowOff>
    </xdr:from>
    <xdr:to>
      <xdr:col>3</xdr:col>
      <xdr:colOff>163195</xdr:colOff>
      <xdr:row>7</xdr:row>
      <xdr:rowOff>60226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DAE7B3-646A-442B-97AD-033D2E8C7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3142"/>
          <a:ext cx="2263775" cy="822324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581620</xdr:colOff>
      <xdr:row>8</xdr:row>
      <xdr:rowOff>95250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BB9D7BB7-5B8D-4E72-A5F3-FB3A82A9D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2067" cy="1271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ata.jrc.ec.europa.eu/dataset/jrc-10110-10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4627C-DF2F-4181-AA4C-5510F1DFF83B}">
  <dimension ref="B11:D31"/>
  <sheetViews>
    <sheetView topLeftCell="A7" workbookViewId="0">
      <selection activeCell="B23" sqref="B23"/>
    </sheetView>
  </sheetViews>
  <sheetFormatPr defaultColWidth="10.81640625" defaultRowHeight="14.5" x14ac:dyDescent="0.35"/>
  <cols>
    <col min="1" max="2" width="10.81640625" style="2"/>
    <col min="3" max="3" width="26" style="2" customWidth="1"/>
    <col min="4" max="16384" width="10.81640625" style="2"/>
  </cols>
  <sheetData>
    <row r="11" spans="2:4" x14ac:dyDescent="0.35">
      <c r="B11" s="1" t="s">
        <v>0</v>
      </c>
    </row>
    <row r="12" spans="2:4" x14ac:dyDescent="0.35">
      <c r="B12" s="3"/>
    </row>
    <row r="13" spans="2:4" x14ac:dyDescent="0.35">
      <c r="B13" s="3" t="s">
        <v>1</v>
      </c>
      <c r="C13" s="72" t="s">
        <v>2</v>
      </c>
      <c r="D13" s="2" t="s">
        <v>3</v>
      </c>
    </row>
    <row r="14" spans="2:4" x14ac:dyDescent="0.35">
      <c r="B14" s="3"/>
      <c r="C14" s="3" t="s">
        <v>4</v>
      </c>
      <c r="D14" s="4" t="s">
        <v>5</v>
      </c>
    </row>
    <row r="15" spans="2:4" x14ac:dyDescent="0.35">
      <c r="B15" s="3"/>
      <c r="C15" s="4"/>
    </row>
    <row r="16" spans="2:4" x14ac:dyDescent="0.35">
      <c r="B16" s="3" t="s">
        <v>6</v>
      </c>
    </row>
    <row r="17" spans="2:3" x14ac:dyDescent="0.35">
      <c r="B17" s="70" t="s">
        <v>7</v>
      </c>
      <c r="C17" s="5"/>
    </row>
    <row r="18" spans="2:3" x14ac:dyDescent="0.35">
      <c r="B18" s="138" t="s">
        <v>8</v>
      </c>
      <c r="C18" s="5"/>
    </row>
    <row r="19" spans="2:3" x14ac:dyDescent="0.35">
      <c r="B19" s="138" t="s">
        <v>9</v>
      </c>
      <c r="C19" s="5"/>
    </row>
    <row r="20" spans="2:3" x14ac:dyDescent="0.35">
      <c r="B20" s="138" t="s">
        <v>10</v>
      </c>
      <c r="C20" s="5"/>
    </row>
    <row r="21" spans="2:3" x14ac:dyDescent="0.35">
      <c r="B21" s="5"/>
      <c r="C21" s="5"/>
    </row>
    <row r="22" spans="2:3" x14ac:dyDescent="0.35">
      <c r="B22" s="138" t="s">
        <v>11</v>
      </c>
      <c r="C22" s="5"/>
    </row>
    <row r="23" spans="2:3" x14ac:dyDescent="0.35">
      <c r="B23" s="138" t="s">
        <v>12</v>
      </c>
      <c r="C23" s="5"/>
    </row>
    <row r="24" spans="2:3" x14ac:dyDescent="0.35">
      <c r="B24" s="5"/>
      <c r="C24" s="5"/>
    </row>
    <row r="25" spans="2:3" x14ac:dyDescent="0.35">
      <c r="B25" s="5"/>
      <c r="C25" s="5"/>
    </row>
    <row r="26" spans="2:3" x14ac:dyDescent="0.35">
      <c r="B26" s="5"/>
      <c r="C26" s="5"/>
    </row>
    <row r="27" spans="2:3" x14ac:dyDescent="0.35">
      <c r="B27" s="5"/>
      <c r="C27" s="5"/>
    </row>
    <row r="28" spans="2:3" x14ac:dyDescent="0.35">
      <c r="B28" s="5"/>
      <c r="C28" s="5"/>
    </row>
    <row r="29" spans="2:3" x14ac:dyDescent="0.35">
      <c r="B29" s="5"/>
      <c r="C29" s="5"/>
    </row>
    <row r="30" spans="2:3" x14ac:dyDescent="0.35">
      <c r="B30" s="5"/>
      <c r="C30" s="5"/>
    </row>
    <row r="31" spans="2:3" x14ac:dyDescent="0.35">
      <c r="B31" s="5"/>
      <c r="C31" s="5"/>
    </row>
  </sheetData>
  <hyperlinks>
    <hyperlink ref="D14" r:id="rId1" xr:uid="{E52B4FD1-13F5-4847-A208-5819F1E9B10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B24D-1D6B-4122-9DA1-45BAC6D526D4}">
  <dimension ref="A1:E120"/>
  <sheetViews>
    <sheetView topLeftCell="A28" workbookViewId="0">
      <selection activeCell="E41" sqref="E41"/>
    </sheetView>
  </sheetViews>
  <sheetFormatPr defaultColWidth="11.453125" defaultRowHeight="14.5" x14ac:dyDescent="0.35"/>
  <cols>
    <col min="1" max="1" width="30.81640625" bestFit="1" customWidth="1"/>
    <col min="4" max="4" width="22" customWidth="1"/>
  </cols>
  <sheetData>
    <row r="1" spans="1:5" x14ac:dyDescent="0.35">
      <c r="A1" t="s">
        <v>13</v>
      </c>
      <c r="B1">
        <v>2015</v>
      </c>
      <c r="D1" s="75" t="s">
        <v>14</v>
      </c>
      <c r="E1" s="76">
        <v>2015</v>
      </c>
    </row>
    <row r="2" spans="1:5" x14ac:dyDescent="0.35">
      <c r="A2" s="14" t="s">
        <v>15</v>
      </c>
      <c r="B2" s="20">
        <v>327835506.99146843</v>
      </c>
    </row>
    <row r="3" spans="1:5" x14ac:dyDescent="0.35">
      <c r="A3" s="13" t="s">
        <v>16</v>
      </c>
      <c r="B3" s="19">
        <v>292751201</v>
      </c>
      <c r="D3" s="14" t="s">
        <v>17</v>
      </c>
      <c r="E3" s="102"/>
    </row>
    <row r="4" spans="1:5" x14ac:dyDescent="0.35">
      <c r="A4" s="12" t="s">
        <v>18</v>
      </c>
      <c r="B4" s="18">
        <v>37036579</v>
      </c>
      <c r="D4" s="24" t="s">
        <v>19</v>
      </c>
      <c r="E4" s="26">
        <v>377464.49938113766</v>
      </c>
    </row>
    <row r="5" spans="1:5" x14ac:dyDescent="0.35">
      <c r="A5" s="11" t="s">
        <v>20</v>
      </c>
      <c r="B5" s="17">
        <v>255004455</v>
      </c>
      <c r="D5" s="22" t="s">
        <v>21</v>
      </c>
      <c r="E5" s="16">
        <v>10913.60207637002</v>
      </c>
    </row>
    <row r="6" spans="1:5" x14ac:dyDescent="0.35">
      <c r="A6" s="10" t="s">
        <v>22</v>
      </c>
      <c r="B6" s="16">
        <v>139055432</v>
      </c>
      <c r="D6" s="22" t="s">
        <v>23</v>
      </c>
      <c r="E6" s="16">
        <v>92736.437017180739</v>
      </c>
    </row>
    <row r="7" spans="1:5" x14ac:dyDescent="0.35">
      <c r="A7" s="10" t="s">
        <v>24</v>
      </c>
      <c r="B7" s="16">
        <v>106612315</v>
      </c>
      <c r="D7" s="22" t="s">
        <v>25</v>
      </c>
      <c r="E7" s="16">
        <v>273814.4602875869</v>
      </c>
    </row>
    <row r="8" spans="1:5" x14ac:dyDescent="0.35">
      <c r="A8" s="10" t="s">
        <v>26</v>
      </c>
      <c r="B8" s="16">
        <v>7685081</v>
      </c>
      <c r="D8" s="23" t="s">
        <v>27</v>
      </c>
      <c r="E8" s="25">
        <v>6658.1409445442414</v>
      </c>
    </row>
    <row r="9" spans="1:5" x14ac:dyDescent="0.35">
      <c r="A9" s="10" t="s">
        <v>28</v>
      </c>
      <c r="B9" s="16">
        <v>1313031</v>
      </c>
      <c r="D9" s="22" t="s">
        <v>29</v>
      </c>
      <c r="E9" s="16">
        <v>215.38927813957602</v>
      </c>
    </row>
    <row r="10" spans="1:5" x14ac:dyDescent="0.35">
      <c r="A10" s="10" t="s">
        <v>30</v>
      </c>
      <c r="B10" s="16">
        <v>181560</v>
      </c>
      <c r="D10" s="21" t="s">
        <v>25</v>
      </c>
      <c r="E10" s="15">
        <v>6442.7516664046652</v>
      </c>
    </row>
    <row r="11" spans="1:5" x14ac:dyDescent="0.35">
      <c r="A11" s="10" t="s">
        <v>31</v>
      </c>
      <c r="B11" s="16">
        <v>157036</v>
      </c>
      <c r="E11" s="16"/>
    </row>
    <row r="12" spans="1:5" x14ac:dyDescent="0.35">
      <c r="A12" s="11" t="s">
        <v>32</v>
      </c>
      <c r="B12" s="17">
        <v>710167</v>
      </c>
      <c r="D12" s="14" t="s">
        <v>33</v>
      </c>
      <c r="E12" s="20">
        <v>2609.5848279533971</v>
      </c>
    </row>
    <row r="13" spans="1:5" x14ac:dyDescent="0.35">
      <c r="A13" s="10" t="s">
        <v>22</v>
      </c>
      <c r="B13" s="16">
        <v>4259</v>
      </c>
      <c r="D13" s="24" t="s">
        <v>16</v>
      </c>
      <c r="E13" s="26">
        <v>2473.626992400099</v>
      </c>
    </row>
    <row r="14" spans="1:5" x14ac:dyDescent="0.35">
      <c r="A14" s="10" t="s">
        <v>24</v>
      </c>
      <c r="B14" s="16">
        <v>664879</v>
      </c>
      <c r="D14" s="22" t="s">
        <v>21</v>
      </c>
      <c r="E14" s="16">
        <v>125.51628099055287</v>
      </c>
    </row>
    <row r="15" spans="1:5" x14ac:dyDescent="0.35">
      <c r="A15" s="10" t="s">
        <v>26</v>
      </c>
      <c r="B15" s="16">
        <v>2004</v>
      </c>
      <c r="D15" s="22" t="s">
        <v>23</v>
      </c>
      <c r="E15" s="16">
        <v>754.56742128280655</v>
      </c>
    </row>
    <row r="16" spans="1:5" x14ac:dyDescent="0.35">
      <c r="A16" s="10" t="s">
        <v>28</v>
      </c>
      <c r="B16" s="16">
        <v>34907</v>
      </c>
      <c r="D16" s="22" t="s">
        <v>25</v>
      </c>
      <c r="E16" s="16">
        <v>1593.5432901267395</v>
      </c>
    </row>
    <row r="17" spans="1:5" x14ac:dyDescent="0.35">
      <c r="A17" s="10" t="s">
        <v>31</v>
      </c>
      <c r="B17" s="16">
        <v>4118</v>
      </c>
      <c r="D17" s="23" t="s">
        <v>34</v>
      </c>
      <c r="E17" s="25">
        <v>135.95783555329817</v>
      </c>
    </row>
    <row r="18" spans="1:5" x14ac:dyDescent="0.35">
      <c r="A18" s="13" t="s">
        <v>34</v>
      </c>
      <c r="B18" s="19">
        <v>35084305.991468422</v>
      </c>
      <c r="D18" s="22" t="s">
        <v>29</v>
      </c>
      <c r="E18" s="16">
        <v>9.1876875380647771</v>
      </c>
    </row>
    <row r="19" spans="1:5" x14ac:dyDescent="0.35">
      <c r="A19" s="12" t="s">
        <v>35</v>
      </c>
      <c r="B19" s="18">
        <v>29147375</v>
      </c>
      <c r="D19" s="21" t="s">
        <v>25</v>
      </c>
      <c r="E19" s="15">
        <v>126.7701480152334</v>
      </c>
    </row>
    <row r="20" spans="1:5" x14ac:dyDescent="0.35">
      <c r="A20" s="10" t="s">
        <v>22</v>
      </c>
      <c r="B20" s="16">
        <v>2226999</v>
      </c>
      <c r="E20" s="16"/>
    </row>
    <row r="21" spans="1:5" x14ac:dyDescent="0.35">
      <c r="A21" s="10" t="s">
        <v>24</v>
      </c>
      <c r="B21" s="16">
        <v>26430217</v>
      </c>
      <c r="D21" s="14" t="s">
        <v>36</v>
      </c>
      <c r="E21" s="20">
        <v>1913337</v>
      </c>
    </row>
    <row r="22" spans="1:5" x14ac:dyDescent="0.35">
      <c r="A22" s="10" t="s">
        <v>26</v>
      </c>
      <c r="B22" s="16">
        <v>320764</v>
      </c>
      <c r="D22" s="24" t="s">
        <v>16</v>
      </c>
      <c r="E22" s="26">
        <v>1859073</v>
      </c>
    </row>
    <row r="23" spans="1:5" x14ac:dyDescent="0.35">
      <c r="A23" s="10" t="s">
        <v>28</v>
      </c>
      <c r="B23" s="16">
        <v>128891</v>
      </c>
      <c r="D23" s="22" t="s">
        <v>21</v>
      </c>
      <c r="E23" s="16">
        <v>263203</v>
      </c>
    </row>
    <row r="24" spans="1:5" x14ac:dyDescent="0.35">
      <c r="A24" s="10" t="s">
        <v>31</v>
      </c>
      <c r="B24" s="16">
        <v>40504</v>
      </c>
      <c r="D24" s="22" t="s">
        <v>23</v>
      </c>
      <c r="E24" s="16">
        <v>1124284</v>
      </c>
    </row>
    <row r="25" spans="1:5" x14ac:dyDescent="0.35">
      <c r="A25" s="11" t="s">
        <v>37</v>
      </c>
      <c r="B25" s="17">
        <v>5936930.9914684212</v>
      </c>
      <c r="D25" s="22" t="s">
        <v>25</v>
      </c>
      <c r="E25" s="16">
        <v>471585.99999999994</v>
      </c>
    </row>
    <row r="26" spans="1:5" x14ac:dyDescent="0.35">
      <c r="A26" s="10" t="s">
        <v>21</v>
      </c>
      <c r="B26" s="16">
        <v>5446891</v>
      </c>
      <c r="D26" s="23" t="s">
        <v>34</v>
      </c>
      <c r="E26" s="25">
        <v>54264</v>
      </c>
    </row>
    <row r="27" spans="1:5" x14ac:dyDescent="0.35">
      <c r="A27" s="9" t="s">
        <v>38</v>
      </c>
      <c r="B27" s="15">
        <v>490039.99146842147</v>
      </c>
      <c r="D27" s="22" t="s">
        <v>29</v>
      </c>
      <c r="E27" s="16">
        <v>17901</v>
      </c>
    </row>
    <row r="28" spans="1:5" x14ac:dyDescent="0.35">
      <c r="D28" s="21" t="s">
        <v>25</v>
      </c>
      <c r="E28" s="15">
        <v>36363</v>
      </c>
    </row>
    <row r="29" spans="1:5" x14ac:dyDescent="0.35">
      <c r="A29" s="14" t="s">
        <v>39</v>
      </c>
      <c r="B29" s="20">
        <v>8854.0777976351601</v>
      </c>
    </row>
    <row r="30" spans="1:5" x14ac:dyDescent="0.35">
      <c r="A30" s="24" t="s">
        <v>16</v>
      </c>
      <c r="B30" s="26">
        <v>8346.0790641255444</v>
      </c>
      <c r="D30" s="14" t="s">
        <v>40</v>
      </c>
      <c r="E30" s="20"/>
    </row>
    <row r="31" spans="1:5" x14ac:dyDescent="0.35">
      <c r="A31" s="22" t="s">
        <v>21</v>
      </c>
      <c r="B31" s="16">
        <v>1103.3234132134789</v>
      </c>
      <c r="D31" s="24" t="s">
        <v>41</v>
      </c>
      <c r="E31" s="26">
        <v>242091488</v>
      </c>
    </row>
    <row r="32" spans="1:5" x14ac:dyDescent="0.35">
      <c r="A32" s="22" t="s">
        <v>23</v>
      </c>
      <c r="B32" s="16">
        <v>3725.516078160827</v>
      </c>
      <c r="D32" s="22" t="s">
        <v>21</v>
      </c>
      <c r="E32" s="16">
        <v>22885420</v>
      </c>
    </row>
    <row r="33" spans="1:5" x14ac:dyDescent="0.35">
      <c r="A33" s="22" t="s">
        <v>25</v>
      </c>
      <c r="B33" s="16">
        <v>3517.239572751238</v>
      </c>
      <c r="D33" s="22" t="s">
        <v>23</v>
      </c>
      <c r="E33" s="16">
        <v>138174654</v>
      </c>
    </row>
    <row r="34" spans="1:5" x14ac:dyDescent="0.35">
      <c r="A34" s="23" t="s">
        <v>34</v>
      </c>
      <c r="B34" s="25">
        <v>507.99873350961605</v>
      </c>
      <c r="D34" s="22" t="s">
        <v>25</v>
      </c>
      <c r="E34" s="16">
        <v>81031414</v>
      </c>
    </row>
    <row r="35" spans="1:5" x14ac:dyDescent="0.35">
      <c r="A35" s="22" t="s">
        <v>29</v>
      </c>
      <c r="B35" s="16">
        <v>165.67674900357699</v>
      </c>
      <c r="D35" s="23" t="s">
        <v>42</v>
      </c>
      <c r="E35" s="25">
        <v>2267709.2929717926</v>
      </c>
    </row>
    <row r="36" spans="1:5" x14ac:dyDescent="0.35">
      <c r="A36" s="21" t="s">
        <v>25</v>
      </c>
      <c r="B36" s="15">
        <v>342.32198450603903</v>
      </c>
      <c r="D36" s="22" t="s">
        <v>29</v>
      </c>
      <c r="E36" s="16">
        <v>419657.6616262116</v>
      </c>
    </row>
    <row r="37" spans="1:5" x14ac:dyDescent="0.35">
      <c r="D37" s="21" t="s">
        <v>25</v>
      </c>
      <c r="E37" s="15">
        <v>1848051.6313455808</v>
      </c>
    </row>
    <row r="39" spans="1:5" x14ac:dyDescent="0.35">
      <c r="D39" s="14" t="s">
        <v>39</v>
      </c>
      <c r="E39" s="20">
        <v>1688.128457276671</v>
      </c>
    </row>
    <row r="40" spans="1:5" x14ac:dyDescent="0.35">
      <c r="D40" s="24" t="s">
        <v>16</v>
      </c>
      <c r="E40" s="26">
        <v>1607.642640613188</v>
      </c>
    </row>
    <row r="41" spans="1:5" x14ac:dyDescent="0.35">
      <c r="D41" s="22" t="s">
        <v>21</v>
      </c>
      <c r="E41" s="16">
        <v>136.969297198725</v>
      </c>
    </row>
    <row r="42" spans="1:5" x14ac:dyDescent="0.35">
      <c r="D42" s="22" t="s">
        <v>23</v>
      </c>
      <c r="E42" s="16">
        <v>633.04279279279297</v>
      </c>
    </row>
    <row r="43" spans="1:5" x14ac:dyDescent="0.35">
      <c r="D43" s="22" t="s">
        <v>25</v>
      </c>
      <c r="E43" s="16">
        <v>837.63055062166995</v>
      </c>
    </row>
    <row r="44" spans="1:5" x14ac:dyDescent="0.35">
      <c r="D44" s="23" t="s">
        <v>34</v>
      </c>
      <c r="E44" s="25">
        <v>80.485816663482993</v>
      </c>
    </row>
    <row r="45" spans="1:5" x14ac:dyDescent="0.35">
      <c r="D45" s="22" t="s">
        <v>29</v>
      </c>
      <c r="E45" s="16">
        <v>16.485103132161999</v>
      </c>
    </row>
    <row r="46" spans="1:5" x14ac:dyDescent="0.35">
      <c r="D46" s="21" t="s">
        <v>25</v>
      </c>
      <c r="E46" s="15">
        <v>64.000713531320997</v>
      </c>
    </row>
    <row r="48" spans="1:5" x14ac:dyDescent="0.35">
      <c r="D48" s="14" t="s">
        <v>43</v>
      </c>
      <c r="E48" s="20">
        <v>1674.497023245706</v>
      </c>
    </row>
    <row r="49" spans="4:5" x14ac:dyDescent="0.35">
      <c r="D49" s="24" t="s">
        <v>16</v>
      </c>
      <c r="E49" s="26">
        <v>1594.0112065822229</v>
      </c>
    </row>
    <row r="50" spans="4:5" x14ac:dyDescent="0.35">
      <c r="D50" s="22" t="s">
        <v>21</v>
      </c>
      <c r="E50" s="16">
        <v>123.33786316776001</v>
      </c>
    </row>
    <row r="51" spans="4:5" x14ac:dyDescent="0.35">
      <c r="D51" s="22" t="s">
        <v>23</v>
      </c>
      <c r="E51" s="16">
        <v>633.04279279279297</v>
      </c>
    </row>
    <row r="52" spans="4:5" x14ac:dyDescent="0.35">
      <c r="D52" s="22" t="s">
        <v>25</v>
      </c>
      <c r="E52" s="16">
        <v>837.63055062166995</v>
      </c>
    </row>
    <row r="53" spans="4:5" x14ac:dyDescent="0.35">
      <c r="D53" s="23" t="s">
        <v>34</v>
      </c>
      <c r="E53" s="25">
        <v>80.485816663482993</v>
      </c>
    </row>
    <row r="54" spans="4:5" x14ac:dyDescent="0.35">
      <c r="D54" s="22" t="s">
        <v>29</v>
      </c>
      <c r="E54" s="16">
        <v>16.485103132161999</v>
      </c>
    </row>
    <row r="55" spans="4:5" x14ac:dyDescent="0.35">
      <c r="D55" s="21" t="s">
        <v>25</v>
      </c>
      <c r="E55" s="15">
        <v>64.000713531320997</v>
      </c>
    </row>
    <row r="57" spans="4:5" x14ac:dyDescent="0.35">
      <c r="D57" s="14" t="s">
        <v>44</v>
      </c>
      <c r="E57" s="20">
        <v>83.600020599576894</v>
      </c>
    </row>
    <row r="58" spans="4:5" x14ac:dyDescent="0.35">
      <c r="D58" s="24" t="s">
        <v>16</v>
      </c>
      <c r="E58" s="26">
        <v>81.206615141762882</v>
      </c>
    </row>
    <row r="59" spans="4:5" x14ac:dyDescent="0.35">
      <c r="D59" s="22" t="s">
        <v>21</v>
      </c>
      <c r="E59" s="16">
        <v>0</v>
      </c>
    </row>
    <row r="60" spans="4:5" x14ac:dyDescent="0.35">
      <c r="D60" s="22" t="s">
        <v>23</v>
      </c>
      <c r="E60" s="16">
        <v>42.50539376196491</v>
      </c>
    </row>
    <row r="61" spans="4:5" x14ac:dyDescent="0.35">
      <c r="D61" s="22" t="s">
        <v>25</v>
      </c>
      <c r="E61" s="16">
        <v>38.701221379797971</v>
      </c>
    </row>
    <row r="62" spans="4:5" x14ac:dyDescent="0.35">
      <c r="D62" s="23" t="s">
        <v>34</v>
      </c>
      <c r="E62" s="25">
        <v>2.3934054578140085</v>
      </c>
    </row>
    <row r="63" spans="4:5" x14ac:dyDescent="0.35">
      <c r="D63" s="22" t="s">
        <v>29</v>
      </c>
      <c r="E63" s="16">
        <v>0.87423703090800231</v>
      </c>
    </row>
    <row r="64" spans="4:5" x14ac:dyDescent="0.35">
      <c r="D64" s="21" t="s">
        <v>25</v>
      </c>
      <c r="E64" s="15">
        <v>1.5191684269060062</v>
      </c>
    </row>
    <row r="66" spans="4:5" x14ac:dyDescent="0.35">
      <c r="D66" s="83" t="s">
        <v>45</v>
      </c>
      <c r="E66" s="118"/>
    </row>
    <row r="68" spans="4:5" x14ac:dyDescent="0.35">
      <c r="D68" s="14" t="s">
        <v>46</v>
      </c>
      <c r="E68" s="102"/>
    </row>
    <row r="69" spans="4:5" x14ac:dyDescent="0.35">
      <c r="D69" s="24" t="s">
        <v>47</v>
      </c>
      <c r="E69" s="122">
        <v>130.22161475100762</v>
      </c>
    </row>
    <row r="70" spans="4:5" x14ac:dyDescent="0.35">
      <c r="D70" s="22" t="s">
        <v>21</v>
      </c>
      <c r="E70" s="106">
        <v>86.949692822650192</v>
      </c>
    </row>
    <row r="71" spans="4:5" x14ac:dyDescent="0.35">
      <c r="D71" s="22" t="s">
        <v>23</v>
      </c>
      <c r="E71" s="106">
        <v>122.90013377402863</v>
      </c>
    </row>
    <row r="72" spans="4:5" x14ac:dyDescent="0.35">
      <c r="D72" s="22" t="s">
        <v>25</v>
      </c>
      <c r="E72" s="123">
        <v>171.82743762537481</v>
      </c>
    </row>
    <row r="73" spans="4:5" x14ac:dyDescent="0.35">
      <c r="D73" s="23" t="s">
        <v>48</v>
      </c>
      <c r="E73" s="121">
        <v>41.790308362298994</v>
      </c>
    </row>
    <row r="74" spans="4:5" x14ac:dyDescent="0.35">
      <c r="D74" s="22" t="s">
        <v>29</v>
      </c>
      <c r="E74" s="106">
        <v>23.443252423116675</v>
      </c>
    </row>
    <row r="75" spans="4:5" x14ac:dyDescent="0.35">
      <c r="D75" s="21" t="s">
        <v>25</v>
      </c>
      <c r="E75" s="105">
        <v>50.822309252415387</v>
      </c>
    </row>
    <row r="77" spans="4:5" x14ac:dyDescent="0.35">
      <c r="D77" s="14" t="s">
        <v>49</v>
      </c>
      <c r="E77" s="102"/>
    </row>
    <row r="78" spans="4:5" x14ac:dyDescent="0.35">
      <c r="D78" s="24" t="s">
        <v>16</v>
      </c>
      <c r="E78" s="122">
        <v>1330.5701241425693</v>
      </c>
    </row>
    <row r="79" spans="4:5" x14ac:dyDescent="0.35">
      <c r="D79" s="22" t="s">
        <v>21</v>
      </c>
      <c r="E79" s="106">
        <v>476.88013050973154</v>
      </c>
    </row>
    <row r="80" spans="4:5" x14ac:dyDescent="0.35">
      <c r="D80" s="22" t="s">
        <v>23</v>
      </c>
      <c r="E80" s="106">
        <v>671.15374877060117</v>
      </c>
    </row>
    <row r="81" spans="4:5" x14ac:dyDescent="0.35">
      <c r="D81" s="22" t="s">
        <v>25</v>
      </c>
      <c r="E81" s="106">
        <v>3379.1149231036115</v>
      </c>
    </row>
    <row r="82" spans="4:5" x14ac:dyDescent="0.35">
      <c r="D82" s="23" t="s">
        <v>34</v>
      </c>
      <c r="E82" s="121">
        <v>2505.4886398588046</v>
      </c>
    </row>
    <row r="83" spans="4:5" x14ac:dyDescent="0.35">
      <c r="D83" s="22" t="s">
        <v>29</v>
      </c>
      <c r="E83" s="106">
        <v>513.24996022930441</v>
      </c>
    </row>
    <row r="84" spans="4:5" x14ac:dyDescent="0.35">
      <c r="D84" s="21" t="s">
        <v>25</v>
      </c>
      <c r="E84" s="105">
        <v>3486.2400796203119</v>
      </c>
    </row>
    <row r="86" spans="4:5" x14ac:dyDescent="0.35">
      <c r="D86" s="14" t="s">
        <v>50</v>
      </c>
      <c r="E86" s="102"/>
    </row>
    <row r="87" spans="4:5" x14ac:dyDescent="0.35">
      <c r="D87" s="24" t="s">
        <v>51</v>
      </c>
      <c r="E87" s="26">
        <v>203039.09495815259</v>
      </c>
    </row>
    <row r="88" spans="4:5" x14ac:dyDescent="0.35">
      <c r="D88" s="22" t="s">
        <v>21</v>
      </c>
      <c r="E88" s="16">
        <v>41464.580861046496</v>
      </c>
    </row>
    <row r="89" spans="4:5" x14ac:dyDescent="0.35">
      <c r="D89" s="22" t="s">
        <v>23</v>
      </c>
      <c r="E89" s="16">
        <v>82484.885506847684</v>
      </c>
    </row>
    <row r="90" spans="4:5" x14ac:dyDescent="0.35">
      <c r="D90" s="22" t="s">
        <v>25</v>
      </c>
      <c r="E90" s="16">
        <v>580624.658678559</v>
      </c>
    </row>
    <row r="91" spans="4:5" x14ac:dyDescent="0.35">
      <c r="D91" s="23" t="s">
        <v>52</v>
      </c>
      <c r="E91" s="25">
        <v>122699.0443856745</v>
      </c>
    </row>
    <row r="92" spans="4:5" x14ac:dyDescent="0.35">
      <c r="D92" s="22" t="s">
        <v>29</v>
      </c>
      <c r="E92" s="16">
        <v>12032.24837381018</v>
      </c>
    </row>
    <row r="93" spans="4:5" x14ac:dyDescent="0.35">
      <c r="D93" s="21" t="s">
        <v>25</v>
      </c>
      <c r="E93" s="15">
        <v>177178.77145462873</v>
      </c>
    </row>
    <row r="95" spans="4:5" x14ac:dyDescent="0.35">
      <c r="D95" s="14" t="s">
        <v>53</v>
      </c>
      <c r="E95" s="102"/>
    </row>
    <row r="96" spans="4:5" x14ac:dyDescent="0.35">
      <c r="D96" s="24" t="s">
        <v>16</v>
      </c>
      <c r="E96" s="26">
        <v>1166.2860288078562</v>
      </c>
    </row>
    <row r="97" spans="4:5" x14ac:dyDescent="0.35">
      <c r="D97" s="22" t="s">
        <v>21</v>
      </c>
      <c r="E97" s="16">
        <v>2134.0000000000014</v>
      </c>
    </row>
    <row r="98" spans="4:5" x14ac:dyDescent="0.35">
      <c r="D98" s="22" t="s">
        <v>23</v>
      </c>
      <c r="E98" s="16">
        <v>1775.9999999999995</v>
      </c>
    </row>
    <row r="99" spans="4:5" x14ac:dyDescent="0.35">
      <c r="D99" s="22" t="s">
        <v>25</v>
      </c>
      <c r="E99" s="16">
        <v>562.99999999999966</v>
      </c>
    </row>
    <row r="100" spans="4:5" x14ac:dyDescent="0.35">
      <c r="D100" s="23" t="s">
        <v>34</v>
      </c>
      <c r="E100" s="25">
        <v>674.20574517969669</v>
      </c>
    </row>
    <row r="101" spans="4:5" x14ac:dyDescent="0.35">
      <c r="D101" s="22" t="s">
        <v>29</v>
      </c>
      <c r="E101" s="16">
        <v>1085.8894758793242</v>
      </c>
    </row>
    <row r="102" spans="4:5" x14ac:dyDescent="0.35">
      <c r="D102" s="21" t="s">
        <v>25</v>
      </c>
      <c r="E102" s="15">
        <v>568.16554056392647</v>
      </c>
    </row>
    <row r="104" spans="4:5" x14ac:dyDescent="0.35">
      <c r="D104" s="14" t="s">
        <v>54</v>
      </c>
      <c r="E104" s="95"/>
    </row>
    <row r="105" spans="4:5" x14ac:dyDescent="0.35">
      <c r="D105" s="24" t="s">
        <v>55</v>
      </c>
      <c r="E105" s="120">
        <v>1</v>
      </c>
    </row>
    <row r="106" spans="4:5" x14ac:dyDescent="0.35">
      <c r="D106" s="22" t="s">
        <v>21</v>
      </c>
      <c r="E106" s="90">
        <v>2.8912923186851052E-2</v>
      </c>
    </row>
    <row r="107" spans="4:5" x14ac:dyDescent="0.35">
      <c r="D107" s="22" t="s">
        <v>23</v>
      </c>
      <c r="E107" s="90">
        <v>0.24568254013085841</v>
      </c>
    </row>
    <row r="108" spans="4:5" x14ac:dyDescent="0.35">
      <c r="D108" s="22" t="s">
        <v>25</v>
      </c>
      <c r="E108" s="90">
        <v>0.72540453668229055</v>
      </c>
    </row>
    <row r="109" spans="4:5" x14ac:dyDescent="0.35">
      <c r="D109" s="23" t="s">
        <v>56</v>
      </c>
      <c r="E109" s="119">
        <v>1</v>
      </c>
    </row>
    <row r="110" spans="4:5" x14ac:dyDescent="0.35">
      <c r="D110" s="22" t="s">
        <v>29</v>
      </c>
      <c r="E110" s="86">
        <v>3.2349762483785884E-2</v>
      </c>
    </row>
    <row r="111" spans="4:5" x14ac:dyDescent="0.35">
      <c r="D111" s="21" t="s">
        <v>25</v>
      </c>
      <c r="E111" s="84">
        <v>0.96765023751621404</v>
      </c>
    </row>
    <row r="113" spans="4:5" x14ac:dyDescent="0.35">
      <c r="D113" s="14" t="s">
        <v>57</v>
      </c>
      <c r="E113" s="95"/>
    </row>
    <row r="114" spans="4:5" x14ac:dyDescent="0.35">
      <c r="D114" s="24" t="s">
        <v>16</v>
      </c>
      <c r="E114" s="120">
        <v>1</v>
      </c>
    </row>
    <row r="115" spans="4:5" x14ac:dyDescent="0.35">
      <c r="D115" s="22" t="s">
        <v>21</v>
      </c>
      <c r="E115" s="90">
        <v>5.0741797925146159E-2</v>
      </c>
    </row>
    <row r="116" spans="4:5" x14ac:dyDescent="0.35">
      <c r="D116" s="22" t="s">
        <v>23</v>
      </c>
      <c r="E116" s="90">
        <v>0.30504494962301026</v>
      </c>
    </row>
    <row r="117" spans="4:5" x14ac:dyDescent="0.35">
      <c r="D117" s="22" t="s">
        <v>25</v>
      </c>
      <c r="E117" s="90">
        <v>0.64421325245184358</v>
      </c>
    </row>
    <row r="118" spans="4:5" x14ac:dyDescent="0.35">
      <c r="D118" s="23" t="s">
        <v>34</v>
      </c>
      <c r="E118" s="119">
        <v>1</v>
      </c>
    </row>
    <row r="119" spans="4:5" x14ac:dyDescent="0.35">
      <c r="D119" s="22" t="s">
        <v>29</v>
      </c>
      <c r="E119" s="86">
        <v>6.7577477242663386E-2</v>
      </c>
    </row>
    <row r="120" spans="4:5" x14ac:dyDescent="0.35">
      <c r="D120" s="21" t="s">
        <v>25</v>
      </c>
      <c r="E120" s="84">
        <v>0.93242252275733672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5603-6DEF-4F33-8E39-2D3122EE03C0}">
  <dimension ref="A1:AG251"/>
  <sheetViews>
    <sheetView workbookViewId="0">
      <pane xSplit="2" ySplit="1" topLeftCell="D216" activePane="bottomRight" state="frozen"/>
      <selection pane="topRight" activeCell="C1" sqref="C1"/>
      <selection pane="bottomLeft" activeCell="A2" sqref="A2"/>
      <selection pane="bottomRight" activeCell="D222" sqref="D222"/>
    </sheetView>
  </sheetViews>
  <sheetFormatPr defaultColWidth="11.453125" defaultRowHeight="14.5" x14ac:dyDescent="0.35"/>
  <cols>
    <col min="1" max="1" width="37" bestFit="1" customWidth="1"/>
    <col min="2" max="2" width="7.81640625" hidden="1" customWidth="1"/>
    <col min="3" max="3" width="8.81640625" hidden="1" customWidth="1"/>
    <col min="4" max="4" width="13.453125" customWidth="1"/>
    <col min="5" max="33" width="7.81640625" bestFit="1" customWidth="1"/>
  </cols>
  <sheetData>
    <row r="1" spans="1:33" ht="15" thickBot="1" x14ac:dyDescent="0.4">
      <c r="A1" s="27" t="s">
        <v>58</v>
      </c>
      <c r="B1" s="28">
        <v>2019</v>
      </c>
      <c r="C1" s="28">
        <v>2020</v>
      </c>
      <c r="D1" s="28">
        <v>2021</v>
      </c>
      <c r="E1" s="28">
        <v>2022</v>
      </c>
      <c r="F1" s="28">
        <v>2023</v>
      </c>
      <c r="G1" s="28">
        <v>2024</v>
      </c>
      <c r="H1" s="28">
        <v>2025</v>
      </c>
      <c r="I1" s="28">
        <v>2026</v>
      </c>
      <c r="J1" s="28">
        <v>2027</v>
      </c>
      <c r="K1" s="28">
        <v>2028</v>
      </c>
      <c r="L1" s="28">
        <v>2029</v>
      </c>
      <c r="M1" s="28">
        <v>2030</v>
      </c>
      <c r="N1" s="28">
        <v>2031</v>
      </c>
      <c r="O1" s="28">
        <v>2032</v>
      </c>
      <c r="P1" s="28">
        <v>2033</v>
      </c>
      <c r="Q1" s="28">
        <v>2034</v>
      </c>
      <c r="R1" s="28">
        <v>2035</v>
      </c>
      <c r="S1" s="28">
        <v>2036</v>
      </c>
      <c r="T1" s="28">
        <v>2037</v>
      </c>
      <c r="U1" s="28">
        <v>2038</v>
      </c>
      <c r="V1" s="28">
        <v>2039</v>
      </c>
      <c r="W1" s="28">
        <v>2040</v>
      </c>
      <c r="X1" s="28">
        <v>2041</v>
      </c>
      <c r="Y1" s="28">
        <v>2042</v>
      </c>
      <c r="Z1" s="28">
        <v>2043</v>
      </c>
      <c r="AA1" s="28">
        <v>2044</v>
      </c>
      <c r="AB1" s="28">
        <v>2045</v>
      </c>
      <c r="AC1" s="28">
        <v>2046</v>
      </c>
      <c r="AD1" s="28">
        <v>2047</v>
      </c>
      <c r="AE1" s="28">
        <v>2048</v>
      </c>
      <c r="AF1" s="28">
        <v>2049</v>
      </c>
      <c r="AG1" s="28">
        <v>2050</v>
      </c>
    </row>
    <row r="2" spans="1:33" x14ac:dyDescent="0.3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</row>
    <row r="3" spans="1:33" x14ac:dyDescent="0.35">
      <c r="A3" s="31" t="s">
        <v>59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</row>
    <row r="4" spans="1:33" x14ac:dyDescent="0.35">
      <c r="A4" s="33" t="s">
        <v>16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</row>
    <row r="5" spans="1:33" x14ac:dyDescent="0.35">
      <c r="A5" s="35" t="s">
        <v>60</v>
      </c>
      <c r="B5" s="37">
        <v>316958901</v>
      </c>
      <c r="C5" s="37">
        <v>321103966</v>
      </c>
      <c r="D5" s="37">
        <v>325203751</v>
      </c>
      <c r="E5" s="37">
        <v>329324929</v>
      </c>
      <c r="F5" s="37">
        <v>332982268</v>
      </c>
      <c r="G5" s="37">
        <v>336234566</v>
      </c>
      <c r="H5" s="37">
        <v>339304588</v>
      </c>
      <c r="I5" s="37">
        <v>341688416</v>
      </c>
      <c r="J5" s="37">
        <v>343723797</v>
      </c>
      <c r="K5" s="37">
        <v>345835620</v>
      </c>
      <c r="L5" s="37">
        <v>347848443</v>
      </c>
      <c r="M5" s="37">
        <v>349919184</v>
      </c>
      <c r="N5" s="37">
        <v>352052902</v>
      </c>
      <c r="O5" s="37">
        <v>354192442</v>
      </c>
      <c r="P5" s="37">
        <v>356387637</v>
      </c>
      <c r="Q5" s="37">
        <v>358552498</v>
      </c>
      <c r="R5" s="37">
        <v>360684201</v>
      </c>
      <c r="S5" s="37">
        <v>362774316</v>
      </c>
      <c r="T5" s="37">
        <v>364870364</v>
      </c>
      <c r="U5" s="37">
        <v>366910120</v>
      </c>
      <c r="V5" s="37">
        <v>368845535</v>
      </c>
      <c r="W5" s="37">
        <v>370748727</v>
      </c>
      <c r="X5" s="37">
        <v>372691845</v>
      </c>
      <c r="Y5" s="37">
        <v>374677935</v>
      </c>
      <c r="Z5" s="37">
        <v>376737777</v>
      </c>
      <c r="AA5" s="37">
        <v>378911307</v>
      </c>
      <c r="AB5" s="37">
        <v>381236209</v>
      </c>
      <c r="AC5" s="37">
        <v>383655683</v>
      </c>
      <c r="AD5" s="37">
        <v>386106931</v>
      </c>
      <c r="AE5" s="37">
        <v>388600365</v>
      </c>
      <c r="AF5" s="37">
        <v>391160390</v>
      </c>
      <c r="AG5" s="37">
        <v>393783978</v>
      </c>
    </row>
    <row r="6" spans="1:33" x14ac:dyDescent="0.35">
      <c r="A6" s="38" t="s">
        <v>18</v>
      </c>
      <c r="B6" s="39">
        <v>41784911</v>
      </c>
      <c r="C6" s="39">
        <v>42544205</v>
      </c>
      <c r="D6" s="39">
        <v>43069565</v>
      </c>
      <c r="E6" s="39">
        <v>43449486</v>
      </c>
      <c r="F6" s="39">
        <v>43726356</v>
      </c>
      <c r="G6" s="39">
        <v>43931253</v>
      </c>
      <c r="H6" s="39">
        <v>44187863</v>
      </c>
      <c r="I6" s="39">
        <v>44447444</v>
      </c>
      <c r="J6" s="39">
        <v>44766717</v>
      </c>
      <c r="K6" s="39">
        <v>45195243</v>
      </c>
      <c r="L6" s="39">
        <v>45747773</v>
      </c>
      <c r="M6" s="39">
        <v>46431006</v>
      </c>
      <c r="N6" s="39">
        <v>47236784</v>
      </c>
      <c r="O6" s="39">
        <v>48134739</v>
      </c>
      <c r="P6" s="39">
        <v>49094420</v>
      </c>
      <c r="Q6" s="39">
        <v>50126760</v>
      </c>
      <c r="R6" s="39">
        <v>51231084</v>
      </c>
      <c r="S6" s="39">
        <v>52412109</v>
      </c>
      <c r="T6" s="39">
        <v>53719215</v>
      </c>
      <c r="U6" s="39">
        <v>55109644</v>
      </c>
      <c r="V6" s="39">
        <v>56573037</v>
      </c>
      <c r="W6" s="39">
        <v>58109100</v>
      </c>
      <c r="X6" s="39">
        <v>59735302</v>
      </c>
      <c r="Y6" s="39">
        <v>61468105</v>
      </c>
      <c r="Z6" s="39">
        <v>63324424</v>
      </c>
      <c r="AA6" s="39">
        <v>65349694</v>
      </c>
      <c r="AB6" s="39">
        <v>67514270</v>
      </c>
      <c r="AC6" s="39">
        <v>69817449</v>
      </c>
      <c r="AD6" s="39">
        <v>72263733</v>
      </c>
      <c r="AE6" s="39">
        <v>74852926</v>
      </c>
      <c r="AF6" s="39">
        <v>77595960</v>
      </c>
      <c r="AG6" s="39">
        <v>80506210</v>
      </c>
    </row>
    <row r="7" spans="1:33" x14ac:dyDescent="0.35">
      <c r="A7" s="40" t="s">
        <v>20</v>
      </c>
      <c r="B7" s="41">
        <v>274390885</v>
      </c>
      <c r="C7" s="41">
        <v>277761604</v>
      </c>
      <c r="D7" s="41">
        <v>281322557</v>
      </c>
      <c r="E7" s="41">
        <v>285052875</v>
      </c>
      <c r="F7" s="41">
        <v>288422505</v>
      </c>
      <c r="G7" s="41">
        <v>291459630</v>
      </c>
      <c r="H7" s="41">
        <v>294263318</v>
      </c>
      <c r="I7" s="41">
        <v>296379268</v>
      </c>
      <c r="J7" s="41">
        <v>298088037</v>
      </c>
      <c r="K7" s="41">
        <v>299764090</v>
      </c>
      <c r="L7" s="41">
        <v>301217510</v>
      </c>
      <c r="M7" s="41">
        <v>302598665</v>
      </c>
      <c r="N7" s="41">
        <v>303921074</v>
      </c>
      <c r="O7" s="41">
        <v>305157786</v>
      </c>
      <c r="P7" s="41">
        <v>306388571</v>
      </c>
      <c r="Q7" s="41">
        <v>307515389</v>
      </c>
      <c r="R7" s="41">
        <v>308537501</v>
      </c>
      <c r="S7" s="41">
        <v>309441537</v>
      </c>
      <c r="T7" s="41">
        <v>310225359</v>
      </c>
      <c r="U7" s="41">
        <v>310869729</v>
      </c>
      <c r="V7" s="41">
        <v>311336823</v>
      </c>
      <c r="W7" s="41">
        <v>311698352</v>
      </c>
      <c r="X7" s="41">
        <v>312009754</v>
      </c>
      <c r="Y7" s="41">
        <v>312257676</v>
      </c>
      <c r="Z7" s="41">
        <v>312455914</v>
      </c>
      <c r="AA7" s="41">
        <v>312598914</v>
      </c>
      <c r="AB7" s="41">
        <v>312753870</v>
      </c>
      <c r="AC7" s="41">
        <v>312864831</v>
      </c>
      <c r="AD7" s="41">
        <v>312864159</v>
      </c>
      <c r="AE7" s="41">
        <v>312762689</v>
      </c>
      <c r="AF7" s="41">
        <v>312573735</v>
      </c>
      <c r="AG7" s="41">
        <v>312281036</v>
      </c>
    </row>
    <row r="8" spans="1:33" x14ac:dyDescent="0.35">
      <c r="A8" s="40" t="s">
        <v>32</v>
      </c>
      <c r="B8" s="41">
        <v>783105</v>
      </c>
      <c r="C8" s="41">
        <v>798157</v>
      </c>
      <c r="D8" s="41">
        <v>811629</v>
      </c>
      <c r="E8" s="41">
        <v>822568</v>
      </c>
      <c r="F8" s="41">
        <v>833407</v>
      </c>
      <c r="G8" s="41">
        <v>843683</v>
      </c>
      <c r="H8" s="41">
        <v>853407</v>
      </c>
      <c r="I8" s="41">
        <v>861704</v>
      </c>
      <c r="J8" s="41">
        <v>869043</v>
      </c>
      <c r="K8" s="41">
        <v>876287</v>
      </c>
      <c r="L8" s="41">
        <v>883160</v>
      </c>
      <c r="M8" s="41">
        <v>889513</v>
      </c>
      <c r="N8" s="41">
        <v>895044</v>
      </c>
      <c r="O8" s="41">
        <v>899917</v>
      </c>
      <c r="P8" s="41">
        <v>904646</v>
      </c>
      <c r="Q8" s="41">
        <v>910349</v>
      </c>
      <c r="R8" s="41">
        <v>915616</v>
      </c>
      <c r="S8" s="41">
        <v>920670</v>
      </c>
      <c r="T8" s="41">
        <v>925790</v>
      </c>
      <c r="U8" s="41">
        <v>930747</v>
      </c>
      <c r="V8" s="41">
        <v>935675</v>
      </c>
      <c r="W8" s="41">
        <v>941275</v>
      </c>
      <c r="X8" s="41">
        <v>946789</v>
      </c>
      <c r="Y8" s="41">
        <v>952154</v>
      </c>
      <c r="Z8" s="41">
        <v>957439</v>
      </c>
      <c r="AA8" s="41">
        <v>962699</v>
      </c>
      <c r="AB8" s="41">
        <v>968069</v>
      </c>
      <c r="AC8" s="41">
        <v>973403</v>
      </c>
      <c r="AD8" s="41">
        <v>979039</v>
      </c>
      <c r="AE8" s="41">
        <v>984750</v>
      </c>
      <c r="AF8" s="41">
        <v>990695</v>
      </c>
      <c r="AG8" s="41">
        <v>996732</v>
      </c>
    </row>
    <row r="9" spans="1:33" x14ac:dyDescent="0.35">
      <c r="A9" s="35" t="s">
        <v>61</v>
      </c>
      <c r="B9" s="37">
        <v>27780</v>
      </c>
      <c r="C9" s="37">
        <v>28227</v>
      </c>
      <c r="D9" s="37">
        <v>28616</v>
      </c>
      <c r="E9" s="37">
        <v>28937</v>
      </c>
      <c r="F9" s="37">
        <v>29269</v>
      </c>
      <c r="G9" s="37">
        <v>29578</v>
      </c>
      <c r="H9" s="37">
        <v>29884</v>
      </c>
      <c r="I9" s="37">
        <v>30196</v>
      </c>
      <c r="J9" s="37">
        <v>30516</v>
      </c>
      <c r="K9" s="37">
        <v>30796</v>
      </c>
      <c r="L9" s="37">
        <v>31076</v>
      </c>
      <c r="M9" s="37">
        <v>31336</v>
      </c>
      <c r="N9" s="37">
        <v>31596</v>
      </c>
      <c r="O9" s="37">
        <v>31834</v>
      </c>
      <c r="P9" s="37">
        <v>32064</v>
      </c>
      <c r="Q9" s="37">
        <v>32286</v>
      </c>
      <c r="R9" s="37">
        <v>32502</v>
      </c>
      <c r="S9" s="37">
        <v>32714</v>
      </c>
      <c r="T9" s="37">
        <v>32922</v>
      </c>
      <c r="U9" s="37">
        <v>33128</v>
      </c>
      <c r="V9" s="37">
        <v>33343</v>
      </c>
      <c r="W9" s="37">
        <v>33560</v>
      </c>
      <c r="X9" s="37">
        <v>33781</v>
      </c>
      <c r="Y9" s="37">
        <v>34006</v>
      </c>
      <c r="Z9" s="37">
        <v>34232</v>
      </c>
      <c r="AA9" s="37">
        <v>34460</v>
      </c>
      <c r="AB9" s="37">
        <v>34691</v>
      </c>
      <c r="AC9" s="37">
        <v>34918</v>
      </c>
      <c r="AD9" s="37">
        <v>35150</v>
      </c>
      <c r="AE9" s="37">
        <v>35394</v>
      </c>
      <c r="AF9" s="37">
        <v>35659</v>
      </c>
      <c r="AG9" s="37">
        <v>35955</v>
      </c>
    </row>
    <row r="10" spans="1:33" x14ac:dyDescent="0.35">
      <c r="A10" s="38" t="s">
        <v>62</v>
      </c>
      <c r="B10" s="39">
        <v>13272</v>
      </c>
      <c r="C10" s="39">
        <v>13420</v>
      </c>
      <c r="D10" s="39">
        <v>13543</v>
      </c>
      <c r="E10" s="39">
        <v>13634</v>
      </c>
      <c r="F10" s="39">
        <v>13731</v>
      </c>
      <c r="G10" s="39">
        <v>13815</v>
      </c>
      <c r="H10" s="39">
        <v>13892</v>
      </c>
      <c r="I10" s="39">
        <v>13982</v>
      </c>
      <c r="J10" s="39">
        <v>14076</v>
      </c>
      <c r="K10" s="39">
        <v>14140</v>
      </c>
      <c r="L10" s="39">
        <v>14211</v>
      </c>
      <c r="M10" s="39">
        <v>14276</v>
      </c>
      <c r="N10" s="39">
        <v>14340</v>
      </c>
      <c r="O10" s="39">
        <v>14381</v>
      </c>
      <c r="P10" s="39">
        <v>14422</v>
      </c>
      <c r="Q10" s="39">
        <v>14457</v>
      </c>
      <c r="R10" s="39">
        <v>14484</v>
      </c>
      <c r="S10" s="39">
        <v>14510</v>
      </c>
      <c r="T10" s="39">
        <v>14532</v>
      </c>
      <c r="U10" s="39">
        <v>14550</v>
      </c>
      <c r="V10" s="39">
        <v>14574</v>
      </c>
      <c r="W10" s="39">
        <v>14597</v>
      </c>
      <c r="X10" s="39">
        <v>14618</v>
      </c>
      <c r="Y10" s="39">
        <v>14638</v>
      </c>
      <c r="Z10" s="39">
        <v>14654</v>
      </c>
      <c r="AA10" s="39">
        <v>14665</v>
      </c>
      <c r="AB10" s="39">
        <v>14673</v>
      </c>
      <c r="AC10" s="39">
        <v>14671</v>
      </c>
      <c r="AD10" s="39">
        <v>14668</v>
      </c>
      <c r="AE10" s="39">
        <v>14677</v>
      </c>
      <c r="AF10" s="39">
        <v>14701</v>
      </c>
      <c r="AG10" s="39">
        <v>14750</v>
      </c>
    </row>
    <row r="11" spans="1:33" x14ac:dyDescent="0.35">
      <c r="A11" s="40" t="s">
        <v>63</v>
      </c>
      <c r="B11" s="42">
        <v>787</v>
      </c>
      <c r="C11" s="42">
        <v>816</v>
      </c>
      <c r="D11" s="42">
        <v>842</v>
      </c>
      <c r="E11" s="42">
        <v>875</v>
      </c>
      <c r="F11" s="42">
        <v>904</v>
      </c>
      <c r="G11" s="42">
        <v>925</v>
      </c>
      <c r="H11" s="42">
        <v>956</v>
      </c>
      <c r="I11" s="42">
        <v>991</v>
      </c>
      <c r="J11" s="41">
        <v>1033</v>
      </c>
      <c r="K11" s="41">
        <v>1069</v>
      </c>
      <c r="L11" s="41">
        <v>1103</v>
      </c>
      <c r="M11" s="41">
        <v>1131</v>
      </c>
      <c r="N11" s="41">
        <v>1161</v>
      </c>
      <c r="O11" s="41">
        <v>1193</v>
      </c>
      <c r="P11" s="41">
        <v>1218</v>
      </c>
      <c r="Q11" s="41">
        <v>1239</v>
      </c>
      <c r="R11" s="41">
        <v>1260</v>
      </c>
      <c r="S11" s="41">
        <v>1278</v>
      </c>
      <c r="T11" s="41">
        <v>1294</v>
      </c>
      <c r="U11" s="41">
        <v>1308</v>
      </c>
      <c r="V11" s="41">
        <v>1322</v>
      </c>
      <c r="W11" s="41">
        <v>1335</v>
      </c>
      <c r="X11" s="41">
        <v>1347</v>
      </c>
      <c r="Y11" s="41">
        <v>1358</v>
      </c>
      <c r="Z11" s="41">
        <v>1370</v>
      </c>
      <c r="AA11" s="41">
        <v>1381</v>
      </c>
      <c r="AB11" s="41">
        <v>1390</v>
      </c>
      <c r="AC11" s="41">
        <v>1400</v>
      </c>
      <c r="AD11" s="41">
        <v>1409</v>
      </c>
      <c r="AE11" s="41">
        <v>1415</v>
      </c>
      <c r="AF11" s="41">
        <v>1421</v>
      </c>
      <c r="AG11" s="41">
        <v>1430</v>
      </c>
    </row>
    <row r="12" spans="1:33" x14ac:dyDescent="0.35">
      <c r="A12" s="40" t="s">
        <v>64</v>
      </c>
      <c r="B12" s="41">
        <v>13721</v>
      </c>
      <c r="C12" s="41">
        <v>13991</v>
      </c>
      <c r="D12" s="41">
        <v>14231</v>
      </c>
      <c r="E12" s="41">
        <v>14428</v>
      </c>
      <c r="F12" s="41">
        <v>14633</v>
      </c>
      <c r="G12" s="41">
        <v>14837</v>
      </c>
      <c r="H12" s="41">
        <v>15035</v>
      </c>
      <c r="I12" s="41">
        <v>15222</v>
      </c>
      <c r="J12" s="41">
        <v>15408</v>
      </c>
      <c r="K12" s="41">
        <v>15587</v>
      </c>
      <c r="L12" s="41">
        <v>15762</v>
      </c>
      <c r="M12" s="41">
        <v>15929</v>
      </c>
      <c r="N12" s="41">
        <v>16095</v>
      </c>
      <c r="O12" s="41">
        <v>16260</v>
      </c>
      <c r="P12" s="41">
        <v>16425</v>
      </c>
      <c r="Q12" s="41">
        <v>16591</v>
      </c>
      <c r="R12" s="41">
        <v>16757</v>
      </c>
      <c r="S12" s="41">
        <v>16926</v>
      </c>
      <c r="T12" s="41">
        <v>17097</v>
      </c>
      <c r="U12" s="41">
        <v>17270</v>
      </c>
      <c r="V12" s="41">
        <v>17447</v>
      </c>
      <c r="W12" s="41">
        <v>17629</v>
      </c>
      <c r="X12" s="41">
        <v>17816</v>
      </c>
      <c r="Y12" s="41">
        <v>18010</v>
      </c>
      <c r="Z12" s="41">
        <v>18209</v>
      </c>
      <c r="AA12" s="41">
        <v>18414</v>
      </c>
      <c r="AB12" s="41">
        <v>18628</v>
      </c>
      <c r="AC12" s="41">
        <v>18848</v>
      </c>
      <c r="AD12" s="41">
        <v>19073</v>
      </c>
      <c r="AE12" s="41">
        <v>19303</v>
      </c>
      <c r="AF12" s="41">
        <v>19537</v>
      </c>
      <c r="AG12" s="41">
        <v>19775</v>
      </c>
    </row>
    <row r="13" spans="1:33" x14ac:dyDescent="0.35">
      <c r="A13" s="35" t="s">
        <v>65</v>
      </c>
      <c r="B13" s="37">
        <v>23004082</v>
      </c>
      <c r="C13" s="37">
        <v>23604769</v>
      </c>
      <c r="D13" s="37">
        <v>24205986</v>
      </c>
      <c r="E13" s="37">
        <v>24775853</v>
      </c>
      <c r="F13" s="37">
        <v>25290346</v>
      </c>
      <c r="G13" s="37">
        <v>25768418</v>
      </c>
      <c r="H13" s="37">
        <v>26280155</v>
      </c>
      <c r="I13" s="37">
        <v>26790308</v>
      </c>
      <c r="J13" s="37">
        <v>27314596</v>
      </c>
      <c r="K13" s="37">
        <v>27880336</v>
      </c>
      <c r="L13" s="37">
        <v>28420654</v>
      </c>
      <c r="M13" s="37">
        <v>28957302</v>
      </c>
      <c r="N13" s="37">
        <v>29504383</v>
      </c>
      <c r="O13" s="37">
        <v>29983323</v>
      </c>
      <c r="P13" s="37">
        <v>30450803</v>
      </c>
      <c r="Q13" s="37">
        <v>30868481</v>
      </c>
      <c r="R13" s="37">
        <v>31278798</v>
      </c>
      <c r="S13" s="37">
        <v>31714977</v>
      </c>
      <c r="T13" s="37">
        <v>32131736</v>
      </c>
      <c r="U13" s="37">
        <v>32692730</v>
      </c>
      <c r="V13" s="37">
        <v>33113101</v>
      </c>
      <c r="W13" s="37">
        <v>33544777</v>
      </c>
      <c r="X13" s="37">
        <v>34031217</v>
      </c>
      <c r="Y13" s="37">
        <v>34531253</v>
      </c>
      <c r="Z13" s="37">
        <v>35032380</v>
      </c>
      <c r="AA13" s="37">
        <v>35529733</v>
      </c>
      <c r="AB13" s="37">
        <v>36099599</v>
      </c>
      <c r="AC13" s="37">
        <v>36649895</v>
      </c>
      <c r="AD13" s="37">
        <v>37135284</v>
      </c>
      <c r="AE13" s="37">
        <v>37694100</v>
      </c>
      <c r="AF13" s="37">
        <v>38229202</v>
      </c>
      <c r="AG13" s="37">
        <v>38747747</v>
      </c>
    </row>
    <row r="14" spans="1:33" x14ac:dyDescent="0.35">
      <c r="A14" s="38" t="s">
        <v>21</v>
      </c>
      <c r="B14" s="39">
        <v>2136153</v>
      </c>
      <c r="C14" s="39">
        <v>2167005</v>
      </c>
      <c r="D14" s="39">
        <v>2196766</v>
      </c>
      <c r="E14" s="39">
        <v>2223003</v>
      </c>
      <c r="F14" s="39">
        <v>2242483</v>
      </c>
      <c r="G14" s="39">
        <v>2268808</v>
      </c>
      <c r="H14" s="39">
        <v>2299450</v>
      </c>
      <c r="I14" s="39">
        <v>2324859</v>
      </c>
      <c r="J14" s="39">
        <v>2346559</v>
      </c>
      <c r="K14" s="39">
        <v>2376294</v>
      </c>
      <c r="L14" s="39">
        <v>2407485</v>
      </c>
      <c r="M14" s="39">
        <v>2439992</v>
      </c>
      <c r="N14" s="39">
        <v>2471782</v>
      </c>
      <c r="O14" s="39">
        <v>2500944</v>
      </c>
      <c r="P14" s="39">
        <v>2534388</v>
      </c>
      <c r="Q14" s="39">
        <v>2564901</v>
      </c>
      <c r="R14" s="39">
        <v>2596130</v>
      </c>
      <c r="S14" s="39">
        <v>2630400</v>
      </c>
      <c r="T14" s="39">
        <v>2663449</v>
      </c>
      <c r="U14" s="39">
        <v>2712839</v>
      </c>
      <c r="V14" s="39">
        <v>2747620</v>
      </c>
      <c r="W14" s="39">
        <v>2786590</v>
      </c>
      <c r="X14" s="39">
        <v>2828500</v>
      </c>
      <c r="Y14" s="39">
        <v>2869986</v>
      </c>
      <c r="Z14" s="39">
        <v>2914712</v>
      </c>
      <c r="AA14" s="39">
        <v>2959198</v>
      </c>
      <c r="AB14" s="39">
        <v>3009598</v>
      </c>
      <c r="AC14" s="39">
        <v>3059344</v>
      </c>
      <c r="AD14" s="39">
        <v>3105933</v>
      </c>
      <c r="AE14" s="39">
        <v>3159694</v>
      </c>
      <c r="AF14" s="39">
        <v>3211013</v>
      </c>
      <c r="AG14" s="39">
        <v>3261850</v>
      </c>
    </row>
    <row r="15" spans="1:33" x14ac:dyDescent="0.35">
      <c r="A15" s="40" t="s">
        <v>23</v>
      </c>
      <c r="B15" s="41">
        <v>15691582</v>
      </c>
      <c r="C15" s="41">
        <v>16077370</v>
      </c>
      <c r="D15" s="41">
        <v>16472235</v>
      </c>
      <c r="E15" s="41">
        <v>16845416</v>
      </c>
      <c r="F15" s="41">
        <v>17179584</v>
      </c>
      <c r="G15" s="41">
        <v>17518228</v>
      </c>
      <c r="H15" s="41">
        <v>17885283</v>
      </c>
      <c r="I15" s="41">
        <v>18247963</v>
      </c>
      <c r="J15" s="41">
        <v>18620614</v>
      </c>
      <c r="K15" s="41">
        <v>19020068</v>
      </c>
      <c r="L15" s="41">
        <v>19398480</v>
      </c>
      <c r="M15" s="41">
        <v>19772320</v>
      </c>
      <c r="N15" s="41">
        <v>20152783</v>
      </c>
      <c r="O15" s="41">
        <v>20483664</v>
      </c>
      <c r="P15" s="41">
        <v>20801973</v>
      </c>
      <c r="Q15" s="41">
        <v>21081913</v>
      </c>
      <c r="R15" s="41">
        <v>21354108</v>
      </c>
      <c r="S15" s="41">
        <v>21644883</v>
      </c>
      <c r="T15" s="41">
        <v>21921599</v>
      </c>
      <c r="U15" s="41">
        <v>22294144</v>
      </c>
      <c r="V15" s="41">
        <v>22573442</v>
      </c>
      <c r="W15" s="41">
        <v>22854469</v>
      </c>
      <c r="X15" s="41">
        <v>23177026</v>
      </c>
      <c r="Y15" s="41">
        <v>23506153</v>
      </c>
      <c r="Z15" s="41">
        <v>23841168</v>
      </c>
      <c r="AA15" s="41">
        <v>24177686</v>
      </c>
      <c r="AB15" s="41">
        <v>24556392</v>
      </c>
      <c r="AC15" s="41">
        <v>24918013</v>
      </c>
      <c r="AD15" s="41">
        <v>25241250</v>
      </c>
      <c r="AE15" s="41">
        <v>25606164</v>
      </c>
      <c r="AF15" s="41">
        <v>25953882</v>
      </c>
      <c r="AG15" s="41">
        <v>26285443</v>
      </c>
    </row>
    <row r="16" spans="1:33" x14ac:dyDescent="0.35">
      <c r="A16" s="40" t="s">
        <v>25</v>
      </c>
      <c r="B16" s="41">
        <v>5176346</v>
      </c>
      <c r="C16" s="41">
        <v>5360394</v>
      </c>
      <c r="D16" s="41">
        <v>5536985</v>
      </c>
      <c r="E16" s="41">
        <v>5707434</v>
      </c>
      <c r="F16" s="41">
        <v>5868279</v>
      </c>
      <c r="G16" s="41">
        <v>5981382</v>
      </c>
      <c r="H16" s="41">
        <v>6095422</v>
      </c>
      <c r="I16" s="41">
        <v>6217485</v>
      </c>
      <c r="J16" s="41">
        <v>6347424</v>
      </c>
      <c r="K16" s="41">
        <v>6483974</v>
      </c>
      <c r="L16" s="41">
        <v>6614689</v>
      </c>
      <c r="M16" s="41">
        <v>6744990</v>
      </c>
      <c r="N16" s="41">
        <v>6879818</v>
      </c>
      <c r="O16" s="41">
        <v>6998715</v>
      </c>
      <c r="P16" s="41">
        <v>7114442</v>
      </c>
      <c r="Q16" s="41">
        <v>7221667</v>
      </c>
      <c r="R16" s="41">
        <v>7328559</v>
      </c>
      <c r="S16" s="41">
        <v>7439694</v>
      </c>
      <c r="T16" s="41">
        <v>7546688</v>
      </c>
      <c r="U16" s="41">
        <v>7685747</v>
      </c>
      <c r="V16" s="41">
        <v>7792039</v>
      </c>
      <c r="W16" s="41">
        <v>7903719</v>
      </c>
      <c r="X16" s="41">
        <v>8025690</v>
      </c>
      <c r="Y16" s="41">
        <v>8155114</v>
      </c>
      <c r="Z16" s="41">
        <v>8276500</v>
      </c>
      <c r="AA16" s="41">
        <v>8392849</v>
      </c>
      <c r="AB16" s="41">
        <v>8533610</v>
      </c>
      <c r="AC16" s="41">
        <v>8672539</v>
      </c>
      <c r="AD16" s="41">
        <v>8788101</v>
      </c>
      <c r="AE16" s="41">
        <v>8928243</v>
      </c>
      <c r="AF16" s="41">
        <v>9064307</v>
      </c>
      <c r="AG16" s="41">
        <v>9200454</v>
      </c>
    </row>
    <row r="17" spans="1:33" x14ac:dyDescent="0.35">
      <c r="A17" s="33" t="s">
        <v>34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</row>
    <row r="18" spans="1:33" x14ac:dyDescent="0.35">
      <c r="A18" s="35" t="s">
        <v>60</v>
      </c>
      <c r="B18" s="37">
        <v>38603984</v>
      </c>
      <c r="C18" s="37">
        <v>39321131</v>
      </c>
      <c r="D18" s="37">
        <v>39954000</v>
      </c>
      <c r="E18" s="37">
        <v>40483047</v>
      </c>
      <c r="F18" s="37">
        <v>40972483</v>
      </c>
      <c r="G18" s="37">
        <v>41420160</v>
      </c>
      <c r="H18" s="37">
        <v>41842494</v>
      </c>
      <c r="I18" s="37">
        <v>42215659</v>
      </c>
      <c r="J18" s="37">
        <v>42547153</v>
      </c>
      <c r="K18" s="37">
        <v>42859605</v>
      </c>
      <c r="L18" s="37">
        <v>43170111</v>
      </c>
      <c r="M18" s="37">
        <v>43504501</v>
      </c>
      <c r="N18" s="37">
        <v>43849369</v>
      </c>
      <c r="O18" s="37">
        <v>44196287</v>
      </c>
      <c r="P18" s="37">
        <v>44509130</v>
      </c>
      <c r="Q18" s="37">
        <v>44830502</v>
      </c>
      <c r="R18" s="37">
        <v>45164722</v>
      </c>
      <c r="S18" s="37">
        <v>45514184</v>
      </c>
      <c r="T18" s="37">
        <v>45875419</v>
      </c>
      <c r="U18" s="37">
        <v>46248654</v>
      </c>
      <c r="V18" s="37">
        <v>46637818</v>
      </c>
      <c r="W18" s="37">
        <v>47040557</v>
      </c>
      <c r="X18" s="37">
        <v>47464910</v>
      </c>
      <c r="Y18" s="37">
        <v>47913594</v>
      </c>
      <c r="Z18" s="37">
        <v>48378699</v>
      </c>
      <c r="AA18" s="37">
        <v>48863841</v>
      </c>
      <c r="AB18" s="37">
        <v>49369762</v>
      </c>
      <c r="AC18" s="37">
        <v>49893220</v>
      </c>
      <c r="AD18" s="37">
        <v>50422091</v>
      </c>
      <c r="AE18" s="37">
        <v>50967811</v>
      </c>
      <c r="AF18" s="37">
        <v>51542414</v>
      </c>
      <c r="AG18" s="37">
        <v>52156647</v>
      </c>
    </row>
    <row r="19" spans="1:33" x14ac:dyDescent="0.35">
      <c r="A19" s="40" t="s">
        <v>66</v>
      </c>
      <c r="B19" s="41">
        <v>31809169</v>
      </c>
      <c r="C19" s="41">
        <v>32409449</v>
      </c>
      <c r="D19" s="41">
        <v>32946552</v>
      </c>
      <c r="E19" s="41">
        <v>33398962</v>
      </c>
      <c r="F19" s="41">
        <v>33815750</v>
      </c>
      <c r="G19" s="41">
        <v>34194387</v>
      </c>
      <c r="H19" s="41">
        <v>34548138</v>
      </c>
      <c r="I19" s="41">
        <v>34854238</v>
      </c>
      <c r="J19" s="41">
        <v>35125204</v>
      </c>
      <c r="K19" s="41">
        <v>35383255</v>
      </c>
      <c r="L19" s="41">
        <v>35644284</v>
      </c>
      <c r="M19" s="41">
        <v>35932086</v>
      </c>
      <c r="N19" s="41">
        <v>36231782</v>
      </c>
      <c r="O19" s="41">
        <v>36529554</v>
      </c>
      <c r="P19" s="41">
        <v>36797520</v>
      </c>
      <c r="Q19" s="41">
        <v>37072012</v>
      </c>
      <c r="R19" s="41">
        <v>37357790</v>
      </c>
      <c r="S19" s="41">
        <v>37657532</v>
      </c>
      <c r="T19" s="41">
        <v>37968506</v>
      </c>
      <c r="U19" s="41">
        <v>38290878</v>
      </c>
      <c r="V19" s="41">
        <v>38628446</v>
      </c>
      <c r="W19" s="41">
        <v>38981568</v>
      </c>
      <c r="X19" s="41">
        <v>39354151</v>
      </c>
      <c r="Y19" s="41">
        <v>39749002</v>
      </c>
      <c r="Z19" s="41">
        <v>40156352</v>
      </c>
      <c r="AA19" s="41">
        <v>40581219</v>
      </c>
      <c r="AB19" s="41">
        <v>41024681</v>
      </c>
      <c r="AC19" s="41">
        <v>41485857</v>
      </c>
      <c r="AD19" s="41">
        <v>41951656</v>
      </c>
      <c r="AE19" s="41">
        <v>42433451</v>
      </c>
      <c r="AF19" s="41">
        <v>42942842</v>
      </c>
      <c r="AG19" s="41">
        <v>43490302</v>
      </c>
    </row>
    <row r="20" spans="1:33" x14ac:dyDescent="0.35">
      <c r="A20" s="43" t="s">
        <v>67</v>
      </c>
      <c r="B20" s="44">
        <v>6794815</v>
      </c>
      <c r="C20" s="44">
        <v>6911682</v>
      </c>
      <c r="D20" s="44">
        <v>7007448</v>
      </c>
      <c r="E20" s="44">
        <v>7084085</v>
      </c>
      <c r="F20" s="44">
        <v>7156733</v>
      </c>
      <c r="G20" s="44">
        <v>7225773</v>
      </c>
      <c r="H20" s="44">
        <v>7294356</v>
      </c>
      <c r="I20" s="44">
        <v>7361421</v>
      </c>
      <c r="J20" s="44">
        <v>7421949</v>
      </c>
      <c r="K20" s="44">
        <v>7476350</v>
      </c>
      <c r="L20" s="44">
        <v>7525827</v>
      </c>
      <c r="M20" s="44">
        <v>7572415</v>
      </c>
      <c r="N20" s="44">
        <v>7617587</v>
      </c>
      <c r="O20" s="44">
        <v>7666733</v>
      </c>
      <c r="P20" s="44">
        <v>7711610</v>
      </c>
      <c r="Q20" s="44">
        <v>7758490</v>
      </c>
      <c r="R20" s="44">
        <v>7806932</v>
      </c>
      <c r="S20" s="44">
        <v>7856652</v>
      </c>
      <c r="T20" s="44">
        <v>7906913</v>
      </c>
      <c r="U20" s="44">
        <v>7957776</v>
      </c>
      <c r="V20" s="44">
        <v>8009372</v>
      </c>
      <c r="W20" s="44">
        <v>8058989</v>
      </c>
      <c r="X20" s="44">
        <v>8110759</v>
      </c>
      <c r="Y20" s="44">
        <v>8164592</v>
      </c>
      <c r="Z20" s="44">
        <v>8222347</v>
      </c>
      <c r="AA20" s="44">
        <v>8282622</v>
      </c>
      <c r="AB20" s="44">
        <v>8345081</v>
      </c>
      <c r="AC20" s="44">
        <v>8407363</v>
      </c>
      <c r="AD20" s="44">
        <v>8470435</v>
      </c>
      <c r="AE20" s="44">
        <v>8534360</v>
      </c>
      <c r="AF20" s="44">
        <v>8599572</v>
      </c>
      <c r="AG20" s="44">
        <v>8666345</v>
      </c>
    </row>
    <row r="21" spans="1:33" x14ac:dyDescent="0.35">
      <c r="A21" s="35" t="s">
        <v>68</v>
      </c>
      <c r="B21" s="44">
        <v>6227</v>
      </c>
      <c r="C21" s="44">
        <v>6357</v>
      </c>
      <c r="D21" s="44">
        <v>6477</v>
      </c>
      <c r="E21" s="44">
        <v>6588</v>
      </c>
      <c r="F21" s="44">
        <v>6686</v>
      </c>
      <c r="G21" s="44">
        <v>6781</v>
      </c>
      <c r="H21" s="44">
        <v>6873</v>
      </c>
      <c r="I21" s="44">
        <v>6964</v>
      </c>
      <c r="J21" s="44">
        <v>7054</v>
      </c>
      <c r="K21" s="44">
        <v>7145</v>
      </c>
      <c r="L21" s="44">
        <v>7236</v>
      </c>
      <c r="M21" s="44">
        <v>7326</v>
      </c>
      <c r="N21" s="44">
        <v>7403</v>
      </c>
      <c r="O21" s="44">
        <v>7477</v>
      </c>
      <c r="P21" s="44">
        <v>7552</v>
      </c>
      <c r="Q21" s="44">
        <v>7627</v>
      </c>
      <c r="R21" s="44">
        <v>7703</v>
      </c>
      <c r="S21" s="44">
        <v>7778</v>
      </c>
      <c r="T21" s="44">
        <v>7854</v>
      </c>
      <c r="U21" s="44">
        <v>7931</v>
      </c>
      <c r="V21" s="44">
        <v>8010</v>
      </c>
      <c r="W21" s="44">
        <v>8091</v>
      </c>
      <c r="X21" s="44">
        <v>8175</v>
      </c>
      <c r="Y21" s="44">
        <v>8259</v>
      </c>
      <c r="Z21" s="44">
        <v>8345</v>
      </c>
      <c r="AA21" s="44">
        <v>8432</v>
      </c>
      <c r="AB21" s="44">
        <v>8520</v>
      </c>
      <c r="AC21" s="44">
        <v>8605</v>
      </c>
      <c r="AD21" s="44">
        <v>8691</v>
      </c>
      <c r="AE21" s="44">
        <v>8777</v>
      </c>
      <c r="AF21" s="44">
        <v>8863</v>
      </c>
      <c r="AG21" s="44">
        <v>8949</v>
      </c>
    </row>
    <row r="22" spans="1:33" x14ac:dyDescent="0.35">
      <c r="A22" s="35" t="s">
        <v>65</v>
      </c>
      <c r="B22" s="37">
        <v>1017905</v>
      </c>
      <c r="C22" s="37">
        <v>1069044</v>
      </c>
      <c r="D22" s="37">
        <v>1120445</v>
      </c>
      <c r="E22" s="37">
        <v>1169047</v>
      </c>
      <c r="F22" s="37">
        <v>1216859</v>
      </c>
      <c r="G22" s="37">
        <v>1257974</v>
      </c>
      <c r="H22" s="37">
        <v>1302182</v>
      </c>
      <c r="I22" s="37">
        <v>1350458</v>
      </c>
      <c r="J22" s="37">
        <v>1402837</v>
      </c>
      <c r="K22" s="37">
        <v>1457939</v>
      </c>
      <c r="L22" s="37">
        <v>1512728</v>
      </c>
      <c r="M22" s="37">
        <v>1568535</v>
      </c>
      <c r="N22" s="37">
        <v>1626344</v>
      </c>
      <c r="O22" s="37">
        <v>1679536</v>
      </c>
      <c r="P22" s="37">
        <v>1732134</v>
      </c>
      <c r="Q22" s="37">
        <v>1784737</v>
      </c>
      <c r="R22" s="37">
        <v>1834092</v>
      </c>
      <c r="S22" s="37">
        <v>1888346</v>
      </c>
      <c r="T22" s="37">
        <v>1943491</v>
      </c>
      <c r="U22" s="37">
        <v>2017177</v>
      </c>
      <c r="V22" s="37">
        <v>2082934</v>
      </c>
      <c r="W22" s="37">
        <v>2149625</v>
      </c>
      <c r="X22" s="37">
        <v>2220173</v>
      </c>
      <c r="Y22" s="37">
        <v>2292102</v>
      </c>
      <c r="Z22" s="37">
        <v>2361300</v>
      </c>
      <c r="AA22" s="37">
        <v>2429552</v>
      </c>
      <c r="AB22" s="37">
        <v>2506607</v>
      </c>
      <c r="AC22" s="37">
        <v>2582921</v>
      </c>
      <c r="AD22" s="37">
        <v>2650071</v>
      </c>
      <c r="AE22" s="37">
        <v>2725441</v>
      </c>
      <c r="AF22" s="37">
        <v>2792845</v>
      </c>
      <c r="AG22" s="37">
        <v>2857657</v>
      </c>
    </row>
    <row r="23" spans="1:33" x14ac:dyDescent="0.35">
      <c r="A23" s="38" t="s">
        <v>29</v>
      </c>
      <c r="B23" s="39">
        <v>471364</v>
      </c>
      <c r="C23" s="39">
        <v>499056</v>
      </c>
      <c r="D23" s="39">
        <v>527394</v>
      </c>
      <c r="E23" s="39">
        <v>553866</v>
      </c>
      <c r="F23" s="39">
        <v>579985</v>
      </c>
      <c r="G23" s="39">
        <v>606521</v>
      </c>
      <c r="H23" s="39">
        <v>633914</v>
      </c>
      <c r="I23" s="39">
        <v>663912</v>
      </c>
      <c r="J23" s="39">
        <v>696642</v>
      </c>
      <c r="K23" s="39">
        <v>730572</v>
      </c>
      <c r="L23" s="39">
        <v>765164</v>
      </c>
      <c r="M23" s="39">
        <v>800481</v>
      </c>
      <c r="N23" s="39">
        <v>837811</v>
      </c>
      <c r="O23" s="39">
        <v>871932</v>
      </c>
      <c r="P23" s="39">
        <v>906568</v>
      </c>
      <c r="Q23" s="39">
        <v>941976</v>
      </c>
      <c r="R23" s="39">
        <v>976685</v>
      </c>
      <c r="S23" s="39">
        <v>1014161</v>
      </c>
      <c r="T23" s="39">
        <v>1052713</v>
      </c>
      <c r="U23" s="39">
        <v>1101636</v>
      </c>
      <c r="V23" s="39">
        <v>1145906</v>
      </c>
      <c r="W23" s="39">
        <v>1189420</v>
      </c>
      <c r="X23" s="39">
        <v>1233970</v>
      </c>
      <c r="Y23" s="39">
        <v>1278432</v>
      </c>
      <c r="Z23" s="39">
        <v>1322690</v>
      </c>
      <c r="AA23" s="39">
        <v>1365978</v>
      </c>
      <c r="AB23" s="39">
        <v>1415003</v>
      </c>
      <c r="AC23" s="39">
        <v>1463478</v>
      </c>
      <c r="AD23" s="39">
        <v>1506386</v>
      </c>
      <c r="AE23" s="39">
        <v>1553189</v>
      </c>
      <c r="AF23" s="39">
        <v>1594549</v>
      </c>
      <c r="AG23" s="39">
        <v>1634020</v>
      </c>
    </row>
    <row r="24" spans="1:33" x14ac:dyDescent="0.35">
      <c r="A24" s="43" t="s">
        <v>25</v>
      </c>
      <c r="B24" s="44">
        <v>546541</v>
      </c>
      <c r="C24" s="44">
        <v>569988</v>
      </c>
      <c r="D24" s="44">
        <v>593051</v>
      </c>
      <c r="E24" s="44">
        <v>615181</v>
      </c>
      <c r="F24" s="44">
        <v>636874</v>
      </c>
      <c r="G24" s="44">
        <v>651452</v>
      </c>
      <c r="H24" s="44">
        <v>668268</v>
      </c>
      <c r="I24" s="44">
        <v>686546</v>
      </c>
      <c r="J24" s="44">
        <v>706195</v>
      </c>
      <c r="K24" s="44">
        <v>727367</v>
      </c>
      <c r="L24" s="44">
        <v>747564</v>
      </c>
      <c r="M24" s="44">
        <v>768054</v>
      </c>
      <c r="N24" s="44">
        <v>788534</v>
      </c>
      <c r="O24" s="44">
        <v>807604</v>
      </c>
      <c r="P24" s="44">
        <v>825565</v>
      </c>
      <c r="Q24" s="44">
        <v>842761</v>
      </c>
      <c r="R24" s="44">
        <v>857408</v>
      </c>
      <c r="S24" s="44">
        <v>874185</v>
      </c>
      <c r="T24" s="44">
        <v>890778</v>
      </c>
      <c r="U24" s="44">
        <v>915541</v>
      </c>
      <c r="V24" s="44">
        <v>937028</v>
      </c>
      <c r="W24" s="44">
        <v>960205</v>
      </c>
      <c r="X24" s="44">
        <v>986203</v>
      </c>
      <c r="Y24" s="44">
        <v>1013670</v>
      </c>
      <c r="Z24" s="44">
        <v>1038611</v>
      </c>
      <c r="AA24" s="44">
        <v>1063574</v>
      </c>
      <c r="AB24" s="44">
        <v>1091604</v>
      </c>
      <c r="AC24" s="44">
        <v>1119443</v>
      </c>
      <c r="AD24" s="44">
        <v>1143685</v>
      </c>
      <c r="AE24" s="44">
        <v>1172252</v>
      </c>
      <c r="AF24" s="44">
        <v>1198297</v>
      </c>
      <c r="AG24" s="44">
        <v>1223638</v>
      </c>
    </row>
    <row r="25" spans="1:33" x14ac:dyDescent="0.35">
      <c r="A25" s="35" t="s">
        <v>69</v>
      </c>
      <c r="B25" s="45">
        <v>1963.8</v>
      </c>
      <c r="C25" s="45">
        <v>1994.8</v>
      </c>
      <c r="D25" s="45">
        <v>2022.6</v>
      </c>
      <c r="E25" s="45">
        <v>2047.6</v>
      </c>
      <c r="F25" s="45">
        <v>2075.1999999999998</v>
      </c>
      <c r="G25" s="45">
        <v>2100.9</v>
      </c>
      <c r="H25" s="45">
        <v>2125.6</v>
      </c>
      <c r="I25" s="45">
        <v>2149.6</v>
      </c>
      <c r="J25" s="45">
        <v>2173.1</v>
      </c>
      <c r="K25" s="45">
        <v>2196.4</v>
      </c>
      <c r="L25" s="45">
        <v>2219.4</v>
      </c>
      <c r="M25" s="45">
        <v>2242</v>
      </c>
      <c r="N25" s="45">
        <v>2264.3000000000002</v>
      </c>
      <c r="O25" s="45">
        <v>2286.4</v>
      </c>
      <c r="P25" s="45">
        <v>2307.1999999999998</v>
      </c>
      <c r="Q25" s="45">
        <v>2328.1999999999998</v>
      </c>
      <c r="R25" s="45">
        <v>2349.3000000000002</v>
      </c>
      <c r="S25" s="45">
        <v>2370.6</v>
      </c>
      <c r="T25" s="45">
        <v>2392.4</v>
      </c>
      <c r="U25" s="45">
        <v>2414.1999999999998</v>
      </c>
      <c r="V25" s="45">
        <v>2437</v>
      </c>
      <c r="W25" s="45">
        <v>2460.8000000000002</v>
      </c>
      <c r="X25" s="45">
        <v>2485.3000000000002</v>
      </c>
      <c r="Y25" s="45">
        <v>2510</v>
      </c>
      <c r="Z25" s="45">
        <v>2535.6</v>
      </c>
      <c r="AA25" s="45">
        <v>2562</v>
      </c>
      <c r="AB25" s="45">
        <v>2589.6999999999998</v>
      </c>
      <c r="AC25" s="45">
        <v>2618.4</v>
      </c>
      <c r="AD25" s="45">
        <v>2647.6</v>
      </c>
      <c r="AE25" s="45">
        <v>2677.1</v>
      </c>
      <c r="AF25" s="45">
        <v>2707</v>
      </c>
      <c r="AG25" s="45">
        <v>2737.3</v>
      </c>
    </row>
    <row r="26" spans="1:33" x14ac:dyDescent="0.35">
      <c r="A26" s="40" t="s">
        <v>70</v>
      </c>
      <c r="B26" s="42">
        <v>935.9</v>
      </c>
      <c r="C26" s="42">
        <v>944.7</v>
      </c>
      <c r="D26" s="42">
        <v>952.4</v>
      </c>
      <c r="E26" s="42">
        <v>959.1</v>
      </c>
      <c r="F26" s="42">
        <v>967</v>
      </c>
      <c r="G26" s="42">
        <v>974.3</v>
      </c>
      <c r="H26" s="42">
        <v>981.9</v>
      </c>
      <c r="I26" s="42">
        <v>989.5</v>
      </c>
      <c r="J26" s="42">
        <v>997</v>
      </c>
      <c r="K26" s="46">
        <v>1004.4</v>
      </c>
      <c r="L26" s="46">
        <v>1011.7</v>
      </c>
      <c r="M26" s="46">
        <v>1019</v>
      </c>
      <c r="N26" s="46">
        <v>1026.4000000000001</v>
      </c>
      <c r="O26" s="46">
        <v>1033.8</v>
      </c>
      <c r="P26" s="46">
        <v>1040.3</v>
      </c>
      <c r="Q26" s="46">
        <v>1046.8</v>
      </c>
      <c r="R26" s="46">
        <v>1053.3</v>
      </c>
      <c r="S26" s="46">
        <v>1059.9000000000001</v>
      </c>
      <c r="T26" s="46">
        <v>1066.7</v>
      </c>
      <c r="U26" s="46">
        <v>1073.5</v>
      </c>
      <c r="V26" s="46">
        <v>1080.5999999999999</v>
      </c>
      <c r="W26" s="46">
        <v>1088.0999999999999</v>
      </c>
      <c r="X26" s="46">
        <v>1096</v>
      </c>
      <c r="Y26" s="46">
        <v>1103.9000000000001</v>
      </c>
      <c r="Z26" s="46">
        <v>1112.4000000000001</v>
      </c>
      <c r="AA26" s="46">
        <v>1121.4000000000001</v>
      </c>
      <c r="AB26" s="46">
        <v>1131.4000000000001</v>
      </c>
      <c r="AC26" s="46">
        <v>1141.9000000000001</v>
      </c>
      <c r="AD26" s="46">
        <v>1152.7</v>
      </c>
      <c r="AE26" s="46">
        <v>1163.9000000000001</v>
      </c>
      <c r="AF26" s="46">
        <v>1175.4000000000001</v>
      </c>
      <c r="AG26" s="46">
        <v>1187.4000000000001</v>
      </c>
    </row>
    <row r="27" spans="1:33" x14ac:dyDescent="0.35">
      <c r="A27" s="43" t="s">
        <v>71</v>
      </c>
      <c r="B27" s="47">
        <v>1028</v>
      </c>
      <c r="C27" s="47">
        <v>1050.0999999999999</v>
      </c>
      <c r="D27" s="47">
        <v>1070.2</v>
      </c>
      <c r="E27" s="47">
        <v>1088.5</v>
      </c>
      <c r="F27" s="47">
        <v>1108.3</v>
      </c>
      <c r="G27" s="47">
        <v>1126.5999999999999</v>
      </c>
      <c r="H27" s="47">
        <v>1143.7</v>
      </c>
      <c r="I27" s="47">
        <v>1160.0999999999999</v>
      </c>
      <c r="J27" s="47">
        <v>1176.0999999999999</v>
      </c>
      <c r="K27" s="47">
        <v>1192</v>
      </c>
      <c r="L27" s="47">
        <v>1207.7</v>
      </c>
      <c r="M27" s="47">
        <v>1223</v>
      </c>
      <c r="N27" s="47">
        <v>1237.9000000000001</v>
      </c>
      <c r="O27" s="47">
        <v>1252.5999999999999</v>
      </c>
      <c r="P27" s="47">
        <v>1266.9000000000001</v>
      </c>
      <c r="Q27" s="47">
        <v>1281.4000000000001</v>
      </c>
      <c r="R27" s="47">
        <v>1296</v>
      </c>
      <c r="S27" s="47">
        <v>1310.7</v>
      </c>
      <c r="T27" s="47">
        <v>1325.7</v>
      </c>
      <c r="U27" s="47">
        <v>1340.6</v>
      </c>
      <c r="V27" s="47">
        <v>1356.4</v>
      </c>
      <c r="W27" s="47">
        <v>1372.7</v>
      </c>
      <c r="X27" s="47">
        <v>1389.3</v>
      </c>
      <c r="Y27" s="47">
        <v>1406.1</v>
      </c>
      <c r="Z27" s="47">
        <v>1423.2</v>
      </c>
      <c r="AA27" s="47">
        <v>1440.6</v>
      </c>
      <c r="AB27" s="47">
        <v>1458.3</v>
      </c>
      <c r="AC27" s="47">
        <v>1476.5</v>
      </c>
      <c r="AD27" s="47">
        <v>1494.9</v>
      </c>
      <c r="AE27" s="47">
        <v>1513.2</v>
      </c>
      <c r="AF27" s="47">
        <v>1531.6</v>
      </c>
      <c r="AG27" s="47">
        <v>1549.9</v>
      </c>
    </row>
    <row r="28" spans="1:33" x14ac:dyDescent="0.35">
      <c r="A28" s="48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x14ac:dyDescent="0.35">
      <c r="A29" s="49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</row>
    <row r="30" spans="1:33" x14ac:dyDescent="0.35">
      <c r="A30" s="31" t="s">
        <v>60</v>
      </c>
      <c r="B30" s="51">
        <v>355562885</v>
      </c>
      <c r="C30" s="51">
        <v>360425097</v>
      </c>
      <c r="D30" s="51">
        <v>365157751</v>
      </c>
      <c r="E30" s="51">
        <v>369807976</v>
      </c>
      <c r="F30" s="51">
        <v>373954751</v>
      </c>
      <c r="G30" s="51">
        <v>377654726</v>
      </c>
      <c r="H30" s="51">
        <v>381147082</v>
      </c>
      <c r="I30" s="51">
        <v>383904075</v>
      </c>
      <c r="J30" s="51">
        <v>386270950</v>
      </c>
      <c r="K30" s="51">
        <v>388695225</v>
      </c>
      <c r="L30" s="51">
        <v>391018554</v>
      </c>
      <c r="M30" s="51">
        <v>393423685</v>
      </c>
      <c r="N30" s="51">
        <v>395902271</v>
      </c>
      <c r="O30" s="51">
        <v>398388729</v>
      </c>
      <c r="P30" s="51">
        <v>400896767</v>
      </c>
      <c r="Q30" s="51">
        <v>403383000</v>
      </c>
      <c r="R30" s="51">
        <v>405848923</v>
      </c>
      <c r="S30" s="51">
        <v>408288500</v>
      </c>
      <c r="T30" s="51">
        <v>410745783</v>
      </c>
      <c r="U30" s="51">
        <v>413158774</v>
      </c>
      <c r="V30" s="51">
        <v>415483353</v>
      </c>
      <c r="W30" s="51">
        <v>417789284</v>
      </c>
      <c r="X30" s="51">
        <v>420156755</v>
      </c>
      <c r="Y30" s="51">
        <v>422591529</v>
      </c>
      <c r="Z30" s="51">
        <v>425116476</v>
      </c>
      <c r="AA30" s="51">
        <v>427775148</v>
      </c>
      <c r="AB30" s="51">
        <v>430605971</v>
      </c>
      <c r="AC30" s="51">
        <v>433548903</v>
      </c>
      <c r="AD30" s="51">
        <v>436529022</v>
      </c>
      <c r="AE30" s="51">
        <v>439568176</v>
      </c>
      <c r="AF30" s="51">
        <v>442702804</v>
      </c>
      <c r="AG30" s="51">
        <v>445940625</v>
      </c>
    </row>
    <row r="31" spans="1:33" x14ac:dyDescent="0.35">
      <c r="A31" s="52" t="s">
        <v>16</v>
      </c>
      <c r="B31" s="53">
        <v>316958901</v>
      </c>
      <c r="C31" s="53">
        <v>321103966</v>
      </c>
      <c r="D31" s="53">
        <v>325203751</v>
      </c>
      <c r="E31" s="53">
        <v>329324929</v>
      </c>
      <c r="F31" s="53">
        <v>332982268</v>
      </c>
      <c r="G31" s="53">
        <v>336234566</v>
      </c>
      <c r="H31" s="53">
        <v>339304588</v>
      </c>
      <c r="I31" s="53">
        <v>341688416</v>
      </c>
      <c r="J31" s="53">
        <v>343723797</v>
      </c>
      <c r="K31" s="53">
        <v>345835620</v>
      </c>
      <c r="L31" s="53">
        <v>347848443</v>
      </c>
      <c r="M31" s="53">
        <v>349919184</v>
      </c>
      <c r="N31" s="53">
        <v>352052902</v>
      </c>
      <c r="O31" s="53">
        <v>354192442</v>
      </c>
      <c r="P31" s="53">
        <v>356387637</v>
      </c>
      <c r="Q31" s="53">
        <v>358552498</v>
      </c>
      <c r="R31" s="53">
        <v>360684201</v>
      </c>
      <c r="S31" s="53">
        <v>362774316</v>
      </c>
      <c r="T31" s="53">
        <v>364870364</v>
      </c>
      <c r="U31" s="53">
        <v>366910120</v>
      </c>
      <c r="V31" s="53">
        <v>368845535</v>
      </c>
      <c r="W31" s="53">
        <v>370748727</v>
      </c>
      <c r="X31" s="53">
        <v>372691845</v>
      </c>
      <c r="Y31" s="53">
        <v>374677935</v>
      </c>
      <c r="Z31" s="53">
        <v>376737777</v>
      </c>
      <c r="AA31" s="53">
        <v>378911307</v>
      </c>
      <c r="AB31" s="53">
        <v>381236209</v>
      </c>
      <c r="AC31" s="53">
        <v>383655683</v>
      </c>
      <c r="AD31" s="53">
        <v>386106931</v>
      </c>
      <c r="AE31" s="53">
        <v>388600365</v>
      </c>
      <c r="AF31" s="53">
        <v>391160390</v>
      </c>
      <c r="AG31" s="53">
        <v>393783978</v>
      </c>
    </row>
    <row r="32" spans="1:33" x14ac:dyDescent="0.35">
      <c r="A32" s="54" t="s">
        <v>18</v>
      </c>
      <c r="B32" s="55">
        <v>41784911</v>
      </c>
      <c r="C32" s="55">
        <v>42544205</v>
      </c>
      <c r="D32" s="55">
        <v>43069565</v>
      </c>
      <c r="E32" s="55">
        <v>43449486</v>
      </c>
      <c r="F32" s="55">
        <v>43726356</v>
      </c>
      <c r="G32" s="55">
        <v>43931253</v>
      </c>
      <c r="H32" s="55">
        <v>44187863</v>
      </c>
      <c r="I32" s="55">
        <v>44447444</v>
      </c>
      <c r="J32" s="55">
        <v>44766717</v>
      </c>
      <c r="K32" s="55">
        <v>45195243</v>
      </c>
      <c r="L32" s="55">
        <v>45747773</v>
      </c>
      <c r="M32" s="55">
        <v>46431006</v>
      </c>
      <c r="N32" s="55">
        <v>47236784</v>
      </c>
      <c r="O32" s="55">
        <v>48134739</v>
      </c>
      <c r="P32" s="55">
        <v>49094420</v>
      </c>
      <c r="Q32" s="55">
        <v>50126760</v>
      </c>
      <c r="R32" s="55">
        <v>51231084</v>
      </c>
      <c r="S32" s="55">
        <v>52412109</v>
      </c>
      <c r="T32" s="55">
        <v>53719215</v>
      </c>
      <c r="U32" s="55">
        <v>55109644</v>
      </c>
      <c r="V32" s="55">
        <v>56573037</v>
      </c>
      <c r="W32" s="55">
        <v>58109100</v>
      </c>
      <c r="X32" s="55">
        <v>59735302</v>
      </c>
      <c r="Y32" s="55">
        <v>61468105</v>
      </c>
      <c r="Z32" s="55">
        <v>63324424</v>
      </c>
      <c r="AA32" s="55">
        <v>65349694</v>
      </c>
      <c r="AB32" s="55">
        <v>67514270</v>
      </c>
      <c r="AC32" s="55">
        <v>69817449</v>
      </c>
      <c r="AD32" s="55">
        <v>72263733</v>
      </c>
      <c r="AE32" s="55">
        <v>74852926</v>
      </c>
      <c r="AF32" s="55">
        <v>77595960</v>
      </c>
      <c r="AG32" s="55">
        <v>80506210</v>
      </c>
    </row>
    <row r="33" spans="1:33" x14ac:dyDescent="0.35">
      <c r="A33" s="56" t="s">
        <v>72</v>
      </c>
      <c r="B33" s="57">
        <v>39570369</v>
      </c>
      <c r="C33" s="57">
        <v>39691467</v>
      </c>
      <c r="D33" s="57">
        <v>39549864</v>
      </c>
      <c r="E33" s="57">
        <v>39220654</v>
      </c>
      <c r="F33" s="57">
        <v>38757869</v>
      </c>
      <c r="G33" s="57">
        <v>38214422</v>
      </c>
      <c r="H33" s="57">
        <v>37711584</v>
      </c>
      <c r="I33" s="57">
        <v>37247449</v>
      </c>
      <c r="J33" s="57">
        <v>36885616</v>
      </c>
      <c r="K33" s="57">
        <v>36670813</v>
      </c>
      <c r="L33" s="57">
        <v>36607580</v>
      </c>
      <c r="M33" s="57">
        <v>36686556</v>
      </c>
      <c r="N33" s="57">
        <v>36885426</v>
      </c>
      <c r="O33" s="57">
        <v>37161909</v>
      </c>
      <c r="P33" s="57">
        <v>37478328</v>
      </c>
      <c r="Q33" s="57">
        <v>37832649</v>
      </c>
      <c r="R33" s="57">
        <v>38211944</v>
      </c>
      <c r="S33" s="57">
        <v>38613548</v>
      </c>
      <c r="T33" s="57">
        <v>39066196</v>
      </c>
      <c r="U33" s="57">
        <v>39542066</v>
      </c>
      <c r="V33" s="57">
        <v>40034800</v>
      </c>
      <c r="W33" s="57">
        <v>40552325</v>
      </c>
      <c r="X33" s="57">
        <v>41107314</v>
      </c>
      <c r="Y33" s="57">
        <v>41716173</v>
      </c>
      <c r="Z33" s="57">
        <v>42388447</v>
      </c>
      <c r="AA33" s="57">
        <v>43154742</v>
      </c>
      <c r="AB33" s="57">
        <v>43993245</v>
      </c>
      <c r="AC33" s="57">
        <v>44905936</v>
      </c>
      <c r="AD33" s="57">
        <v>45890956</v>
      </c>
      <c r="AE33" s="57">
        <v>46951846</v>
      </c>
      <c r="AF33" s="57">
        <v>48088101</v>
      </c>
      <c r="AG33" s="57">
        <v>49309742</v>
      </c>
    </row>
    <row r="34" spans="1:33" x14ac:dyDescent="0.35">
      <c r="A34" s="58" t="s">
        <v>73</v>
      </c>
      <c r="B34" s="41">
        <v>39570369</v>
      </c>
      <c r="C34" s="41">
        <v>39691467</v>
      </c>
      <c r="D34" s="41">
        <v>39549864</v>
      </c>
      <c r="E34" s="41">
        <v>39220654</v>
      </c>
      <c r="F34" s="41">
        <v>38757869</v>
      </c>
      <c r="G34" s="41">
        <v>38214422</v>
      </c>
      <c r="H34" s="41">
        <v>37711584</v>
      </c>
      <c r="I34" s="41">
        <v>37247449</v>
      </c>
      <c r="J34" s="41">
        <v>36885616</v>
      </c>
      <c r="K34" s="41">
        <v>36670813</v>
      </c>
      <c r="L34" s="41">
        <v>36607580</v>
      </c>
      <c r="M34" s="41">
        <v>36686556</v>
      </c>
      <c r="N34" s="41">
        <v>36885426</v>
      </c>
      <c r="O34" s="41">
        <v>37161909</v>
      </c>
      <c r="P34" s="41">
        <v>37478328</v>
      </c>
      <c r="Q34" s="41">
        <v>37832649</v>
      </c>
      <c r="R34" s="41">
        <v>38211944</v>
      </c>
      <c r="S34" s="41">
        <v>38613548</v>
      </c>
      <c r="T34" s="41">
        <v>39066196</v>
      </c>
      <c r="U34" s="41">
        <v>39542066</v>
      </c>
      <c r="V34" s="41">
        <v>40034800</v>
      </c>
      <c r="W34" s="41">
        <v>40552325</v>
      </c>
      <c r="X34" s="41">
        <v>41107314</v>
      </c>
      <c r="Y34" s="41">
        <v>41716173</v>
      </c>
      <c r="Z34" s="41">
        <v>42388447</v>
      </c>
      <c r="AA34" s="41">
        <v>43154742</v>
      </c>
      <c r="AB34" s="41">
        <v>43993245</v>
      </c>
      <c r="AC34" s="41">
        <v>44905936</v>
      </c>
      <c r="AD34" s="41">
        <v>45890956</v>
      </c>
      <c r="AE34" s="41">
        <v>46951846</v>
      </c>
      <c r="AF34" s="41">
        <v>48088101</v>
      </c>
      <c r="AG34" s="41">
        <v>49309742</v>
      </c>
    </row>
    <row r="35" spans="1:33" x14ac:dyDescent="0.35">
      <c r="A35" s="58" t="s">
        <v>74</v>
      </c>
      <c r="B35" s="42">
        <v>0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  <c r="AF35" s="42">
        <v>0</v>
      </c>
      <c r="AG35" s="42">
        <v>0</v>
      </c>
    </row>
    <row r="36" spans="1:33" x14ac:dyDescent="0.35">
      <c r="A36" s="58" t="s">
        <v>75</v>
      </c>
      <c r="B36" s="42">
        <v>0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</row>
    <row r="37" spans="1:33" x14ac:dyDescent="0.35">
      <c r="A37" s="56" t="s">
        <v>76</v>
      </c>
      <c r="B37" s="59">
        <v>0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</row>
    <row r="38" spans="1:33" x14ac:dyDescent="0.35">
      <c r="A38" s="58" t="s">
        <v>73</v>
      </c>
      <c r="B38" s="42">
        <v>0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</row>
    <row r="39" spans="1:33" x14ac:dyDescent="0.35">
      <c r="A39" s="56" t="s">
        <v>77</v>
      </c>
      <c r="B39" s="57">
        <v>2214542</v>
      </c>
      <c r="C39" s="57">
        <v>2852738</v>
      </c>
      <c r="D39" s="57">
        <v>3519701</v>
      </c>
      <c r="E39" s="57">
        <v>4228832</v>
      </c>
      <c r="F39" s="57">
        <v>4968487</v>
      </c>
      <c r="G39" s="57">
        <v>5716831</v>
      </c>
      <c r="H39" s="57">
        <v>6476279</v>
      </c>
      <c r="I39" s="57">
        <v>7199995</v>
      </c>
      <c r="J39" s="57">
        <v>7881101</v>
      </c>
      <c r="K39" s="57">
        <v>8524430</v>
      </c>
      <c r="L39" s="57">
        <v>9140193</v>
      </c>
      <c r="M39" s="57">
        <v>9744450</v>
      </c>
      <c r="N39" s="57">
        <v>10351358</v>
      </c>
      <c r="O39" s="57">
        <v>10972830</v>
      </c>
      <c r="P39" s="57">
        <v>11616092</v>
      </c>
      <c r="Q39" s="57">
        <v>12294111</v>
      </c>
      <c r="R39" s="57">
        <v>13019140</v>
      </c>
      <c r="S39" s="57">
        <v>13798561</v>
      </c>
      <c r="T39" s="57">
        <v>14653019</v>
      </c>
      <c r="U39" s="57">
        <v>15567578</v>
      </c>
      <c r="V39" s="57">
        <v>16538237</v>
      </c>
      <c r="W39" s="57">
        <v>17556775</v>
      </c>
      <c r="X39" s="57">
        <v>18627988</v>
      </c>
      <c r="Y39" s="57">
        <v>19751932</v>
      </c>
      <c r="Z39" s="57">
        <v>20935977</v>
      </c>
      <c r="AA39" s="57">
        <v>22194952</v>
      </c>
      <c r="AB39" s="57">
        <v>23521025</v>
      </c>
      <c r="AC39" s="57">
        <v>24911513</v>
      </c>
      <c r="AD39" s="57">
        <v>26372777</v>
      </c>
      <c r="AE39" s="57">
        <v>27901080</v>
      </c>
      <c r="AF39" s="57">
        <v>29507859</v>
      </c>
      <c r="AG39" s="57">
        <v>31196468</v>
      </c>
    </row>
    <row r="40" spans="1:33" x14ac:dyDescent="0.35">
      <c r="A40" s="58" t="s">
        <v>78</v>
      </c>
      <c r="B40" s="41">
        <v>2214542</v>
      </c>
      <c r="C40" s="41">
        <v>2852738</v>
      </c>
      <c r="D40" s="41">
        <v>3519701</v>
      </c>
      <c r="E40" s="41">
        <v>4228832</v>
      </c>
      <c r="F40" s="41">
        <v>4968487</v>
      </c>
      <c r="G40" s="41">
        <v>5716831</v>
      </c>
      <c r="H40" s="41">
        <v>6476279</v>
      </c>
      <c r="I40" s="41">
        <v>7199995</v>
      </c>
      <c r="J40" s="41">
        <v>7881101</v>
      </c>
      <c r="K40" s="41">
        <v>8524430</v>
      </c>
      <c r="L40" s="41">
        <v>9140193</v>
      </c>
      <c r="M40" s="41">
        <v>9744450</v>
      </c>
      <c r="N40" s="41">
        <v>10351358</v>
      </c>
      <c r="O40" s="41">
        <v>10972830</v>
      </c>
      <c r="P40" s="41">
        <v>11616092</v>
      </c>
      <c r="Q40" s="41">
        <v>12294111</v>
      </c>
      <c r="R40" s="41">
        <v>13019140</v>
      </c>
      <c r="S40" s="41">
        <v>13798561</v>
      </c>
      <c r="T40" s="41">
        <v>14653019</v>
      </c>
      <c r="U40" s="41">
        <v>15567578</v>
      </c>
      <c r="V40" s="41">
        <v>16538237</v>
      </c>
      <c r="W40" s="41">
        <v>17556775</v>
      </c>
      <c r="X40" s="41">
        <v>18627988</v>
      </c>
      <c r="Y40" s="41">
        <v>19751932</v>
      </c>
      <c r="Z40" s="41">
        <v>20935977</v>
      </c>
      <c r="AA40" s="41">
        <v>22194952</v>
      </c>
      <c r="AB40" s="41">
        <v>23521025</v>
      </c>
      <c r="AC40" s="41">
        <v>24911513</v>
      </c>
      <c r="AD40" s="41">
        <v>26372777</v>
      </c>
      <c r="AE40" s="41">
        <v>27901080</v>
      </c>
      <c r="AF40" s="41">
        <v>29507859</v>
      </c>
      <c r="AG40" s="41">
        <v>31196468</v>
      </c>
    </row>
    <row r="41" spans="1:33" x14ac:dyDescent="0.35">
      <c r="A41" s="58" t="s">
        <v>79</v>
      </c>
      <c r="B41" s="42">
        <v>0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</row>
    <row r="42" spans="1:33" x14ac:dyDescent="0.35">
      <c r="A42" s="58" t="s">
        <v>80</v>
      </c>
      <c r="B42" s="42">
        <v>0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0</v>
      </c>
      <c r="AG42" s="42">
        <v>0</v>
      </c>
    </row>
    <row r="43" spans="1:33" x14ac:dyDescent="0.35">
      <c r="A43" s="56" t="s">
        <v>81</v>
      </c>
      <c r="B43" s="59">
        <v>0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</row>
    <row r="44" spans="1:33" x14ac:dyDescent="0.35">
      <c r="A44" s="58" t="s">
        <v>82</v>
      </c>
      <c r="B44" s="42">
        <v>0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0</v>
      </c>
    </row>
    <row r="45" spans="1:33" x14ac:dyDescent="0.35">
      <c r="A45" s="54" t="s">
        <v>20</v>
      </c>
      <c r="B45" s="55">
        <v>274390885</v>
      </c>
      <c r="C45" s="55">
        <v>277761604</v>
      </c>
      <c r="D45" s="55">
        <v>281322557</v>
      </c>
      <c r="E45" s="55">
        <v>285052875</v>
      </c>
      <c r="F45" s="55">
        <v>288422505</v>
      </c>
      <c r="G45" s="55">
        <v>291459630</v>
      </c>
      <c r="H45" s="55">
        <v>294263318</v>
      </c>
      <c r="I45" s="55">
        <v>296379268</v>
      </c>
      <c r="J45" s="55">
        <v>298088037</v>
      </c>
      <c r="K45" s="55">
        <v>299764090</v>
      </c>
      <c r="L45" s="55">
        <v>301217510</v>
      </c>
      <c r="M45" s="55">
        <v>302598665</v>
      </c>
      <c r="N45" s="55">
        <v>303921074</v>
      </c>
      <c r="O45" s="55">
        <v>305157786</v>
      </c>
      <c r="P45" s="55">
        <v>306388571</v>
      </c>
      <c r="Q45" s="55">
        <v>307515389</v>
      </c>
      <c r="R45" s="55">
        <v>308537501</v>
      </c>
      <c r="S45" s="55">
        <v>309441537</v>
      </c>
      <c r="T45" s="55">
        <v>310225359</v>
      </c>
      <c r="U45" s="55">
        <v>310869729</v>
      </c>
      <c r="V45" s="55">
        <v>311336823</v>
      </c>
      <c r="W45" s="55">
        <v>311698352</v>
      </c>
      <c r="X45" s="55">
        <v>312009754</v>
      </c>
      <c r="Y45" s="55">
        <v>312257676</v>
      </c>
      <c r="Z45" s="55">
        <v>312455914</v>
      </c>
      <c r="AA45" s="55">
        <v>312598914</v>
      </c>
      <c r="AB45" s="55">
        <v>312753870</v>
      </c>
      <c r="AC45" s="55">
        <v>312864831</v>
      </c>
      <c r="AD45" s="55">
        <v>312864159</v>
      </c>
      <c r="AE45" s="55">
        <v>312762689</v>
      </c>
      <c r="AF45" s="55">
        <v>312573735</v>
      </c>
      <c r="AG45" s="55">
        <v>312281036</v>
      </c>
    </row>
    <row r="46" spans="1:33" x14ac:dyDescent="0.35">
      <c r="A46" s="56" t="s">
        <v>72</v>
      </c>
      <c r="B46" s="57">
        <v>272922790</v>
      </c>
      <c r="C46" s="57">
        <v>275776426</v>
      </c>
      <c r="D46" s="57">
        <v>276669198</v>
      </c>
      <c r="E46" s="57">
        <v>277083246</v>
      </c>
      <c r="F46" s="57">
        <v>276391095</v>
      </c>
      <c r="G46" s="57">
        <v>275451098</v>
      </c>
      <c r="H46" s="57">
        <v>274313461</v>
      </c>
      <c r="I46" s="57">
        <v>272840392</v>
      </c>
      <c r="J46" s="57">
        <v>271120219</v>
      </c>
      <c r="K46" s="57">
        <v>269728324</v>
      </c>
      <c r="L46" s="57">
        <v>268295328</v>
      </c>
      <c r="M46" s="57">
        <v>266572796</v>
      </c>
      <c r="N46" s="57">
        <v>264557251</v>
      </c>
      <c r="O46" s="57">
        <v>262158003</v>
      </c>
      <c r="P46" s="57">
        <v>259440345</v>
      </c>
      <c r="Q46" s="57">
        <v>256301303</v>
      </c>
      <c r="R46" s="57">
        <v>252772793</v>
      </c>
      <c r="S46" s="57">
        <v>248856988</v>
      </c>
      <c r="T46" s="57">
        <v>244611726</v>
      </c>
      <c r="U46" s="57">
        <v>240064363</v>
      </c>
      <c r="V46" s="57">
        <v>235275545</v>
      </c>
      <c r="W46" s="57">
        <v>230351073</v>
      </c>
      <c r="X46" s="57">
        <v>225422217</v>
      </c>
      <c r="Y46" s="57">
        <v>220531450</v>
      </c>
      <c r="Z46" s="57">
        <v>215767400</v>
      </c>
      <c r="AA46" s="57">
        <v>211141477</v>
      </c>
      <c r="AB46" s="57">
        <v>206764859</v>
      </c>
      <c r="AC46" s="57">
        <v>202606692</v>
      </c>
      <c r="AD46" s="57">
        <v>198677080</v>
      </c>
      <c r="AE46" s="57">
        <v>194955355</v>
      </c>
      <c r="AF46" s="57">
        <v>191468554</v>
      </c>
      <c r="AG46" s="57">
        <v>188145308</v>
      </c>
    </row>
    <row r="47" spans="1:33" x14ac:dyDescent="0.35">
      <c r="A47" s="58" t="s">
        <v>83</v>
      </c>
      <c r="B47" s="41">
        <v>7965579</v>
      </c>
      <c r="C47" s="41">
        <v>7982116</v>
      </c>
      <c r="D47" s="41">
        <v>7874290</v>
      </c>
      <c r="E47" s="41">
        <v>7770175</v>
      </c>
      <c r="F47" s="41">
        <v>7637599</v>
      </c>
      <c r="G47" s="41">
        <v>7525119</v>
      </c>
      <c r="H47" s="41">
        <v>7440984</v>
      </c>
      <c r="I47" s="41">
        <v>7374410</v>
      </c>
      <c r="J47" s="41">
        <v>7315387</v>
      </c>
      <c r="K47" s="41">
        <v>7297143</v>
      </c>
      <c r="L47" s="41">
        <v>7283652</v>
      </c>
      <c r="M47" s="41">
        <v>7254596</v>
      </c>
      <c r="N47" s="41">
        <v>7212911</v>
      </c>
      <c r="O47" s="41">
        <v>7159045</v>
      </c>
      <c r="P47" s="41">
        <v>7097607</v>
      </c>
      <c r="Q47" s="41">
        <v>7030509</v>
      </c>
      <c r="R47" s="41">
        <v>6955669</v>
      </c>
      <c r="S47" s="41">
        <v>6873443</v>
      </c>
      <c r="T47" s="41">
        <v>6780781</v>
      </c>
      <c r="U47" s="41">
        <v>6678686</v>
      </c>
      <c r="V47" s="41">
        <v>6564765</v>
      </c>
      <c r="W47" s="41">
        <v>6442108</v>
      </c>
      <c r="X47" s="41">
        <v>6311479</v>
      </c>
      <c r="Y47" s="41">
        <v>6175876</v>
      </c>
      <c r="Z47" s="41">
        <v>6036109</v>
      </c>
      <c r="AA47" s="41">
        <v>5896062</v>
      </c>
      <c r="AB47" s="41">
        <v>5757453</v>
      </c>
      <c r="AC47" s="41">
        <v>5622738</v>
      </c>
      <c r="AD47" s="41">
        <v>5491791</v>
      </c>
      <c r="AE47" s="41">
        <v>5366605</v>
      </c>
      <c r="AF47" s="41">
        <v>5245972</v>
      </c>
      <c r="AG47" s="41">
        <v>5129305</v>
      </c>
    </row>
    <row r="48" spans="1:33" x14ac:dyDescent="0.35">
      <c r="A48" s="58" t="s">
        <v>73</v>
      </c>
      <c r="B48" s="41">
        <v>145999954</v>
      </c>
      <c r="C48" s="41">
        <v>147152427</v>
      </c>
      <c r="D48" s="41">
        <v>147691517</v>
      </c>
      <c r="E48" s="41">
        <v>148105843</v>
      </c>
      <c r="F48" s="41">
        <v>148079231</v>
      </c>
      <c r="G48" s="41">
        <v>148057249</v>
      </c>
      <c r="H48" s="41">
        <v>148054775</v>
      </c>
      <c r="I48" s="41">
        <v>147958935</v>
      </c>
      <c r="J48" s="41">
        <v>147788740</v>
      </c>
      <c r="K48" s="41">
        <v>147796546</v>
      </c>
      <c r="L48" s="41">
        <v>147757854</v>
      </c>
      <c r="M48" s="41">
        <v>147511227</v>
      </c>
      <c r="N48" s="41">
        <v>147025293</v>
      </c>
      <c r="O48" s="41">
        <v>146209086</v>
      </c>
      <c r="P48" s="41">
        <v>145098388</v>
      </c>
      <c r="Q48" s="41">
        <v>143632529</v>
      </c>
      <c r="R48" s="41">
        <v>141855496</v>
      </c>
      <c r="S48" s="41">
        <v>139789834</v>
      </c>
      <c r="T48" s="41">
        <v>137498746</v>
      </c>
      <c r="U48" s="41">
        <v>135012603</v>
      </c>
      <c r="V48" s="41">
        <v>132375965</v>
      </c>
      <c r="W48" s="41">
        <v>129652453</v>
      </c>
      <c r="X48" s="41">
        <v>126921212</v>
      </c>
      <c r="Y48" s="41">
        <v>124202101</v>
      </c>
      <c r="Z48" s="41">
        <v>121547346</v>
      </c>
      <c r="AA48" s="41">
        <v>118957738</v>
      </c>
      <c r="AB48" s="41">
        <v>116495819</v>
      </c>
      <c r="AC48" s="41">
        <v>114139661</v>
      </c>
      <c r="AD48" s="41">
        <v>111888970</v>
      </c>
      <c r="AE48" s="41">
        <v>109722588</v>
      </c>
      <c r="AF48" s="41">
        <v>107658535</v>
      </c>
      <c r="AG48" s="41">
        <v>105650949</v>
      </c>
    </row>
    <row r="49" spans="1:33" x14ac:dyDescent="0.35">
      <c r="A49" s="58" t="s">
        <v>84</v>
      </c>
      <c r="B49" s="41">
        <v>1524302</v>
      </c>
      <c r="C49" s="41">
        <v>1582342</v>
      </c>
      <c r="D49" s="41">
        <v>1620183</v>
      </c>
      <c r="E49" s="41">
        <v>1676307</v>
      </c>
      <c r="F49" s="41">
        <v>1734834</v>
      </c>
      <c r="G49" s="41">
        <v>1805892</v>
      </c>
      <c r="H49" s="41">
        <v>1889553</v>
      </c>
      <c r="I49" s="41">
        <v>1986531</v>
      </c>
      <c r="J49" s="41">
        <v>2095801</v>
      </c>
      <c r="K49" s="41">
        <v>2224676</v>
      </c>
      <c r="L49" s="41">
        <v>2360961</v>
      </c>
      <c r="M49" s="41">
        <v>2502861</v>
      </c>
      <c r="N49" s="41">
        <v>2651089</v>
      </c>
      <c r="O49" s="41">
        <v>2805164</v>
      </c>
      <c r="P49" s="41">
        <v>2965736</v>
      </c>
      <c r="Q49" s="41">
        <v>3130388</v>
      </c>
      <c r="R49" s="41">
        <v>3298297</v>
      </c>
      <c r="S49" s="41">
        <v>3466845</v>
      </c>
      <c r="T49" s="41">
        <v>3635697</v>
      </c>
      <c r="U49" s="41">
        <v>3803242</v>
      </c>
      <c r="V49" s="41">
        <v>3969515</v>
      </c>
      <c r="W49" s="41">
        <v>4134787</v>
      </c>
      <c r="X49" s="41">
        <v>4300492</v>
      </c>
      <c r="Y49" s="41">
        <v>4466336</v>
      </c>
      <c r="Z49" s="41">
        <v>4634422</v>
      </c>
      <c r="AA49" s="41">
        <v>4804143</v>
      </c>
      <c r="AB49" s="41">
        <v>4978209</v>
      </c>
      <c r="AC49" s="41">
        <v>5154632</v>
      </c>
      <c r="AD49" s="41">
        <v>5335454</v>
      </c>
      <c r="AE49" s="41">
        <v>5519718</v>
      </c>
      <c r="AF49" s="41">
        <v>5708207</v>
      </c>
      <c r="AG49" s="41">
        <v>5897974</v>
      </c>
    </row>
    <row r="50" spans="1:33" x14ac:dyDescent="0.35">
      <c r="A50" s="58" t="s">
        <v>85</v>
      </c>
      <c r="B50" s="41">
        <v>16209</v>
      </c>
      <c r="C50" s="41">
        <v>22997</v>
      </c>
      <c r="D50" s="41">
        <v>36166</v>
      </c>
      <c r="E50" s="41">
        <v>51373</v>
      </c>
      <c r="F50" s="41">
        <v>68708</v>
      </c>
      <c r="G50" s="41">
        <v>87491</v>
      </c>
      <c r="H50" s="41">
        <v>107894</v>
      </c>
      <c r="I50" s="41">
        <v>129192</v>
      </c>
      <c r="J50" s="41">
        <v>151907</v>
      </c>
      <c r="K50" s="41">
        <v>175685</v>
      </c>
      <c r="L50" s="41">
        <v>200766</v>
      </c>
      <c r="M50" s="41">
        <v>228577</v>
      </c>
      <c r="N50" s="41">
        <v>259283</v>
      </c>
      <c r="O50" s="41">
        <v>293136</v>
      </c>
      <c r="P50" s="41">
        <v>330702</v>
      </c>
      <c r="Q50" s="41">
        <v>372114</v>
      </c>
      <c r="R50" s="41">
        <v>417668</v>
      </c>
      <c r="S50" s="41">
        <v>467585</v>
      </c>
      <c r="T50" s="41">
        <v>522190</v>
      </c>
      <c r="U50" s="41">
        <v>581739</v>
      </c>
      <c r="V50" s="41">
        <v>646554</v>
      </c>
      <c r="W50" s="41">
        <v>717163</v>
      </c>
      <c r="X50" s="41">
        <v>794257</v>
      </c>
      <c r="Y50" s="41">
        <v>877940</v>
      </c>
      <c r="Z50" s="41">
        <v>968666</v>
      </c>
      <c r="AA50" s="41">
        <v>1066353</v>
      </c>
      <c r="AB50" s="41">
        <v>1171686</v>
      </c>
      <c r="AC50" s="41">
        <v>1284166</v>
      </c>
      <c r="AD50" s="41">
        <v>1403772</v>
      </c>
      <c r="AE50" s="41">
        <v>1530144</v>
      </c>
      <c r="AF50" s="41">
        <v>1663499</v>
      </c>
      <c r="AG50" s="41">
        <v>1802791</v>
      </c>
    </row>
    <row r="51" spans="1:33" x14ac:dyDescent="0.35">
      <c r="A51" s="58" t="s">
        <v>74</v>
      </c>
      <c r="B51" s="41">
        <v>117416552</v>
      </c>
      <c r="C51" s="41">
        <v>119036245</v>
      </c>
      <c r="D51" s="41">
        <v>119446599</v>
      </c>
      <c r="E51" s="41">
        <v>119478909</v>
      </c>
      <c r="F51" s="41">
        <v>118869828</v>
      </c>
      <c r="G51" s="41">
        <v>117974112</v>
      </c>
      <c r="H51" s="41">
        <v>116818576</v>
      </c>
      <c r="I51" s="41">
        <v>115389066</v>
      </c>
      <c r="J51" s="41">
        <v>113765367</v>
      </c>
      <c r="K51" s="41">
        <v>112230254</v>
      </c>
      <c r="L51" s="41">
        <v>110686771</v>
      </c>
      <c r="M51" s="41">
        <v>109068518</v>
      </c>
      <c r="N51" s="41">
        <v>107399445</v>
      </c>
      <c r="O51" s="41">
        <v>105679474</v>
      </c>
      <c r="P51" s="41">
        <v>103932079</v>
      </c>
      <c r="Q51" s="41">
        <v>102115063</v>
      </c>
      <c r="R51" s="41">
        <v>100218634</v>
      </c>
      <c r="S51" s="41">
        <v>98224018</v>
      </c>
      <c r="T51" s="41">
        <v>96128393</v>
      </c>
      <c r="U51" s="41">
        <v>93928340</v>
      </c>
      <c r="V51" s="41">
        <v>91641172</v>
      </c>
      <c r="W51" s="41">
        <v>89303901</v>
      </c>
      <c r="X51" s="41">
        <v>86964331</v>
      </c>
      <c r="Y51" s="41">
        <v>84640350</v>
      </c>
      <c r="Z51" s="41">
        <v>82362884</v>
      </c>
      <c r="AA51" s="41">
        <v>80136498</v>
      </c>
      <c r="AB51" s="41">
        <v>78001606</v>
      </c>
      <c r="AC51" s="41">
        <v>75945524</v>
      </c>
      <c r="AD51" s="41">
        <v>73973205</v>
      </c>
      <c r="AE51" s="41">
        <v>72079755</v>
      </c>
      <c r="AF51" s="41">
        <v>70270637</v>
      </c>
      <c r="AG51" s="41">
        <v>68520575</v>
      </c>
    </row>
    <row r="52" spans="1:33" x14ac:dyDescent="0.35">
      <c r="A52" s="58" t="s">
        <v>75</v>
      </c>
      <c r="B52" s="42">
        <v>194</v>
      </c>
      <c r="C52" s="42">
        <v>299</v>
      </c>
      <c r="D52" s="42">
        <v>443</v>
      </c>
      <c r="E52" s="42">
        <v>639</v>
      </c>
      <c r="F52" s="42">
        <v>895</v>
      </c>
      <c r="G52" s="41">
        <v>1235</v>
      </c>
      <c r="H52" s="41">
        <v>1679</v>
      </c>
      <c r="I52" s="41">
        <v>2258</v>
      </c>
      <c r="J52" s="41">
        <v>3017</v>
      </c>
      <c r="K52" s="41">
        <v>4020</v>
      </c>
      <c r="L52" s="41">
        <v>5324</v>
      </c>
      <c r="M52" s="41">
        <v>7017</v>
      </c>
      <c r="N52" s="41">
        <v>9230</v>
      </c>
      <c r="O52" s="41">
        <v>12098</v>
      </c>
      <c r="P52" s="41">
        <v>15833</v>
      </c>
      <c r="Q52" s="41">
        <v>20700</v>
      </c>
      <c r="R52" s="41">
        <v>27029</v>
      </c>
      <c r="S52" s="41">
        <v>35263</v>
      </c>
      <c r="T52" s="41">
        <v>45919</v>
      </c>
      <c r="U52" s="41">
        <v>59753</v>
      </c>
      <c r="V52" s="41">
        <v>77574</v>
      </c>
      <c r="W52" s="41">
        <v>100661</v>
      </c>
      <c r="X52" s="41">
        <v>130446</v>
      </c>
      <c r="Y52" s="41">
        <v>168847</v>
      </c>
      <c r="Z52" s="41">
        <v>217973</v>
      </c>
      <c r="AA52" s="41">
        <v>280683</v>
      </c>
      <c r="AB52" s="41">
        <v>360086</v>
      </c>
      <c r="AC52" s="41">
        <v>459971</v>
      </c>
      <c r="AD52" s="41">
        <v>583888</v>
      </c>
      <c r="AE52" s="41">
        <v>736545</v>
      </c>
      <c r="AF52" s="41">
        <v>921704</v>
      </c>
      <c r="AG52" s="41">
        <v>1143714</v>
      </c>
    </row>
    <row r="53" spans="1:33" x14ac:dyDescent="0.35">
      <c r="A53" s="58" t="s">
        <v>86</v>
      </c>
      <c r="B53" s="42">
        <v>0</v>
      </c>
      <c r="C53" s="42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</row>
    <row r="54" spans="1:33" x14ac:dyDescent="0.35">
      <c r="A54" s="56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</row>
    <row r="55" spans="1:33" x14ac:dyDescent="0.35">
      <c r="A55" s="58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</row>
    <row r="56" spans="1:33" x14ac:dyDescent="0.35">
      <c r="A56" s="58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</row>
    <row r="57" spans="1:33" x14ac:dyDescent="0.35">
      <c r="A57" s="58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</row>
    <row r="58" spans="1:33" x14ac:dyDescent="0.35">
      <c r="A58" s="58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</row>
    <row r="59" spans="1:33" x14ac:dyDescent="0.35">
      <c r="A59" s="58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</row>
    <row r="60" spans="1:33" x14ac:dyDescent="0.35">
      <c r="A60" s="58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</row>
    <row r="61" spans="1:33" x14ac:dyDescent="0.35">
      <c r="A61" s="58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</row>
    <row r="62" spans="1:33" x14ac:dyDescent="0.35">
      <c r="A62" s="56" t="s">
        <v>76</v>
      </c>
      <c r="B62" s="57">
        <v>782673</v>
      </c>
      <c r="C62" s="57">
        <v>1050536</v>
      </c>
      <c r="D62" s="57">
        <v>1844143</v>
      </c>
      <c r="E62" s="57">
        <v>2897969</v>
      </c>
      <c r="F62" s="57">
        <v>4215825</v>
      </c>
      <c r="G62" s="57">
        <v>5645524</v>
      </c>
      <c r="H62" s="57">
        <v>7165199</v>
      </c>
      <c r="I62" s="57">
        <v>8674843</v>
      </c>
      <c r="J62" s="57">
        <v>10196942</v>
      </c>
      <c r="K62" s="57">
        <v>11670274</v>
      </c>
      <c r="L62" s="57">
        <v>13107357</v>
      </c>
      <c r="M62" s="57">
        <v>14599028</v>
      </c>
      <c r="N62" s="57">
        <v>16131965</v>
      </c>
      <c r="O62" s="57">
        <v>17720358</v>
      </c>
      <c r="P62" s="57">
        <v>19357928</v>
      </c>
      <c r="Q62" s="57">
        <v>21037437</v>
      </c>
      <c r="R62" s="57">
        <v>22734292</v>
      </c>
      <c r="S62" s="57">
        <v>24424503</v>
      </c>
      <c r="T62" s="57">
        <v>26075347</v>
      </c>
      <c r="U62" s="57">
        <v>27657780</v>
      </c>
      <c r="V62" s="57">
        <v>29132715</v>
      </c>
      <c r="W62" s="57">
        <v>30473124</v>
      </c>
      <c r="X62" s="57">
        <v>31642409</v>
      </c>
      <c r="Y62" s="57">
        <v>32607467</v>
      </c>
      <c r="Z62" s="57">
        <v>33349398</v>
      </c>
      <c r="AA62" s="57">
        <v>33855874</v>
      </c>
      <c r="AB62" s="57">
        <v>34131222</v>
      </c>
      <c r="AC62" s="57">
        <v>34167626</v>
      </c>
      <c r="AD62" s="57">
        <v>33968611</v>
      </c>
      <c r="AE62" s="57">
        <v>33547051</v>
      </c>
      <c r="AF62" s="57">
        <v>32929596</v>
      </c>
      <c r="AG62" s="57">
        <v>32149494</v>
      </c>
    </row>
    <row r="63" spans="1:33" x14ac:dyDescent="0.35">
      <c r="A63" s="58" t="s">
        <v>83</v>
      </c>
      <c r="B63" s="42">
        <v>0</v>
      </c>
      <c r="C63" s="42">
        <v>0</v>
      </c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  <c r="AF63" s="42">
        <v>0</v>
      </c>
      <c r="AG63" s="42">
        <v>0</v>
      </c>
    </row>
    <row r="64" spans="1:33" x14ac:dyDescent="0.35">
      <c r="A64" s="58" t="s">
        <v>73</v>
      </c>
      <c r="B64" s="41">
        <v>782673</v>
      </c>
      <c r="C64" s="41">
        <v>1050536</v>
      </c>
      <c r="D64" s="41">
        <v>1844141</v>
      </c>
      <c r="E64" s="41">
        <v>2897964</v>
      </c>
      <c r="F64" s="41">
        <v>4215816</v>
      </c>
      <c r="G64" s="41">
        <v>5645510</v>
      </c>
      <c r="H64" s="41">
        <v>7165180</v>
      </c>
      <c r="I64" s="41">
        <v>8674819</v>
      </c>
      <c r="J64" s="41">
        <v>10196913</v>
      </c>
      <c r="K64" s="41">
        <v>11670240</v>
      </c>
      <c r="L64" s="41">
        <v>13107318</v>
      </c>
      <c r="M64" s="41">
        <v>14598983</v>
      </c>
      <c r="N64" s="41">
        <v>16131913</v>
      </c>
      <c r="O64" s="41">
        <v>17720299</v>
      </c>
      <c r="P64" s="41">
        <v>19357860</v>
      </c>
      <c r="Q64" s="41">
        <v>21037360</v>
      </c>
      <c r="R64" s="41">
        <v>22734205</v>
      </c>
      <c r="S64" s="41">
        <v>24424406</v>
      </c>
      <c r="T64" s="41">
        <v>26075240</v>
      </c>
      <c r="U64" s="41">
        <v>27657663</v>
      </c>
      <c r="V64" s="41">
        <v>29132588</v>
      </c>
      <c r="W64" s="41">
        <v>30472987</v>
      </c>
      <c r="X64" s="41">
        <v>31642262</v>
      </c>
      <c r="Y64" s="41">
        <v>32607310</v>
      </c>
      <c r="Z64" s="41">
        <v>33349233</v>
      </c>
      <c r="AA64" s="41">
        <v>33855702</v>
      </c>
      <c r="AB64" s="41">
        <v>34131044</v>
      </c>
      <c r="AC64" s="41">
        <v>34167448</v>
      </c>
      <c r="AD64" s="41">
        <v>33968434</v>
      </c>
      <c r="AE64" s="41">
        <v>33546873</v>
      </c>
      <c r="AF64" s="41">
        <v>32929420</v>
      </c>
      <c r="AG64" s="41">
        <v>32149323</v>
      </c>
    </row>
    <row r="65" spans="1:33" x14ac:dyDescent="0.35">
      <c r="A65" s="58" t="s">
        <v>84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  <c r="AF65" s="42">
        <v>0</v>
      </c>
      <c r="AG65" s="42">
        <v>0</v>
      </c>
    </row>
    <row r="66" spans="1:33" x14ac:dyDescent="0.35">
      <c r="A66" s="58" t="s">
        <v>85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C66" s="42">
        <v>0</v>
      </c>
      <c r="AD66" s="42">
        <v>0</v>
      </c>
      <c r="AE66" s="42">
        <v>0</v>
      </c>
      <c r="AF66" s="42">
        <v>0</v>
      </c>
      <c r="AG66" s="42">
        <v>0</v>
      </c>
    </row>
    <row r="67" spans="1:33" x14ac:dyDescent="0.35">
      <c r="A67" s="58" t="s">
        <v>74</v>
      </c>
      <c r="B67" s="42">
        <v>0</v>
      </c>
      <c r="C67" s="42">
        <v>0</v>
      </c>
      <c r="D67" s="42">
        <v>2</v>
      </c>
      <c r="E67" s="42">
        <v>5</v>
      </c>
      <c r="F67" s="42">
        <v>9</v>
      </c>
      <c r="G67" s="42">
        <v>14</v>
      </c>
      <c r="H67" s="42">
        <v>19</v>
      </c>
      <c r="I67" s="42">
        <v>24</v>
      </c>
      <c r="J67" s="42">
        <v>29</v>
      </c>
      <c r="K67" s="42">
        <v>34</v>
      </c>
      <c r="L67" s="42">
        <v>39</v>
      </c>
      <c r="M67" s="42">
        <v>45</v>
      </c>
      <c r="N67" s="42">
        <v>52</v>
      </c>
      <c r="O67" s="42">
        <v>59</v>
      </c>
      <c r="P67" s="42">
        <v>68</v>
      </c>
      <c r="Q67" s="42">
        <v>77</v>
      </c>
      <c r="R67" s="42">
        <v>87</v>
      </c>
      <c r="S67" s="42">
        <v>97</v>
      </c>
      <c r="T67" s="42">
        <v>107</v>
      </c>
      <c r="U67" s="42">
        <v>117</v>
      </c>
      <c r="V67" s="42">
        <v>127</v>
      </c>
      <c r="W67" s="42">
        <v>137</v>
      </c>
      <c r="X67" s="42">
        <v>147</v>
      </c>
      <c r="Y67" s="42">
        <v>157</v>
      </c>
      <c r="Z67" s="42">
        <v>165</v>
      </c>
      <c r="AA67" s="42">
        <v>172</v>
      </c>
      <c r="AB67" s="42">
        <v>178</v>
      </c>
      <c r="AC67" s="42">
        <v>178</v>
      </c>
      <c r="AD67" s="42">
        <v>177</v>
      </c>
      <c r="AE67" s="42">
        <v>178</v>
      </c>
      <c r="AF67" s="42">
        <v>176</v>
      </c>
      <c r="AG67" s="42">
        <v>171</v>
      </c>
    </row>
    <row r="68" spans="1:33" x14ac:dyDescent="0.35">
      <c r="A68" s="58" t="s">
        <v>75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0</v>
      </c>
      <c r="P68" s="42">
        <v>0</v>
      </c>
      <c r="Q68" s="42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C68" s="42">
        <v>0</v>
      </c>
      <c r="AD68" s="42">
        <v>0</v>
      </c>
      <c r="AE68" s="42">
        <v>0</v>
      </c>
      <c r="AF68" s="42">
        <v>0</v>
      </c>
      <c r="AG68" s="42">
        <v>0</v>
      </c>
    </row>
    <row r="69" spans="1:33" x14ac:dyDescent="0.35">
      <c r="A69" s="58" t="s">
        <v>86</v>
      </c>
      <c r="B69" s="42">
        <v>0</v>
      </c>
      <c r="C69" s="42">
        <v>0</v>
      </c>
      <c r="D69" s="42">
        <v>0</v>
      </c>
      <c r="E69" s="42">
        <v>0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  <c r="AF69" s="42">
        <v>0</v>
      </c>
      <c r="AG69" s="42">
        <v>0</v>
      </c>
    </row>
    <row r="70" spans="1:33" x14ac:dyDescent="0.35">
      <c r="A70" s="56" t="s">
        <v>77</v>
      </c>
      <c r="B70" s="57">
        <v>682695</v>
      </c>
      <c r="C70" s="57">
        <v>930305</v>
      </c>
      <c r="D70" s="57">
        <v>2803879</v>
      </c>
      <c r="E70" s="57">
        <v>5066112</v>
      </c>
      <c r="F70" s="57">
        <v>7809886</v>
      </c>
      <c r="G70" s="57">
        <v>10357240</v>
      </c>
      <c r="H70" s="57">
        <v>12778904</v>
      </c>
      <c r="I70" s="57">
        <v>14858368</v>
      </c>
      <c r="J70" s="57">
        <v>16765376</v>
      </c>
      <c r="K70" s="57">
        <v>18360185</v>
      </c>
      <c r="L70" s="57">
        <v>19808932</v>
      </c>
      <c r="M70" s="57">
        <v>21410459</v>
      </c>
      <c r="N70" s="57">
        <v>23190178</v>
      </c>
      <c r="O70" s="57">
        <v>25195755</v>
      </c>
      <c r="P70" s="57">
        <v>27446395</v>
      </c>
      <c r="Q70" s="57">
        <v>29953342</v>
      </c>
      <c r="R70" s="57">
        <v>32708159</v>
      </c>
      <c r="S70" s="57">
        <v>35719142</v>
      </c>
      <c r="T70" s="57">
        <v>38959434</v>
      </c>
      <c r="U70" s="57">
        <v>42412022</v>
      </c>
      <c r="V70" s="57">
        <v>46018662</v>
      </c>
      <c r="W70" s="57">
        <v>49772595</v>
      </c>
      <c r="X70" s="57">
        <v>53634364</v>
      </c>
      <c r="Y70" s="57">
        <v>57581274</v>
      </c>
      <c r="Z70" s="57">
        <v>61558310</v>
      </c>
      <c r="AA70" s="57">
        <v>65562192</v>
      </c>
      <c r="AB70" s="57">
        <v>69545043</v>
      </c>
      <c r="AC70" s="57">
        <v>73492232</v>
      </c>
      <c r="AD70" s="57">
        <v>77324797</v>
      </c>
      <c r="AE70" s="57">
        <v>81063147</v>
      </c>
      <c r="AF70" s="57">
        <v>84668822</v>
      </c>
      <c r="AG70" s="57">
        <v>88167271</v>
      </c>
    </row>
    <row r="71" spans="1:33" x14ac:dyDescent="0.35">
      <c r="A71" s="58" t="s">
        <v>78</v>
      </c>
      <c r="B71" s="41">
        <v>682378</v>
      </c>
      <c r="C71" s="41">
        <v>929508</v>
      </c>
      <c r="D71" s="41">
        <v>2798991</v>
      </c>
      <c r="E71" s="41">
        <v>5052140</v>
      </c>
      <c r="F71" s="41">
        <v>7776576</v>
      </c>
      <c r="G71" s="41">
        <v>10291406</v>
      </c>
      <c r="H71" s="41">
        <v>12659610</v>
      </c>
      <c r="I71" s="41">
        <v>14660775</v>
      </c>
      <c r="J71" s="41">
        <v>16453227</v>
      </c>
      <c r="K71" s="41">
        <v>17895476</v>
      </c>
      <c r="L71" s="41">
        <v>19141084</v>
      </c>
      <c r="M71" s="41">
        <v>20458812</v>
      </c>
      <c r="N71" s="41">
        <v>21861000</v>
      </c>
      <c r="O71" s="41">
        <v>23382887</v>
      </c>
      <c r="P71" s="41">
        <v>25037402</v>
      </c>
      <c r="Q71" s="41">
        <v>26835118</v>
      </c>
      <c r="R71" s="41">
        <v>28775122</v>
      </c>
      <c r="S71" s="41">
        <v>30873064</v>
      </c>
      <c r="T71" s="41">
        <v>33118778</v>
      </c>
      <c r="U71" s="41">
        <v>35509563</v>
      </c>
      <c r="V71" s="41">
        <v>38010714</v>
      </c>
      <c r="W71" s="41">
        <v>40629168</v>
      </c>
      <c r="X71" s="41">
        <v>43346088</v>
      </c>
      <c r="Y71" s="41">
        <v>46150672</v>
      </c>
      <c r="Z71" s="41">
        <v>49003782</v>
      </c>
      <c r="AA71" s="41">
        <v>51908538</v>
      </c>
      <c r="AB71" s="41">
        <v>54824596</v>
      </c>
      <c r="AC71" s="41">
        <v>57741852</v>
      </c>
      <c r="AD71" s="41">
        <v>60592270</v>
      </c>
      <c r="AE71" s="41">
        <v>63392271</v>
      </c>
      <c r="AF71" s="41">
        <v>66105974</v>
      </c>
      <c r="AG71" s="41">
        <v>68754176</v>
      </c>
    </row>
    <row r="72" spans="1:33" x14ac:dyDescent="0.35">
      <c r="A72" s="58" t="s">
        <v>79</v>
      </c>
      <c r="B72" s="42">
        <v>317</v>
      </c>
      <c r="C72" s="42">
        <v>797</v>
      </c>
      <c r="D72" s="41">
        <v>4888</v>
      </c>
      <c r="E72" s="41">
        <v>13972</v>
      </c>
      <c r="F72" s="41">
        <v>33310</v>
      </c>
      <c r="G72" s="41">
        <v>65834</v>
      </c>
      <c r="H72" s="41">
        <v>119294</v>
      </c>
      <c r="I72" s="41">
        <v>197593</v>
      </c>
      <c r="J72" s="41">
        <v>312149</v>
      </c>
      <c r="K72" s="41">
        <v>464709</v>
      </c>
      <c r="L72" s="41">
        <v>667848</v>
      </c>
      <c r="M72" s="41">
        <v>951647</v>
      </c>
      <c r="N72" s="41">
        <v>1329178</v>
      </c>
      <c r="O72" s="41">
        <v>1812868</v>
      </c>
      <c r="P72" s="41">
        <v>2408993</v>
      </c>
      <c r="Q72" s="41">
        <v>3118224</v>
      </c>
      <c r="R72" s="41">
        <v>3933037</v>
      </c>
      <c r="S72" s="41">
        <v>4846078</v>
      </c>
      <c r="T72" s="41">
        <v>5840656</v>
      </c>
      <c r="U72" s="41">
        <v>6902459</v>
      </c>
      <c r="V72" s="41">
        <v>8007948</v>
      </c>
      <c r="W72" s="41">
        <v>9143427</v>
      </c>
      <c r="X72" s="41">
        <v>10288276</v>
      </c>
      <c r="Y72" s="41">
        <v>11430602</v>
      </c>
      <c r="Z72" s="41">
        <v>12554528</v>
      </c>
      <c r="AA72" s="41">
        <v>13653654</v>
      </c>
      <c r="AB72" s="41">
        <v>14720447</v>
      </c>
      <c r="AC72" s="41">
        <v>15750380</v>
      </c>
      <c r="AD72" s="41">
        <v>16732527</v>
      </c>
      <c r="AE72" s="41">
        <v>17670876</v>
      </c>
      <c r="AF72" s="41">
        <v>18562848</v>
      </c>
      <c r="AG72" s="41">
        <v>19413095</v>
      </c>
    </row>
    <row r="73" spans="1:33" x14ac:dyDescent="0.35">
      <c r="A73" s="58" t="s">
        <v>80</v>
      </c>
      <c r="B73" s="42">
        <v>0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</row>
    <row r="74" spans="1:33" x14ac:dyDescent="0.35">
      <c r="A74" s="58" t="s">
        <v>87</v>
      </c>
      <c r="B74" s="42">
        <v>0</v>
      </c>
      <c r="C74" s="42">
        <v>0</v>
      </c>
      <c r="D74" s="42">
        <v>0</v>
      </c>
      <c r="E74" s="42">
        <v>0</v>
      </c>
      <c r="F74" s="42">
        <v>0</v>
      </c>
      <c r="G74" s="42">
        <v>0</v>
      </c>
      <c r="H74" s="42">
        <v>0</v>
      </c>
      <c r="I74" s="42">
        <v>0</v>
      </c>
      <c r="J74" s="42">
        <v>0</v>
      </c>
      <c r="K74" s="42">
        <v>0</v>
      </c>
      <c r="L74" s="42">
        <v>0</v>
      </c>
      <c r="M74" s="42">
        <v>0</v>
      </c>
      <c r="N74" s="42">
        <v>0</v>
      </c>
      <c r="O74" s="42">
        <v>0</v>
      </c>
      <c r="P74" s="42">
        <v>0</v>
      </c>
      <c r="Q74" s="4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2">
        <v>0</v>
      </c>
      <c r="AE74" s="42">
        <v>0</v>
      </c>
      <c r="AF74" s="42">
        <v>0</v>
      </c>
      <c r="AG74" s="42">
        <v>0</v>
      </c>
    </row>
    <row r="75" spans="1:33" x14ac:dyDescent="0.35">
      <c r="A75" s="56" t="s">
        <v>81</v>
      </c>
      <c r="B75" s="57">
        <v>2727</v>
      </c>
      <c r="C75" s="57">
        <v>4337</v>
      </c>
      <c r="D75" s="57">
        <v>5337</v>
      </c>
      <c r="E75" s="57">
        <v>5548</v>
      </c>
      <c r="F75" s="57">
        <v>5699</v>
      </c>
      <c r="G75" s="57">
        <v>5768</v>
      </c>
      <c r="H75" s="57">
        <v>5754</v>
      </c>
      <c r="I75" s="57">
        <v>5665</v>
      </c>
      <c r="J75" s="57">
        <v>5500</v>
      </c>
      <c r="K75" s="57">
        <v>5307</v>
      </c>
      <c r="L75" s="57">
        <v>5893</v>
      </c>
      <c r="M75" s="57">
        <v>16382</v>
      </c>
      <c r="N75" s="57">
        <v>41680</v>
      </c>
      <c r="O75" s="57">
        <v>83670</v>
      </c>
      <c r="P75" s="57">
        <v>143903</v>
      </c>
      <c r="Q75" s="57">
        <v>223307</v>
      </c>
      <c r="R75" s="57">
        <v>322257</v>
      </c>
      <c r="S75" s="57">
        <v>440904</v>
      </c>
      <c r="T75" s="57">
        <v>578852</v>
      </c>
      <c r="U75" s="57">
        <v>735564</v>
      </c>
      <c r="V75" s="57">
        <v>909901</v>
      </c>
      <c r="W75" s="57">
        <v>1101560</v>
      </c>
      <c r="X75" s="57">
        <v>1310764</v>
      </c>
      <c r="Y75" s="57">
        <v>1537485</v>
      </c>
      <c r="Z75" s="57">
        <v>1780806</v>
      </c>
      <c r="AA75" s="57">
        <v>2039371</v>
      </c>
      <c r="AB75" s="57">
        <v>2312746</v>
      </c>
      <c r="AC75" s="57">
        <v>2598281</v>
      </c>
      <c r="AD75" s="57">
        <v>2893671</v>
      </c>
      <c r="AE75" s="57">
        <v>3197136</v>
      </c>
      <c r="AF75" s="57">
        <v>3506763</v>
      </c>
      <c r="AG75" s="57">
        <v>3818963</v>
      </c>
    </row>
    <row r="76" spans="1:33" x14ac:dyDescent="0.35">
      <c r="A76" s="58" t="s">
        <v>82</v>
      </c>
      <c r="B76" s="42">
        <v>276</v>
      </c>
      <c r="C76" s="42">
        <v>510</v>
      </c>
      <c r="D76" s="42">
        <v>798</v>
      </c>
      <c r="E76" s="42">
        <v>881</v>
      </c>
      <c r="F76" s="42">
        <v>960</v>
      </c>
      <c r="G76" s="41">
        <v>1024</v>
      </c>
      <c r="H76" s="41">
        <v>1073</v>
      </c>
      <c r="I76" s="41">
        <v>1105</v>
      </c>
      <c r="J76" s="41">
        <v>1129</v>
      </c>
      <c r="K76" s="41">
        <v>1150</v>
      </c>
      <c r="L76" s="41">
        <v>1528</v>
      </c>
      <c r="M76" s="41">
        <v>6744</v>
      </c>
      <c r="N76" s="41">
        <v>20135</v>
      </c>
      <c r="O76" s="41">
        <v>43903</v>
      </c>
      <c r="P76" s="41">
        <v>80156</v>
      </c>
      <c r="Q76" s="41">
        <v>130653</v>
      </c>
      <c r="R76" s="41">
        <v>196814</v>
      </c>
      <c r="S76" s="41">
        <v>279784</v>
      </c>
      <c r="T76" s="41">
        <v>380320</v>
      </c>
      <c r="U76" s="41">
        <v>498844</v>
      </c>
      <c r="V76" s="41">
        <v>635254</v>
      </c>
      <c r="W76" s="41">
        <v>789913</v>
      </c>
      <c r="X76" s="41">
        <v>963583</v>
      </c>
      <c r="Y76" s="41">
        <v>1156642</v>
      </c>
      <c r="Z76" s="41">
        <v>1368626</v>
      </c>
      <c r="AA76" s="41">
        <v>1598593</v>
      </c>
      <c r="AB76" s="41">
        <v>1846280</v>
      </c>
      <c r="AC76" s="41">
        <v>2109303</v>
      </c>
      <c r="AD76" s="41">
        <v>2385444</v>
      </c>
      <c r="AE76" s="41">
        <v>2672767</v>
      </c>
      <c r="AF76" s="41">
        <v>2969105</v>
      </c>
      <c r="AG76" s="41">
        <v>3270716</v>
      </c>
    </row>
    <row r="77" spans="1:33" x14ac:dyDescent="0.35">
      <c r="A77" s="58" t="s">
        <v>88</v>
      </c>
      <c r="B77" s="41">
        <v>2451</v>
      </c>
      <c r="C77" s="41">
        <v>3827</v>
      </c>
      <c r="D77" s="41">
        <v>4539</v>
      </c>
      <c r="E77" s="41">
        <v>4667</v>
      </c>
      <c r="F77" s="41">
        <v>4739</v>
      </c>
      <c r="G77" s="41">
        <v>4744</v>
      </c>
      <c r="H77" s="41">
        <v>4681</v>
      </c>
      <c r="I77" s="41">
        <v>4560</v>
      </c>
      <c r="J77" s="41">
        <v>4371</v>
      </c>
      <c r="K77" s="41">
        <v>4157</v>
      </c>
      <c r="L77" s="41">
        <v>4365</v>
      </c>
      <c r="M77" s="41">
        <v>9638</v>
      </c>
      <c r="N77" s="41">
        <v>21545</v>
      </c>
      <c r="O77" s="41">
        <v>39767</v>
      </c>
      <c r="P77" s="41">
        <v>63747</v>
      </c>
      <c r="Q77" s="41">
        <v>92654</v>
      </c>
      <c r="R77" s="41">
        <v>125443</v>
      </c>
      <c r="S77" s="41">
        <v>161120</v>
      </c>
      <c r="T77" s="41">
        <v>198532</v>
      </c>
      <c r="U77" s="41">
        <v>236720</v>
      </c>
      <c r="V77" s="41">
        <v>274647</v>
      </c>
      <c r="W77" s="41">
        <v>311647</v>
      </c>
      <c r="X77" s="41">
        <v>347181</v>
      </c>
      <c r="Y77" s="41">
        <v>380843</v>
      </c>
      <c r="Z77" s="41">
        <v>412180</v>
      </c>
      <c r="AA77" s="41">
        <v>440778</v>
      </c>
      <c r="AB77" s="41">
        <v>466466</v>
      </c>
      <c r="AC77" s="41">
        <v>488978</v>
      </c>
      <c r="AD77" s="41">
        <v>508227</v>
      </c>
      <c r="AE77" s="41">
        <v>524369</v>
      </c>
      <c r="AF77" s="41">
        <v>537658</v>
      </c>
      <c r="AG77" s="41">
        <v>548247</v>
      </c>
    </row>
    <row r="78" spans="1:33" x14ac:dyDescent="0.35">
      <c r="A78" s="54" t="s">
        <v>32</v>
      </c>
      <c r="B78" s="55">
        <v>783105</v>
      </c>
      <c r="C78" s="55">
        <v>798157</v>
      </c>
      <c r="D78" s="55">
        <v>811629</v>
      </c>
      <c r="E78" s="55">
        <v>822568</v>
      </c>
      <c r="F78" s="55">
        <v>833407</v>
      </c>
      <c r="G78" s="55">
        <v>843683</v>
      </c>
      <c r="H78" s="55">
        <v>853407</v>
      </c>
      <c r="I78" s="55">
        <v>861704</v>
      </c>
      <c r="J78" s="55">
        <v>869043</v>
      </c>
      <c r="K78" s="55">
        <v>876287</v>
      </c>
      <c r="L78" s="55">
        <v>883160</v>
      </c>
      <c r="M78" s="55">
        <v>889513</v>
      </c>
      <c r="N78" s="55">
        <v>895044</v>
      </c>
      <c r="O78" s="55">
        <v>899917</v>
      </c>
      <c r="P78" s="55">
        <v>904646</v>
      </c>
      <c r="Q78" s="55">
        <v>910349</v>
      </c>
      <c r="R78" s="55">
        <v>915616</v>
      </c>
      <c r="S78" s="55">
        <v>920670</v>
      </c>
      <c r="T78" s="55">
        <v>925790</v>
      </c>
      <c r="U78" s="55">
        <v>930747</v>
      </c>
      <c r="V78" s="55">
        <v>935675</v>
      </c>
      <c r="W78" s="55">
        <v>941275</v>
      </c>
      <c r="X78" s="55">
        <v>946789</v>
      </c>
      <c r="Y78" s="55">
        <v>952154</v>
      </c>
      <c r="Z78" s="55">
        <v>957439</v>
      </c>
      <c r="AA78" s="55">
        <v>962699</v>
      </c>
      <c r="AB78" s="55">
        <v>968069</v>
      </c>
      <c r="AC78" s="55">
        <v>973403</v>
      </c>
      <c r="AD78" s="55">
        <v>979039</v>
      </c>
      <c r="AE78" s="55">
        <v>984750</v>
      </c>
      <c r="AF78" s="55">
        <v>990695</v>
      </c>
      <c r="AG78" s="55">
        <v>996732</v>
      </c>
    </row>
    <row r="79" spans="1:33" x14ac:dyDescent="0.35">
      <c r="A79" s="56" t="s">
        <v>72</v>
      </c>
      <c r="B79" s="57">
        <v>772633</v>
      </c>
      <c r="C79" s="57">
        <v>785304</v>
      </c>
      <c r="D79" s="57">
        <v>795865</v>
      </c>
      <c r="E79" s="57">
        <v>803354</v>
      </c>
      <c r="F79" s="57">
        <v>810175</v>
      </c>
      <c r="G79" s="57">
        <v>815885</v>
      </c>
      <c r="H79" s="57">
        <v>820536</v>
      </c>
      <c r="I79" s="57">
        <v>823295</v>
      </c>
      <c r="J79" s="57">
        <v>824595</v>
      </c>
      <c r="K79" s="57">
        <v>825279</v>
      </c>
      <c r="L79" s="57">
        <v>825005</v>
      </c>
      <c r="M79" s="57">
        <v>823571</v>
      </c>
      <c r="N79" s="57">
        <v>820569</v>
      </c>
      <c r="O79" s="57">
        <v>816132</v>
      </c>
      <c r="P79" s="57">
        <v>810867</v>
      </c>
      <c r="Q79" s="57">
        <v>805850</v>
      </c>
      <c r="R79" s="57">
        <v>799955</v>
      </c>
      <c r="S79" s="57">
        <v>793398</v>
      </c>
      <c r="T79" s="57">
        <v>786343</v>
      </c>
      <c r="U79" s="57">
        <v>778715</v>
      </c>
      <c r="V79" s="57">
        <v>770543</v>
      </c>
      <c r="W79" s="57">
        <v>762433</v>
      </c>
      <c r="X79" s="57">
        <v>753597</v>
      </c>
      <c r="Y79" s="57">
        <v>744052</v>
      </c>
      <c r="Z79" s="57">
        <v>733853</v>
      </c>
      <c r="AA79" s="57">
        <v>723251</v>
      </c>
      <c r="AB79" s="57">
        <v>712232</v>
      </c>
      <c r="AC79" s="57">
        <v>700920</v>
      </c>
      <c r="AD79" s="57">
        <v>689414</v>
      </c>
      <c r="AE79" s="57">
        <v>677991</v>
      </c>
      <c r="AF79" s="57">
        <v>666448</v>
      </c>
      <c r="AG79" s="57">
        <v>655057</v>
      </c>
    </row>
    <row r="80" spans="1:33" x14ac:dyDescent="0.35">
      <c r="A80" s="58" t="s">
        <v>83</v>
      </c>
      <c r="B80" s="41">
        <v>1800</v>
      </c>
      <c r="C80" s="41">
        <v>1794</v>
      </c>
      <c r="D80" s="41">
        <v>1832</v>
      </c>
      <c r="E80" s="41">
        <v>1898</v>
      </c>
      <c r="F80" s="41">
        <v>1983</v>
      </c>
      <c r="G80" s="41">
        <v>2085</v>
      </c>
      <c r="H80" s="41">
        <v>2192</v>
      </c>
      <c r="I80" s="41">
        <v>2287</v>
      </c>
      <c r="J80" s="41">
        <v>2377</v>
      </c>
      <c r="K80" s="41">
        <v>2451</v>
      </c>
      <c r="L80" s="41">
        <v>2517</v>
      </c>
      <c r="M80" s="41">
        <v>2566</v>
      </c>
      <c r="N80" s="41">
        <v>2603</v>
      </c>
      <c r="O80" s="41">
        <v>2632</v>
      </c>
      <c r="P80" s="41">
        <v>2651</v>
      </c>
      <c r="Q80" s="41">
        <v>2664</v>
      </c>
      <c r="R80" s="41">
        <v>2648</v>
      </c>
      <c r="S80" s="41">
        <v>2627</v>
      </c>
      <c r="T80" s="41">
        <v>2604</v>
      </c>
      <c r="U80" s="41">
        <v>2577</v>
      </c>
      <c r="V80" s="41">
        <v>2549</v>
      </c>
      <c r="W80" s="41">
        <v>2523</v>
      </c>
      <c r="X80" s="41">
        <v>2493</v>
      </c>
      <c r="Y80" s="41">
        <v>2468</v>
      </c>
      <c r="Z80" s="41">
        <v>2431</v>
      </c>
      <c r="AA80" s="41">
        <v>2391</v>
      </c>
      <c r="AB80" s="41">
        <v>2360</v>
      </c>
      <c r="AC80" s="41">
        <v>2327</v>
      </c>
      <c r="AD80" s="41">
        <v>2298</v>
      </c>
      <c r="AE80" s="41">
        <v>2249</v>
      </c>
      <c r="AF80" s="41">
        <v>2210</v>
      </c>
      <c r="AG80" s="41">
        <v>2177</v>
      </c>
    </row>
    <row r="81" spans="1:33" x14ac:dyDescent="0.35">
      <c r="A81" s="58" t="s">
        <v>73</v>
      </c>
      <c r="B81" s="41">
        <v>3647</v>
      </c>
      <c r="C81" s="41">
        <v>3673</v>
      </c>
      <c r="D81" s="41">
        <v>3776</v>
      </c>
      <c r="E81" s="41">
        <v>3940</v>
      </c>
      <c r="F81" s="41">
        <v>4141</v>
      </c>
      <c r="G81" s="41">
        <v>4344</v>
      </c>
      <c r="H81" s="41">
        <v>4532</v>
      </c>
      <c r="I81" s="41">
        <v>4690</v>
      </c>
      <c r="J81" s="41">
        <v>4818</v>
      </c>
      <c r="K81" s="41">
        <v>4919</v>
      </c>
      <c r="L81" s="41">
        <v>5004</v>
      </c>
      <c r="M81" s="41">
        <v>5064</v>
      </c>
      <c r="N81" s="41">
        <v>5087</v>
      </c>
      <c r="O81" s="41">
        <v>5089</v>
      </c>
      <c r="P81" s="41">
        <v>5068</v>
      </c>
      <c r="Q81" s="41">
        <v>5017</v>
      </c>
      <c r="R81" s="41">
        <v>4935</v>
      </c>
      <c r="S81" s="41">
        <v>4861</v>
      </c>
      <c r="T81" s="41">
        <v>4772</v>
      </c>
      <c r="U81" s="41">
        <v>4684</v>
      </c>
      <c r="V81" s="41">
        <v>4597</v>
      </c>
      <c r="W81" s="41">
        <v>4505</v>
      </c>
      <c r="X81" s="41">
        <v>4412</v>
      </c>
      <c r="Y81" s="41">
        <v>4324</v>
      </c>
      <c r="Z81" s="41">
        <v>4233</v>
      </c>
      <c r="AA81" s="41">
        <v>4125</v>
      </c>
      <c r="AB81" s="41">
        <v>4040</v>
      </c>
      <c r="AC81" s="41">
        <v>3957</v>
      </c>
      <c r="AD81" s="41">
        <v>3868</v>
      </c>
      <c r="AE81" s="41">
        <v>3744</v>
      </c>
      <c r="AF81" s="41">
        <v>3635</v>
      </c>
      <c r="AG81" s="41">
        <v>3534</v>
      </c>
    </row>
    <row r="82" spans="1:33" x14ac:dyDescent="0.35">
      <c r="A82" s="58" t="s">
        <v>84</v>
      </c>
      <c r="B82" s="41">
        <v>45184</v>
      </c>
      <c r="C82" s="41">
        <v>48169</v>
      </c>
      <c r="D82" s="41">
        <v>51231</v>
      </c>
      <c r="E82" s="41">
        <v>54282</v>
      </c>
      <c r="F82" s="41">
        <v>57487</v>
      </c>
      <c r="G82" s="41">
        <v>60734</v>
      </c>
      <c r="H82" s="41">
        <v>63966</v>
      </c>
      <c r="I82" s="41">
        <v>67084</v>
      </c>
      <c r="J82" s="41">
        <v>70113</v>
      </c>
      <c r="K82" s="41">
        <v>73079</v>
      </c>
      <c r="L82" s="41">
        <v>76030</v>
      </c>
      <c r="M82" s="41">
        <v>78966</v>
      </c>
      <c r="N82" s="41">
        <v>81853</v>
      </c>
      <c r="O82" s="41">
        <v>84673</v>
      </c>
      <c r="P82" s="41">
        <v>87418</v>
      </c>
      <c r="Q82" s="41">
        <v>90213</v>
      </c>
      <c r="R82" s="41">
        <v>92797</v>
      </c>
      <c r="S82" s="41">
        <v>95184</v>
      </c>
      <c r="T82" s="41">
        <v>97351</v>
      </c>
      <c r="U82" s="41">
        <v>99279</v>
      </c>
      <c r="V82" s="41">
        <v>100940</v>
      </c>
      <c r="W82" s="41">
        <v>102465</v>
      </c>
      <c r="X82" s="41">
        <v>103700</v>
      </c>
      <c r="Y82" s="41">
        <v>104663</v>
      </c>
      <c r="Z82" s="41">
        <v>105338</v>
      </c>
      <c r="AA82" s="41">
        <v>105798</v>
      </c>
      <c r="AB82" s="41">
        <v>106017</v>
      </c>
      <c r="AC82" s="41">
        <v>105995</v>
      </c>
      <c r="AD82" s="41">
        <v>105754</v>
      </c>
      <c r="AE82" s="41">
        <v>105325</v>
      </c>
      <c r="AF82" s="41">
        <v>104700</v>
      </c>
      <c r="AG82" s="41">
        <v>103905</v>
      </c>
    </row>
    <row r="83" spans="1:33" x14ac:dyDescent="0.35">
      <c r="A83" s="58" t="s">
        <v>74</v>
      </c>
      <c r="B83" s="41">
        <v>722002</v>
      </c>
      <c r="C83" s="41">
        <v>731668</v>
      </c>
      <c r="D83" s="41">
        <v>739026</v>
      </c>
      <c r="E83" s="41">
        <v>743234</v>
      </c>
      <c r="F83" s="41">
        <v>746561</v>
      </c>
      <c r="G83" s="41">
        <v>748713</v>
      </c>
      <c r="H83" s="41">
        <v>749830</v>
      </c>
      <c r="I83" s="41">
        <v>749205</v>
      </c>
      <c r="J83" s="41">
        <v>747234</v>
      </c>
      <c r="K83" s="41">
        <v>744744</v>
      </c>
      <c r="L83" s="41">
        <v>741322</v>
      </c>
      <c r="M83" s="41">
        <v>736774</v>
      </c>
      <c r="N83" s="41">
        <v>730728</v>
      </c>
      <c r="O83" s="41">
        <v>723300</v>
      </c>
      <c r="P83" s="41">
        <v>715103</v>
      </c>
      <c r="Q83" s="41">
        <v>707072</v>
      </c>
      <c r="R83" s="41">
        <v>698352</v>
      </c>
      <c r="S83" s="41">
        <v>689074</v>
      </c>
      <c r="T83" s="41">
        <v>679427</v>
      </c>
      <c r="U83" s="41">
        <v>669311</v>
      </c>
      <c r="V83" s="41">
        <v>658775</v>
      </c>
      <c r="W83" s="41">
        <v>648300</v>
      </c>
      <c r="X83" s="41">
        <v>637280</v>
      </c>
      <c r="Y83" s="41">
        <v>625685</v>
      </c>
      <c r="Z83" s="41">
        <v>613597</v>
      </c>
      <c r="AA83" s="41">
        <v>601224</v>
      </c>
      <c r="AB83" s="41">
        <v>588477</v>
      </c>
      <c r="AC83" s="41">
        <v>575591</v>
      </c>
      <c r="AD83" s="41">
        <v>562600</v>
      </c>
      <c r="AE83" s="41">
        <v>549808</v>
      </c>
      <c r="AF83" s="41">
        <v>536870</v>
      </c>
      <c r="AG83" s="41">
        <v>524052</v>
      </c>
    </row>
    <row r="84" spans="1:33" x14ac:dyDescent="0.35">
      <c r="A84" s="58" t="s">
        <v>75</v>
      </c>
      <c r="B84" s="42">
        <v>0</v>
      </c>
      <c r="C84" s="42">
        <v>0</v>
      </c>
      <c r="D84" s="42">
        <v>0</v>
      </c>
      <c r="E84" s="42">
        <v>0</v>
      </c>
      <c r="F84" s="42">
        <v>0</v>
      </c>
      <c r="G84" s="42">
        <v>0</v>
      </c>
      <c r="H84" s="42">
        <v>1</v>
      </c>
      <c r="I84" s="42">
        <v>5</v>
      </c>
      <c r="J84" s="42">
        <v>11</v>
      </c>
      <c r="K84" s="42">
        <v>17</v>
      </c>
      <c r="L84" s="42">
        <v>25</v>
      </c>
      <c r="M84" s="42">
        <v>39</v>
      </c>
      <c r="N84" s="42">
        <v>58</v>
      </c>
      <c r="O84" s="42">
        <v>88</v>
      </c>
      <c r="P84" s="42">
        <v>126</v>
      </c>
      <c r="Q84" s="42">
        <v>178</v>
      </c>
      <c r="R84" s="42">
        <v>242</v>
      </c>
      <c r="S84" s="42">
        <v>332</v>
      </c>
      <c r="T84" s="42">
        <v>451</v>
      </c>
      <c r="U84" s="42">
        <v>606</v>
      </c>
      <c r="V84" s="42">
        <v>806</v>
      </c>
      <c r="W84" s="41">
        <v>1049</v>
      </c>
      <c r="X84" s="41">
        <v>1346</v>
      </c>
      <c r="Y84" s="41">
        <v>1725</v>
      </c>
      <c r="Z84" s="41">
        <v>2213</v>
      </c>
      <c r="AA84" s="41">
        <v>2816</v>
      </c>
      <c r="AB84" s="41">
        <v>3579</v>
      </c>
      <c r="AC84" s="41">
        <v>4495</v>
      </c>
      <c r="AD84" s="41">
        <v>5623</v>
      </c>
      <c r="AE84" s="41">
        <v>6983</v>
      </c>
      <c r="AF84" s="41">
        <v>8647</v>
      </c>
      <c r="AG84" s="41">
        <v>10609</v>
      </c>
    </row>
    <row r="85" spans="1:33" x14ac:dyDescent="0.35">
      <c r="A85" s="58" t="s">
        <v>89</v>
      </c>
      <c r="B85" s="42">
        <v>0</v>
      </c>
      <c r="C85" s="42">
        <v>0</v>
      </c>
      <c r="D85" s="42">
        <v>0</v>
      </c>
      <c r="E85" s="42">
        <v>0</v>
      </c>
      <c r="F85" s="42">
        <v>3</v>
      </c>
      <c r="G85" s="42">
        <v>9</v>
      </c>
      <c r="H85" s="42">
        <v>15</v>
      </c>
      <c r="I85" s="42">
        <v>24</v>
      </c>
      <c r="J85" s="42">
        <v>42</v>
      </c>
      <c r="K85" s="42">
        <v>69</v>
      </c>
      <c r="L85" s="42">
        <v>107</v>
      </c>
      <c r="M85" s="42">
        <v>162</v>
      </c>
      <c r="N85" s="42">
        <v>240</v>
      </c>
      <c r="O85" s="42">
        <v>350</v>
      </c>
      <c r="P85" s="42">
        <v>501</v>
      </c>
      <c r="Q85" s="42">
        <v>706</v>
      </c>
      <c r="R85" s="42">
        <v>981</v>
      </c>
      <c r="S85" s="41">
        <v>1320</v>
      </c>
      <c r="T85" s="41">
        <v>1738</v>
      </c>
      <c r="U85" s="41">
        <v>2258</v>
      </c>
      <c r="V85" s="41">
        <v>2876</v>
      </c>
      <c r="W85" s="41">
        <v>3591</v>
      </c>
      <c r="X85" s="41">
        <v>4366</v>
      </c>
      <c r="Y85" s="41">
        <v>5187</v>
      </c>
      <c r="Z85" s="41">
        <v>6041</v>
      </c>
      <c r="AA85" s="41">
        <v>6897</v>
      </c>
      <c r="AB85" s="41">
        <v>7759</v>
      </c>
      <c r="AC85" s="41">
        <v>8555</v>
      </c>
      <c r="AD85" s="41">
        <v>9271</v>
      </c>
      <c r="AE85" s="41">
        <v>9882</v>
      </c>
      <c r="AF85" s="41">
        <v>10386</v>
      </c>
      <c r="AG85" s="41">
        <v>10780</v>
      </c>
    </row>
    <row r="86" spans="1:33" x14ac:dyDescent="0.35">
      <c r="A86" s="56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</row>
    <row r="87" spans="1:33" x14ac:dyDescent="0.35">
      <c r="A87" s="58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</row>
    <row r="88" spans="1:33" x14ac:dyDescent="0.35">
      <c r="A88" s="58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</row>
    <row r="89" spans="1:33" x14ac:dyDescent="0.35">
      <c r="A89" s="58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</row>
    <row r="90" spans="1:33" x14ac:dyDescent="0.35">
      <c r="A90" s="58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</row>
    <row r="91" spans="1:33" x14ac:dyDescent="0.35">
      <c r="A91" s="58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</row>
    <row r="92" spans="1:33" x14ac:dyDescent="0.35">
      <c r="A92" s="58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</row>
    <row r="93" spans="1:33" x14ac:dyDescent="0.35">
      <c r="A93" s="56" t="s">
        <v>76</v>
      </c>
      <c r="B93" s="57">
        <v>1677</v>
      </c>
      <c r="C93" s="57">
        <v>2209</v>
      </c>
      <c r="D93" s="57">
        <v>2766</v>
      </c>
      <c r="E93" s="57">
        <v>3335</v>
      </c>
      <c r="F93" s="57">
        <v>3928</v>
      </c>
      <c r="G93" s="57">
        <v>4525</v>
      </c>
      <c r="H93" s="57">
        <v>5105</v>
      </c>
      <c r="I93" s="57">
        <v>5661</v>
      </c>
      <c r="J93" s="57">
        <v>6198</v>
      </c>
      <c r="K93" s="57">
        <v>6696</v>
      </c>
      <c r="L93" s="57">
        <v>7183</v>
      </c>
      <c r="M93" s="57">
        <v>7655</v>
      </c>
      <c r="N93" s="57">
        <v>8102</v>
      </c>
      <c r="O93" s="57">
        <v>8550</v>
      </c>
      <c r="P93" s="57">
        <v>8974</v>
      </c>
      <c r="Q93" s="57">
        <v>9382</v>
      </c>
      <c r="R93" s="57">
        <v>9724</v>
      </c>
      <c r="S93" s="57">
        <v>10062</v>
      </c>
      <c r="T93" s="57">
        <v>10381</v>
      </c>
      <c r="U93" s="57">
        <v>10681</v>
      </c>
      <c r="V93" s="57">
        <v>10978</v>
      </c>
      <c r="W93" s="57">
        <v>11271</v>
      </c>
      <c r="X93" s="57">
        <v>11544</v>
      </c>
      <c r="Y93" s="57">
        <v>11816</v>
      </c>
      <c r="Z93" s="57">
        <v>12082</v>
      </c>
      <c r="AA93" s="57">
        <v>12316</v>
      </c>
      <c r="AB93" s="57">
        <v>12570</v>
      </c>
      <c r="AC93" s="57">
        <v>12802</v>
      </c>
      <c r="AD93" s="57">
        <v>13049</v>
      </c>
      <c r="AE93" s="57">
        <v>13229</v>
      </c>
      <c r="AF93" s="57">
        <v>13441</v>
      </c>
      <c r="AG93" s="57">
        <v>13647</v>
      </c>
    </row>
    <row r="94" spans="1:33" x14ac:dyDescent="0.35">
      <c r="A94" s="58" t="s">
        <v>83</v>
      </c>
      <c r="B94" s="42">
        <v>0</v>
      </c>
      <c r="C94" s="42">
        <v>0</v>
      </c>
      <c r="D94" s="42">
        <v>0</v>
      </c>
      <c r="E94" s="42">
        <v>0</v>
      </c>
      <c r="F94" s="42">
        <v>0</v>
      </c>
      <c r="G94" s="42">
        <v>0</v>
      </c>
      <c r="H94" s="42">
        <v>0</v>
      </c>
      <c r="I94" s="42">
        <v>0</v>
      </c>
      <c r="J94" s="42">
        <v>0</v>
      </c>
      <c r="K94" s="42">
        <v>0</v>
      </c>
      <c r="L94" s="42">
        <v>0</v>
      </c>
      <c r="M94" s="42">
        <v>0</v>
      </c>
      <c r="N94" s="42">
        <v>0</v>
      </c>
      <c r="O94" s="42">
        <v>0</v>
      </c>
      <c r="P94" s="42">
        <v>0</v>
      </c>
      <c r="Q94" s="42">
        <v>0</v>
      </c>
      <c r="R94" s="42">
        <v>0</v>
      </c>
      <c r="S94" s="42">
        <v>0</v>
      </c>
      <c r="T94" s="42">
        <v>0</v>
      </c>
      <c r="U94" s="42">
        <v>0</v>
      </c>
      <c r="V94" s="42">
        <v>0</v>
      </c>
      <c r="W94" s="42">
        <v>0</v>
      </c>
      <c r="X94" s="42">
        <v>0</v>
      </c>
      <c r="Y94" s="42">
        <v>0</v>
      </c>
      <c r="Z94" s="42">
        <v>0</v>
      </c>
      <c r="AA94" s="42">
        <v>0</v>
      </c>
      <c r="AB94" s="42">
        <v>0</v>
      </c>
      <c r="AC94" s="42">
        <v>0</v>
      </c>
      <c r="AD94" s="42">
        <v>0</v>
      </c>
      <c r="AE94" s="42">
        <v>0</v>
      </c>
      <c r="AF94" s="42">
        <v>0</v>
      </c>
      <c r="AG94" s="42">
        <v>0</v>
      </c>
    </row>
    <row r="95" spans="1:33" x14ac:dyDescent="0.35">
      <c r="A95" s="58" t="s">
        <v>73</v>
      </c>
      <c r="B95" s="41">
        <v>1211</v>
      </c>
      <c r="C95" s="41">
        <v>1595</v>
      </c>
      <c r="D95" s="41">
        <v>1996</v>
      </c>
      <c r="E95" s="41">
        <v>2404</v>
      </c>
      <c r="F95" s="41">
        <v>2827</v>
      </c>
      <c r="G95" s="41">
        <v>3254</v>
      </c>
      <c r="H95" s="41">
        <v>3666</v>
      </c>
      <c r="I95" s="41">
        <v>4057</v>
      </c>
      <c r="J95" s="41">
        <v>4432</v>
      </c>
      <c r="K95" s="41">
        <v>4791</v>
      </c>
      <c r="L95" s="41">
        <v>5136</v>
      </c>
      <c r="M95" s="41">
        <v>5476</v>
      </c>
      <c r="N95" s="41">
        <v>5801</v>
      </c>
      <c r="O95" s="41">
        <v>6116</v>
      </c>
      <c r="P95" s="41">
        <v>6416</v>
      </c>
      <c r="Q95" s="41">
        <v>6710</v>
      </c>
      <c r="R95" s="41">
        <v>6966</v>
      </c>
      <c r="S95" s="41">
        <v>7217</v>
      </c>
      <c r="T95" s="41">
        <v>7461</v>
      </c>
      <c r="U95" s="41">
        <v>7694</v>
      </c>
      <c r="V95" s="41">
        <v>7918</v>
      </c>
      <c r="W95" s="41">
        <v>8138</v>
      </c>
      <c r="X95" s="41">
        <v>8346</v>
      </c>
      <c r="Y95" s="41">
        <v>8544</v>
      </c>
      <c r="Z95" s="41">
        <v>8741</v>
      </c>
      <c r="AA95" s="41">
        <v>8916</v>
      </c>
      <c r="AB95" s="41">
        <v>9100</v>
      </c>
      <c r="AC95" s="41">
        <v>9267</v>
      </c>
      <c r="AD95" s="41">
        <v>9447</v>
      </c>
      <c r="AE95" s="41">
        <v>9590</v>
      </c>
      <c r="AF95" s="41">
        <v>9748</v>
      </c>
      <c r="AG95" s="41">
        <v>9901</v>
      </c>
    </row>
    <row r="96" spans="1:33" x14ac:dyDescent="0.35">
      <c r="A96" s="58" t="s">
        <v>84</v>
      </c>
      <c r="B96" s="42">
        <v>0</v>
      </c>
      <c r="C96" s="42">
        <v>0</v>
      </c>
      <c r="D96" s="42">
        <v>0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  <c r="O96" s="42">
        <v>0</v>
      </c>
      <c r="P96" s="42">
        <v>0</v>
      </c>
      <c r="Q96" s="42">
        <v>0</v>
      </c>
      <c r="R96" s="42">
        <v>0</v>
      </c>
      <c r="S96" s="42">
        <v>0</v>
      </c>
      <c r="T96" s="42">
        <v>0</v>
      </c>
      <c r="U96" s="42">
        <v>0</v>
      </c>
      <c r="V96" s="42">
        <v>0</v>
      </c>
      <c r="W96" s="42">
        <v>0</v>
      </c>
      <c r="X96" s="42">
        <v>0</v>
      </c>
      <c r="Y96" s="42">
        <v>0</v>
      </c>
      <c r="Z96" s="42">
        <v>0</v>
      </c>
      <c r="AA96" s="42">
        <v>0</v>
      </c>
      <c r="AB96" s="42">
        <v>0</v>
      </c>
      <c r="AC96" s="42">
        <v>0</v>
      </c>
      <c r="AD96" s="42">
        <v>0</v>
      </c>
      <c r="AE96" s="42">
        <v>0</v>
      </c>
      <c r="AF96" s="42">
        <v>0</v>
      </c>
      <c r="AG96" s="42">
        <v>0</v>
      </c>
    </row>
    <row r="97" spans="1:33" x14ac:dyDescent="0.35">
      <c r="A97" s="58" t="s">
        <v>74</v>
      </c>
      <c r="B97" s="42">
        <v>466</v>
      </c>
      <c r="C97" s="42">
        <v>614</v>
      </c>
      <c r="D97" s="42">
        <v>770</v>
      </c>
      <c r="E97" s="42">
        <v>931</v>
      </c>
      <c r="F97" s="41">
        <v>1101</v>
      </c>
      <c r="G97" s="41">
        <v>1271</v>
      </c>
      <c r="H97" s="41">
        <v>1439</v>
      </c>
      <c r="I97" s="41">
        <v>1604</v>
      </c>
      <c r="J97" s="41">
        <v>1766</v>
      </c>
      <c r="K97" s="41">
        <v>1905</v>
      </c>
      <c r="L97" s="41">
        <v>2047</v>
      </c>
      <c r="M97" s="41">
        <v>2179</v>
      </c>
      <c r="N97" s="41">
        <v>2301</v>
      </c>
      <c r="O97" s="41">
        <v>2434</v>
      </c>
      <c r="P97" s="41">
        <v>2558</v>
      </c>
      <c r="Q97" s="41">
        <v>2672</v>
      </c>
      <c r="R97" s="41">
        <v>2758</v>
      </c>
      <c r="S97" s="41">
        <v>2845</v>
      </c>
      <c r="T97" s="41">
        <v>2920</v>
      </c>
      <c r="U97" s="41">
        <v>2987</v>
      </c>
      <c r="V97" s="41">
        <v>3060</v>
      </c>
      <c r="W97" s="41">
        <v>3133</v>
      </c>
      <c r="X97" s="41">
        <v>3198</v>
      </c>
      <c r="Y97" s="41">
        <v>3272</v>
      </c>
      <c r="Z97" s="41">
        <v>3341</v>
      </c>
      <c r="AA97" s="41">
        <v>3400</v>
      </c>
      <c r="AB97" s="41">
        <v>3470</v>
      </c>
      <c r="AC97" s="41">
        <v>3535</v>
      </c>
      <c r="AD97" s="41">
        <v>3602</v>
      </c>
      <c r="AE97" s="41">
        <v>3639</v>
      </c>
      <c r="AF97" s="41">
        <v>3693</v>
      </c>
      <c r="AG97" s="41">
        <v>3746</v>
      </c>
    </row>
    <row r="98" spans="1:33" x14ac:dyDescent="0.35">
      <c r="A98" s="58" t="s">
        <v>75</v>
      </c>
      <c r="B98" s="42">
        <v>0</v>
      </c>
      <c r="C98" s="42">
        <v>0</v>
      </c>
      <c r="D98" s="42">
        <v>0</v>
      </c>
      <c r="E98" s="42">
        <v>0</v>
      </c>
      <c r="F98" s="42">
        <v>0</v>
      </c>
      <c r="G98" s="42"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  <c r="O98" s="42">
        <v>0</v>
      </c>
      <c r="P98" s="42">
        <v>0</v>
      </c>
      <c r="Q98" s="42">
        <v>0</v>
      </c>
      <c r="R98" s="42">
        <v>0</v>
      </c>
      <c r="S98" s="42">
        <v>0</v>
      </c>
      <c r="T98" s="42">
        <v>0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B98" s="42">
        <v>0</v>
      </c>
      <c r="AC98" s="42">
        <v>0</v>
      </c>
      <c r="AD98" s="42">
        <v>0</v>
      </c>
      <c r="AE98" s="42">
        <v>0</v>
      </c>
      <c r="AF98" s="42">
        <v>0</v>
      </c>
      <c r="AG98" s="42">
        <v>0</v>
      </c>
    </row>
    <row r="99" spans="1:33" x14ac:dyDescent="0.35">
      <c r="A99" s="58" t="s">
        <v>89</v>
      </c>
      <c r="B99" s="42">
        <v>0</v>
      </c>
      <c r="C99" s="42">
        <v>0</v>
      </c>
      <c r="D99" s="42">
        <v>0</v>
      </c>
      <c r="E99" s="42">
        <v>0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  <c r="O99" s="42">
        <v>0</v>
      </c>
      <c r="P99" s="42">
        <v>0</v>
      </c>
      <c r="Q99" s="42">
        <v>0</v>
      </c>
      <c r="R99" s="42">
        <v>0</v>
      </c>
      <c r="S99" s="42">
        <v>0</v>
      </c>
      <c r="T99" s="42">
        <v>0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C99" s="42">
        <v>0</v>
      </c>
      <c r="AD99" s="42">
        <v>0</v>
      </c>
      <c r="AE99" s="42">
        <v>0</v>
      </c>
      <c r="AF99" s="42">
        <v>0</v>
      </c>
      <c r="AG99" s="42">
        <v>0</v>
      </c>
    </row>
    <row r="100" spans="1:33" x14ac:dyDescent="0.35">
      <c r="A100" s="56" t="s">
        <v>77</v>
      </c>
      <c r="B100" s="57">
        <v>8785</v>
      </c>
      <c r="C100" s="57">
        <v>10629</v>
      </c>
      <c r="D100" s="57">
        <v>12983</v>
      </c>
      <c r="E100" s="57">
        <v>15864</v>
      </c>
      <c r="F100" s="57">
        <v>19289</v>
      </c>
      <c r="G100" s="57">
        <v>23258</v>
      </c>
      <c r="H100" s="57">
        <v>27751</v>
      </c>
      <c r="I100" s="57">
        <v>32733</v>
      </c>
      <c r="J100" s="57">
        <v>38235</v>
      </c>
      <c r="K100" s="57">
        <v>44297</v>
      </c>
      <c r="L100" s="57">
        <v>50957</v>
      </c>
      <c r="M100" s="57">
        <v>58185</v>
      </c>
      <c r="N100" s="57">
        <v>65945</v>
      </c>
      <c r="O100" s="57">
        <v>74189</v>
      </c>
      <c r="P100" s="57">
        <v>82804</v>
      </c>
      <c r="Q100" s="57">
        <v>91787</v>
      </c>
      <c r="R100" s="57">
        <v>100903</v>
      </c>
      <c r="S100" s="57">
        <v>110092</v>
      </c>
      <c r="T100" s="57">
        <v>119483</v>
      </c>
      <c r="U100" s="57">
        <v>128948</v>
      </c>
      <c r="V100" s="57">
        <v>138588</v>
      </c>
      <c r="W100" s="57">
        <v>148513</v>
      </c>
      <c r="X100" s="57">
        <v>158762</v>
      </c>
      <c r="Y100" s="57">
        <v>169309</v>
      </c>
      <c r="Z100" s="57">
        <v>180167</v>
      </c>
      <c r="AA100" s="57">
        <v>191241</v>
      </c>
      <c r="AB100" s="57">
        <v>202669</v>
      </c>
      <c r="AC100" s="57">
        <v>214272</v>
      </c>
      <c r="AD100" s="57">
        <v>226213</v>
      </c>
      <c r="AE100" s="57">
        <v>238216</v>
      </c>
      <c r="AF100" s="57">
        <v>250469</v>
      </c>
      <c r="AG100" s="57">
        <v>262749</v>
      </c>
    </row>
    <row r="101" spans="1:33" x14ac:dyDescent="0.35">
      <c r="A101" s="58" t="s">
        <v>78</v>
      </c>
      <c r="B101" s="41">
        <v>8785</v>
      </c>
      <c r="C101" s="41">
        <v>10629</v>
      </c>
      <c r="D101" s="41">
        <v>12983</v>
      </c>
      <c r="E101" s="41">
        <v>15864</v>
      </c>
      <c r="F101" s="41">
        <v>19288</v>
      </c>
      <c r="G101" s="41">
        <v>23251</v>
      </c>
      <c r="H101" s="41">
        <v>27735</v>
      </c>
      <c r="I101" s="41">
        <v>32701</v>
      </c>
      <c r="J101" s="41">
        <v>38176</v>
      </c>
      <c r="K101" s="41">
        <v>44195</v>
      </c>
      <c r="L101" s="41">
        <v>50794</v>
      </c>
      <c r="M101" s="41">
        <v>57933</v>
      </c>
      <c r="N101" s="41">
        <v>65568</v>
      </c>
      <c r="O101" s="41">
        <v>73641</v>
      </c>
      <c r="P101" s="41">
        <v>82023</v>
      </c>
      <c r="Q101" s="41">
        <v>90695</v>
      </c>
      <c r="R101" s="41">
        <v>99406</v>
      </c>
      <c r="S101" s="41">
        <v>108084</v>
      </c>
      <c r="T101" s="41">
        <v>116823</v>
      </c>
      <c r="U101" s="41">
        <v>125470</v>
      </c>
      <c r="V101" s="41">
        <v>134083</v>
      </c>
      <c r="W101" s="41">
        <v>142770</v>
      </c>
      <c r="X101" s="41">
        <v>151509</v>
      </c>
      <c r="Y101" s="41">
        <v>160222</v>
      </c>
      <c r="Z101" s="41">
        <v>168852</v>
      </c>
      <c r="AA101" s="41">
        <v>177308</v>
      </c>
      <c r="AB101" s="41">
        <v>185620</v>
      </c>
      <c r="AC101" s="41">
        <v>193649</v>
      </c>
      <c r="AD101" s="41">
        <v>201440</v>
      </c>
      <c r="AE101" s="41">
        <v>208778</v>
      </c>
      <c r="AF101" s="41">
        <v>215742</v>
      </c>
      <c r="AG101" s="41">
        <v>222170</v>
      </c>
    </row>
    <row r="102" spans="1:33" x14ac:dyDescent="0.35">
      <c r="A102" s="58" t="s">
        <v>79</v>
      </c>
      <c r="B102" s="42">
        <v>0</v>
      </c>
      <c r="C102" s="42">
        <v>0</v>
      </c>
      <c r="D102" s="42">
        <v>0</v>
      </c>
      <c r="E102" s="42">
        <v>0</v>
      </c>
      <c r="F102" s="42">
        <v>0</v>
      </c>
      <c r="G102" s="42">
        <v>1</v>
      </c>
      <c r="H102" s="42">
        <v>4</v>
      </c>
      <c r="I102" s="42">
        <v>9</v>
      </c>
      <c r="J102" s="42">
        <v>16</v>
      </c>
      <c r="K102" s="42">
        <v>27</v>
      </c>
      <c r="L102" s="42">
        <v>45</v>
      </c>
      <c r="M102" s="42">
        <v>71</v>
      </c>
      <c r="N102" s="42">
        <v>107</v>
      </c>
      <c r="O102" s="42">
        <v>153</v>
      </c>
      <c r="P102" s="42">
        <v>213</v>
      </c>
      <c r="Q102" s="42">
        <v>292</v>
      </c>
      <c r="R102" s="42">
        <v>396</v>
      </c>
      <c r="S102" s="42">
        <v>526</v>
      </c>
      <c r="T102" s="42">
        <v>691</v>
      </c>
      <c r="U102" s="42">
        <v>884</v>
      </c>
      <c r="V102" s="41">
        <v>1108</v>
      </c>
      <c r="W102" s="41">
        <v>1374</v>
      </c>
      <c r="X102" s="41">
        <v>1693</v>
      </c>
      <c r="Y102" s="41">
        <v>2076</v>
      </c>
      <c r="Z102" s="41">
        <v>2521</v>
      </c>
      <c r="AA102" s="41">
        <v>3010</v>
      </c>
      <c r="AB102" s="41">
        <v>3569</v>
      </c>
      <c r="AC102" s="41">
        <v>4195</v>
      </c>
      <c r="AD102" s="41">
        <v>4917</v>
      </c>
      <c r="AE102" s="41">
        <v>5703</v>
      </c>
      <c r="AF102" s="41">
        <v>6602</v>
      </c>
      <c r="AG102" s="41">
        <v>7575</v>
      </c>
    </row>
    <row r="103" spans="1:33" x14ac:dyDescent="0.35">
      <c r="A103" s="58" t="s">
        <v>80</v>
      </c>
      <c r="B103" s="42">
        <v>0</v>
      </c>
      <c r="C103" s="42">
        <v>0</v>
      </c>
      <c r="D103" s="42">
        <v>0</v>
      </c>
      <c r="E103" s="42">
        <v>0</v>
      </c>
      <c r="F103" s="42">
        <v>1</v>
      </c>
      <c r="G103" s="42">
        <v>6</v>
      </c>
      <c r="H103" s="42">
        <v>12</v>
      </c>
      <c r="I103" s="42">
        <v>23</v>
      </c>
      <c r="J103" s="42">
        <v>43</v>
      </c>
      <c r="K103" s="42">
        <v>75</v>
      </c>
      <c r="L103" s="42">
        <v>118</v>
      </c>
      <c r="M103" s="42">
        <v>181</v>
      </c>
      <c r="N103" s="42">
        <v>270</v>
      </c>
      <c r="O103" s="42">
        <v>395</v>
      </c>
      <c r="P103" s="42">
        <v>568</v>
      </c>
      <c r="Q103" s="42">
        <v>800</v>
      </c>
      <c r="R103" s="41">
        <v>1101</v>
      </c>
      <c r="S103" s="41">
        <v>1482</v>
      </c>
      <c r="T103" s="41">
        <v>1969</v>
      </c>
      <c r="U103" s="41">
        <v>2594</v>
      </c>
      <c r="V103" s="41">
        <v>3397</v>
      </c>
      <c r="W103" s="41">
        <v>4369</v>
      </c>
      <c r="X103" s="41">
        <v>5560</v>
      </c>
      <c r="Y103" s="41">
        <v>7011</v>
      </c>
      <c r="Z103" s="41">
        <v>8794</v>
      </c>
      <c r="AA103" s="41">
        <v>10923</v>
      </c>
      <c r="AB103" s="41">
        <v>13480</v>
      </c>
      <c r="AC103" s="41">
        <v>16428</v>
      </c>
      <c r="AD103" s="41">
        <v>19856</v>
      </c>
      <c r="AE103" s="41">
        <v>23735</v>
      </c>
      <c r="AF103" s="41">
        <v>28125</v>
      </c>
      <c r="AG103" s="41">
        <v>33004</v>
      </c>
    </row>
    <row r="104" spans="1:33" x14ac:dyDescent="0.35">
      <c r="A104" s="58" t="s">
        <v>87</v>
      </c>
      <c r="B104" s="42">
        <v>0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0</v>
      </c>
      <c r="P104" s="42">
        <v>0</v>
      </c>
      <c r="Q104" s="42">
        <v>0</v>
      </c>
      <c r="R104" s="42">
        <v>0</v>
      </c>
      <c r="S104" s="42">
        <v>0</v>
      </c>
      <c r="T104" s="42">
        <v>0</v>
      </c>
      <c r="U104" s="42">
        <v>0</v>
      </c>
      <c r="V104" s="42">
        <v>0</v>
      </c>
      <c r="W104" s="42">
        <v>0</v>
      </c>
      <c r="X104" s="42">
        <v>0</v>
      </c>
      <c r="Y104" s="42">
        <v>0</v>
      </c>
      <c r="Z104" s="42">
        <v>0</v>
      </c>
      <c r="AA104" s="42">
        <v>0</v>
      </c>
      <c r="AB104" s="42">
        <v>0</v>
      </c>
      <c r="AC104" s="42">
        <v>0</v>
      </c>
      <c r="AD104" s="42">
        <v>0</v>
      </c>
      <c r="AE104" s="42">
        <v>0</v>
      </c>
      <c r="AF104" s="42">
        <v>0</v>
      </c>
      <c r="AG104" s="42">
        <v>0</v>
      </c>
    </row>
    <row r="105" spans="1:33" x14ac:dyDescent="0.35">
      <c r="A105" s="56" t="s">
        <v>81</v>
      </c>
      <c r="B105" s="59">
        <v>10</v>
      </c>
      <c r="C105" s="59">
        <v>15</v>
      </c>
      <c r="D105" s="59">
        <v>15</v>
      </c>
      <c r="E105" s="59">
        <v>15</v>
      </c>
      <c r="F105" s="59">
        <v>15</v>
      </c>
      <c r="G105" s="59">
        <v>15</v>
      </c>
      <c r="H105" s="59">
        <v>15</v>
      </c>
      <c r="I105" s="59">
        <v>15</v>
      </c>
      <c r="J105" s="59">
        <v>15</v>
      </c>
      <c r="K105" s="59">
        <v>15</v>
      </c>
      <c r="L105" s="59">
        <v>15</v>
      </c>
      <c r="M105" s="59">
        <v>102</v>
      </c>
      <c r="N105" s="59">
        <v>428</v>
      </c>
      <c r="O105" s="57">
        <v>1046</v>
      </c>
      <c r="P105" s="57">
        <v>2001</v>
      </c>
      <c r="Q105" s="57">
        <v>3330</v>
      </c>
      <c r="R105" s="57">
        <v>5034</v>
      </c>
      <c r="S105" s="57">
        <v>7118</v>
      </c>
      <c r="T105" s="57">
        <v>9583</v>
      </c>
      <c r="U105" s="57">
        <v>12403</v>
      </c>
      <c r="V105" s="57">
        <v>15566</v>
      </c>
      <c r="W105" s="57">
        <v>19058</v>
      </c>
      <c r="X105" s="57">
        <v>22886</v>
      </c>
      <c r="Y105" s="57">
        <v>26977</v>
      </c>
      <c r="Z105" s="57">
        <v>31337</v>
      </c>
      <c r="AA105" s="57">
        <v>35891</v>
      </c>
      <c r="AB105" s="57">
        <v>40598</v>
      </c>
      <c r="AC105" s="57">
        <v>45409</v>
      </c>
      <c r="AD105" s="57">
        <v>50363</v>
      </c>
      <c r="AE105" s="57">
        <v>55314</v>
      </c>
      <c r="AF105" s="57">
        <v>60337</v>
      </c>
      <c r="AG105" s="57">
        <v>65279</v>
      </c>
    </row>
    <row r="106" spans="1:33" x14ac:dyDescent="0.35">
      <c r="A106" s="58" t="s">
        <v>82</v>
      </c>
      <c r="B106" s="42">
        <v>0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0</v>
      </c>
      <c r="M106" s="42">
        <v>48</v>
      </c>
      <c r="N106" s="42">
        <v>243</v>
      </c>
      <c r="O106" s="42">
        <v>640</v>
      </c>
      <c r="P106" s="41">
        <v>1282</v>
      </c>
      <c r="Q106" s="41">
        <v>2216</v>
      </c>
      <c r="R106" s="41">
        <v>3464</v>
      </c>
      <c r="S106" s="41">
        <v>5043</v>
      </c>
      <c r="T106" s="41">
        <v>6966</v>
      </c>
      <c r="U106" s="41">
        <v>9239</v>
      </c>
      <c r="V106" s="41">
        <v>11876</v>
      </c>
      <c r="W106" s="41">
        <v>14868</v>
      </c>
      <c r="X106" s="41">
        <v>18222</v>
      </c>
      <c r="Y106" s="41">
        <v>21874</v>
      </c>
      <c r="Z106" s="41">
        <v>25840</v>
      </c>
      <c r="AA106" s="41">
        <v>30058</v>
      </c>
      <c r="AB106" s="41">
        <v>34497</v>
      </c>
      <c r="AC106" s="41">
        <v>39095</v>
      </c>
      <c r="AD106" s="41">
        <v>43874</v>
      </c>
      <c r="AE106" s="41">
        <v>48718</v>
      </c>
      <c r="AF106" s="41">
        <v>53654</v>
      </c>
      <c r="AG106" s="41">
        <v>58533</v>
      </c>
    </row>
    <row r="107" spans="1:33" x14ac:dyDescent="0.35">
      <c r="A107" s="58" t="s">
        <v>90</v>
      </c>
      <c r="B107" s="42">
        <v>10</v>
      </c>
      <c r="C107" s="42">
        <v>15</v>
      </c>
      <c r="D107" s="42">
        <v>15</v>
      </c>
      <c r="E107" s="42">
        <v>15</v>
      </c>
      <c r="F107" s="42">
        <v>15</v>
      </c>
      <c r="G107" s="42">
        <v>15</v>
      </c>
      <c r="H107" s="42">
        <v>15</v>
      </c>
      <c r="I107" s="42">
        <v>15</v>
      </c>
      <c r="J107" s="42">
        <v>15</v>
      </c>
      <c r="K107" s="42">
        <v>15</v>
      </c>
      <c r="L107" s="42">
        <v>15</v>
      </c>
      <c r="M107" s="42">
        <v>54</v>
      </c>
      <c r="N107" s="42">
        <v>185</v>
      </c>
      <c r="O107" s="42">
        <v>406</v>
      </c>
      <c r="P107" s="42">
        <v>719</v>
      </c>
      <c r="Q107" s="41">
        <v>1114</v>
      </c>
      <c r="R107" s="41">
        <v>1570</v>
      </c>
      <c r="S107" s="41">
        <v>2075</v>
      </c>
      <c r="T107" s="41">
        <v>2617</v>
      </c>
      <c r="U107" s="41">
        <v>3164</v>
      </c>
      <c r="V107" s="41">
        <v>3690</v>
      </c>
      <c r="W107" s="41">
        <v>4190</v>
      </c>
      <c r="X107" s="41">
        <v>4664</v>
      </c>
      <c r="Y107" s="41">
        <v>5103</v>
      </c>
      <c r="Z107" s="41">
        <v>5497</v>
      </c>
      <c r="AA107" s="41">
        <v>5833</v>
      </c>
      <c r="AB107" s="41">
        <v>6101</v>
      </c>
      <c r="AC107" s="41">
        <v>6314</v>
      </c>
      <c r="AD107" s="41">
        <v>6489</v>
      </c>
      <c r="AE107" s="41">
        <v>6596</v>
      </c>
      <c r="AF107" s="41">
        <v>6683</v>
      </c>
      <c r="AG107" s="41">
        <v>6746</v>
      </c>
    </row>
    <row r="108" spans="1:33" x14ac:dyDescent="0.35">
      <c r="A108" s="52" t="s">
        <v>34</v>
      </c>
      <c r="B108" s="53">
        <v>38603984</v>
      </c>
      <c r="C108" s="53">
        <v>39321131</v>
      </c>
      <c r="D108" s="53">
        <v>39954000</v>
      </c>
      <c r="E108" s="53">
        <v>40483047</v>
      </c>
      <c r="F108" s="53">
        <v>40972483</v>
      </c>
      <c r="G108" s="53">
        <v>41420160</v>
      </c>
      <c r="H108" s="53">
        <v>41842494</v>
      </c>
      <c r="I108" s="53">
        <v>42215659</v>
      </c>
      <c r="J108" s="53">
        <v>42547153</v>
      </c>
      <c r="K108" s="53">
        <v>42859605</v>
      </c>
      <c r="L108" s="53">
        <v>43170111</v>
      </c>
      <c r="M108" s="53">
        <v>43504501</v>
      </c>
      <c r="N108" s="53">
        <v>43849369</v>
      </c>
      <c r="O108" s="53">
        <v>44196287</v>
      </c>
      <c r="P108" s="53">
        <v>44509130</v>
      </c>
      <c r="Q108" s="53">
        <v>44830502</v>
      </c>
      <c r="R108" s="53">
        <v>45164722</v>
      </c>
      <c r="S108" s="53">
        <v>45514184</v>
      </c>
      <c r="T108" s="53">
        <v>45875419</v>
      </c>
      <c r="U108" s="53">
        <v>46248654</v>
      </c>
      <c r="V108" s="53">
        <v>46637818</v>
      </c>
      <c r="W108" s="53">
        <v>47040557</v>
      </c>
      <c r="X108" s="53">
        <v>47464910</v>
      </c>
      <c r="Y108" s="53">
        <v>47913594</v>
      </c>
      <c r="Z108" s="53">
        <v>48378699</v>
      </c>
      <c r="AA108" s="53">
        <v>48863841</v>
      </c>
      <c r="AB108" s="53">
        <v>49369762</v>
      </c>
      <c r="AC108" s="53">
        <v>49893220</v>
      </c>
      <c r="AD108" s="53">
        <v>50422091</v>
      </c>
      <c r="AE108" s="53">
        <v>50967811</v>
      </c>
      <c r="AF108" s="53">
        <v>51542414</v>
      </c>
      <c r="AG108" s="53">
        <v>52156647</v>
      </c>
    </row>
    <row r="109" spans="1:33" x14ac:dyDescent="0.35">
      <c r="A109" s="54" t="s">
        <v>66</v>
      </c>
      <c r="B109" s="55">
        <v>31809169</v>
      </c>
      <c r="C109" s="55">
        <v>32409449</v>
      </c>
      <c r="D109" s="55">
        <v>32946552</v>
      </c>
      <c r="E109" s="55">
        <v>33398962</v>
      </c>
      <c r="F109" s="55">
        <v>33815750</v>
      </c>
      <c r="G109" s="55">
        <v>34194387</v>
      </c>
      <c r="H109" s="55">
        <v>34548138</v>
      </c>
      <c r="I109" s="55">
        <v>34854238</v>
      </c>
      <c r="J109" s="55">
        <v>35125204</v>
      </c>
      <c r="K109" s="55">
        <v>35383255</v>
      </c>
      <c r="L109" s="55">
        <v>35644284</v>
      </c>
      <c r="M109" s="55">
        <v>35932086</v>
      </c>
      <c r="N109" s="55">
        <v>36231782</v>
      </c>
      <c r="O109" s="55">
        <v>36529554</v>
      </c>
      <c r="P109" s="55">
        <v>36797520</v>
      </c>
      <c r="Q109" s="55">
        <v>37072012</v>
      </c>
      <c r="R109" s="55">
        <v>37357790</v>
      </c>
      <c r="S109" s="55">
        <v>37657532</v>
      </c>
      <c r="T109" s="55">
        <v>37968506</v>
      </c>
      <c r="U109" s="55">
        <v>38290878</v>
      </c>
      <c r="V109" s="55">
        <v>38628446</v>
      </c>
      <c r="W109" s="55">
        <v>38981568</v>
      </c>
      <c r="X109" s="55">
        <v>39354151</v>
      </c>
      <c r="Y109" s="55">
        <v>39749002</v>
      </c>
      <c r="Z109" s="55">
        <v>40156352</v>
      </c>
      <c r="AA109" s="55">
        <v>40581219</v>
      </c>
      <c r="AB109" s="55">
        <v>41024681</v>
      </c>
      <c r="AC109" s="55">
        <v>41485857</v>
      </c>
      <c r="AD109" s="55">
        <v>41951656</v>
      </c>
      <c r="AE109" s="55">
        <v>42433451</v>
      </c>
      <c r="AF109" s="55">
        <v>42942842</v>
      </c>
      <c r="AG109" s="55">
        <v>43490302</v>
      </c>
    </row>
    <row r="110" spans="1:33" x14ac:dyDescent="0.35">
      <c r="A110" s="56" t="s">
        <v>72</v>
      </c>
      <c r="B110" s="57">
        <v>31648612</v>
      </c>
      <c r="C110" s="57">
        <v>32026455</v>
      </c>
      <c r="D110" s="57">
        <v>32340408</v>
      </c>
      <c r="E110" s="57">
        <v>32583985</v>
      </c>
      <c r="F110" s="57">
        <v>32805910</v>
      </c>
      <c r="G110" s="57">
        <v>32972135</v>
      </c>
      <c r="H110" s="57">
        <v>33065569</v>
      </c>
      <c r="I110" s="57">
        <v>33066606</v>
      </c>
      <c r="J110" s="57">
        <v>32991327</v>
      </c>
      <c r="K110" s="57">
        <v>32860660</v>
      </c>
      <c r="L110" s="57">
        <v>32689670</v>
      </c>
      <c r="M110" s="57">
        <v>32493294</v>
      </c>
      <c r="N110" s="57">
        <v>32252601</v>
      </c>
      <c r="O110" s="57">
        <v>31946227</v>
      </c>
      <c r="P110" s="57">
        <v>31556297</v>
      </c>
      <c r="Q110" s="57">
        <v>31111214</v>
      </c>
      <c r="R110" s="57">
        <v>30621626</v>
      </c>
      <c r="S110" s="57">
        <v>30094000</v>
      </c>
      <c r="T110" s="57">
        <v>29538527</v>
      </c>
      <c r="U110" s="57">
        <v>28966939</v>
      </c>
      <c r="V110" s="57">
        <v>28400042</v>
      </c>
      <c r="W110" s="57">
        <v>27850960</v>
      </c>
      <c r="X110" s="57">
        <v>27338282</v>
      </c>
      <c r="Y110" s="57">
        <v>26870042</v>
      </c>
      <c r="Z110" s="57">
        <v>26451921</v>
      </c>
      <c r="AA110" s="57">
        <v>26084733</v>
      </c>
      <c r="AB110" s="57">
        <v>25772621</v>
      </c>
      <c r="AC110" s="57">
        <v>25511762</v>
      </c>
      <c r="AD110" s="57">
        <v>25295366</v>
      </c>
      <c r="AE110" s="57">
        <v>25122730</v>
      </c>
      <c r="AF110" s="57">
        <v>24996364</v>
      </c>
      <c r="AG110" s="57">
        <v>24914392</v>
      </c>
    </row>
    <row r="111" spans="1:33" x14ac:dyDescent="0.35">
      <c r="A111" s="58" t="s">
        <v>83</v>
      </c>
      <c r="B111" s="41">
        <v>292214</v>
      </c>
      <c r="C111" s="41">
        <v>289230</v>
      </c>
      <c r="D111" s="41">
        <v>292463</v>
      </c>
      <c r="E111" s="41">
        <v>299254</v>
      </c>
      <c r="F111" s="41">
        <v>309241</v>
      </c>
      <c r="G111" s="41">
        <v>320313</v>
      </c>
      <c r="H111" s="41">
        <v>330386</v>
      </c>
      <c r="I111" s="41">
        <v>338723</v>
      </c>
      <c r="J111" s="41">
        <v>344959</v>
      </c>
      <c r="K111" s="41">
        <v>349276</v>
      </c>
      <c r="L111" s="41">
        <v>351784</v>
      </c>
      <c r="M111" s="41">
        <v>352942</v>
      </c>
      <c r="N111" s="41">
        <v>352760</v>
      </c>
      <c r="O111" s="41">
        <v>351475</v>
      </c>
      <c r="P111" s="41">
        <v>349094</v>
      </c>
      <c r="Q111" s="41">
        <v>345849</v>
      </c>
      <c r="R111" s="41">
        <v>341711</v>
      </c>
      <c r="S111" s="41">
        <v>336846</v>
      </c>
      <c r="T111" s="41">
        <v>331259</v>
      </c>
      <c r="U111" s="41">
        <v>325320</v>
      </c>
      <c r="V111" s="41">
        <v>319198</v>
      </c>
      <c r="W111" s="41">
        <v>313183</v>
      </c>
      <c r="X111" s="41">
        <v>307384</v>
      </c>
      <c r="Y111" s="41">
        <v>302026</v>
      </c>
      <c r="Z111" s="41">
        <v>297026</v>
      </c>
      <c r="AA111" s="41">
        <v>292568</v>
      </c>
      <c r="AB111" s="41">
        <v>288590</v>
      </c>
      <c r="AC111" s="41">
        <v>285158</v>
      </c>
      <c r="AD111" s="41">
        <v>282057</v>
      </c>
      <c r="AE111" s="41">
        <v>279507</v>
      </c>
      <c r="AF111" s="41">
        <v>277282</v>
      </c>
      <c r="AG111" s="41">
        <v>275435</v>
      </c>
    </row>
    <row r="112" spans="1:33" x14ac:dyDescent="0.35">
      <c r="A112" s="58" t="s">
        <v>73</v>
      </c>
      <c r="B112" s="41">
        <v>2339955</v>
      </c>
      <c r="C112" s="41">
        <v>2393130</v>
      </c>
      <c r="D112" s="41">
        <v>2441464</v>
      </c>
      <c r="E112" s="41">
        <v>2481421</v>
      </c>
      <c r="F112" s="41">
        <v>2517756</v>
      </c>
      <c r="G112" s="41">
        <v>2549203</v>
      </c>
      <c r="H112" s="41">
        <v>2577439</v>
      </c>
      <c r="I112" s="41">
        <v>2599167</v>
      </c>
      <c r="J112" s="41">
        <v>2614812</v>
      </c>
      <c r="K112" s="41">
        <v>2623425</v>
      </c>
      <c r="L112" s="41">
        <v>2624923</v>
      </c>
      <c r="M112" s="41">
        <v>2618974</v>
      </c>
      <c r="N112" s="41">
        <v>2604878</v>
      </c>
      <c r="O112" s="41">
        <v>2582187</v>
      </c>
      <c r="P112" s="41">
        <v>2552799</v>
      </c>
      <c r="Q112" s="41">
        <v>2518380</v>
      </c>
      <c r="R112" s="41">
        <v>2480351</v>
      </c>
      <c r="S112" s="41">
        <v>2439522</v>
      </c>
      <c r="T112" s="41">
        <v>2396937</v>
      </c>
      <c r="U112" s="41">
        <v>2353198</v>
      </c>
      <c r="V112" s="41">
        <v>2309803</v>
      </c>
      <c r="W112" s="41">
        <v>2267679</v>
      </c>
      <c r="X112" s="41">
        <v>2227810</v>
      </c>
      <c r="Y112" s="41">
        <v>2191278</v>
      </c>
      <c r="Z112" s="41">
        <v>2158140</v>
      </c>
      <c r="AA112" s="41">
        <v>2128671</v>
      </c>
      <c r="AB112" s="41">
        <v>2102991</v>
      </c>
      <c r="AC112" s="41">
        <v>2081150</v>
      </c>
      <c r="AD112" s="41">
        <v>2062524</v>
      </c>
      <c r="AE112" s="41">
        <v>2047327</v>
      </c>
      <c r="AF112" s="41">
        <v>2034910</v>
      </c>
      <c r="AG112" s="41">
        <v>2025432</v>
      </c>
    </row>
    <row r="113" spans="1:33" x14ac:dyDescent="0.35">
      <c r="A113" s="58" t="s">
        <v>84</v>
      </c>
      <c r="B113" s="41">
        <v>159546</v>
      </c>
      <c r="C113" s="41">
        <v>166479</v>
      </c>
      <c r="D113" s="41">
        <v>174724</v>
      </c>
      <c r="E113" s="41">
        <v>183806</v>
      </c>
      <c r="F113" s="41">
        <v>194956</v>
      </c>
      <c r="G113" s="41">
        <v>207454</v>
      </c>
      <c r="H113" s="41">
        <v>220602</v>
      </c>
      <c r="I113" s="41">
        <v>234331</v>
      </c>
      <c r="J113" s="41">
        <v>248453</v>
      </c>
      <c r="K113" s="41">
        <v>263217</v>
      </c>
      <c r="L113" s="41">
        <v>278686</v>
      </c>
      <c r="M113" s="41">
        <v>295006</v>
      </c>
      <c r="N113" s="41">
        <v>311979</v>
      </c>
      <c r="O113" s="41">
        <v>329338</v>
      </c>
      <c r="P113" s="41">
        <v>346836</v>
      </c>
      <c r="Q113" s="41">
        <v>364412</v>
      </c>
      <c r="R113" s="41">
        <v>381910</v>
      </c>
      <c r="S113" s="41">
        <v>399427</v>
      </c>
      <c r="T113" s="41">
        <v>416836</v>
      </c>
      <c r="U113" s="41">
        <v>434448</v>
      </c>
      <c r="V113" s="41">
        <v>452421</v>
      </c>
      <c r="W113" s="41">
        <v>471156</v>
      </c>
      <c r="X113" s="41">
        <v>490778</v>
      </c>
      <c r="Y113" s="41">
        <v>511959</v>
      </c>
      <c r="Z113" s="41">
        <v>534310</v>
      </c>
      <c r="AA113" s="41">
        <v>558612</v>
      </c>
      <c r="AB113" s="41">
        <v>584525</v>
      </c>
      <c r="AC113" s="41">
        <v>612322</v>
      </c>
      <c r="AD113" s="41">
        <v>641679</v>
      </c>
      <c r="AE113" s="41">
        <v>673114</v>
      </c>
      <c r="AF113" s="41">
        <v>705975</v>
      </c>
      <c r="AG113" s="41">
        <v>740673</v>
      </c>
    </row>
    <row r="114" spans="1:33" x14ac:dyDescent="0.35">
      <c r="A114" s="58" t="s">
        <v>85</v>
      </c>
      <c r="B114" s="41">
        <v>1809</v>
      </c>
      <c r="C114" s="41">
        <v>3207</v>
      </c>
      <c r="D114" s="41">
        <v>4597</v>
      </c>
      <c r="E114" s="41">
        <v>5979</v>
      </c>
      <c r="F114" s="41">
        <v>7344</v>
      </c>
      <c r="G114" s="41">
        <v>8801</v>
      </c>
      <c r="H114" s="41">
        <v>10475</v>
      </c>
      <c r="I114" s="41">
        <v>12363</v>
      </c>
      <c r="J114" s="41">
        <v>14472</v>
      </c>
      <c r="K114" s="41">
        <v>16822</v>
      </c>
      <c r="L114" s="41">
        <v>19450</v>
      </c>
      <c r="M114" s="41">
        <v>22404</v>
      </c>
      <c r="N114" s="41">
        <v>25688</v>
      </c>
      <c r="O114" s="41">
        <v>29358</v>
      </c>
      <c r="P114" s="41">
        <v>33371</v>
      </c>
      <c r="Q114" s="41">
        <v>37836</v>
      </c>
      <c r="R114" s="41">
        <v>42759</v>
      </c>
      <c r="S114" s="41">
        <v>48201</v>
      </c>
      <c r="T114" s="41">
        <v>54171</v>
      </c>
      <c r="U114" s="41">
        <v>60746</v>
      </c>
      <c r="V114" s="41">
        <v>67962</v>
      </c>
      <c r="W114" s="41">
        <v>75910</v>
      </c>
      <c r="X114" s="41">
        <v>84633</v>
      </c>
      <c r="Y114" s="41">
        <v>94267</v>
      </c>
      <c r="Z114" s="41">
        <v>104830</v>
      </c>
      <c r="AA114" s="41">
        <v>116449</v>
      </c>
      <c r="AB114" s="41">
        <v>129155</v>
      </c>
      <c r="AC114" s="41">
        <v>143080</v>
      </c>
      <c r="AD114" s="41">
        <v>158123</v>
      </c>
      <c r="AE114" s="41">
        <v>174511</v>
      </c>
      <c r="AF114" s="41">
        <v>192251</v>
      </c>
      <c r="AG114" s="41">
        <v>211544</v>
      </c>
    </row>
    <row r="115" spans="1:33" x14ac:dyDescent="0.35">
      <c r="A115" s="58" t="s">
        <v>74</v>
      </c>
      <c r="B115" s="41">
        <v>28855073</v>
      </c>
      <c r="C115" s="41">
        <v>29174386</v>
      </c>
      <c r="D115" s="41">
        <v>29427123</v>
      </c>
      <c r="E115" s="41">
        <v>29613467</v>
      </c>
      <c r="F115" s="41">
        <v>29776528</v>
      </c>
      <c r="G115" s="41">
        <v>29886240</v>
      </c>
      <c r="H115" s="41">
        <v>29926492</v>
      </c>
      <c r="I115" s="41">
        <v>29881781</v>
      </c>
      <c r="J115" s="41">
        <v>29768304</v>
      </c>
      <c r="K115" s="41">
        <v>29607479</v>
      </c>
      <c r="L115" s="41">
        <v>29414235</v>
      </c>
      <c r="M115" s="41">
        <v>29203176</v>
      </c>
      <c r="N115" s="41">
        <v>28956249</v>
      </c>
      <c r="O115" s="41">
        <v>28652489</v>
      </c>
      <c r="P115" s="41">
        <v>28272411</v>
      </c>
      <c r="Q115" s="41">
        <v>27842422</v>
      </c>
      <c r="R115" s="41">
        <v>27371877</v>
      </c>
      <c r="S115" s="41">
        <v>26866060</v>
      </c>
      <c r="T115" s="41">
        <v>26334199</v>
      </c>
      <c r="U115" s="41">
        <v>25786579</v>
      </c>
      <c r="V115" s="41">
        <v>25242038</v>
      </c>
      <c r="W115" s="41">
        <v>24711842</v>
      </c>
      <c r="X115" s="41">
        <v>24213143</v>
      </c>
      <c r="Y115" s="41">
        <v>23751593</v>
      </c>
      <c r="Z115" s="41">
        <v>23333003</v>
      </c>
      <c r="AA115" s="41">
        <v>22956457</v>
      </c>
      <c r="AB115" s="41">
        <v>22625944</v>
      </c>
      <c r="AC115" s="41">
        <v>22336563</v>
      </c>
      <c r="AD115" s="41">
        <v>22082329</v>
      </c>
      <c r="AE115" s="41">
        <v>21860607</v>
      </c>
      <c r="AF115" s="41">
        <v>21674748</v>
      </c>
      <c r="AG115" s="41">
        <v>21521228</v>
      </c>
    </row>
    <row r="116" spans="1:33" x14ac:dyDescent="0.35">
      <c r="A116" s="58" t="s">
        <v>75</v>
      </c>
      <c r="B116" s="42">
        <v>15</v>
      </c>
      <c r="C116" s="42">
        <v>23</v>
      </c>
      <c r="D116" s="42">
        <v>37</v>
      </c>
      <c r="E116" s="42">
        <v>58</v>
      </c>
      <c r="F116" s="42">
        <v>85</v>
      </c>
      <c r="G116" s="42">
        <v>124</v>
      </c>
      <c r="H116" s="42">
        <v>175</v>
      </c>
      <c r="I116" s="42">
        <v>241</v>
      </c>
      <c r="J116" s="42">
        <v>327</v>
      </c>
      <c r="K116" s="42">
        <v>441</v>
      </c>
      <c r="L116" s="42">
        <v>592</v>
      </c>
      <c r="M116" s="42">
        <v>792</v>
      </c>
      <c r="N116" s="41">
        <v>1047</v>
      </c>
      <c r="O116" s="41">
        <v>1380</v>
      </c>
      <c r="P116" s="41">
        <v>1786</v>
      </c>
      <c r="Q116" s="41">
        <v>2315</v>
      </c>
      <c r="R116" s="41">
        <v>3018</v>
      </c>
      <c r="S116" s="41">
        <v>3944</v>
      </c>
      <c r="T116" s="41">
        <v>5125</v>
      </c>
      <c r="U116" s="41">
        <v>6648</v>
      </c>
      <c r="V116" s="41">
        <v>8620</v>
      </c>
      <c r="W116" s="41">
        <v>11190</v>
      </c>
      <c r="X116" s="41">
        <v>14534</v>
      </c>
      <c r="Y116" s="41">
        <v>18919</v>
      </c>
      <c r="Z116" s="41">
        <v>24612</v>
      </c>
      <c r="AA116" s="41">
        <v>31976</v>
      </c>
      <c r="AB116" s="41">
        <v>41416</v>
      </c>
      <c r="AC116" s="41">
        <v>53489</v>
      </c>
      <c r="AD116" s="41">
        <v>68654</v>
      </c>
      <c r="AE116" s="41">
        <v>87664</v>
      </c>
      <c r="AF116" s="41">
        <v>111198</v>
      </c>
      <c r="AG116" s="41">
        <v>140080</v>
      </c>
    </row>
    <row r="117" spans="1:33" x14ac:dyDescent="0.35">
      <c r="A117" s="58" t="s">
        <v>86</v>
      </c>
      <c r="B117" s="42">
        <v>0</v>
      </c>
      <c r="C117" s="42">
        <v>0</v>
      </c>
      <c r="D117" s="42">
        <v>0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0</v>
      </c>
      <c r="M117" s="42">
        <v>0</v>
      </c>
      <c r="N117" s="42">
        <v>0</v>
      </c>
      <c r="O117" s="42">
        <v>0</v>
      </c>
      <c r="P117" s="42">
        <v>0</v>
      </c>
      <c r="Q117" s="42">
        <v>0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C117" s="42">
        <v>0</v>
      </c>
      <c r="AD117" s="42">
        <v>0</v>
      </c>
      <c r="AE117" s="42">
        <v>0</v>
      </c>
      <c r="AF117" s="42">
        <v>0</v>
      </c>
      <c r="AG117" s="42">
        <v>0</v>
      </c>
    </row>
    <row r="118" spans="1:33" x14ac:dyDescent="0.35">
      <c r="A118" s="56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</row>
    <row r="119" spans="1:33" x14ac:dyDescent="0.35">
      <c r="A119" s="58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</row>
    <row r="120" spans="1:33" x14ac:dyDescent="0.35">
      <c r="A120" s="58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</row>
    <row r="121" spans="1:33" x14ac:dyDescent="0.35">
      <c r="A121" s="58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</row>
    <row r="122" spans="1:33" x14ac:dyDescent="0.35">
      <c r="A122" s="58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</row>
    <row r="123" spans="1:33" x14ac:dyDescent="0.35">
      <c r="A123" s="58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</row>
    <row r="124" spans="1:33" x14ac:dyDescent="0.35">
      <c r="A124" s="58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</row>
    <row r="125" spans="1:33" x14ac:dyDescent="0.35">
      <c r="A125" s="58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</row>
    <row r="126" spans="1:33" x14ac:dyDescent="0.35">
      <c r="A126" s="56" t="s">
        <v>76</v>
      </c>
      <c r="B126" s="57">
        <v>65102</v>
      </c>
      <c r="C126" s="57">
        <v>132316</v>
      </c>
      <c r="D126" s="57">
        <v>220122</v>
      </c>
      <c r="E126" s="57">
        <v>320574</v>
      </c>
      <c r="F126" s="57">
        <v>429566</v>
      </c>
      <c r="G126" s="57">
        <v>555390</v>
      </c>
      <c r="H126" s="57">
        <v>708322</v>
      </c>
      <c r="I126" s="57">
        <v>885532</v>
      </c>
      <c r="J126" s="57">
        <v>1083788</v>
      </c>
      <c r="K126" s="57">
        <v>1302083</v>
      </c>
      <c r="L126" s="57">
        <v>1538675</v>
      </c>
      <c r="M126" s="57">
        <v>1794896</v>
      </c>
      <c r="N126" s="57">
        <v>2070220</v>
      </c>
      <c r="O126" s="57">
        <v>2366949</v>
      </c>
      <c r="P126" s="57">
        <v>2679320</v>
      </c>
      <c r="Q126" s="57">
        <v>3010364</v>
      </c>
      <c r="R126" s="57">
        <v>3355300</v>
      </c>
      <c r="S126" s="57">
        <v>3711445</v>
      </c>
      <c r="T126" s="57">
        <v>4070865</v>
      </c>
      <c r="U126" s="57">
        <v>4428409</v>
      </c>
      <c r="V126" s="57">
        <v>4774736</v>
      </c>
      <c r="W126" s="57">
        <v>5103961</v>
      </c>
      <c r="X126" s="57">
        <v>5405940</v>
      </c>
      <c r="Y126" s="57">
        <v>5676754</v>
      </c>
      <c r="Z126" s="57">
        <v>5909768</v>
      </c>
      <c r="AA126" s="57">
        <v>6105957</v>
      </c>
      <c r="AB126" s="57">
        <v>6263043</v>
      </c>
      <c r="AC126" s="57">
        <v>6384352</v>
      </c>
      <c r="AD126" s="57">
        <v>6467882</v>
      </c>
      <c r="AE126" s="57">
        <v>6520221</v>
      </c>
      <c r="AF126" s="57">
        <v>6545969</v>
      </c>
      <c r="AG126" s="57">
        <v>6555702</v>
      </c>
    </row>
    <row r="127" spans="1:33" x14ac:dyDescent="0.35">
      <c r="A127" s="58" t="s">
        <v>83</v>
      </c>
      <c r="B127" s="42">
        <v>0</v>
      </c>
      <c r="C127" s="42">
        <v>0</v>
      </c>
      <c r="D127" s="42">
        <v>0</v>
      </c>
      <c r="E127" s="42">
        <v>0</v>
      </c>
      <c r="F127" s="42">
        <v>0</v>
      </c>
      <c r="G127" s="42">
        <v>0</v>
      </c>
      <c r="H127" s="42">
        <v>0</v>
      </c>
      <c r="I127" s="42">
        <v>0</v>
      </c>
      <c r="J127" s="42">
        <v>0</v>
      </c>
      <c r="K127" s="42">
        <v>0</v>
      </c>
      <c r="L127" s="42">
        <v>0</v>
      </c>
      <c r="M127" s="42">
        <v>0</v>
      </c>
      <c r="N127" s="42">
        <v>0</v>
      </c>
      <c r="O127" s="42">
        <v>0</v>
      </c>
      <c r="P127" s="42">
        <v>0</v>
      </c>
      <c r="Q127" s="42">
        <v>0</v>
      </c>
      <c r="R127" s="42">
        <v>0</v>
      </c>
      <c r="S127" s="42">
        <v>0</v>
      </c>
      <c r="T127" s="42">
        <v>0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C127" s="42">
        <v>0</v>
      </c>
      <c r="AD127" s="42">
        <v>0</v>
      </c>
      <c r="AE127" s="42">
        <v>0</v>
      </c>
      <c r="AF127" s="42">
        <v>0</v>
      </c>
      <c r="AG127" s="42">
        <v>0</v>
      </c>
    </row>
    <row r="128" spans="1:33" x14ac:dyDescent="0.35">
      <c r="A128" s="58" t="s">
        <v>73</v>
      </c>
      <c r="B128" s="41">
        <v>5801</v>
      </c>
      <c r="C128" s="41">
        <v>11919</v>
      </c>
      <c r="D128" s="41">
        <v>19867</v>
      </c>
      <c r="E128" s="41">
        <v>28904</v>
      </c>
      <c r="F128" s="41">
        <v>38653</v>
      </c>
      <c r="G128" s="41">
        <v>49881</v>
      </c>
      <c r="H128" s="41">
        <v>63561</v>
      </c>
      <c r="I128" s="41">
        <v>79458</v>
      </c>
      <c r="J128" s="41">
        <v>97287</v>
      </c>
      <c r="K128" s="41">
        <v>116977</v>
      </c>
      <c r="L128" s="41">
        <v>138407</v>
      </c>
      <c r="M128" s="41">
        <v>161696</v>
      </c>
      <c r="N128" s="41">
        <v>186834</v>
      </c>
      <c r="O128" s="41">
        <v>214058</v>
      </c>
      <c r="P128" s="41">
        <v>242889</v>
      </c>
      <c r="Q128" s="41">
        <v>273568</v>
      </c>
      <c r="R128" s="41">
        <v>305800</v>
      </c>
      <c r="S128" s="41">
        <v>339229</v>
      </c>
      <c r="T128" s="41">
        <v>373275</v>
      </c>
      <c r="U128" s="41">
        <v>407358</v>
      </c>
      <c r="V128" s="41">
        <v>440765</v>
      </c>
      <c r="W128" s="41">
        <v>472842</v>
      </c>
      <c r="X128" s="41">
        <v>502730</v>
      </c>
      <c r="Y128" s="41">
        <v>529965</v>
      </c>
      <c r="Z128" s="41">
        <v>554026</v>
      </c>
      <c r="AA128" s="41">
        <v>574875</v>
      </c>
      <c r="AB128" s="41">
        <v>592363</v>
      </c>
      <c r="AC128" s="41">
        <v>606678</v>
      </c>
      <c r="AD128" s="41">
        <v>617705</v>
      </c>
      <c r="AE128" s="41">
        <v>625971</v>
      </c>
      <c r="AF128" s="41">
        <v>631968</v>
      </c>
      <c r="AG128" s="41">
        <v>636630</v>
      </c>
    </row>
    <row r="129" spans="1:33" x14ac:dyDescent="0.35">
      <c r="A129" s="58" t="s">
        <v>84</v>
      </c>
      <c r="B129" s="42">
        <v>0</v>
      </c>
      <c r="C129" s="42">
        <v>0</v>
      </c>
      <c r="D129" s="42">
        <v>0</v>
      </c>
      <c r="E129" s="42">
        <v>0</v>
      </c>
      <c r="F129" s="42">
        <v>0</v>
      </c>
      <c r="G129" s="42">
        <v>0</v>
      </c>
      <c r="H129" s="42">
        <v>0</v>
      </c>
      <c r="I129" s="42">
        <v>0</v>
      </c>
      <c r="J129" s="42">
        <v>0</v>
      </c>
      <c r="K129" s="42">
        <v>0</v>
      </c>
      <c r="L129" s="42">
        <v>0</v>
      </c>
      <c r="M129" s="42">
        <v>0</v>
      </c>
      <c r="N129" s="42">
        <v>0</v>
      </c>
      <c r="O129" s="42">
        <v>0</v>
      </c>
      <c r="P129" s="42">
        <v>0</v>
      </c>
      <c r="Q129" s="42">
        <v>0</v>
      </c>
      <c r="R129" s="42">
        <v>0</v>
      </c>
      <c r="S129" s="42">
        <v>0</v>
      </c>
      <c r="T129" s="42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C129" s="42">
        <v>0</v>
      </c>
      <c r="AD129" s="42">
        <v>0</v>
      </c>
      <c r="AE129" s="42">
        <v>0</v>
      </c>
      <c r="AF129" s="42">
        <v>0</v>
      </c>
      <c r="AG129" s="42">
        <v>0</v>
      </c>
    </row>
    <row r="130" spans="1:33" x14ac:dyDescent="0.35">
      <c r="A130" s="58" t="s">
        <v>85</v>
      </c>
      <c r="B130" s="42">
        <v>0</v>
      </c>
      <c r="C130" s="42">
        <v>0</v>
      </c>
      <c r="D130" s="42">
        <v>0</v>
      </c>
      <c r="E130" s="42">
        <v>0</v>
      </c>
      <c r="F130" s="42">
        <v>0</v>
      </c>
      <c r="G130" s="42">
        <v>0</v>
      </c>
      <c r="H130" s="42">
        <v>0</v>
      </c>
      <c r="I130" s="42">
        <v>0</v>
      </c>
      <c r="J130" s="42">
        <v>0</v>
      </c>
      <c r="K130" s="42">
        <v>0</v>
      </c>
      <c r="L130" s="42">
        <v>0</v>
      </c>
      <c r="M130" s="42">
        <v>0</v>
      </c>
      <c r="N130" s="42">
        <v>0</v>
      </c>
      <c r="O130" s="42">
        <v>0</v>
      </c>
      <c r="P130" s="42">
        <v>0</v>
      </c>
      <c r="Q130" s="42">
        <v>0</v>
      </c>
      <c r="R130" s="42">
        <v>0</v>
      </c>
      <c r="S130" s="42">
        <v>0</v>
      </c>
      <c r="T130" s="42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C130" s="42">
        <v>0</v>
      </c>
      <c r="AD130" s="42">
        <v>0</v>
      </c>
      <c r="AE130" s="42">
        <v>0</v>
      </c>
      <c r="AF130" s="42">
        <v>0</v>
      </c>
      <c r="AG130" s="42">
        <v>0</v>
      </c>
    </row>
    <row r="131" spans="1:33" x14ac:dyDescent="0.35">
      <c r="A131" s="58" t="s">
        <v>74</v>
      </c>
      <c r="B131" s="41">
        <v>59301</v>
      </c>
      <c r="C131" s="41">
        <v>120397</v>
      </c>
      <c r="D131" s="41">
        <v>200255</v>
      </c>
      <c r="E131" s="41">
        <v>291670</v>
      </c>
      <c r="F131" s="41">
        <v>390913</v>
      </c>
      <c r="G131" s="41">
        <v>505509</v>
      </c>
      <c r="H131" s="41">
        <v>644761</v>
      </c>
      <c r="I131" s="41">
        <v>806074</v>
      </c>
      <c r="J131" s="41">
        <v>986501</v>
      </c>
      <c r="K131" s="41">
        <v>1185106</v>
      </c>
      <c r="L131" s="41">
        <v>1400268</v>
      </c>
      <c r="M131" s="41">
        <v>1633200</v>
      </c>
      <c r="N131" s="41">
        <v>1883386</v>
      </c>
      <c r="O131" s="41">
        <v>2152891</v>
      </c>
      <c r="P131" s="41">
        <v>2436431</v>
      </c>
      <c r="Q131" s="41">
        <v>2736796</v>
      </c>
      <c r="R131" s="41">
        <v>3049500</v>
      </c>
      <c r="S131" s="41">
        <v>3372216</v>
      </c>
      <c r="T131" s="41">
        <v>3697590</v>
      </c>
      <c r="U131" s="41">
        <v>4021051</v>
      </c>
      <c r="V131" s="41">
        <v>4333971</v>
      </c>
      <c r="W131" s="41">
        <v>4631119</v>
      </c>
      <c r="X131" s="41">
        <v>4903210</v>
      </c>
      <c r="Y131" s="41">
        <v>5146789</v>
      </c>
      <c r="Z131" s="41">
        <v>5355742</v>
      </c>
      <c r="AA131" s="41">
        <v>5531082</v>
      </c>
      <c r="AB131" s="41">
        <v>5670680</v>
      </c>
      <c r="AC131" s="41">
        <v>5777674</v>
      </c>
      <c r="AD131" s="41">
        <v>5850177</v>
      </c>
      <c r="AE131" s="41">
        <v>5894250</v>
      </c>
      <c r="AF131" s="41">
        <v>5914001</v>
      </c>
      <c r="AG131" s="41">
        <v>5919072</v>
      </c>
    </row>
    <row r="132" spans="1:33" x14ac:dyDescent="0.35">
      <c r="A132" s="58" t="s">
        <v>75</v>
      </c>
      <c r="B132" s="42">
        <v>0</v>
      </c>
      <c r="C132" s="42">
        <v>0</v>
      </c>
      <c r="D132" s="42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2">
        <v>0</v>
      </c>
      <c r="L132" s="42">
        <v>0</v>
      </c>
      <c r="M132" s="42">
        <v>0</v>
      </c>
      <c r="N132" s="42">
        <v>0</v>
      </c>
      <c r="O132" s="42">
        <v>0</v>
      </c>
      <c r="P132" s="42">
        <v>0</v>
      </c>
      <c r="Q132" s="42">
        <v>0</v>
      </c>
      <c r="R132" s="42">
        <v>0</v>
      </c>
      <c r="S132" s="42">
        <v>0</v>
      </c>
      <c r="T132" s="42">
        <v>0</v>
      </c>
      <c r="U132" s="42">
        <v>0</v>
      </c>
      <c r="V132" s="42">
        <v>0</v>
      </c>
      <c r="W132" s="42">
        <v>0</v>
      </c>
      <c r="X132" s="42">
        <v>0</v>
      </c>
      <c r="Y132" s="42">
        <v>0</v>
      </c>
      <c r="Z132" s="42">
        <v>0</v>
      </c>
      <c r="AA132" s="42">
        <v>0</v>
      </c>
      <c r="AB132" s="42">
        <v>0</v>
      </c>
      <c r="AC132" s="42">
        <v>0</v>
      </c>
      <c r="AD132" s="42">
        <v>0</v>
      </c>
      <c r="AE132" s="42">
        <v>0</v>
      </c>
      <c r="AF132" s="42">
        <v>0</v>
      </c>
      <c r="AG132" s="42">
        <v>0</v>
      </c>
    </row>
    <row r="133" spans="1:33" x14ac:dyDescent="0.35">
      <c r="A133" s="58" t="s">
        <v>86</v>
      </c>
      <c r="B133" s="42">
        <v>0</v>
      </c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  <c r="O133" s="42">
        <v>0</v>
      </c>
      <c r="P133" s="42">
        <v>0</v>
      </c>
      <c r="Q133" s="42">
        <v>0</v>
      </c>
      <c r="R133" s="42">
        <v>0</v>
      </c>
      <c r="S133" s="42">
        <v>0</v>
      </c>
      <c r="T133" s="42">
        <v>0</v>
      </c>
      <c r="U133" s="42">
        <v>0</v>
      </c>
      <c r="V133" s="42">
        <v>0</v>
      </c>
      <c r="W133" s="42">
        <v>0</v>
      </c>
      <c r="X133" s="42">
        <v>0</v>
      </c>
      <c r="Y133" s="42">
        <v>0</v>
      </c>
      <c r="Z133" s="42">
        <v>0</v>
      </c>
      <c r="AA133" s="42">
        <v>0</v>
      </c>
      <c r="AB133" s="42">
        <v>0</v>
      </c>
      <c r="AC133" s="42">
        <v>0</v>
      </c>
      <c r="AD133" s="42">
        <v>0</v>
      </c>
      <c r="AE133" s="42">
        <v>0</v>
      </c>
      <c r="AF133" s="42">
        <v>0</v>
      </c>
      <c r="AG133" s="42">
        <v>0</v>
      </c>
    </row>
    <row r="134" spans="1:33" x14ac:dyDescent="0.35">
      <c r="A134" s="56" t="s">
        <v>77</v>
      </c>
      <c r="B134" s="57">
        <v>94943</v>
      </c>
      <c r="C134" s="57">
        <v>249591</v>
      </c>
      <c r="D134" s="57">
        <v>384830</v>
      </c>
      <c r="E134" s="57">
        <v>493206</v>
      </c>
      <c r="F134" s="57">
        <v>579090</v>
      </c>
      <c r="G134" s="57">
        <v>665702</v>
      </c>
      <c r="H134" s="57">
        <v>773125</v>
      </c>
      <c r="I134" s="57">
        <v>901025</v>
      </c>
      <c r="J134" s="57">
        <v>1049072</v>
      </c>
      <c r="K134" s="57">
        <v>1219562</v>
      </c>
      <c r="L134" s="57">
        <v>1414955</v>
      </c>
      <c r="M134" s="57">
        <v>1641535</v>
      </c>
      <c r="N134" s="57">
        <v>1903195</v>
      </c>
      <c r="O134" s="57">
        <v>2204906</v>
      </c>
      <c r="P134" s="57">
        <v>2542323</v>
      </c>
      <c r="Q134" s="57">
        <v>2920200</v>
      </c>
      <c r="R134" s="57">
        <v>3337393</v>
      </c>
      <c r="S134" s="57">
        <v>3792805</v>
      </c>
      <c r="T134" s="57">
        <v>4281495</v>
      </c>
      <c r="U134" s="57">
        <v>4797137</v>
      </c>
      <c r="V134" s="57">
        <v>5332201</v>
      </c>
      <c r="W134" s="57">
        <v>5879800</v>
      </c>
      <c r="X134" s="57">
        <v>6435370</v>
      </c>
      <c r="Y134" s="57">
        <v>6997499</v>
      </c>
      <c r="Z134" s="57">
        <v>7557474</v>
      </c>
      <c r="AA134" s="57">
        <v>8118567</v>
      </c>
      <c r="AB134" s="57">
        <v>8680020</v>
      </c>
      <c r="AC134" s="57">
        <v>9241592</v>
      </c>
      <c r="AD134" s="57">
        <v>9799279</v>
      </c>
      <c r="AE134" s="57">
        <v>10358493</v>
      </c>
      <c r="AF134" s="57">
        <v>10923625</v>
      </c>
      <c r="AG134" s="57">
        <v>11496650</v>
      </c>
    </row>
    <row r="135" spans="1:33" x14ac:dyDescent="0.35">
      <c r="A135" s="58" t="s">
        <v>78</v>
      </c>
      <c r="B135" s="41">
        <v>94913</v>
      </c>
      <c r="C135" s="41">
        <v>249347</v>
      </c>
      <c r="D135" s="41">
        <v>384201</v>
      </c>
      <c r="E135" s="41">
        <v>491953</v>
      </c>
      <c r="F135" s="41">
        <v>576847</v>
      </c>
      <c r="G135" s="41">
        <v>661632</v>
      </c>
      <c r="H135" s="41">
        <v>765379</v>
      </c>
      <c r="I135" s="41">
        <v>886533</v>
      </c>
      <c r="J135" s="41">
        <v>1023195</v>
      </c>
      <c r="K135" s="41">
        <v>1175657</v>
      </c>
      <c r="L135" s="41">
        <v>1344253</v>
      </c>
      <c r="M135" s="41">
        <v>1532704</v>
      </c>
      <c r="N135" s="41">
        <v>1742787</v>
      </c>
      <c r="O135" s="41">
        <v>1977672</v>
      </c>
      <c r="P135" s="41">
        <v>2233264</v>
      </c>
      <c r="Q135" s="41">
        <v>2513630</v>
      </c>
      <c r="R135" s="41">
        <v>2818646</v>
      </c>
      <c r="S135" s="41">
        <v>3148270</v>
      </c>
      <c r="T135" s="41">
        <v>3499833</v>
      </c>
      <c r="U135" s="41">
        <v>3869110</v>
      </c>
      <c r="V135" s="41">
        <v>4251409</v>
      </c>
      <c r="W135" s="41">
        <v>4642111</v>
      </c>
      <c r="X135" s="41">
        <v>5039152</v>
      </c>
      <c r="Y135" s="41">
        <v>5442175</v>
      </c>
      <c r="Z135" s="41">
        <v>5844520</v>
      </c>
      <c r="AA135" s="41">
        <v>6249462</v>
      </c>
      <c r="AB135" s="41">
        <v>6657145</v>
      </c>
      <c r="AC135" s="41">
        <v>7066939</v>
      </c>
      <c r="AD135" s="41">
        <v>7476097</v>
      </c>
      <c r="AE135" s="41">
        <v>7888446</v>
      </c>
      <c r="AF135" s="41">
        <v>8307469</v>
      </c>
      <c r="AG135" s="41">
        <v>8733268</v>
      </c>
    </row>
    <row r="136" spans="1:33" x14ac:dyDescent="0.35">
      <c r="A136" s="58" t="s">
        <v>79</v>
      </c>
      <c r="B136" s="42">
        <v>30</v>
      </c>
      <c r="C136" s="42">
        <v>244</v>
      </c>
      <c r="D136" s="42">
        <v>629</v>
      </c>
      <c r="E136" s="41">
        <v>1253</v>
      </c>
      <c r="F136" s="41">
        <v>2243</v>
      </c>
      <c r="G136" s="41">
        <v>4070</v>
      </c>
      <c r="H136" s="41">
        <v>7746</v>
      </c>
      <c r="I136" s="41">
        <v>14492</v>
      </c>
      <c r="J136" s="41">
        <v>25877</v>
      </c>
      <c r="K136" s="41">
        <v>43905</v>
      </c>
      <c r="L136" s="41">
        <v>70702</v>
      </c>
      <c r="M136" s="41">
        <v>108831</v>
      </c>
      <c r="N136" s="41">
        <v>160408</v>
      </c>
      <c r="O136" s="41">
        <v>227234</v>
      </c>
      <c r="P136" s="41">
        <v>309059</v>
      </c>
      <c r="Q136" s="41">
        <v>406570</v>
      </c>
      <c r="R136" s="41">
        <v>518747</v>
      </c>
      <c r="S136" s="41">
        <v>644535</v>
      </c>
      <c r="T136" s="41">
        <v>781662</v>
      </c>
      <c r="U136" s="41">
        <v>928027</v>
      </c>
      <c r="V136" s="41">
        <v>1080792</v>
      </c>
      <c r="W136" s="41">
        <v>1237689</v>
      </c>
      <c r="X136" s="41">
        <v>1396218</v>
      </c>
      <c r="Y136" s="41">
        <v>1555324</v>
      </c>
      <c r="Z136" s="41">
        <v>1712954</v>
      </c>
      <c r="AA136" s="41">
        <v>1869105</v>
      </c>
      <c r="AB136" s="41">
        <v>2022875</v>
      </c>
      <c r="AC136" s="41">
        <v>2174653</v>
      </c>
      <c r="AD136" s="41">
        <v>2323182</v>
      </c>
      <c r="AE136" s="41">
        <v>2470047</v>
      </c>
      <c r="AF136" s="41">
        <v>2616156</v>
      </c>
      <c r="AG136" s="41">
        <v>2763382</v>
      </c>
    </row>
    <row r="137" spans="1:33" x14ac:dyDescent="0.35">
      <c r="A137" s="58" t="s">
        <v>80</v>
      </c>
      <c r="B137" s="42">
        <v>0</v>
      </c>
      <c r="C137" s="42">
        <v>0</v>
      </c>
      <c r="D137" s="42">
        <v>0</v>
      </c>
      <c r="E137" s="42">
        <v>0</v>
      </c>
      <c r="F137" s="42">
        <v>0</v>
      </c>
      <c r="G137" s="42">
        <v>0</v>
      </c>
      <c r="H137" s="42">
        <v>0</v>
      </c>
      <c r="I137" s="42">
        <v>0</v>
      </c>
      <c r="J137" s="42">
        <v>0</v>
      </c>
      <c r="K137" s="42">
        <v>0</v>
      </c>
      <c r="L137" s="42">
        <v>0</v>
      </c>
      <c r="M137" s="42">
        <v>0</v>
      </c>
      <c r="N137" s="42">
        <v>0</v>
      </c>
      <c r="O137" s="42">
        <v>0</v>
      </c>
      <c r="P137" s="42">
        <v>0</v>
      </c>
      <c r="Q137" s="42">
        <v>0</v>
      </c>
      <c r="R137" s="42">
        <v>0</v>
      </c>
      <c r="S137" s="42">
        <v>0</v>
      </c>
      <c r="T137" s="42">
        <v>0</v>
      </c>
      <c r="U137" s="42">
        <v>0</v>
      </c>
      <c r="V137" s="42">
        <v>0</v>
      </c>
      <c r="W137" s="42">
        <v>0</v>
      </c>
      <c r="X137" s="42">
        <v>0</v>
      </c>
      <c r="Y137" s="42">
        <v>0</v>
      </c>
      <c r="Z137" s="42">
        <v>0</v>
      </c>
      <c r="AA137" s="42">
        <v>0</v>
      </c>
      <c r="AB137" s="42">
        <v>0</v>
      </c>
      <c r="AC137" s="42">
        <v>0</v>
      </c>
      <c r="AD137" s="42">
        <v>0</v>
      </c>
      <c r="AE137" s="42">
        <v>0</v>
      </c>
      <c r="AF137" s="42">
        <v>0</v>
      </c>
      <c r="AG137" s="42">
        <v>0</v>
      </c>
    </row>
    <row r="138" spans="1:33" x14ac:dyDescent="0.35">
      <c r="A138" s="58" t="s">
        <v>87</v>
      </c>
      <c r="B138" s="42">
        <v>0</v>
      </c>
      <c r="C138" s="42">
        <v>0</v>
      </c>
      <c r="D138" s="42">
        <v>0</v>
      </c>
      <c r="E138" s="42">
        <v>0</v>
      </c>
      <c r="F138" s="42">
        <v>0</v>
      </c>
      <c r="G138" s="42">
        <v>0</v>
      </c>
      <c r="H138" s="42">
        <v>0</v>
      </c>
      <c r="I138" s="42">
        <v>0</v>
      </c>
      <c r="J138" s="42">
        <v>0</v>
      </c>
      <c r="K138" s="42">
        <v>0</v>
      </c>
      <c r="L138" s="42">
        <v>0</v>
      </c>
      <c r="M138" s="42">
        <v>0</v>
      </c>
      <c r="N138" s="42">
        <v>0</v>
      </c>
      <c r="O138" s="42">
        <v>0</v>
      </c>
      <c r="P138" s="42">
        <v>0</v>
      </c>
      <c r="Q138" s="42">
        <v>0</v>
      </c>
      <c r="R138" s="42">
        <v>0</v>
      </c>
      <c r="S138" s="42">
        <v>0</v>
      </c>
      <c r="T138" s="42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C138" s="42">
        <v>0</v>
      </c>
      <c r="AD138" s="42">
        <v>0</v>
      </c>
      <c r="AE138" s="42">
        <v>0</v>
      </c>
      <c r="AF138" s="42">
        <v>0</v>
      </c>
      <c r="AG138" s="42">
        <v>0</v>
      </c>
    </row>
    <row r="139" spans="1:33" x14ac:dyDescent="0.35">
      <c r="A139" s="56" t="s">
        <v>81</v>
      </c>
      <c r="B139" s="59">
        <v>512</v>
      </c>
      <c r="C139" s="57">
        <v>1087</v>
      </c>
      <c r="D139" s="57">
        <v>1192</v>
      </c>
      <c r="E139" s="57">
        <v>1197</v>
      </c>
      <c r="F139" s="57">
        <v>1184</v>
      </c>
      <c r="G139" s="57">
        <v>1160</v>
      </c>
      <c r="H139" s="57">
        <v>1122</v>
      </c>
      <c r="I139" s="57">
        <v>1075</v>
      </c>
      <c r="J139" s="57">
        <v>1017</v>
      </c>
      <c r="K139" s="59">
        <v>950</v>
      </c>
      <c r="L139" s="59">
        <v>984</v>
      </c>
      <c r="M139" s="57">
        <v>2361</v>
      </c>
      <c r="N139" s="57">
        <v>5766</v>
      </c>
      <c r="O139" s="57">
        <v>11472</v>
      </c>
      <c r="P139" s="57">
        <v>19580</v>
      </c>
      <c r="Q139" s="57">
        <v>30234</v>
      </c>
      <c r="R139" s="57">
        <v>43471</v>
      </c>
      <c r="S139" s="57">
        <v>59282</v>
      </c>
      <c r="T139" s="57">
        <v>77619</v>
      </c>
      <c r="U139" s="57">
        <v>98393</v>
      </c>
      <c r="V139" s="57">
        <v>121467</v>
      </c>
      <c r="W139" s="57">
        <v>146847</v>
      </c>
      <c r="X139" s="57">
        <v>174559</v>
      </c>
      <c r="Y139" s="57">
        <v>204707</v>
      </c>
      <c r="Z139" s="57">
        <v>237189</v>
      </c>
      <c r="AA139" s="57">
        <v>271962</v>
      </c>
      <c r="AB139" s="57">
        <v>308997</v>
      </c>
      <c r="AC139" s="57">
        <v>348151</v>
      </c>
      <c r="AD139" s="57">
        <v>389129</v>
      </c>
      <c r="AE139" s="57">
        <v>432007</v>
      </c>
      <c r="AF139" s="57">
        <v>476884</v>
      </c>
      <c r="AG139" s="57">
        <v>523558</v>
      </c>
    </row>
    <row r="140" spans="1:33" x14ac:dyDescent="0.35">
      <c r="A140" s="58" t="s">
        <v>82</v>
      </c>
      <c r="B140" s="42">
        <v>46</v>
      </c>
      <c r="C140" s="42">
        <v>180</v>
      </c>
      <c r="D140" s="42">
        <v>205</v>
      </c>
      <c r="E140" s="42">
        <v>210</v>
      </c>
      <c r="F140" s="42">
        <v>211</v>
      </c>
      <c r="G140" s="42">
        <v>210</v>
      </c>
      <c r="H140" s="42">
        <v>208</v>
      </c>
      <c r="I140" s="42">
        <v>206</v>
      </c>
      <c r="J140" s="42">
        <v>202</v>
      </c>
      <c r="K140" s="42">
        <v>199</v>
      </c>
      <c r="L140" s="42">
        <v>242</v>
      </c>
      <c r="M140" s="42">
        <v>932</v>
      </c>
      <c r="N140" s="41">
        <v>2732</v>
      </c>
      <c r="O140" s="41">
        <v>5951</v>
      </c>
      <c r="P140" s="41">
        <v>10804</v>
      </c>
      <c r="Q140" s="41">
        <v>17531</v>
      </c>
      <c r="R140" s="41">
        <v>26324</v>
      </c>
      <c r="S140" s="41">
        <v>37326</v>
      </c>
      <c r="T140" s="41">
        <v>50652</v>
      </c>
      <c r="U140" s="41">
        <v>66357</v>
      </c>
      <c r="V140" s="41">
        <v>84443</v>
      </c>
      <c r="W140" s="41">
        <v>105002</v>
      </c>
      <c r="X140" s="41">
        <v>128158</v>
      </c>
      <c r="Y140" s="41">
        <v>154031</v>
      </c>
      <c r="Z140" s="41">
        <v>182584</v>
      </c>
      <c r="AA140" s="41">
        <v>213798</v>
      </c>
      <c r="AB140" s="41">
        <v>247645</v>
      </c>
      <c r="AC140" s="41">
        <v>283953</v>
      </c>
      <c r="AD140" s="41">
        <v>322448</v>
      </c>
      <c r="AE140" s="41">
        <v>363108</v>
      </c>
      <c r="AF140" s="41">
        <v>405953</v>
      </c>
      <c r="AG140" s="41">
        <v>450759</v>
      </c>
    </row>
    <row r="141" spans="1:33" x14ac:dyDescent="0.35">
      <c r="A141" s="58" t="s">
        <v>88</v>
      </c>
      <c r="B141" s="42">
        <v>466</v>
      </c>
      <c r="C141" s="42">
        <v>907</v>
      </c>
      <c r="D141" s="42">
        <v>987</v>
      </c>
      <c r="E141" s="42">
        <v>987</v>
      </c>
      <c r="F141" s="42">
        <v>973</v>
      </c>
      <c r="G141" s="42">
        <v>950</v>
      </c>
      <c r="H141" s="42">
        <v>914</v>
      </c>
      <c r="I141" s="42">
        <v>869</v>
      </c>
      <c r="J141" s="42">
        <v>815</v>
      </c>
      <c r="K141" s="42">
        <v>751</v>
      </c>
      <c r="L141" s="42">
        <v>742</v>
      </c>
      <c r="M141" s="41">
        <v>1429</v>
      </c>
      <c r="N141" s="41">
        <v>3034</v>
      </c>
      <c r="O141" s="41">
        <v>5521</v>
      </c>
      <c r="P141" s="41">
        <v>8776</v>
      </c>
      <c r="Q141" s="41">
        <v>12703</v>
      </c>
      <c r="R141" s="41">
        <v>17147</v>
      </c>
      <c r="S141" s="41">
        <v>21956</v>
      </c>
      <c r="T141" s="41">
        <v>26967</v>
      </c>
      <c r="U141" s="41">
        <v>32036</v>
      </c>
      <c r="V141" s="41">
        <v>37024</v>
      </c>
      <c r="W141" s="41">
        <v>41845</v>
      </c>
      <c r="X141" s="41">
        <v>46401</v>
      </c>
      <c r="Y141" s="41">
        <v>50676</v>
      </c>
      <c r="Z141" s="41">
        <v>54605</v>
      </c>
      <c r="AA141" s="41">
        <v>58164</v>
      </c>
      <c r="AB141" s="41">
        <v>61352</v>
      </c>
      <c r="AC141" s="41">
        <v>64198</v>
      </c>
      <c r="AD141" s="41">
        <v>66681</v>
      </c>
      <c r="AE141" s="41">
        <v>68899</v>
      </c>
      <c r="AF141" s="41">
        <v>70931</v>
      </c>
      <c r="AG141" s="41">
        <v>72799</v>
      </c>
    </row>
    <row r="142" spans="1:33" x14ac:dyDescent="0.35">
      <c r="A142" s="54" t="s">
        <v>91</v>
      </c>
      <c r="B142" s="55">
        <v>6221543</v>
      </c>
      <c r="C142" s="55">
        <v>6325780</v>
      </c>
      <c r="D142" s="55">
        <v>6410199</v>
      </c>
      <c r="E142" s="55">
        <v>6476719</v>
      </c>
      <c r="F142" s="55">
        <v>6539609</v>
      </c>
      <c r="G142" s="55">
        <v>6599173</v>
      </c>
      <c r="H142" s="55">
        <v>6658449</v>
      </c>
      <c r="I142" s="55">
        <v>6717082</v>
      </c>
      <c r="J142" s="55">
        <v>6769688</v>
      </c>
      <c r="K142" s="55">
        <v>6816411</v>
      </c>
      <c r="L142" s="55">
        <v>6858310</v>
      </c>
      <c r="M142" s="55">
        <v>6897365</v>
      </c>
      <c r="N142" s="55">
        <v>6935027</v>
      </c>
      <c r="O142" s="55">
        <v>6976435</v>
      </c>
      <c r="P142" s="55">
        <v>7014156</v>
      </c>
      <c r="Q142" s="55">
        <v>7053747</v>
      </c>
      <c r="R142" s="55">
        <v>7094742</v>
      </c>
      <c r="S142" s="55">
        <v>7136784</v>
      </c>
      <c r="T142" s="55">
        <v>7179124</v>
      </c>
      <c r="U142" s="55">
        <v>7221838</v>
      </c>
      <c r="V142" s="55">
        <v>7265064</v>
      </c>
      <c r="W142" s="55">
        <v>7306021</v>
      </c>
      <c r="X142" s="55">
        <v>7348791</v>
      </c>
      <c r="Y142" s="55">
        <v>7393319</v>
      </c>
      <c r="Z142" s="55">
        <v>7441505</v>
      </c>
      <c r="AA142" s="55">
        <v>7492039</v>
      </c>
      <c r="AB142" s="55">
        <v>7544511</v>
      </c>
      <c r="AC142" s="55">
        <v>7596652</v>
      </c>
      <c r="AD142" s="55">
        <v>7649452</v>
      </c>
      <c r="AE142" s="55">
        <v>7702962</v>
      </c>
      <c r="AF142" s="55">
        <v>7757602</v>
      </c>
      <c r="AG142" s="55">
        <v>7813580</v>
      </c>
    </row>
    <row r="143" spans="1:33" x14ac:dyDescent="0.35">
      <c r="A143" s="56" t="s">
        <v>72</v>
      </c>
      <c r="B143" s="57">
        <v>6221450</v>
      </c>
      <c r="C143" s="57">
        <v>6325644</v>
      </c>
      <c r="D143" s="57">
        <v>6410061</v>
      </c>
      <c r="E143" s="57">
        <v>6476581</v>
      </c>
      <c r="F143" s="57">
        <v>6539471</v>
      </c>
      <c r="G143" s="57">
        <v>6599035</v>
      </c>
      <c r="H143" s="57">
        <v>6658310</v>
      </c>
      <c r="I143" s="57">
        <v>6716942</v>
      </c>
      <c r="J143" s="57">
        <v>6769549</v>
      </c>
      <c r="K143" s="57">
        <v>6816268</v>
      </c>
      <c r="L143" s="57">
        <v>6858086</v>
      </c>
      <c r="M143" s="57">
        <v>6896324</v>
      </c>
      <c r="N143" s="57">
        <v>6931809</v>
      </c>
      <c r="O143" s="57">
        <v>6969436</v>
      </c>
      <c r="P143" s="57">
        <v>7001616</v>
      </c>
      <c r="Q143" s="57">
        <v>7033687</v>
      </c>
      <c r="R143" s="57">
        <v>7065136</v>
      </c>
      <c r="S143" s="57">
        <v>7095404</v>
      </c>
      <c r="T143" s="57">
        <v>7123723</v>
      </c>
      <c r="U143" s="57">
        <v>7150162</v>
      </c>
      <c r="V143" s="57">
        <v>7174973</v>
      </c>
      <c r="W143" s="57">
        <v>7195478</v>
      </c>
      <c r="X143" s="57">
        <v>7215766</v>
      </c>
      <c r="Y143" s="57">
        <v>7235670</v>
      </c>
      <c r="Z143" s="57">
        <v>7257139</v>
      </c>
      <c r="AA143" s="57">
        <v>7278953</v>
      </c>
      <c r="AB143" s="57">
        <v>7300726</v>
      </c>
      <c r="AC143" s="57">
        <v>7320470</v>
      </c>
      <c r="AD143" s="57">
        <v>7339049</v>
      </c>
      <c r="AE143" s="57">
        <v>7356843</v>
      </c>
      <c r="AF143" s="57">
        <v>7374293</v>
      </c>
      <c r="AG143" s="57">
        <v>7391953</v>
      </c>
    </row>
    <row r="144" spans="1:33" x14ac:dyDescent="0.35">
      <c r="A144" s="58" t="s">
        <v>74</v>
      </c>
      <c r="B144" s="41">
        <v>6221004</v>
      </c>
      <c r="C144" s="41">
        <v>6325019</v>
      </c>
      <c r="D144" s="41">
        <v>6409206</v>
      </c>
      <c r="E144" s="41">
        <v>6475437</v>
      </c>
      <c r="F144" s="41">
        <v>6537969</v>
      </c>
      <c r="G144" s="41">
        <v>6597091</v>
      </c>
      <c r="H144" s="41">
        <v>6655810</v>
      </c>
      <c r="I144" s="41">
        <v>6713743</v>
      </c>
      <c r="J144" s="41">
        <v>6765486</v>
      </c>
      <c r="K144" s="41">
        <v>6811132</v>
      </c>
      <c r="L144" s="41">
        <v>6851647</v>
      </c>
      <c r="M144" s="41">
        <v>6888309</v>
      </c>
      <c r="N144" s="41">
        <v>6921850</v>
      </c>
      <c r="O144" s="41">
        <v>6957029</v>
      </c>
      <c r="P144" s="41">
        <v>6986152</v>
      </c>
      <c r="Q144" s="41">
        <v>7014380</v>
      </c>
      <c r="R144" s="41">
        <v>7041055</v>
      </c>
      <c r="S144" s="41">
        <v>7065367</v>
      </c>
      <c r="T144" s="41">
        <v>7086233</v>
      </c>
      <c r="U144" s="41">
        <v>7103290</v>
      </c>
      <c r="V144" s="41">
        <v>7116441</v>
      </c>
      <c r="W144" s="41">
        <v>7122355</v>
      </c>
      <c r="X144" s="41">
        <v>7124586</v>
      </c>
      <c r="Y144" s="41">
        <v>7122047</v>
      </c>
      <c r="Z144" s="41">
        <v>7115993</v>
      </c>
      <c r="AA144" s="41">
        <v>7103912</v>
      </c>
      <c r="AB144" s="41">
        <v>7084654</v>
      </c>
      <c r="AC144" s="41">
        <v>7054881</v>
      </c>
      <c r="AD144" s="41">
        <v>7014664</v>
      </c>
      <c r="AE144" s="41">
        <v>6962823</v>
      </c>
      <c r="AF144" s="41">
        <v>6899218</v>
      </c>
      <c r="AG144" s="41">
        <v>6822844</v>
      </c>
    </row>
    <row r="145" spans="1:33" x14ac:dyDescent="0.35">
      <c r="A145" s="58" t="s">
        <v>75</v>
      </c>
      <c r="B145" s="42">
        <v>31</v>
      </c>
      <c r="C145" s="42">
        <v>48</v>
      </c>
      <c r="D145" s="42">
        <v>74</v>
      </c>
      <c r="E145" s="42">
        <v>109</v>
      </c>
      <c r="F145" s="42">
        <v>155</v>
      </c>
      <c r="G145" s="42">
        <v>214</v>
      </c>
      <c r="H145" s="42">
        <v>297</v>
      </c>
      <c r="I145" s="42">
        <v>403</v>
      </c>
      <c r="J145" s="42">
        <v>542</v>
      </c>
      <c r="K145" s="42">
        <v>722</v>
      </c>
      <c r="L145" s="42">
        <v>956</v>
      </c>
      <c r="M145" s="41">
        <v>1239</v>
      </c>
      <c r="N145" s="41">
        <v>1597</v>
      </c>
      <c r="O145" s="41">
        <v>2068</v>
      </c>
      <c r="P145" s="41">
        <v>2687</v>
      </c>
      <c r="Q145" s="41">
        <v>3490</v>
      </c>
      <c r="R145" s="41">
        <v>4510</v>
      </c>
      <c r="S145" s="41">
        <v>5792</v>
      </c>
      <c r="T145" s="41">
        <v>7430</v>
      </c>
      <c r="U145" s="41">
        <v>9539</v>
      </c>
      <c r="V145" s="41">
        <v>12219</v>
      </c>
      <c r="W145" s="41">
        <v>15633</v>
      </c>
      <c r="X145" s="41">
        <v>19938</v>
      </c>
      <c r="Y145" s="41">
        <v>25379</v>
      </c>
      <c r="Z145" s="41">
        <v>32143</v>
      </c>
      <c r="AA145" s="41">
        <v>40557</v>
      </c>
      <c r="AB145" s="41">
        <v>50841</v>
      </c>
      <c r="AC145" s="41">
        <v>63339</v>
      </c>
      <c r="AD145" s="41">
        <v>78236</v>
      </c>
      <c r="AE145" s="41">
        <v>95878</v>
      </c>
      <c r="AF145" s="41">
        <v>116339</v>
      </c>
      <c r="AG145" s="41">
        <v>139892</v>
      </c>
    </row>
    <row r="146" spans="1:33" x14ac:dyDescent="0.35">
      <c r="A146" s="58" t="s">
        <v>92</v>
      </c>
      <c r="B146" s="42">
        <v>397</v>
      </c>
      <c r="C146" s="42">
        <v>550</v>
      </c>
      <c r="D146" s="42">
        <v>740</v>
      </c>
      <c r="E146" s="42">
        <v>967</v>
      </c>
      <c r="F146" s="41">
        <v>1243</v>
      </c>
      <c r="G146" s="41">
        <v>1574</v>
      </c>
      <c r="H146" s="41">
        <v>1975</v>
      </c>
      <c r="I146" s="41">
        <v>2469</v>
      </c>
      <c r="J146" s="41">
        <v>3059</v>
      </c>
      <c r="K146" s="41">
        <v>3768</v>
      </c>
      <c r="L146" s="41">
        <v>4593</v>
      </c>
      <c r="M146" s="41">
        <v>5559</v>
      </c>
      <c r="N146" s="41">
        <v>6721</v>
      </c>
      <c r="O146" s="41">
        <v>8132</v>
      </c>
      <c r="P146" s="41">
        <v>9809</v>
      </c>
      <c r="Q146" s="41">
        <v>11824</v>
      </c>
      <c r="R146" s="41">
        <v>14243</v>
      </c>
      <c r="S146" s="41">
        <v>17167</v>
      </c>
      <c r="T146" s="41">
        <v>20669</v>
      </c>
      <c r="U146" s="41">
        <v>24880</v>
      </c>
      <c r="V146" s="41">
        <v>29884</v>
      </c>
      <c r="W146" s="41">
        <v>35870</v>
      </c>
      <c r="X146" s="41">
        <v>42947</v>
      </c>
      <c r="Y146" s="41">
        <v>51367</v>
      </c>
      <c r="Z146" s="41">
        <v>61251</v>
      </c>
      <c r="AA146" s="41">
        <v>72951</v>
      </c>
      <c r="AB146" s="41">
        <v>86553</v>
      </c>
      <c r="AC146" s="41">
        <v>102368</v>
      </c>
      <c r="AD146" s="41">
        <v>120506</v>
      </c>
      <c r="AE146" s="41">
        <v>141358</v>
      </c>
      <c r="AF146" s="41">
        <v>164978</v>
      </c>
      <c r="AG146" s="41">
        <v>191797</v>
      </c>
    </row>
    <row r="147" spans="1:33" x14ac:dyDescent="0.35">
      <c r="A147" s="58" t="s">
        <v>86</v>
      </c>
      <c r="B147" s="42">
        <v>18</v>
      </c>
      <c r="C147" s="42">
        <v>27</v>
      </c>
      <c r="D147" s="42">
        <v>41</v>
      </c>
      <c r="E147" s="42">
        <v>68</v>
      </c>
      <c r="F147" s="42">
        <v>104</v>
      </c>
      <c r="G147" s="42">
        <v>156</v>
      </c>
      <c r="H147" s="42">
        <v>228</v>
      </c>
      <c r="I147" s="42">
        <v>327</v>
      </c>
      <c r="J147" s="42">
        <v>462</v>
      </c>
      <c r="K147" s="42">
        <v>646</v>
      </c>
      <c r="L147" s="42">
        <v>890</v>
      </c>
      <c r="M147" s="41">
        <v>1217</v>
      </c>
      <c r="N147" s="41">
        <v>1641</v>
      </c>
      <c r="O147" s="41">
        <v>2207</v>
      </c>
      <c r="P147" s="41">
        <v>2968</v>
      </c>
      <c r="Q147" s="41">
        <v>3993</v>
      </c>
      <c r="R147" s="41">
        <v>5328</v>
      </c>
      <c r="S147" s="41">
        <v>7078</v>
      </c>
      <c r="T147" s="41">
        <v>9391</v>
      </c>
      <c r="U147" s="41">
        <v>12453</v>
      </c>
      <c r="V147" s="41">
        <v>16429</v>
      </c>
      <c r="W147" s="41">
        <v>21620</v>
      </c>
      <c r="X147" s="41">
        <v>28295</v>
      </c>
      <c r="Y147" s="41">
        <v>36877</v>
      </c>
      <c r="Z147" s="41">
        <v>47752</v>
      </c>
      <c r="AA147" s="41">
        <v>61533</v>
      </c>
      <c r="AB147" s="41">
        <v>78678</v>
      </c>
      <c r="AC147" s="41">
        <v>99882</v>
      </c>
      <c r="AD147" s="41">
        <v>125643</v>
      </c>
      <c r="AE147" s="41">
        <v>156784</v>
      </c>
      <c r="AF147" s="41">
        <v>193758</v>
      </c>
      <c r="AG147" s="41">
        <v>237420</v>
      </c>
    </row>
    <row r="148" spans="1:33" x14ac:dyDescent="0.35">
      <c r="A148" s="56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</row>
    <row r="149" spans="1:33" x14ac:dyDescent="0.35">
      <c r="A149" s="58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</row>
    <row r="150" spans="1:33" x14ac:dyDescent="0.35">
      <c r="A150" s="58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</row>
    <row r="151" spans="1:33" x14ac:dyDescent="0.35">
      <c r="A151" s="58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</row>
    <row r="152" spans="1:33" x14ac:dyDescent="0.35">
      <c r="A152" s="58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</row>
    <row r="153" spans="1:33" x14ac:dyDescent="0.35">
      <c r="A153" s="56" t="s">
        <v>77</v>
      </c>
      <c r="B153" s="59">
        <v>4</v>
      </c>
      <c r="C153" s="59">
        <v>9</v>
      </c>
      <c r="D153" s="59">
        <v>10</v>
      </c>
      <c r="E153" s="59">
        <v>10</v>
      </c>
      <c r="F153" s="59">
        <v>10</v>
      </c>
      <c r="G153" s="59">
        <v>10</v>
      </c>
      <c r="H153" s="59">
        <v>11</v>
      </c>
      <c r="I153" s="59">
        <v>12</v>
      </c>
      <c r="J153" s="59">
        <v>14</v>
      </c>
      <c r="K153" s="59">
        <v>25</v>
      </c>
      <c r="L153" s="59">
        <v>116</v>
      </c>
      <c r="M153" s="59">
        <v>444</v>
      </c>
      <c r="N153" s="57">
        <v>1106</v>
      </c>
      <c r="O153" s="57">
        <v>2175</v>
      </c>
      <c r="P153" s="57">
        <v>3696</v>
      </c>
      <c r="Q153" s="57">
        <v>5743</v>
      </c>
      <c r="R153" s="57">
        <v>8345</v>
      </c>
      <c r="S153" s="57">
        <v>11551</v>
      </c>
      <c r="T153" s="57">
        <v>15375</v>
      </c>
      <c r="U153" s="57">
        <v>19842</v>
      </c>
      <c r="V153" s="57">
        <v>24925</v>
      </c>
      <c r="W153" s="57">
        <v>30592</v>
      </c>
      <c r="X153" s="57">
        <v>36823</v>
      </c>
      <c r="Y153" s="57">
        <v>43676</v>
      </c>
      <c r="Z153" s="57">
        <v>51167</v>
      </c>
      <c r="AA153" s="57">
        <v>59239</v>
      </c>
      <c r="AB153" s="57">
        <v>67923</v>
      </c>
      <c r="AC153" s="57">
        <v>77117</v>
      </c>
      <c r="AD153" s="57">
        <v>86847</v>
      </c>
      <c r="AE153" s="57">
        <v>97034</v>
      </c>
      <c r="AF153" s="57">
        <v>107672</v>
      </c>
      <c r="AG153" s="57">
        <v>118644</v>
      </c>
    </row>
    <row r="154" spans="1:33" x14ac:dyDescent="0.35">
      <c r="A154" s="58" t="s">
        <v>78</v>
      </c>
      <c r="B154" s="42">
        <v>0</v>
      </c>
      <c r="C154" s="42">
        <v>0</v>
      </c>
      <c r="D154" s="42">
        <v>0</v>
      </c>
      <c r="E154" s="42">
        <v>0</v>
      </c>
      <c r="F154" s="42">
        <v>0</v>
      </c>
      <c r="G154" s="42">
        <v>0</v>
      </c>
      <c r="H154" s="42">
        <v>0</v>
      </c>
      <c r="I154" s="42">
        <v>0</v>
      </c>
      <c r="J154" s="42">
        <v>0</v>
      </c>
      <c r="K154" s="42">
        <v>0</v>
      </c>
      <c r="L154" s="42">
        <v>0</v>
      </c>
      <c r="M154" s="42">
        <v>0</v>
      </c>
      <c r="N154" s="42">
        <v>0</v>
      </c>
      <c r="O154" s="42">
        <v>0</v>
      </c>
      <c r="P154" s="42">
        <v>0</v>
      </c>
      <c r="Q154" s="42">
        <v>0</v>
      </c>
      <c r="R154" s="42">
        <v>0</v>
      </c>
      <c r="S154" s="42">
        <v>0</v>
      </c>
      <c r="T154" s="42">
        <v>0</v>
      </c>
      <c r="U154" s="42">
        <v>0</v>
      </c>
      <c r="V154" s="42">
        <v>0</v>
      </c>
      <c r="W154" s="42">
        <v>0</v>
      </c>
      <c r="X154" s="42">
        <v>0</v>
      </c>
      <c r="Y154" s="42">
        <v>0</v>
      </c>
      <c r="Z154" s="42">
        <v>0</v>
      </c>
      <c r="AA154" s="42">
        <v>0</v>
      </c>
      <c r="AB154" s="42">
        <v>0</v>
      </c>
      <c r="AC154" s="42">
        <v>0</v>
      </c>
      <c r="AD154" s="42">
        <v>0</v>
      </c>
      <c r="AE154" s="42">
        <v>0</v>
      </c>
      <c r="AF154" s="42">
        <v>0</v>
      </c>
      <c r="AG154" s="42">
        <v>0</v>
      </c>
    </row>
    <row r="155" spans="1:33" x14ac:dyDescent="0.35">
      <c r="A155" s="58" t="s">
        <v>79</v>
      </c>
      <c r="B155" s="42">
        <v>0</v>
      </c>
      <c r="C155" s="42">
        <v>0</v>
      </c>
      <c r="D155" s="42">
        <v>0</v>
      </c>
      <c r="E155" s="42">
        <v>0</v>
      </c>
      <c r="F155" s="42">
        <v>0</v>
      </c>
      <c r="G155" s="42">
        <v>0</v>
      </c>
      <c r="H155" s="42">
        <v>0</v>
      </c>
      <c r="I155" s="42">
        <v>0</v>
      </c>
      <c r="J155" s="42">
        <v>0</v>
      </c>
      <c r="K155" s="42">
        <v>0</v>
      </c>
      <c r="L155" s="42">
        <v>0</v>
      </c>
      <c r="M155" s="42">
        <v>0</v>
      </c>
      <c r="N155" s="42">
        <v>0</v>
      </c>
      <c r="O155" s="42">
        <v>0</v>
      </c>
      <c r="P155" s="42">
        <v>0</v>
      </c>
      <c r="Q155" s="42">
        <v>0</v>
      </c>
      <c r="R155" s="42">
        <v>0</v>
      </c>
      <c r="S155" s="42">
        <v>0</v>
      </c>
      <c r="T155" s="42">
        <v>0</v>
      </c>
      <c r="U155" s="42">
        <v>0</v>
      </c>
      <c r="V155" s="42">
        <v>0</v>
      </c>
      <c r="W155" s="42">
        <v>0</v>
      </c>
      <c r="X155" s="42">
        <v>0</v>
      </c>
      <c r="Y155" s="42">
        <v>0</v>
      </c>
      <c r="Z155" s="42">
        <v>0</v>
      </c>
      <c r="AA155" s="42">
        <v>0</v>
      </c>
      <c r="AB155" s="42">
        <v>0</v>
      </c>
      <c r="AC155" s="42">
        <v>0</v>
      </c>
      <c r="AD155" s="42">
        <v>0</v>
      </c>
      <c r="AE155" s="42">
        <v>0</v>
      </c>
      <c r="AF155" s="42">
        <v>0</v>
      </c>
      <c r="AG155" s="42">
        <v>0</v>
      </c>
    </row>
    <row r="156" spans="1:33" x14ac:dyDescent="0.35">
      <c r="A156" s="58" t="s">
        <v>80</v>
      </c>
      <c r="B156" s="42">
        <v>4</v>
      </c>
      <c r="C156" s="42">
        <v>9</v>
      </c>
      <c r="D156" s="42">
        <v>10</v>
      </c>
      <c r="E156" s="42">
        <v>10</v>
      </c>
      <c r="F156" s="42">
        <v>10</v>
      </c>
      <c r="G156" s="42">
        <v>10</v>
      </c>
      <c r="H156" s="42">
        <v>11</v>
      </c>
      <c r="I156" s="42">
        <v>12</v>
      </c>
      <c r="J156" s="42">
        <v>14</v>
      </c>
      <c r="K156" s="42">
        <v>25</v>
      </c>
      <c r="L156" s="42">
        <v>116</v>
      </c>
      <c r="M156" s="42">
        <v>444</v>
      </c>
      <c r="N156" s="41">
        <v>1106</v>
      </c>
      <c r="O156" s="41">
        <v>2175</v>
      </c>
      <c r="P156" s="41">
        <v>3696</v>
      </c>
      <c r="Q156" s="41">
        <v>5743</v>
      </c>
      <c r="R156" s="41">
        <v>8345</v>
      </c>
      <c r="S156" s="41">
        <v>11551</v>
      </c>
      <c r="T156" s="41">
        <v>15375</v>
      </c>
      <c r="U156" s="41">
        <v>19842</v>
      </c>
      <c r="V156" s="41">
        <v>24925</v>
      </c>
      <c r="W156" s="41">
        <v>30592</v>
      </c>
      <c r="X156" s="41">
        <v>36823</v>
      </c>
      <c r="Y156" s="41">
        <v>43676</v>
      </c>
      <c r="Z156" s="41">
        <v>51167</v>
      </c>
      <c r="AA156" s="41">
        <v>59239</v>
      </c>
      <c r="AB156" s="41">
        <v>67923</v>
      </c>
      <c r="AC156" s="41">
        <v>77117</v>
      </c>
      <c r="AD156" s="41">
        <v>86847</v>
      </c>
      <c r="AE156" s="41">
        <v>97034</v>
      </c>
      <c r="AF156" s="41">
        <v>107672</v>
      </c>
      <c r="AG156" s="41">
        <v>118644</v>
      </c>
    </row>
    <row r="157" spans="1:33" x14ac:dyDescent="0.35">
      <c r="A157" s="58" t="s">
        <v>87</v>
      </c>
      <c r="B157" s="42">
        <v>0</v>
      </c>
      <c r="C157" s="42">
        <v>0</v>
      </c>
      <c r="D157" s="42">
        <v>0</v>
      </c>
      <c r="E157" s="42">
        <v>0</v>
      </c>
      <c r="F157" s="42">
        <v>0</v>
      </c>
      <c r="G157" s="42">
        <v>0</v>
      </c>
      <c r="H157" s="42">
        <v>0</v>
      </c>
      <c r="I157" s="42">
        <v>0</v>
      </c>
      <c r="J157" s="42">
        <v>0</v>
      </c>
      <c r="K157" s="42">
        <v>0</v>
      </c>
      <c r="L157" s="42">
        <v>0</v>
      </c>
      <c r="M157" s="42">
        <v>0</v>
      </c>
      <c r="N157" s="42">
        <v>0</v>
      </c>
      <c r="O157" s="42">
        <v>0</v>
      </c>
      <c r="P157" s="42">
        <v>0</v>
      </c>
      <c r="Q157" s="42">
        <v>0</v>
      </c>
      <c r="R157" s="42">
        <v>0</v>
      </c>
      <c r="S157" s="42">
        <v>0</v>
      </c>
      <c r="T157" s="42">
        <v>0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C157" s="42">
        <v>0</v>
      </c>
      <c r="AD157" s="42">
        <v>0</v>
      </c>
      <c r="AE157" s="42">
        <v>0</v>
      </c>
      <c r="AF157" s="42">
        <v>0</v>
      </c>
      <c r="AG157" s="42">
        <v>0</v>
      </c>
    </row>
    <row r="158" spans="1:33" x14ac:dyDescent="0.35">
      <c r="A158" s="56" t="s">
        <v>81</v>
      </c>
      <c r="B158" s="59">
        <v>89</v>
      </c>
      <c r="C158" s="59">
        <v>127</v>
      </c>
      <c r="D158" s="59">
        <v>128</v>
      </c>
      <c r="E158" s="59">
        <v>128</v>
      </c>
      <c r="F158" s="59">
        <v>128</v>
      </c>
      <c r="G158" s="59">
        <v>128</v>
      </c>
      <c r="H158" s="59">
        <v>128</v>
      </c>
      <c r="I158" s="59">
        <v>128</v>
      </c>
      <c r="J158" s="59">
        <v>125</v>
      </c>
      <c r="K158" s="59">
        <v>118</v>
      </c>
      <c r="L158" s="59">
        <v>108</v>
      </c>
      <c r="M158" s="59">
        <v>597</v>
      </c>
      <c r="N158" s="57">
        <v>2112</v>
      </c>
      <c r="O158" s="57">
        <v>4824</v>
      </c>
      <c r="P158" s="57">
        <v>8844</v>
      </c>
      <c r="Q158" s="57">
        <v>14317</v>
      </c>
      <c r="R158" s="57">
        <v>21261</v>
      </c>
      <c r="S158" s="57">
        <v>29829</v>
      </c>
      <c r="T158" s="57">
        <v>40026</v>
      </c>
      <c r="U158" s="57">
        <v>51834</v>
      </c>
      <c r="V158" s="57">
        <v>65166</v>
      </c>
      <c r="W158" s="57">
        <v>79951</v>
      </c>
      <c r="X158" s="57">
        <v>96202</v>
      </c>
      <c r="Y158" s="57">
        <v>113973</v>
      </c>
      <c r="Z158" s="57">
        <v>133199</v>
      </c>
      <c r="AA158" s="57">
        <v>153847</v>
      </c>
      <c r="AB158" s="57">
        <v>175862</v>
      </c>
      <c r="AC158" s="57">
        <v>199065</v>
      </c>
      <c r="AD158" s="57">
        <v>223556</v>
      </c>
      <c r="AE158" s="57">
        <v>249085</v>
      </c>
      <c r="AF158" s="57">
        <v>275637</v>
      </c>
      <c r="AG158" s="57">
        <v>302983</v>
      </c>
    </row>
    <row r="159" spans="1:33" x14ac:dyDescent="0.35">
      <c r="A159" s="58" t="s">
        <v>82</v>
      </c>
      <c r="B159" s="42">
        <v>1</v>
      </c>
      <c r="C159" s="42">
        <v>4</v>
      </c>
      <c r="D159" s="42">
        <v>4</v>
      </c>
      <c r="E159" s="42">
        <v>4</v>
      </c>
      <c r="F159" s="42">
        <v>4</v>
      </c>
      <c r="G159" s="42">
        <v>4</v>
      </c>
      <c r="H159" s="42">
        <v>4</v>
      </c>
      <c r="I159" s="42">
        <v>4</v>
      </c>
      <c r="J159" s="42">
        <v>4</v>
      </c>
      <c r="K159" s="42">
        <v>4</v>
      </c>
      <c r="L159" s="42">
        <v>4</v>
      </c>
      <c r="M159" s="42">
        <v>237</v>
      </c>
      <c r="N159" s="41">
        <v>1011</v>
      </c>
      <c r="O159" s="41">
        <v>2500</v>
      </c>
      <c r="P159" s="41">
        <v>4851</v>
      </c>
      <c r="Q159" s="41">
        <v>8246</v>
      </c>
      <c r="R159" s="41">
        <v>12795</v>
      </c>
      <c r="S159" s="41">
        <v>18687</v>
      </c>
      <c r="T159" s="41">
        <v>26034</v>
      </c>
      <c r="U159" s="41">
        <v>34868</v>
      </c>
      <c r="V159" s="41">
        <v>45236</v>
      </c>
      <c r="W159" s="41">
        <v>57114</v>
      </c>
      <c r="X159" s="41">
        <v>70625</v>
      </c>
      <c r="Y159" s="41">
        <v>85817</v>
      </c>
      <c r="Z159" s="41">
        <v>102672</v>
      </c>
      <c r="AA159" s="41">
        <v>121144</v>
      </c>
      <c r="AB159" s="41">
        <v>141245</v>
      </c>
      <c r="AC159" s="41">
        <v>162724</v>
      </c>
      <c r="AD159" s="41">
        <v>185672</v>
      </c>
      <c r="AE159" s="41">
        <v>209820</v>
      </c>
      <c r="AF159" s="41">
        <v>235156</v>
      </c>
      <c r="AG159" s="41">
        <v>261375</v>
      </c>
    </row>
    <row r="160" spans="1:33" x14ac:dyDescent="0.35">
      <c r="A160" s="60" t="s">
        <v>88</v>
      </c>
      <c r="B160" s="61">
        <v>88</v>
      </c>
      <c r="C160" s="61">
        <v>123</v>
      </c>
      <c r="D160" s="61">
        <v>124</v>
      </c>
      <c r="E160" s="61">
        <v>124</v>
      </c>
      <c r="F160" s="61">
        <v>124</v>
      </c>
      <c r="G160" s="61">
        <v>124</v>
      </c>
      <c r="H160" s="61">
        <v>124</v>
      </c>
      <c r="I160" s="61">
        <v>124</v>
      </c>
      <c r="J160" s="61">
        <v>121</v>
      </c>
      <c r="K160" s="61">
        <v>114</v>
      </c>
      <c r="L160" s="61">
        <v>104</v>
      </c>
      <c r="M160" s="61">
        <v>360</v>
      </c>
      <c r="N160" s="44">
        <v>1101</v>
      </c>
      <c r="O160" s="44">
        <v>2324</v>
      </c>
      <c r="P160" s="44">
        <v>3993</v>
      </c>
      <c r="Q160" s="44">
        <v>6071</v>
      </c>
      <c r="R160" s="44">
        <v>8466</v>
      </c>
      <c r="S160" s="44">
        <v>11142</v>
      </c>
      <c r="T160" s="44">
        <v>13992</v>
      </c>
      <c r="U160" s="44">
        <v>16966</v>
      </c>
      <c r="V160" s="44">
        <v>19930</v>
      </c>
      <c r="W160" s="44">
        <v>22837</v>
      </c>
      <c r="X160" s="44">
        <v>25577</v>
      </c>
      <c r="Y160" s="44">
        <v>28156</v>
      </c>
      <c r="Z160" s="44">
        <v>30527</v>
      </c>
      <c r="AA160" s="44">
        <v>32703</v>
      </c>
      <c r="AB160" s="44">
        <v>34617</v>
      </c>
      <c r="AC160" s="44">
        <v>36341</v>
      </c>
      <c r="AD160" s="44">
        <v>37884</v>
      </c>
      <c r="AE160" s="44">
        <v>39265</v>
      </c>
      <c r="AF160" s="44">
        <v>40481</v>
      </c>
      <c r="AG160" s="44">
        <v>41608</v>
      </c>
    </row>
    <row r="161" spans="1:33" x14ac:dyDescent="0.35">
      <c r="A161" s="54" t="s">
        <v>93</v>
      </c>
      <c r="B161" s="55">
        <v>573272</v>
      </c>
      <c r="C161" s="55">
        <v>585902</v>
      </c>
      <c r="D161" s="55">
        <v>597249</v>
      </c>
      <c r="E161" s="55">
        <v>607366</v>
      </c>
      <c r="F161" s="55">
        <v>617124</v>
      </c>
      <c r="G161" s="55">
        <v>626600</v>
      </c>
      <c r="H161" s="55">
        <v>635907</v>
      </c>
      <c r="I161" s="55">
        <v>644339</v>
      </c>
      <c r="J161" s="55">
        <v>652261</v>
      </c>
      <c r="K161" s="55">
        <v>659939</v>
      </c>
      <c r="L161" s="55">
        <v>667517</v>
      </c>
      <c r="M161" s="55">
        <v>675050</v>
      </c>
      <c r="N161" s="55">
        <v>682560</v>
      </c>
      <c r="O161" s="55">
        <v>690298</v>
      </c>
      <c r="P161" s="55">
        <v>697454</v>
      </c>
      <c r="Q161" s="55">
        <v>704743</v>
      </c>
      <c r="R161" s="55">
        <v>712190</v>
      </c>
      <c r="S161" s="55">
        <v>719868</v>
      </c>
      <c r="T161" s="55">
        <v>727789</v>
      </c>
      <c r="U161" s="55">
        <v>735938</v>
      </c>
      <c r="V161" s="55">
        <v>744308</v>
      </c>
      <c r="W161" s="55">
        <v>752968</v>
      </c>
      <c r="X161" s="55">
        <v>761968</v>
      </c>
      <c r="Y161" s="55">
        <v>771273</v>
      </c>
      <c r="Z161" s="55">
        <v>780842</v>
      </c>
      <c r="AA161" s="55">
        <v>790583</v>
      </c>
      <c r="AB161" s="55">
        <v>800570</v>
      </c>
      <c r="AC161" s="55">
        <v>810711</v>
      </c>
      <c r="AD161" s="55">
        <v>820983</v>
      </c>
      <c r="AE161" s="55">
        <v>831398</v>
      </c>
      <c r="AF161" s="55">
        <v>841970</v>
      </c>
      <c r="AG161" s="55">
        <v>852765</v>
      </c>
    </row>
    <row r="162" spans="1:33" x14ac:dyDescent="0.35">
      <c r="A162" s="56" t="s">
        <v>72</v>
      </c>
      <c r="B162" s="57">
        <v>573259</v>
      </c>
      <c r="C162" s="57">
        <v>585882</v>
      </c>
      <c r="D162" s="57">
        <v>597229</v>
      </c>
      <c r="E162" s="57">
        <v>607346</v>
      </c>
      <c r="F162" s="57">
        <v>617105</v>
      </c>
      <c r="G162" s="57">
        <v>626585</v>
      </c>
      <c r="H162" s="57">
        <v>635896</v>
      </c>
      <c r="I162" s="57">
        <v>644331</v>
      </c>
      <c r="J162" s="57">
        <v>652257</v>
      </c>
      <c r="K162" s="57">
        <v>659937</v>
      </c>
      <c r="L162" s="57">
        <v>667499</v>
      </c>
      <c r="M162" s="57">
        <v>674836</v>
      </c>
      <c r="N162" s="57">
        <v>681813</v>
      </c>
      <c r="O162" s="57">
        <v>688650</v>
      </c>
      <c r="P162" s="57">
        <v>694513</v>
      </c>
      <c r="Q162" s="57">
        <v>700141</v>
      </c>
      <c r="R162" s="57">
        <v>705563</v>
      </c>
      <c r="S162" s="57">
        <v>710872</v>
      </c>
      <c r="T162" s="57">
        <v>716119</v>
      </c>
      <c r="U162" s="57">
        <v>721362</v>
      </c>
      <c r="V162" s="57">
        <v>726589</v>
      </c>
      <c r="W162" s="57">
        <v>731867</v>
      </c>
      <c r="X162" s="57">
        <v>737195</v>
      </c>
      <c r="Y162" s="57">
        <v>742543</v>
      </c>
      <c r="Z162" s="57">
        <v>747869</v>
      </c>
      <c r="AA162" s="57">
        <v>753090</v>
      </c>
      <c r="AB162" s="57">
        <v>758253</v>
      </c>
      <c r="AC162" s="57">
        <v>763315</v>
      </c>
      <c r="AD162" s="57">
        <v>768224</v>
      </c>
      <c r="AE162" s="57">
        <v>773073</v>
      </c>
      <c r="AF162" s="57">
        <v>777837</v>
      </c>
      <c r="AG162" s="57">
        <v>782544</v>
      </c>
    </row>
    <row r="163" spans="1:33" x14ac:dyDescent="0.35">
      <c r="A163" s="58" t="s">
        <v>74</v>
      </c>
      <c r="B163" s="41">
        <v>573188</v>
      </c>
      <c r="C163" s="41">
        <v>585781</v>
      </c>
      <c r="D163" s="41">
        <v>597092</v>
      </c>
      <c r="E163" s="41">
        <v>607166</v>
      </c>
      <c r="F163" s="41">
        <v>616870</v>
      </c>
      <c r="G163" s="41">
        <v>626289</v>
      </c>
      <c r="H163" s="41">
        <v>635524</v>
      </c>
      <c r="I163" s="41">
        <v>643860</v>
      </c>
      <c r="J163" s="41">
        <v>651670</v>
      </c>
      <c r="K163" s="41">
        <v>659209</v>
      </c>
      <c r="L163" s="41">
        <v>666592</v>
      </c>
      <c r="M163" s="41">
        <v>673711</v>
      </c>
      <c r="N163" s="41">
        <v>680414</v>
      </c>
      <c r="O163" s="41">
        <v>686911</v>
      </c>
      <c r="P163" s="41">
        <v>692354</v>
      </c>
      <c r="Q163" s="41">
        <v>697465</v>
      </c>
      <c r="R163" s="41">
        <v>702259</v>
      </c>
      <c r="S163" s="41">
        <v>706788</v>
      </c>
      <c r="T163" s="41">
        <v>711068</v>
      </c>
      <c r="U163" s="41">
        <v>715111</v>
      </c>
      <c r="V163" s="41">
        <v>718832</v>
      </c>
      <c r="W163" s="41">
        <v>722240</v>
      </c>
      <c r="X163" s="41">
        <v>725263</v>
      </c>
      <c r="Y163" s="41">
        <v>727785</v>
      </c>
      <c r="Z163" s="41">
        <v>729648</v>
      </c>
      <c r="AA163" s="41">
        <v>730670</v>
      </c>
      <c r="AB163" s="41">
        <v>730760</v>
      </c>
      <c r="AC163" s="41">
        <v>729757</v>
      </c>
      <c r="AD163" s="41">
        <v>727489</v>
      </c>
      <c r="AE163" s="41">
        <v>723911</v>
      </c>
      <c r="AF163" s="41">
        <v>718917</v>
      </c>
      <c r="AG163" s="41">
        <v>712466</v>
      </c>
    </row>
    <row r="164" spans="1:33" x14ac:dyDescent="0.35">
      <c r="A164" s="58" t="s">
        <v>75</v>
      </c>
      <c r="B164" s="42">
        <v>2</v>
      </c>
      <c r="C164" s="42">
        <v>4</v>
      </c>
      <c r="D164" s="42">
        <v>6</v>
      </c>
      <c r="E164" s="42">
        <v>9</v>
      </c>
      <c r="F164" s="42">
        <v>14</v>
      </c>
      <c r="G164" s="42">
        <v>21</v>
      </c>
      <c r="H164" s="42">
        <v>32</v>
      </c>
      <c r="I164" s="42">
        <v>46</v>
      </c>
      <c r="J164" s="42">
        <v>64</v>
      </c>
      <c r="K164" s="42">
        <v>86</v>
      </c>
      <c r="L164" s="42">
        <v>116</v>
      </c>
      <c r="M164" s="42">
        <v>154</v>
      </c>
      <c r="N164" s="42">
        <v>202</v>
      </c>
      <c r="O164" s="42">
        <v>267</v>
      </c>
      <c r="P164" s="42">
        <v>345</v>
      </c>
      <c r="Q164" s="42">
        <v>444</v>
      </c>
      <c r="R164" s="42">
        <v>568</v>
      </c>
      <c r="S164" s="42">
        <v>728</v>
      </c>
      <c r="T164" s="42">
        <v>933</v>
      </c>
      <c r="U164" s="41">
        <v>1191</v>
      </c>
      <c r="V164" s="41">
        <v>1517</v>
      </c>
      <c r="W164" s="41">
        <v>1934</v>
      </c>
      <c r="X164" s="41">
        <v>2456</v>
      </c>
      <c r="Y164" s="41">
        <v>3103</v>
      </c>
      <c r="Z164" s="41">
        <v>3907</v>
      </c>
      <c r="AA164" s="41">
        <v>4890</v>
      </c>
      <c r="AB164" s="41">
        <v>6088</v>
      </c>
      <c r="AC164" s="41">
        <v>7526</v>
      </c>
      <c r="AD164" s="41">
        <v>9242</v>
      </c>
      <c r="AE164" s="41">
        <v>11250</v>
      </c>
      <c r="AF164" s="41">
        <v>13565</v>
      </c>
      <c r="AG164" s="41">
        <v>16182</v>
      </c>
    </row>
    <row r="165" spans="1:33" x14ac:dyDescent="0.35">
      <c r="A165" s="58" t="s">
        <v>92</v>
      </c>
      <c r="B165" s="42">
        <v>69</v>
      </c>
      <c r="C165" s="42">
        <v>96</v>
      </c>
      <c r="D165" s="42">
        <v>128</v>
      </c>
      <c r="E165" s="42">
        <v>166</v>
      </c>
      <c r="F165" s="42">
        <v>214</v>
      </c>
      <c r="G165" s="42">
        <v>263</v>
      </c>
      <c r="H165" s="42">
        <v>321</v>
      </c>
      <c r="I165" s="42">
        <v>392</v>
      </c>
      <c r="J165" s="42">
        <v>472</v>
      </c>
      <c r="K165" s="42">
        <v>568</v>
      </c>
      <c r="L165" s="42">
        <v>686</v>
      </c>
      <c r="M165" s="42">
        <v>827</v>
      </c>
      <c r="N165" s="42">
        <v>999</v>
      </c>
      <c r="O165" s="41">
        <v>1200</v>
      </c>
      <c r="P165" s="41">
        <v>1444</v>
      </c>
      <c r="Q165" s="41">
        <v>1737</v>
      </c>
      <c r="R165" s="41">
        <v>2083</v>
      </c>
      <c r="S165" s="41">
        <v>2493</v>
      </c>
      <c r="T165" s="41">
        <v>2979</v>
      </c>
      <c r="U165" s="41">
        <v>3561</v>
      </c>
      <c r="V165" s="41">
        <v>4260</v>
      </c>
      <c r="W165" s="41">
        <v>5095</v>
      </c>
      <c r="X165" s="41">
        <v>6082</v>
      </c>
      <c r="Y165" s="41">
        <v>7256</v>
      </c>
      <c r="Z165" s="41">
        <v>8640</v>
      </c>
      <c r="AA165" s="41">
        <v>10254</v>
      </c>
      <c r="AB165" s="41">
        <v>12128</v>
      </c>
      <c r="AC165" s="41">
        <v>14286</v>
      </c>
      <c r="AD165" s="41">
        <v>16756</v>
      </c>
      <c r="AE165" s="41">
        <v>19581</v>
      </c>
      <c r="AF165" s="41">
        <v>22781</v>
      </c>
      <c r="AG165" s="41">
        <v>26402</v>
      </c>
    </row>
    <row r="166" spans="1:33" x14ac:dyDescent="0.35">
      <c r="A166" s="58" t="s">
        <v>86</v>
      </c>
      <c r="B166" s="42">
        <v>0</v>
      </c>
      <c r="C166" s="42">
        <v>1</v>
      </c>
      <c r="D166" s="42">
        <v>3</v>
      </c>
      <c r="E166" s="42">
        <v>5</v>
      </c>
      <c r="F166" s="42">
        <v>7</v>
      </c>
      <c r="G166" s="42">
        <v>12</v>
      </c>
      <c r="H166" s="42">
        <v>19</v>
      </c>
      <c r="I166" s="42">
        <v>33</v>
      </c>
      <c r="J166" s="42">
        <v>51</v>
      </c>
      <c r="K166" s="42">
        <v>74</v>
      </c>
      <c r="L166" s="42">
        <v>105</v>
      </c>
      <c r="M166" s="42">
        <v>144</v>
      </c>
      <c r="N166" s="42">
        <v>198</v>
      </c>
      <c r="O166" s="42">
        <v>272</v>
      </c>
      <c r="P166" s="42">
        <v>370</v>
      </c>
      <c r="Q166" s="42">
        <v>495</v>
      </c>
      <c r="R166" s="42">
        <v>653</v>
      </c>
      <c r="S166" s="42">
        <v>863</v>
      </c>
      <c r="T166" s="41">
        <v>1139</v>
      </c>
      <c r="U166" s="41">
        <v>1499</v>
      </c>
      <c r="V166" s="41">
        <v>1980</v>
      </c>
      <c r="W166" s="41">
        <v>2598</v>
      </c>
      <c r="X166" s="41">
        <v>3394</v>
      </c>
      <c r="Y166" s="41">
        <v>4399</v>
      </c>
      <c r="Z166" s="41">
        <v>5674</v>
      </c>
      <c r="AA166" s="41">
        <v>7276</v>
      </c>
      <c r="AB166" s="41">
        <v>9277</v>
      </c>
      <c r="AC166" s="41">
        <v>11746</v>
      </c>
      <c r="AD166" s="41">
        <v>14737</v>
      </c>
      <c r="AE166" s="41">
        <v>18331</v>
      </c>
      <c r="AF166" s="41">
        <v>22574</v>
      </c>
      <c r="AG166" s="41">
        <v>27494</v>
      </c>
    </row>
    <row r="167" spans="1:33" x14ac:dyDescent="0.35">
      <c r="A167" s="56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</row>
    <row r="168" spans="1:33" x14ac:dyDescent="0.35">
      <c r="A168" s="58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</row>
    <row r="169" spans="1:33" x14ac:dyDescent="0.35">
      <c r="A169" s="58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</row>
    <row r="170" spans="1:33" x14ac:dyDescent="0.35">
      <c r="A170" s="58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</row>
    <row r="171" spans="1:33" x14ac:dyDescent="0.35">
      <c r="A171" s="58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</row>
    <row r="172" spans="1:33" x14ac:dyDescent="0.35">
      <c r="A172" s="56" t="s">
        <v>77</v>
      </c>
      <c r="B172" s="59">
        <v>0</v>
      </c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0</v>
      </c>
      <c r="K172" s="59">
        <v>2</v>
      </c>
      <c r="L172" s="59">
        <v>18</v>
      </c>
      <c r="M172" s="59">
        <v>85</v>
      </c>
      <c r="N172" s="59">
        <v>226</v>
      </c>
      <c r="O172" s="59">
        <v>447</v>
      </c>
      <c r="P172" s="59">
        <v>758</v>
      </c>
      <c r="Q172" s="57">
        <v>1151</v>
      </c>
      <c r="R172" s="57">
        <v>1629</v>
      </c>
      <c r="S172" s="57">
        <v>2200</v>
      </c>
      <c r="T172" s="57">
        <v>2838</v>
      </c>
      <c r="U172" s="57">
        <v>3551</v>
      </c>
      <c r="V172" s="57">
        <v>4332</v>
      </c>
      <c r="W172" s="57">
        <v>5172</v>
      </c>
      <c r="X172" s="57">
        <v>6083</v>
      </c>
      <c r="Y172" s="57">
        <v>7075</v>
      </c>
      <c r="Z172" s="57">
        <v>8148</v>
      </c>
      <c r="AA172" s="57">
        <v>9295</v>
      </c>
      <c r="AB172" s="57">
        <v>10525</v>
      </c>
      <c r="AC172" s="57">
        <v>11821</v>
      </c>
      <c r="AD172" s="57">
        <v>13179</v>
      </c>
      <c r="AE172" s="57">
        <v>14591</v>
      </c>
      <c r="AF172" s="57">
        <v>16064</v>
      </c>
      <c r="AG172" s="57">
        <v>17612</v>
      </c>
    </row>
    <row r="173" spans="1:33" x14ac:dyDescent="0.35">
      <c r="A173" s="58" t="s">
        <v>78</v>
      </c>
      <c r="B173" s="42">
        <v>0</v>
      </c>
      <c r="C173" s="42">
        <v>0</v>
      </c>
      <c r="D173" s="42">
        <v>0</v>
      </c>
      <c r="E173" s="42">
        <v>0</v>
      </c>
      <c r="F173" s="42">
        <v>0</v>
      </c>
      <c r="G173" s="42">
        <v>0</v>
      </c>
      <c r="H173" s="42">
        <v>0</v>
      </c>
      <c r="I173" s="42">
        <v>0</v>
      </c>
      <c r="J173" s="42">
        <v>0</v>
      </c>
      <c r="K173" s="42">
        <v>0</v>
      </c>
      <c r="L173" s="42">
        <v>0</v>
      </c>
      <c r="M173" s="42">
        <v>0</v>
      </c>
      <c r="N173" s="42">
        <v>0</v>
      </c>
      <c r="O173" s="42">
        <v>0</v>
      </c>
      <c r="P173" s="42">
        <v>0</v>
      </c>
      <c r="Q173" s="42">
        <v>0</v>
      </c>
      <c r="R173" s="42">
        <v>0</v>
      </c>
      <c r="S173" s="42">
        <v>0</v>
      </c>
      <c r="T173" s="42">
        <v>0</v>
      </c>
      <c r="U173" s="42">
        <v>0</v>
      </c>
      <c r="V173" s="42">
        <v>0</v>
      </c>
      <c r="W173" s="42">
        <v>0</v>
      </c>
      <c r="X173" s="42">
        <v>0</v>
      </c>
      <c r="Y173" s="42">
        <v>0</v>
      </c>
      <c r="Z173" s="42">
        <v>0</v>
      </c>
      <c r="AA173" s="42">
        <v>0</v>
      </c>
      <c r="AB173" s="42">
        <v>0</v>
      </c>
      <c r="AC173" s="42">
        <v>0</v>
      </c>
      <c r="AD173" s="42">
        <v>0</v>
      </c>
      <c r="AE173" s="42">
        <v>0</v>
      </c>
      <c r="AF173" s="42">
        <v>0</v>
      </c>
      <c r="AG173" s="42">
        <v>0</v>
      </c>
    </row>
    <row r="174" spans="1:33" x14ac:dyDescent="0.35">
      <c r="A174" s="58" t="s">
        <v>79</v>
      </c>
      <c r="B174" s="42">
        <v>0</v>
      </c>
      <c r="C174" s="42">
        <v>0</v>
      </c>
      <c r="D174" s="42">
        <v>0</v>
      </c>
      <c r="E174" s="42">
        <v>0</v>
      </c>
      <c r="F174" s="42">
        <v>0</v>
      </c>
      <c r="G174" s="42">
        <v>0</v>
      </c>
      <c r="H174" s="42">
        <v>0</v>
      </c>
      <c r="I174" s="42">
        <v>0</v>
      </c>
      <c r="J174" s="42">
        <v>0</v>
      </c>
      <c r="K174" s="42">
        <v>0</v>
      </c>
      <c r="L174" s="42">
        <v>0</v>
      </c>
      <c r="M174" s="42">
        <v>0</v>
      </c>
      <c r="N174" s="42">
        <v>0</v>
      </c>
      <c r="O174" s="42">
        <v>0</v>
      </c>
      <c r="P174" s="42">
        <v>0</v>
      </c>
      <c r="Q174" s="42">
        <v>0</v>
      </c>
      <c r="R174" s="42">
        <v>0</v>
      </c>
      <c r="S174" s="42">
        <v>0</v>
      </c>
      <c r="T174" s="42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C174" s="42">
        <v>0</v>
      </c>
      <c r="AD174" s="42">
        <v>0</v>
      </c>
      <c r="AE174" s="42">
        <v>0</v>
      </c>
      <c r="AF174" s="42">
        <v>0</v>
      </c>
      <c r="AG174" s="42">
        <v>0</v>
      </c>
    </row>
    <row r="175" spans="1:33" x14ac:dyDescent="0.35">
      <c r="A175" s="58" t="s">
        <v>80</v>
      </c>
      <c r="B175" s="42">
        <v>0</v>
      </c>
      <c r="C175" s="42">
        <v>0</v>
      </c>
      <c r="D175" s="42">
        <v>0</v>
      </c>
      <c r="E175" s="42">
        <v>0</v>
      </c>
      <c r="F175" s="42">
        <v>0</v>
      </c>
      <c r="G175" s="42">
        <v>0</v>
      </c>
      <c r="H175" s="42">
        <v>0</v>
      </c>
      <c r="I175" s="42">
        <v>0</v>
      </c>
      <c r="J175" s="42">
        <v>0</v>
      </c>
      <c r="K175" s="42">
        <v>2</v>
      </c>
      <c r="L175" s="42">
        <v>18</v>
      </c>
      <c r="M175" s="42">
        <v>85</v>
      </c>
      <c r="N175" s="42">
        <v>226</v>
      </c>
      <c r="O175" s="42">
        <v>447</v>
      </c>
      <c r="P175" s="42">
        <v>758</v>
      </c>
      <c r="Q175" s="41">
        <v>1151</v>
      </c>
      <c r="R175" s="41">
        <v>1629</v>
      </c>
      <c r="S175" s="41">
        <v>2200</v>
      </c>
      <c r="T175" s="41">
        <v>2838</v>
      </c>
      <c r="U175" s="41">
        <v>3551</v>
      </c>
      <c r="V175" s="41">
        <v>4332</v>
      </c>
      <c r="W175" s="41">
        <v>5172</v>
      </c>
      <c r="X175" s="41">
        <v>6083</v>
      </c>
      <c r="Y175" s="41">
        <v>7075</v>
      </c>
      <c r="Z175" s="41">
        <v>8148</v>
      </c>
      <c r="AA175" s="41">
        <v>9295</v>
      </c>
      <c r="AB175" s="41">
        <v>10525</v>
      </c>
      <c r="AC175" s="41">
        <v>11821</v>
      </c>
      <c r="AD175" s="41">
        <v>13179</v>
      </c>
      <c r="AE175" s="41">
        <v>14591</v>
      </c>
      <c r="AF175" s="41">
        <v>16064</v>
      </c>
      <c r="AG175" s="41">
        <v>17612</v>
      </c>
    </row>
    <row r="176" spans="1:33" x14ac:dyDescent="0.35">
      <c r="A176" s="58" t="s">
        <v>87</v>
      </c>
      <c r="B176" s="42">
        <v>0</v>
      </c>
      <c r="C176" s="42">
        <v>0</v>
      </c>
      <c r="D176" s="42">
        <v>0</v>
      </c>
      <c r="E176" s="42">
        <v>0</v>
      </c>
      <c r="F176" s="42">
        <v>0</v>
      </c>
      <c r="G176" s="42">
        <v>0</v>
      </c>
      <c r="H176" s="42">
        <v>0</v>
      </c>
      <c r="I176" s="42">
        <v>0</v>
      </c>
      <c r="J176" s="42">
        <v>0</v>
      </c>
      <c r="K176" s="42">
        <v>0</v>
      </c>
      <c r="L176" s="42">
        <v>0</v>
      </c>
      <c r="M176" s="42">
        <v>0</v>
      </c>
      <c r="N176" s="42">
        <v>0</v>
      </c>
      <c r="O176" s="42">
        <v>0</v>
      </c>
      <c r="P176" s="42">
        <v>0</v>
      </c>
      <c r="Q176" s="42">
        <v>0</v>
      </c>
      <c r="R176" s="42">
        <v>0</v>
      </c>
      <c r="S176" s="42">
        <v>0</v>
      </c>
      <c r="T176" s="42">
        <v>0</v>
      </c>
      <c r="U176" s="42">
        <v>0</v>
      </c>
      <c r="V176" s="42">
        <v>0</v>
      </c>
      <c r="W176" s="42">
        <v>0</v>
      </c>
      <c r="X176" s="42">
        <v>0</v>
      </c>
      <c r="Y176" s="42">
        <v>0</v>
      </c>
      <c r="Z176" s="42">
        <v>0</v>
      </c>
      <c r="AA176" s="42">
        <v>0</v>
      </c>
      <c r="AB176" s="42">
        <v>0</v>
      </c>
      <c r="AC176" s="42">
        <v>0</v>
      </c>
      <c r="AD176" s="42">
        <v>0</v>
      </c>
      <c r="AE176" s="42">
        <v>0</v>
      </c>
      <c r="AF176" s="42">
        <v>0</v>
      </c>
      <c r="AG176" s="42">
        <v>0</v>
      </c>
    </row>
    <row r="177" spans="1:33" x14ac:dyDescent="0.35">
      <c r="A177" s="56" t="s">
        <v>81</v>
      </c>
      <c r="B177" s="59">
        <v>13</v>
      </c>
      <c r="C177" s="59">
        <v>20</v>
      </c>
      <c r="D177" s="59">
        <v>20</v>
      </c>
      <c r="E177" s="59">
        <v>20</v>
      </c>
      <c r="F177" s="59">
        <v>19</v>
      </c>
      <c r="G177" s="59">
        <v>15</v>
      </c>
      <c r="H177" s="59">
        <v>11</v>
      </c>
      <c r="I177" s="59">
        <v>8</v>
      </c>
      <c r="J177" s="59">
        <v>4</v>
      </c>
      <c r="K177" s="59">
        <v>0</v>
      </c>
      <c r="L177" s="59">
        <v>0</v>
      </c>
      <c r="M177" s="59">
        <v>129</v>
      </c>
      <c r="N177" s="59">
        <v>521</v>
      </c>
      <c r="O177" s="57">
        <v>1201</v>
      </c>
      <c r="P177" s="57">
        <v>2183</v>
      </c>
      <c r="Q177" s="57">
        <v>3451</v>
      </c>
      <c r="R177" s="57">
        <v>4998</v>
      </c>
      <c r="S177" s="57">
        <v>6796</v>
      </c>
      <c r="T177" s="57">
        <v>8832</v>
      </c>
      <c r="U177" s="57">
        <v>11025</v>
      </c>
      <c r="V177" s="57">
        <v>13387</v>
      </c>
      <c r="W177" s="57">
        <v>15929</v>
      </c>
      <c r="X177" s="57">
        <v>18690</v>
      </c>
      <c r="Y177" s="57">
        <v>21655</v>
      </c>
      <c r="Z177" s="57">
        <v>24825</v>
      </c>
      <c r="AA177" s="57">
        <v>28198</v>
      </c>
      <c r="AB177" s="57">
        <v>31792</v>
      </c>
      <c r="AC177" s="57">
        <v>35575</v>
      </c>
      <c r="AD177" s="57">
        <v>39580</v>
      </c>
      <c r="AE177" s="57">
        <v>43734</v>
      </c>
      <c r="AF177" s="57">
        <v>48069</v>
      </c>
      <c r="AG177" s="57">
        <v>52609</v>
      </c>
    </row>
    <row r="178" spans="1:33" x14ac:dyDescent="0.35">
      <c r="A178" s="58" t="s">
        <v>82</v>
      </c>
      <c r="B178" s="42">
        <v>0</v>
      </c>
      <c r="C178" s="42">
        <v>0</v>
      </c>
      <c r="D178" s="42">
        <v>0</v>
      </c>
      <c r="E178" s="42">
        <v>0</v>
      </c>
      <c r="F178" s="42">
        <v>0</v>
      </c>
      <c r="G178" s="42">
        <v>0</v>
      </c>
      <c r="H178" s="42">
        <v>0</v>
      </c>
      <c r="I178" s="42">
        <v>0</v>
      </c>
      <c r="J178" s="42">
        <v>0</v>
      </c>
      <c r="K178" s="42">
        <v>0</v>
      </c>
      <c r="L178" s="42">
        <v>0</v>
      </c>
      <c r="M178" s="42">
        <v>59</v>
      </c>
      <c r="N178" s="42">
        <v>255</v>
      </c>
      <c r="O178" s="42">
        <v>625</v>
      </c>
      <c r="P178" s="41">
        <v>1196</v>
      </c>
      <c r="Q178" s="41">
        <v>1981</v>
      </c>
      <c r="R178" s="41">
        <v>2996</v>
      </c>
      <c r="S178" s="41">
        <v>4246</v>
      </c>
      <c r="T178" s="41">
        <v>5743</v>
      </c>
      <c r="U178" s="41">
        <v>7443</v>
      </c>
      <c r="V178" s="41">
        <v>9358</v>
      </c>
      <c r="W178" s="41">
        <v>11496</v>
      </c>
      <c r="X178" s="41">
        <v>13887</v>
      </c>
      <c r="Y178" s="41">
        <v>16520</v>
      </c>
      <c r="Z178" s="41">
        <v>19387</v>
      </c>
      <c r="AA178" s="41">
        <v>22496</v>
      </c>
      <c r="AB178" s="41">
        <v>25844</v>
      </c>
      <c r="AC178" s="41">
        <v>29400</v>
      </c>
      <c r="AD178" s="41">
        <v>33190</v>
      </c>
      <c r="AE178" s="41">
        <v>37143</v>
      </c>
      <c r="AF178" s="41">
        <v>41295</v>
      </c>
      <c r="AG178" s="41">
        <v>45643</v>
      </c>
    </row>
    <row r="179" spans="1:33" x14ac:dyDescent="0.35">
      <c r="A179" s="60" t="s">
        <v>88</v>
      </c>
      <c r="B179" s="61">
        <v>13</v>
      </c>
      <c r="C179" s="61">
        <v>20</v>
      </c>
      <c r="D179" s="61">
        <v>20</v>
      </c>
      <c r="E179" s="61">
        <v>20</v>
      </c>
      <c r="F179" s="61">
        <v>19</v>
      </c>
      <c r="G179" s="61">
        <v>15</v>
      </c>
      <c r="H179" s="61">
        <v>11</v>
      </c>
      <c r="I179" s="61">
        <v>8</v>
      </c>
      <c r="J179" s="61">
        <v>4</v>
      </c>
      <c r="K179" s="61">
        <v>0</v>
      </c>
      <c r="L179" s="61">
        <v>0</v>
      </c>
      <c r="M179" s="61">
        <v>70</v>
      </c>
      <c r="N179" s="61">
        <v>266</v>
      </c>
      <c r="O179" s="61">
        <v>576</v>
      </c>
      <c r="P179" s="61">
        <v>987</v>
      </c>
      <c r="Q179" s="44">
        <v>1470</v>
      </c>
      <c r="R179" s="44">
        <v>2002</v>
      </c>
      <c r="S179" s="44">
        <v>2550</v>
      </c>
      <c r="T179" s="44">
        <v>3089</v>
      </c>
      <c r="U179" s="44">
        <v>3582</v>
      </c>
      <c r="V179" s="44">
        <v>4029</v>
      </c>
      <c r="W179" s="44">
        <v>4433</v>
      </c>
      <c r="X179" s="44">
        <v>4803</v>
      </c>
      <c r="Y179" s="44">
        <v>5135</v>
      </c>
      <c r="Z179" s="44">
        <v>5438</v>
      </c>
      <c r="AA179" s="44">
        <v>5702</v>
      </c>
      <c r="AB179" s="44">
        <v>5948</v>
      </c>
      <c r="AC179" s="44">
        <v>6175</v>
      </c>
      <c r="AD179" s="44">
        <v>6390</v>
      </c>
      <c r="AE179" s="44">
        <v>6591</v>
      </c>
      <c r="AF179" s="44">
        <v>6774</v>
      </c>
      <c r="AG179" s="44">
        <v>6966</v>
      </c>
    </row>
    <row r="180" spans="1:33" x14ac:dyDescent="0.35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</row>
    <row r="181" spans="1:33" x14ac:dyDescent="0.35">
      <c r="A181" s="31" t="s">
        <v>61</v>
      </c>
      <c r="B181" s="51">
        <v>34007</v>
      </c>
      <c r="C181" s="51">
        <v>34584</v>
      </c>
      <c r="D181" s="51">
        <v>35093</v>
      </c>
      <c r="E181" s="51">
        <v>35525</v>
      </c>
      <c r="F181" s="51">
        <v>35955</v>
      </c>
      <c r="G181" s="51">
        <v>36359</v>
      </c>
      <c r="H181" s="51">
        <v>36757</v>
      </c>
      <c r="I181" s="51">
        <v>37160</v>
      </c>
      <c r="J181" s="51">
        <v>37570</v>
      </c>
      <c r="K181" s="51">
        <v>37941</v>
      </c>
      <c r="L181" s="51">
        <v>38312</v>
      </c>
      <c r="M181" s="51">
        <v>38663</v>
      </c>
      <c r="N181" s="51">
        <v>38999</v>
      </c>
      <c r="O181" s="51">
        <v>39312</v>
      </c>
      <c r="P181" s="51">
        <v>39617</v>
      </c>
      <c r="Q181" s="51">
        <v>39913</v>
      </c>
      <c r="R181" s="51">
        <v>40205</v>
      </c>
      <c r="S181" s="51">
        <v>40491</v>
      </c>
      <c r="T181" s="51">
        <v>40776</v>
      </c>
      <c r="U181" s="51">
        <v>41060</v>
      </c>
      <c r="V181" s="51">
        <v>41353</v>
      </c>
      <c r="W181" s="51">
        <v>41651</v>
      </c>
      <c r="X181" s="51">
        <v>41956</v>
      </c>
      <c r="Y181" s="51">
        <v>42265</v>
      </c>
      <c r="Z181" s="51">
        <v>42578</v>
      </c>
      <c r="AA181" s="51">
        <v>42892</v>
      </c>
      <c r="AB181" s="51">
        <v>43211</v>
      </c>
      <c r="AC181" s="51">
        <v>43523</v>
      </c>
      <c r="AD181" s="51">
        <v>43842</v>
      </c>
      <c r="AE181" s="51">
        <v>44171</v>
      </c>
      <c r="AF181" s="51">
        <v>44522</v>
      </c>
      <c r="AG181" s="51">
        <v>44904</v>
      </c>
    </row>
    <row r="182" spans="1:33" x14ac:dyDescent="0.35">
      <c r="A182" s="52" t="s">
        <v>16</v>
      </c>
      <c r="B182" s="53">
        <v>27780</v>
      </c>
      <c r="C182" s="53">
        <v>28227</v>
      </c>
      <c r="D182" s="53">
        <v>28616</v>
      </c>
      <c r="E182" s="53">
        <v>28937</v>
      </c>
      <c r="F182" s="53">
        <v>29269</v>
      </c>
      <c r="G182" s="53">
        <v>29578</v>
      </c>
      <c r="H182" s="53">
        <v>29884</v>
      </c>
      <c r="I182" s="53">
        <v>30196</v>
      </c>
      <c r="J182" s="53">
        <v>30516</v>
      </c>
      <c r="K182" s="53">
        <v>30796</v>
      </c>
      <c r="L182" s="53">
        <v>31076</v>
      </c>
      <c r="M182" s="53">
        <v>31336</v>
      </c>
      <c r="N182" s="53">
        <v>31596</v>
      </c>
      <c r="O182" s="53">
        <v>31834</v>
      </c>
      <c r="P182" s="53">
        <v>32064</v>
      </c>
      <c r="Q182" s="53">
        <v>32286</v>
      </c>
      <c r="R182" s="53">
        <v>32502</v>
      </c>
      <c r="S182" s="53">
        <v>32714</v>
      </c>
      <c r="T182" s="53">
        <v>32922</v>
      </c>
      <c r="U182" s="53">
        <v>33128</v>
      </c>
      <c r="V182" s="53">
        <v>33343</v>
      </c>
      <c r="W182" s="53">
        <v>33560</v>
      </c>
      <c r="X182" s="53">
        <v>33781</v>
      </c>
      <c r="Y182" s="53">
        <v>34006</v>
      </c>
      <c r="Z182" s="53">
        <v>34232</v>
      </c>
      <c r="AA182" s="53">
        <v>34460</v>
      </c>
      <c r="AB182" s="53">
        <v>34691</v>
      </c>
      <c r="AC182" s="53">
        <v>34918</v>
      </c>
      <c r="AD182" s="53">
        <v>35150</v>
      </c>
      <c r="AE182" s="53">
        <v>35394</v>
      </c>
      <c r="AF182" s="53">
        <v>35659</v>
      </c>
      <c r="AG182" s="53">
        <v>35955</v>
      </c>
    </row>
    <row r="183" spans="1:33" x14ac:dyDescent="0.35">
      <c r="A183" s="63" t="s">
        <v>62</v>
      </c>
      <c r="B183" s="57">
        <v>13272</v>
      </c>
      <c r="C183" s="57">
        <v>13420</v>
      </c>
      <c r="D183" s="57">
        <v>13543</v>
      </c>
      <c r="E183" s="57">
        <v>13634</v>
      </c>
      <c r="F183" s="57">
        <v>13731</v>
      </c>
      <c r="G183" s="57">
        <v>13815</v>
      </c>
      <c r="H183" s="57">
        <v>13892</v>
      </c>
      <c r="I183" s="57">
        <v>13982</v>
      </c>
      <c r="J183" s="57">
        <v>14076</v>
      </c>
      <c r="K183" s="57">
        <v>14140</v>
      </c>
      <c r="L183" s="57">
        <v>14211</v>
      </c>
      <c r="M183" s="57">
        <v>14276</v>
      </c>
      <c r="N183" s="57">
        <v>14340</v>
      </c>
      <c r="O183" s="57">
        <v>14381</v>
      </c>
      <c r="P183" s="57">
        <v>14422</v>
      </c>
      <c r="Q183" s="57">
        <v>14457</v>
      </c>
      <c r="R183" s="57">
        <v>14484</v>
      </c>
      <c r="S183" s="57">
        <v>14510</v>
      </c>
      <c r="T183" s="57">
        <v>14532</v>
      </c>
      <c r="U183" s="57">
        <v>14550</v>
      </c>
      <c r="V183" s="57">
        <v>14574</v>
      </c>
      <c r="W183" s="57">
        <v>14597</v>
      </c>
      <c r="X183" s="57">
        <v>14618</v>
      </c>
      <c r="Y183" s="57">
        <v>14638</v>
      </c>
      <c r="Z183" s="57">
        <v>14654</v>
      </c>
      <c r="AA183" s="57">
        <v>14665</v>
      </c>
      <c r="AB183" s="57">
        <v>14673</v>
      </c>
      <c r="AC183" s="57">
        <v>14671</v>
      </c>
      <c r="AD183" s="57">
        <v>14668</v>
      </c>
      <c r="AE183" s="57">
        <v>14677</v>
      </c>
      <c r="AF183" s="57">
        <v>14701</v>
      </c>
      <c r="AG183" s="57">
        <v>14750</v>
      </c>
    </row>
    <row r="184" spans="1:33" x14ac:dyDescent="0.35">
      <c r="A184" s="40" t="s">
        <v>74</v>
      </c>
      <c r="B184" s="41">
        <v>4443</v>
      </c>
      <c r="C184" s="41">
        <v>4497</v>
      </c>
      <c r="D184" s="41">
        <v>4539</v>
      </c>
      <c r="E184" s="41">
        <v>4569</v>
      </c>
      <c r="F184" s="41">
        <v>4597</v>
      </c>
      <c r="G184" s="41">
        <v>4620</v>
      </c>
      <c r="H184" s="41">
        <v>4642</v>
      </c>
      <c r="I184" s="41">
        <v>4666</v>
      </c>
      <c r="J184" s="41">
        <v>4687</v>
      </c>
      <c r="K184" s="41">
        <v>4697</v>
      </c>
      <c r="L184" s="41">
        <v>4713</v>
      </c>
      <c r="M184" s="41">
        <v>4722</v>
      </c>
      <c r="N184" s="41">
        <v>4720</v>
      </c>
      <c r="O184" s="41">
        <v>4718</v>
      </c>
      <c r="P184" s="41">
        <v>4719</v>
      </c>
      <c r="Q184" s="41">
        <v>4715</v>
      </c>
      <c r="R184" s="41">
        <v>4704</v>
      </c>
      <c r="S184" s="41">
        <v>4697</v>
      </c>
      <c r="T184" s="41">
        <v>4676</v>
      </c>
      <c r="U184" s="41">
        <v>4650</v>
      </c>
      <c r="V184" s="41">
        <v>4619</v>
      </c>
      <c r="W184" s="41">
        <v>4584</v>
      </c>
      <c r="X184" s="41">
        <v>4549</v>
      </c>
      <c r="Y184" s="41">
        <v>4519</v>
      </c>
      <c r="Z184" s="41">
        <v>4484</v>
      </c>
      <c r="AA184" s="41">
        <v>4433</v>
      </c>
      <c r="AB184" s="41">
        <v>4397</v>
      </c>
      <c r="AC184" s="41">
        <v>4348</v>
      </c>
      <c r="AD184" s="41">
        <v>4278</v>
      </c>
      <c r="AE184" s="41">
        <v>4212</v>
      </c>
      <c r="AF184" s="41">
        <v>4137</v>
      </c>
      <c r="AG184" s="41">
        <v>4083</v>
      </c>
    </row>
    <row r="185" spans="1:33" x14ac:dyDescent="0.35">
      <c r="A185" s="40" t="s">
        <v>94</v>
      </c>
      <c r="B185" s="41">
        <v>8828</v>
      </c>
      <c r="C185" s="41">
        <v>8923</v>
      </c>
      <c r="D185" s="41">
        <v>9005</v>
      </c>
      <c r="E185" s="41">
        <v>9065</v>
      </c>
      <c r="F185" s="41">
        <v>9134</v>
      </c>
      <c r="G185" s="41">
        <v>9195</v>
      </c>
      <c r="H185" s="41">
        <v>9251</v>
      </c>
      <c r="I185" s="41">
        <v>9316</v>
      </c>
      <c r="J185" s="41">
        <v>9388</v>
      </c>
      <c r="K185" s="41">
        <v>9443</v>
      </c>
      <c r="L185" s="41">
        <v>9498</v>
      </c>
      <c r="M185" s="41">
        <v>9554</v>
      </c>
      <c r="N185" s="41">
        <v>9620</v>
      </c>
      <c r="O185" s="41">
        <v>9663</v>
      </c>
      <c r="P185" s="41">
        <v>9703</v>
      </c>
      <c r="Q185" s="41">
        <v>9742</v>
      </c>
      <c r="R185" s="41">
        <v>9780</v>
      </c>
      <c r="S185" s="41">
        <v>9814</v>
      </c>
      <c r="T185" s="41">
        <v>9856</v>
      </c>
      <c r="U185" s="41">
        <v>9900</v>
      </c>
      <c r="V185" s="41">
        <v>9955</v>
      </c>
      <c r="W185" s="41">
        <v>10013</v>
      </c>
      <c r="X185" s="41">
        <v>10069</v>
      </c>
      <c r="Y185" s="41">
        <v>10119</v>
      </c>
      <c r="Z185" s="41">
        <v>10170</v>
      </c>
      <c r="AA185" s="41">
        <v>10232</v>
      </c>
      <c r="AB185" s="41">
        <v>10276</v>
      </c>
      <c r="AC185" s="41">
        <v>10322</v>
      </c>
      <c r="AD185" s="41">
        <v>10390</v>
      </c>
      <c r="AE185" s="41">
        <v>10465</v>
      </c>
      <c r="AF185" s="41">
        <v>10564</v>
      </c>
      <c r="AG185" s="41">
        <v>10666</v>
      </c>
    </row>
    <row r="186" spans="1:33" x14ac:dyDescent="0.35">
      <c r="A186" s="63" t="s">
        <v>63</v>
      </c>
      <c r="B186" s="59">
        <v>787</v>
      </c>
      <c r="C186" s="59">
        <v>816</v>
      </c>
      <c r="D186" s="59">
        <v>842</v>
      </c>
      <c r="E186" s="59">
        <v>875</v>
      </c>
      <c r="F186" s="59">
        <v>904</v>
      </c>
      <c r="G186" s="59">
        <v>925</v>
      </c>
      <c r="H186" s="59">
        <v>956</v>
      </c>
      <c r="I186" s="59">
        <v>991</v>
      </c>
      <c r="J186" s="57">
        <v>1033</v>
      </c>
      <c r="K186" s="57">
        <v>1069</v>
      </c>
      <c r="L186" s="57">
        <v>1103</v>
      </c>
      <c r="M186" s="57">
        <v>1131</v>
      </c>
      <c r="N186" s="57">
        <v>1161</v>
      </c>
      <c r="O186" s="57">
        <v>1193</v>
      </c>
      <c r="P186" s="57">
        <v>1218</v>
      </c>
      <c r="Q186" s="57">
        <v>1239</v>
      </c>
      <c r="R186" s="57">
        <v>1260</v>
      </c>
      <c r="S186" s="57">
        <v>1278</v>
      </c>
      <c r="T186" s="57">
        <v>1294</v>
      </c>
      <c r="U186" s="57">
        <v>1308</v>
      </c>
      <c r="V186" s="57">
        <v>1322</v>
      </c>
      <c r="W186" s="57">
        <v>1335</v>
      </c>
      <c r="X186" s="57">
        <v>1347</v>
      </c>
      <c r="Y186" s="57">
        <v>1358</v>
      </c>
      <c r="Z186" s="57">
        <v>1370</v>
      </c>
      <c r="AA186" s="57">
        <v>1381</v>
      </c>
      <c r="AB186" s="57">
        <v>1390</v>
      </c>
      <c r="AC186" s="57">
        <v>1400</v>
      </c>
      <c r="AD186" s="57">
        <v>1409</v>
      </c>
      <c r="AE186" s="57">
        <v>1415</v>
      </c>
      <c r="AF186" s="57">
        <v>1421</v>
      </c>
      <c r="AG186" s="57">
        <v>1430</v>
      </c>
    </row>
    <row r="187" spans="1:33" x14ac:dyDescent="0.35">
      <c r="A187" s="63" t="s">
        <v>64</v>
      </c>
      <c r="B187" s="57">
        <v>13721</v>
      </c>
      <c r="C187" s="57">
        <v>13991</v>
      </c>
      <c r="D187" s="57">
        <v>14231</v>
      </c>
      <c r="E187" s="57">
        <v>14428</v>
      </c>
      <c r="F187" s="57">
        <v>14633</v>
      </c>
      <c r="G187" s="57">
        <v>14837</v>
      </c>
      <c r="H187" s="57">
        <v>15035</v>
      </c>
      <c r="I187" s="57">
        <v>15222</v>
      </c>
      <c r="J187" s="57">
        <v>15408</v>
      </c>
      <c r="K187" s="57">
        <v>15587</v>
      </c>
      <c r="L187" s="57">
        <v>15762</v>
      </c>
      <c r="M187" s="57">
        <v>15929</v>
      </c>
      <c r="N187" s="57">
        <v>16095</v>
      </c>
      <c r="O187" s="57">
        <v>16260</v>
      </c>
      <c r="P187" s="57">
        <v>16425</v>
      </c>
      <c r="Q187" s="57">
        <v>16591</v>
      </c>
      <c r="R187" s="57">
        <v>16757</v>
      </c>
      <c r="S187" s="57">
        <v>16926</v>
      </c>
      <c r="T187" s="57">
        <v>17097</v>
      </c>
      <c r="U187" s="57">
        <v>17270</v>
      </c>
      <c r="V187" s="57">
        <v>17447</v>
      </c>
      <c r="W187" s="57">
        <v>17629</v>
      </c>
      <c r="X187" s="57">
        <v>17816</v>
      </c>
      <c r="Y187" s="57">
        <v>18010</v>
      </c>
      <c r="Z187" s="57">
        <v>18209</v>
      </c>
      <c r="AA187" s="57">
        <v>18414</v>
      </c>
      <c r="AB187" s="57">
        <v>18628</v>
      </c>
      <c r="AC187" s="57">
        <v>18848</v>
      </c>
      <c r="AD187" s="57">
        <v>19073</v>
      </c>
      <c r="AE187" s="57">
        <v>19303</v>
      </c>
      <c r="AF187" s="57">
        <v>19537</v>
      </c>
      <c r="AG187" s="57">
        <v>19775</v>
      </c>
    </row>
    <row r="188" spans="1:33" x14ac:dyDescent="0.35">
      <c r="A188" s="52" t="s">
        <v>34</v>
      </c>
      <c r="B188" s="53">
        <v>6227</v>
      </c>
      <c r="C188" s="53">
        <v>6357</v>
      </c>
      <c r="D188" s="53">
        <v>6477</v>
      </c>
      <c r="E188" s="53">
        <v>6588</v>
      </c>
      <c r="F188" s="53">
        <v>6686</v>
      </c>
      <c r="G188" s="53">
        <v>6781</v>
      </c>
      <c r="H188" s="53">
        <v>6873</v>
      </c>
      <c r="I188" s="53">
        <v>6964</v>
      </c>
      <c r="J188" s="53">
        <v>7054</v>
      </c>
      <c r="K188" s="53">
        <v>7145</v>
      </c>
      <c r="L188" s="53">
        <v>7236</v>
      </c>
      <c r="M188" s="53">
        <v>7326</v>
      </c>
      <c r="N188" s="53">
        <v>7403</v>
      </c>
      <c r="O188" s="53">
        <v>7477</v>
      </c>
      <c r="P188" s="53">
        <v>7552</v>
      </c>
      <c r="Q188" s="53">
        <v>7627</v>
      </c>
      <c r="R188" s="53">
        <v>7703</v>
      </c>
      <c r="S188" s="53">
        <v>7778</v>
      </c>
      <c r="T188" s="53">
        <v>7854</v>
      </c>
      <c r="U188" s="53">
        <v>7931</v>
      </c>
      <c r="V188" s="53">
        <v>8010</v>
      </c>
      <c r="W188" s="53">
        <v>8091</v>
      </c>
      <c r="X188" s="53">
        <v>8175</v>
      </c>
      <c r="Y188" s="53">
        <v>8259</v>
      </c>
      <c r="Z188" s="53">
        <v>8345</v>
      </c>
      <c r="AA188" s="53">
        <v>8432</v>
      </c>
      <c r="AB188" s="53">
        <v>8520</v>
      </c>
      <c r="AC188" s="53">
        <v>8605</v>
      </c>
      <c r="AD188" s="53">
        <v>8691</v>
      </c>
      <c r="AE188" s="53">
        <v>8777</v>
      </c>
      <c r="AF188" s="53">
        <v>8863</v>
      </c>
      <c r="AG188" s="53">
        <v>8949</v>
      </c>
    </row>
    <row r="189" spans="1:33" x14ac:dyDescent="0.35">
      <c r="A189" s="64" t="s">
        <v>74</v>
      </c>
      <c r="B189" s="41">
        <v>1661</v>
      </c>
      <c r="C189" s="41">
        <v>1674</v>
      </c>
      <c r="D189" s="41">
        <v>1694</v>
      </c>
      <c r="E189" s="41">
        <v>1716</v>
      </c>
      <c r="F189" s="41">
        <v>1742</v>
      </c>
      <c r="G189" s="41">
        <v>1767</v>
      </c>
      <c r="H189" s="41">
        <v>1790</v>
      </c>
      <c r="I189" s="41">
        <v>1815</v>
      </c>
      <c r="J189" s="41">
        <v>1837</v>
      </c>
      <c r="K189" s="41">
        <v>1863</v>
      </c>
      <c r="L189" s="41">
        <v>1888</v>
      </c>
      <c r="M189" s="41">
        <v>1916</v>
      </c>
      <c r="N189" s="41">
        <v>1932</v>
      </c>
      <c r="O189" s="41">
        <v>1948</v>
      </c>
      <c r="P189" s="41">
        <v>1970</v>
      </c>
      <c r="Q189" s="41">
        <v>1984</v>
      </c>
      <c r="R189" s="41">
        <v>2002</v>
      </c>
      <c r="S189" s="41">
        <v>2021</v>
      </c>
      <c r="T189" s="41">
        <v>2034</v>
      </c>
      <c r="U189" s="41">
        <v>2046</v>
      </c>
      <c r="V189" s="41">
        <v>2058</v>
      </c>
      <c r="W189" s="41">
        <v>2069</v>
      </c>
      <c r="X189" s="41">
        <v>2080</v>
      </c>
      <c r="Y189" s="41">
        <v>2092</v>
      </c>
      <c r="Z189" s="41">
        <v>2099</v>
      </c>
      <c r="AA189" s="41">
        <v>2113</v>
      </c>
      <c r="AB189" s="41">
        <v>2117</v>
      </c>
      <c r="AC189" s="41">
        <v>2124</v>
      </c>
      <c r="AD189" s="41">
        <v>2110</v>
      </c>
      <c r="AE189" s="41">
        <v>2089</v>
      </c>
      <c r="AF189" s="41">
        <v>2071</v>
      </c>
      <c r="AG189" s="41">
        <v>2051</v>
      </c>
    </row>
    <row r="190" spans="1:33" x14ac:dyDescent="0.35">
      <c r="A190" s="65" t="s">
        <v>94</v>
      </c>
      <c r="B190" s="44">
        <v>4566</v>
      </c>
      <c r="C190" s="44">
        <v>4683</v>
      </c>
      <c r="D190" s="44">
        <v>4782</v>
      </c>
      <c r="E190" s="44">
        <v>4872</v>
      </c>
      <c r="F190" s="44">
        <v>4945</v>
      </c>
      <c r="G190" s="44">
        <v>5014</v>
      </c>
      <c r="H190" s="44">
        <v>5083</v>
      </c>
      <c r="I190" s="44">
        <v>5149</v>
      </c>
      <c r="J190" s="44">
        <v>5218</v>
      </c>
      <c r="K190" s="44">
        <v>5282</v>
      </c>
      <c r="L190" s="44">
        <v>5348</v>
      </c>
      <c r="M190" s="44">
        <v>5410</v>
      </c>
      <c r="N190" s="44">
        <v>5472</v>
      </c>
      <c r="O190" s="44">
        <v>5529</v>
      </c>
      <c r="P190" s="44">
        <v>5582</v>
      </c>
      <c r="Q190" s="44">
        <v>5643</v>
      </c>
      <c r="R190" s="44">
        <v>5701</v>
      </c>
      <c r="S190" s="44">
        <v>5756</v>
      </c>
      <c r="T190" s="44">
        <v>5820</v>
      </c>
      <c r="U190" s="44">
        <v>5886</v>
      </c>
      <c r="V190" s="44">
        <v>5952</v>
      </c>
      <c r="W190" s="44">
        <v>6021</v>
      </c>
      <c r="X190" s="44">
        <v>6095</v>
      </c>
      <c r="Y190" s="44">
        <v>6167</v>
      </c>
      <c r="Z190" s="44">
        <v>6246</v>
      </c>
      <c r="AA190" s="44">
        <v>6319</v>
      </c>
      <c r="AB190" s="44">
        <v>6403</v>
      </c>
      <c r="AC190" s="44">
        <v>6481</v>
      </c>
      <c r="AD190" s="44">
        <v>6581</v>
      </c>
      <c r="AE190" s="44">
        <v>6688</v>
      </c>
      <c r="AF190" s="44">
        <v>6792</v>
      </c>
      <c r="AG190" s="44">
        <v>6898</v>
      </c>
    </row>
    <row r="191" spans="1:33" x14ac:dyDescent="0.35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</row>
    <row r="192" spans="1:33" x14ac:dyDescent="0.35">
      <c r="A192" s="31" t="s">
        <v>65</v>
      </c>
      <c r="B192" s="51">
        <v>24021987</v>
      </c>
      <c r="C192" s="51">
        <v>24673813</v>
      </c>
      <c r="D192" s="51">
        <v>25326431</v>
      </c>
      <c r="E192" s="51">
        <v>25944900</v>
      </c>
      <c r="F192" s="51">
        <v>26507205</v>
      </c>
      <c r="G192" s="51">
        <v>27026392</v>
      </c>
      <c r="H192" s="51">
        <v>27582337</v>
      </c>
      <c r="I192" s="51">
        <v>28140766</v>
      </c>
      <c r="J192" s="51">
        <v>28717433</v>
      </c>
      <c r="K192" s="51">
        <v>29338275</v>
      </c>
      <c r="L192" s="51">
        <v>29933382</v>
      </c>
      <c r="M192" s="51">
        <v>30525837</v>
      </c>
      <c r="N192" s="51">
        <v>31130727</v>
      </c>
      <c r="O192" s="51">
        <v>31662859</v>
      </c>
      <c r="P192" s="51">
        <v>32182936</v>
      </c>
      <c r="Q192" s="51">
        <v>32653218</v>
      </c>
      <c r="R192" s="51">
        <v>33112890</v>
      </c>
      <c r="S192" s="51">
        <v>33603323</v>
      </c>
      <c r="T192" s="51">
        <v>34075227</v>
      </c>
      <c r="U192" s="51">
        <v>34709906</v>
      </c>
      <c r="V192" s="51">
        <v>35196036</v>
      </c>
      <c r="W192" s="51">
        <v>35694403</v>
      </c>
      <c r="X192" s="51">
        <v>36251389</v>
      </c>
      <c r="Y192" s="51">
        <v>36823355</v>
      </c>
      <c r="Z192" s="51">
        <v>37393681</v>
      </c>
      <c r="AA192" s="51">
        <v>37959285</v>
      </c>
      <c r="AB192" s="51">
        <v>38606206</v>
      </c>
      <c r="AC192" s="51">
        <v>39232816</v>
      </c>
      <c r="AD192" s="51">
        <v>39785355</v>
      </c>
      <c r="AE192" s="51">
        <v>40419541</v>
      </c>
      <c r="AF192" s="51">
        <v>41022048</v>
      </c>
      <c r="AG192" s="51">
        <v>41605404</v>
      </c>
    </row>
    <row r="193" spans="1:33" x14ac:dyDescent="0.35">
      <c r="A193" s="52" t="s">
        <v>16</v>
      </c>
      <c r="B193" s="53">
        <v>23004082</v>
      </c>
      <c r="C193" s="53">
        <v>23604769</v>
      </c>
      <c r="D193" s="53">
        <v>24205986</v>
      </c>
      <c r="E193" s="53">
        <v>24775853</v>
      </c>
      <c r="F193" s="53">
        <v>25290346</v>
      </c>
      <c r="G193" s="53">
        <v>25768418</v>
      </c>
      <c r="H193" s="53">
        <v>26280155</v>
      </c>
      <c r="I193" s="53">
        <v>26790308</v>
      </c>
      <c r="J193" s="53">
        <v>27314596</v>
      </c>
      <c r="K193" s="53">
        <v>27880336</v>
      </c>
      <c r="L193" s="53">
        <v>28420654</v>
      </c>
      <c r="M193" s="53">
        <v>28957302</v>
      </c>
      <c r="N193" s="53">
        <v>29504383</v>
      </c>
      <c r="O193" s="53">
        <v>29983323</v>
      </c>
      <c r="P193" s="53">
        <v>30450803</v>
      </c>
      <c r="Q193" s="53">
        <v>30868481</v>
      </c>
      <c r="R193" s="53">
        <v>31278798</v>
      </c>
      <c r="S193" s="53">
        <v>31714977</v>
      </c>
      <c r="T193" s="53">
        <v>32131736</v>
      </c>
      <c r="U193" s="53">
        <v>32692730</v>
      </c>
      <c r="V193" s="53">
        <v>33113101</v>
      </c>
      <c r="W193" s="53">
        <v>33544777</v>
      </c>
      <c r="X193" s="53">
        <v>34031217</v>
      </c>
      <c r="Y193" s="53">
        <v>34531253</v>
      </c>
      <c r="Z193" s="53">
        <v>35032380</v>
      </c>
      <c r="AA193" s="53">
        <v>35529733</v>
      </c>
      <c r="AB193" s="53">
        <v>36099599</v>
      </c>
      <c r="AC193" s="53">
        <v>36649895</v>
      </c>
      <c r="AD193" s="53">
        <v>37135284</v>
      </c>
      <c r="AE193" s="53">
        <v>37694100</v>
      </c>
      <c r="AF193" s="53">
        <v>38229202</v>
      </c>
      <c r="AG193" s="53">
        <v>38747747</v>
      </c>
    </row>
    <row r="194" spans="1:33" x14ac:dyDescent="0.35">
      <c r="A194" s="63" t="s">
        <v>21</v>
      </c>
      <c r="B194" s="57">
        <v>2136153</v>
      </c>
      <c r="C194" s="57">
        <v>2167005</v>
      </c>
      <c r="D194" s="57">
        <v>2196766</v>
      </c>
      <c r="E194" s="57">
        <v>2223003</v>
      </c>
      <c r="F194" s="57">
        <v>2242483</v>
      </c>
      <c r="G194" s="57">
        <v>2268808</v>
      </c>
      <c r="H194" s="57">
        <v>2299450</v>
      </c>
      <c r="I194" s="57">
        <v>2324859</v>
      </c>
      <c r="J194" s="57">
        <v>2346559</v>
      </c>
      <c r="K194" s="57">
        <v>2376294</v>
      </c>
      <c r="L194" s="57">
        <v>2407485</v>
      </c>
      <c r="M194" s="57">
        <v>2439992</v>
      </c>
      <c r="N194" s="57">
        <v>2471782</v>
      </c>
      <c r="O194" s="57">
        <v>2500944</v>
      </c>
      <c r="P194" s="57">
        <v>2534388</v>
      </c>
      <c r="Q194" s="57">
        <v>2564901</v>
      </c>
      <c r="R194" s="57">
        <v>2596130</v>
      </c>
      <c r="S194" s="57">
        <v>2630400</v>
      </c>
      <c r="T194" s="57">
        <v>2663449</v>
      </c>
      <c r="U194" s="57">
        <v>2712839</v>
      </c>
      <c r="V194" s="57">
        <v>2747620</v>
      </c>
      <c r="W194" s="57">
        <v>2786590</v>
      </c>
      <c r="X194" s="57">
        <v>2828500</v>
      </c>
      <c r="Y194" s="57">
        <v>2869986</v>
      </c>
      <c r="Z194" s="57">
        <v>2914712</v>
      </c>
      <c r="AA194" s="57">
        <v>2959198</v>
      </c>
      <c r="AB194" s="57">
        <v>3009598</v>
      </c>
      <c r="AC194" s="57">
        <v>3059344</v>
      </c>
      <c r="AD194" s="57">
        <v>3105933</v>
      </c>
      <c r="AE194" s="57">
        <v>3159694</v>
      </c>
      <c r="AF194" s="57">
        <v>3211013</v>
      </c>
      <c r="AG194" s="57">
        <v>3261850</v>
      </c>
    </row>
    <row r="195" spans="1:33" x14ac:dyDescent="0.35">
      <c r="A195" s="40" t="s">
        <v>95</v>
      </c>
      <c r="B195" s="41">
        <v>2136153</v>
      </c>
      <c r="C195" s="41">
        <v>2167004</v>
      </c>
      <c r="D195" s="41">
        <v>2196765</v>
      </c>
      <c r="E195" s="41">
        <v>2223001</v>
      </c>
      <c r="F195" s="41">
        <v>2242479</v>
      </c>
      <c r="G195" s="41">
        <v>2268803</v>
      </c>
      <c r="H195" s="41">
        <v>2299440</v>
      </c>
      <c r="I195" s="41">
        <v>2324844</v>
      </c>
      <c r="J195" s="41">
        <v>2346536</v>
      </c>
      <c r="K195" s="41">
        <v>2376257</v>
      </c>
      <c r="L195" s="41">
        <v>2407425</v>
      </c>
      <c r="M195" s="41">
        <v>2439894</v>
      </c>
      <c r="N195" s="41">
        <v>2471627</v>
      </c>
      <c r="O195" s="41">
        <v>2500683</v>
      </c>
      <c r="P195" s="41">
        <v>2533931</v>
      </c>
      <c r="Q195" s="41">
        <v>2564137</v>
      </c>
      <c r="R195" s="41">
        <v>2594842</v>
      </c>
      <c r="S195" s="41">
        <v>2628278</v>
      </c>
      <c r="T195" s="41">
        <v>2659975</v>
      </c>
      <c r="U195" s="41">
        <v>2706579</v>
      </c>
      <c r="V195" s="41">
        <v>2738148</v>
      </c>
      <c r="W195" s="41">
        <v>2772108</v>
      </c>
      <c r="X195" s="41">
        <v>2807323</v>
      </c>
      <c r="Y195" s="41">
        <v>2839482</v>
      </c>
      <c r="Z195" s="41">
        <v>2870579</v>
      </c>
      <c r="AA195" s="41">
        <v>2896738</v>
      </c>
      <c r="AB195" s="41">
        <v>2921557</v>
      </c>
      <c r="AC195" s="41">
        <v>2939625</v>
      </c>
      <c r="AD195" s="41">
        <v>2946406</v>
      </c>
      <c r="AE195" s="41">
        <v>2949783</v>
      </c>
      <c r="AF195" s="41">
        <v>2942661</v>
      </c>
      <c r="AG195" s="41">
        <v>2928575</v>
      </c>
    </row>
    <row r="196" spans="1:33" x14ac:dyDescent="0.35">
      <c r="A196" s="40" t="s">
        <v>96</v>
      </c>
      <c r="B196" s="42">
        <v>0</v>
      </c>
      <c r="C196" s="42">
        <v>1</v>
      </c>
      <c r="D196" s="42">
        <v>1</v>
      </c>
      <c r="E196" s="42">
        <v>2</v>
      </c>
      <c r="F196" s="42">
        <v>4</v>
      </c>
      <c r="G196" s="42">
        <v>6</v>
      </c>
      <c r="H196" s="42">
        <v>10</v>
      </c>
      <c r="I196" s="42">
        <v>15</v>
      </c>
      <c r="J196" s="42">
        <v>23</v>
      </c>
      <c r="K196" s="42">
        <v>37</v>
      </c>
      <c r="L196" s="42">
        <v>60</v>
      </c>
      <c r="M196" s="42">
        <v>98</v>
      </c>
      <c r="N196" s="42">
        <v>156</v>
      </c>
      <c r="O196" s="42">
        <v>261</v>
      </c>
      <c r="P196" s="42">
        <v>457</v>
      </c>
      <c r="Q196" s="42">
        <v>764</v>
      </c>
      <c r="R196" s="41">
        <v>1288</v>
      </c>
      <c r="S196" s="41">
        <v>2123</v>
      </c>
      <c r="T196" s="41">
        <v>3474</v>
      </c>
      <c r="U196" s="41">
        <v>6260</v>
      </c>
      <c r="V196" s="41">
        <v>9473</v>
      </c>
      <c r="W196" s="41">
        <v>14482</v>
      </c>
      <c r="X196" s="41">
        <v>21177</v>
      </c>
      <c r="Y196" s="41">
        <v>30504</v>
      </c>
      <c r="Z196" s="41">
        <v>44133</v>
      </c>
      <c r="AA196" s="41">
        <v>62460</v>
      </c>
      <c r="AB196" s="41">
        <v>88041</v>
      </c>
      <c r="AC196" s="41">
        <v>119718</v>
      </c>
      <c r="AD196" s="41">
        <v>159528</v>
      </c>
      <c r="AE196" s="41">
        <v>209910</v>
      </c>
      <c r="AF196" s="41">
        <v>268352</v>
      </c>
      <c r="AG196" s="41">
        <v>333275</v>
      </c>
    </row>
    <row r="197" spans="1:33" x14ac:dyDescent="0.35">
      <c r="A197" s="40" t="s">
        <v>97</v>
      </c>
      <c r="B197" s="42">
        <v>0</v>
      </c>
      <c r="C197" s="42">
        <v>0</v>
      </c>
      <c r="D197" s="42">
        <v>0</v>
      </c>
      <c r="E197" s="42">
        <v>0</v>
      </c>
      <c r="F197" s="42">
        <v>0</v>
      </c>
      <c r="G197" s="42">
        <v>0</v>
      </c>
      <c r="H197" s="42">
        <v>0</v>
      </c>
      <c r="I197" s="42">
        <v>0</v>
      </c>
      <c r="J197" s="42">
        <v>0</v>
      </c>
      <c r="K197" s="42">
        <v>0</v>
      </c>
      <c r="L197" s="42">
        <v>0</v>
      </c>
      <c r="M197" s="42">
        <v>0</v>
      </c>
      <c r="N197" s="42">
        <v>0</v>
      </c>
      <c r="O197" s="42">
        <v>0</v>
      </c>
      <c r="P197" s="42">
        <v>0</v>
      </c>
      <c r="Q197" s="42">
        <v>0</v>
      </c>
      <c r="R197" s="42">
        <v>0</v>
      </c>
      <c r="S197" s="42">
        <v>0</v>
      </c>
      <c r="T197" s="42">
        <v>0</v>
      </c>
      <c r="U197" s="42">
        <v>0</v>
      </c>
      <c r="V197" s="42">
        <v>0</v>
      </c>
      <c r="W197" s="42">
        <v>0</v>
      </c>
      <c r="X197" s="42">
        <v>0</v>
      </c>
      <c r="Y197" s="42">
        <v>0</v>
      </c>
      <c r="Z197" s="42">
        <v>0</v>
      </c>
      <c r="AA197" s="42">
        <v>0</v>
      </c>
      <c r="AB197" s="42">
        <v>0</v>
      </c>
      <c r="AC197" s="42">
        <v>0</v>
      </c>
      <c r="AD197" s="42">
        <v>0</v>
      </c>
      <c r="AE197" s="42">
        <v>0</v>
      </c>
      <c r="AF197" s="42">
        <v>0</v>
      </c>
      <c r="AG197" s="42">
        <v>0</v>
      </c>
    </row>
    <row r="198" spans="1:33" x14ac:dyDescent="0.35">
      <c r="A198" s="40" t="s">
        <v>98</v>
      </c>
      <c r="B198" s="42">
        <v>0</v>
      </c>
      <c r="C198" s="42">
        <v>0</v>
      </c>
      <c r="D198" s="42">
        <v>0</v>
      </c>
      <c r="E198" s="42">
        <v>0</v>
      </c>
      <c r="F198" s="42">
        <v>0</v>
      </c>
      <c r="G198" s="42">
        <v>0</v>
      </c>
      <c r="H198" s="42">
        <v>0</v>
      </c>
      <c r="I198" s="42">
        <v>0</v>
      </c>
      <c r="J198" s="42">
        <v>0</v>
      </c>
      <c r="K198" s="42">
        <v>0</v>
      </c>
      <c r="L198" s="42">
        <v>0</v>
      </c>
      <c r="M198" s="42">
        <v>0</v>
      </c>
      <c r="N198" s="42">
        <v>0</v>
      </c>
      <c r="O198" s="42">
        <v>0</v>
      </c>
      <c r="P198" s="42">
        <v>0</v>
      </c>
      <c r="Q198" s="42">
        <v>0</v>
      </c>
      <c r="R198" s="42">
        <v>0</v>
      </c>
      <c r="S198" s="42">
        <v>0</v>
      </c>
      <c r="T198" s="42">
        <v>0</v>
      </c>
      <c r="U198" s="42">
        <v>0</v>
      </c>
      <c r="V198" s="42">
        <v>0</v>
      </c>
      <c r="W198" s="42">
        <v>0</v>
      </c>
      <c r="X198" s="42">
        <v>0</v>
      </c>
      <c r="Y198" s="42">
        <v>0</v>
      </c>
      <c r="Z198" s="42">
        <v>0</v>
      </c>
      <c r="AA198" s="42">
        <v>0</v>
      </c>
      <c r="AB198" s="42">
        <v>0</v>
      </c>
      <c r="AC198" s="42">
        <v>0</v>
      </c>
      <c r="AD198" s="42">
        <v>0</v>
      </c>
      <c r="AE198" s="42">
        <v>0</v>
      </c>
      <c r="AF198" s="42">
        <v>0</v>
      </c>
      <c r="AG198" s="42">
        <v>0</v>
      </c>
    </row>
    <row r="199" spans="1:33" x14ac:dyDescent="0.35">
      <c r="A199" s="63" t="s">
        <v>23</v>
      </c>
      <c r="B199" s="57">
        <v>15691582</v>
      </c>
      <c r="C199" s="57">
        <v>16077370</v>
      </c>
      <c r="D199" s="57">
        <v>16472235</v>
      </c>
      <c r="E199" s="57">
        <v>16845416</v>
      </c>
      <c r="F199" s="57">
        <v>17179584</v>
      </c>
      <c r="G199" s="57">
        <v>17518228</v>
      </c>
      <c r="H199" s="57">
        <v>17885283</v>
      </c>
      <c r="I199" s="57">
        <v>18247963</v>
      </c>
      <c r="J199" s="57">
        <v>18620614</v>
      </c>
      <c r="K199" s="57">
        <v>19020068</v>
      </c>
      <c r="L199" s="57">
        <v>19398480</v>
      </c>
      <c r="M199" s="57">
        <v>19772320</v>
      </c>
      <c r="N199" s="57">
        <v>20152783</v>
      </c>
      <c r="O199" s="57">
        <v>20483664</v>
      </c>
      <c r="P199" s="57">
        <v>20801973</v>
      </c>
      <c r="Q199" s="57">
        <v>21081913</v>
      </c>
      <c r="R199" s="57">
        <v>21354108</v>
      </c>
      <c r="S199" s="57">
        <v>21644883</v>
      </c>
      <c r="T199" s="57">
        <v>21921599</v>
      </c>
      <c r="U199" s="57">
        <v>22294144</v>
      </c>
      <c r="V199" s="57">
        <v>22573442</v>
      </c>
      <c r="W199" s="57">
        <v>22854469</v>
      </c>
      <c r="X199" s="57">
        <v>23177026</v>
      </c>
      <c r="Y199" s="57">
        <v>23506153</v>
      </c>
      <c r="Z199" s="57">
        <v>23841168</v>
      </c>
      <c r="AA199" s="57">
        <v>24177686</v>
      </c>
      <c r="AB199" s="57">
        <v>24556392</v>
      </c>
      <c r="AC199" s="57">
        <v>24918013</v>
      </c>
      <c r="AD199" s="57">
        <v>25241250</v>
      </c>
      <c r="AE199" s="57">
        <v>25606164</v>
      </c>
      <c r="AF199" s="57">
        <v>25953882</v>
      </c>
      <c r="AG199" s="57">
        <v>26285443</v>
      </c>
    </row>
    <row r="200" spans="1:33" x14ac:dyDescent="0.35">
      <c r="A200" s="40" t="s">
        <v>95</v>
      </c>
      <c r="B200" s="41">
        <v>15691582</v>
      </c>
      <c r="C200" s="41">
        <v>16077370</v>
      </c>
      <c r="D200" s="41">
        <v>16472235</v>
      </c>
      <c r="E200" s="41">
        <v>16845416</v>
      </c>
      <c r="F200" s="41">
        <v>17179584</v>
      </c>
      <c r="G200" s="41">
        <v>17518228</v>
      </c>
      <c r="H200" s="41">
        <v>17885283</v>
      </c>
      <c r="I200" s="41">
        <v>18247963</v>
      </c>
      <c r="J200" s="41">
        <v>18620614</v>
      </c>
      <c r="K200" s="41">
        <v>19020068</v>
      </c>
      <c r="L200" s="41">
        <v>19398480</v>
      </c>
      <c r="M200" s="41">
        <v>19772320</v>
      </c>
      <c r="N200" s="41">
        <v>20152783</v>
      </c>
      <c r="O200" s="41">
        <v>20483664</v>
      </c>
      <c r="P200" s="41">
        <v>20801973</v>
      </c>
      <c r="Q200" s="41">
        <v>21081913</v>
      </c>
      <c r="R200" s="41">
        <v>21354108</v>
      </c>
      <c r="S200" s="41">
        <v>21644883</v>
      </c>
      <c r="T200" s="41">
        <v>21921599</v>
      </c>
      <c r="U200" s="41">
        <v>22294142</v>
      </c>
      <c r="V200" s="41">
        <v>22573433</v>
      </c>
      <c r="W200" s="41">
        <v>22854432</v>
      </c>
      <c r="X200" s="41">
        <v>23176888</v>
      </c>
      <c r="Y200" s="41">
        <v>23505676</v>
      </c>
      <c r="Z200" s="41">
        <v>23839674</v>
      </c>
      <c r="AA200" s="41">
        <v>24173437</v>
      </c>
      <c r="AB200" s="41">
        <v>24545221</v>
      </c>
      <c r="AC200" s="41">
        <v>24891837</v>
      </c>
      <c r="AD200" s="41">
        <v>25184240</v>
      </c>
      <c r="AE200" s="41">
        <v>25493153</v>
      </c>
      <c r="AF200" s="41">
        <v>25742777</v>
      </c>
      <c r="AG200" s="41">
        <v>25924766</v>
      </c>
    </row>
    <row r="201" spans="1:33" x14ac:dyDescent="0.35">
      <c r="A201" s="40" t="s">
        <v>96</v>
      </c>
      <c r="B201" s="42">
        <v>0</v>
      </c>
      <c r="C201" s="42">
        <v>0</v>
      </c>
      <c r="D201" s="42">
        <v>0</v>
      </c>
      <c r="E201" s="42">
        <v>0</v>
      </c>
      <c r="F201" s="42">
        <v>0</v>
      </c>
      <c r="G201" s="42">
        <v>0</v>
      </c>
      <c r="H201" s="42">
        <v>0</v>
      </c>
      <c r="I201" s="42">
        <v>0</v>
      </c>
      <c r="J201" s="42">
        <v>0</v>
      </c>
      <c r="K201" s="42">
        <v>0</v>
      </c>
      <c r="L201" s="42">
        <v>0</v>
      </c>
      <c r="M201" s="42">
        <v>0</v>
      </c>
      <c r="N201" s="42">
        <v>0</v>
      </c>
      <c r="O201" s="42">
        <v>0</v>
      </c>
      <c r="P201" s="42">
        <v>0</v>
      </c>
      <c r="Q201" s="42">
        <v>0</v>
      </c>
      <c r="R201" s="42">
        <v>0</v>
      </c>
      <c r="S201" s="42">
        <v>0</v>
      </c>
      <c r="T201" s="42">
        <v>0</v>
      </c>
      <c r="U201" s="42">
        <v>2</v>
      </c>
      <c r="V201" s="42">
        <v>9</v>
      </c>
      <c r="W201" s="42">
        <v>37</v>
      </c>
      <c r="X201" s="42">
        <v>138</v>
      </c>
      <c r="Y201" s="42">
        <v>477</v>
      </c>
      <c r="Z201" s="41">
        <v>1494</v>
      </c>
      <c r="AA201" s="41">
        <v>4249</v>
      </c>
      <c r="AB201" s="41">
        <v>11171</v>
      </c>
      <c r="AC201" s="41">
        <v>26176</v>
      </c>
      <c r="AD201" s="41">
        <v>57010</v>
      </c>
      <c r="AE201" s="41">
        <v>113011</v>
      </c>
      <c r="AF201" s="41">
        <v>211105</v>
      </c>
      <c r="AG201" s="41">
        <v>360677</v>
      </c>
    </row>
    <row r="202" spans="1:33" x14ac:dyDescent="0.35">
      <c r="A202" s="40" t="s">
        <v>97</v>
      </c>
      <c r="B202" s="42">
        <v>0</v>
      </c>
      <c r="C202" s="42">
        <v>0</v>
      </c>
      <c r="D202" s="42">
        <v>0</v>
      </c>
      <c r="E202" s="42">
        <v>0</v>
      </c>
      <c r="F202" s="42">
        <v>0</v>
      </c>
      <c r="G202" s="42">
        <v>0</v>
      </c>
      <c r="H202" s="42">
        <v>0</v>
      </c>
      <c r="I202" s="42">
        <v>0</v>
      </c>
      <c r="J202" s="42">
        <v>0</v>
      </c>
      <c r="K202" s="42">
        <v>0</v>
      </c>
      <c r="L202" s="42">
        <v>0</v>
      </c>
      <c r="M202" s="42">
        <v>0</v>
      </c>
      <c r="N202" s="42">
        <v>0</v>
      </c>
      <c r="O202" s="42">
        <v>0</v>
      </c>
      <c r="P202" s="42">
        <v>0</v>
      </c>
      <c r="Q202" s="42">
        <v>0</v>
      </c>
      <c r="R202" s="42">
        <v>0</v>
      </c>
      <c r="S202" s="42">
        <v>0</v>
      </c>
      <c r="T202" s="42">
        <v>0</v>
      </c>
      <c r="U202" s="42">
        <v>0</v>
      </c>
      <c r="V202" s="42">
        <v>0</v>
      </c>
      <c r="W202" s="42">
        <v>0</v>
      </c>
      <c r="X202" s="42">
        <v>0</v>
      </c>
      <c r="Y202" s="42">
        <v>0</v>
      </c>
      <c r="Z202" s="42">
        <v>0</v>
      </c>
      <c r="AA202" s="42">
        <v>0</v>
      </c>
      <c r="AB202" s="42">
        <v>0</v>
      </c>
      <c r="AC202" s="42">
        <v>0</v>
      </c>
      <c r="AD202" s="42">
        <v>0</v>
      </c>
      <c r="AE202" s="42">
        <v>0</v>
      </c>
      <c r="AF202" s="42">
        <v>0</v>
      </c>
      <c r="AG202" s="42">
        <v>0</v>
      </c>
    </row>
    <row r="203" spans="1:33" x14ac:dyDescent="0.35">
      <c r="A203" s="40" t="s">
        <v>98</v>
      </c>
      <c r="B203" s="42">
        <v>0</v>
      </c>
      <c r="C203" s="42">
        <v>0</v>
      </c>
      <c r="D203" s="42">
        <v>0</v>
      </c>
      <c r="E203" s="42">
        <v>0</v>
      </c>
      <c r="F203" s="42">
        <v>0</v>
      </c>
      <c r="G203" s="42">
        <v>0</v>
      </c>
      <c r="H203" s="42">
        <v>0</v>
      </c>
      <c r="I203" s="42">
        <v>0</v>
      </c>
      <c r="J203" s="42">
        <v>0</v>
      </c>
      <c r="K203" s="42">
        <v>0</v>
      </c>
      <c r="L203" s="42">
        <v>0</v>
      </c>
      <c r="M203" s="42">
        <v>0</v>
      </c>
      <c r="N203" s="42">
        <v>0</v>
      </c>
      <c r="O203" s="42">
        <v>0</v>
      </c>
      <c r="P203" s="42">
        <v>0</v>
      </c>
      <c r="Q203" s="42">
        <v>0</v>
      </c>
      <c r="R203" s="42">
        <v>0</v>
      </c>
      <c r="S203" s="42">
        <v>0</v>
      </c>
      <c r="T203" s="42">
        <v>0</v>
      </c>
      <c r="U203" s="42">
        <v>0</v>
      </c>
      <c r="V203" s="42">
        <v>0</v>
      </c>
      <c r="W203" s="42">
        <v>0</v>
      </c>
      <c r="X203" s="42">
        <v>0</v>
      </c>
      <c r="Y203" s="42">
        <v>0</v>
      </c>
      <c r="Z203" s="42">
        <v>0</v>
      </c>
      <c r="AA203" s="42">
        <v>0</v>
      </c>
      <c r="AB203" s="42">
        <v>0</v>
      </c>
      <c r="AC203" s="42">
        <v>0</v>
      </c>
      <c r="AD203" s="42">
        <v>0</v>
      </c>
      <c r="AE203" s="42">
        <v>0</v>
      </c>
      <c r="AF203" s="42">
        <v>0</v>
      </c>
      <c r="AG203" s="42">
        <v>0</v>
      </c>
    </row>
    <row r="204" spans="1:33" x14ac:dyDescent="0.35">
      <c r="A204" s="63" t="s">
        <v>25</v>
      </c>
      <c r="B204" s="57">
        <v>5176346</v>
      </c>
      <c r="C204" s="57">
        <v>5360394</v>
      </c>
      <c r="D204" s="57">
        <v>5536985</v>
      </c>
      <c r="E204" s="57">
        <v>5707434</v>
      </c>
      <c r="F204" s="57">
        <v>5868279</v>
      </c>
      <c r="G204" s="57">
        <v>5981382</v>
      </c>
      <c r="H204" s="57">
        <v>6095422</v>
      </c>
      <c r="I204" s="57">
        <v>6217485</v>
      </c>
      <c r="J204" s="57">
        <v>6347424</v>
      </c>
      <c r="K204" s="57">
        <v>6483974</v>
      </c>
      <c r="L204" s="57">
        <v>6614689</v>
      </c>
      <c r="M204" s="57">
        <v>6744990</v>
      </c>
      <c r="N204" s="57">
        <v>6879818</v>
      </c>
      <c r="O204" s="57">
        <v>6998715</v>
      </c>
      <c r="P204" s="57">
        <v>7114442</v>
      </c>
      <c r="Q204" s="57">
        <v>7221667</v>
      </c>
      <c r="R204" s="57">
        <v>7328559</v>
      </c>
      <c r="S204" s="57">
        <v>7439694</v>
      </c>
      <c r="T204" s="57">
        <v>7546688</v>
      </c>
      <c r="U204" s="57">
        <v>7685747</v>
      </c>
      <c r="V204" s="57">
        <v>7792039</v>
      </c>
      <c r="W204" s="57">
        <v>7903719</v>
      </c>
      <c r="X204" s="57">
        <v>8025690</v>
      </c>
      <c r="Y204" s="57">
        <v>8155114</v>
      </c>
      <c r="Z204" s="57">
        <v>8276500</v>
      </c>
      <c r="AA204" s="57">
        <v>8392849</v>
      </c>
      <c r="AB204" s="57">
        <v>8533610</v>
      </c>
      <c r="AC204" s="57">
        <v>8672539</v>
      </c>
      <c r="AD204" s="57">
        <v>8788101</v>
      </c>
      <c r="AE204" s="57">
        <v>8928243</v>
      </c>
      <c r="AF204" s="57">
        <v>9064307</v>
      </c>
      <c r="AG204" s="57">
        <v>9200454</v>
      </c>
    </row>
    <row r="205" spans="1:33" x14ac:dyDescent="0.35">
      <c r="A205" s="40" t="s">
        <v>95</v>
      </c>
      <c r="B205" s="41">
        <v>5176346</v>
      </c>
      <c r="C205" s="41">
        <v>5360394</v>
      </c>
      <c r="D205" s="41">
        <v>5536985</v>
      </c>
      <c r="E205" s="41">
        <v>5707434</v>
      </c>
      <c r="F205" s="41">
        <v>5868279</v>
      </c>
      <c r="G205" s="41">
        <v>5981382</v>
      </c>
      <c r="H205" s="41">
        <v>6095422</v>
      </c>
      <c r="I205" s="41">
        <v>6217485</v>
      </c>
      <c r="J205" s="41">
        <v>6347424</v>
      </c>
      <c r="K205" s="41">
        <v>6483974</v>
      </c>
      <c r="L205" s="41">
        <v>6614689</v>
      </c>
      <c r="M205" s="41">
        <v>6744990</v>
      </c>
      <c r="N205" s="41">
        <v>6879818</v>
      </c>
      <c r="O205" s="41">
        <v>6998715</v>
      </c>
      <c r="P205" s="41">
        <v>7114442</v>
      </c>
      <c r="Q205" s="41">
        <v>7221667</v>
      </c>
      <c r="R205" s="41">
        <v>7328559</v>
      </c>
      <c r="S205" s="41">
        <v>7439694</v>
      </c>
      <c r="T205" s="41">
        <v>7546688</v>
      </c>
      <c r="U205" s="41">
        <v>7685747</v>
      </c>
      <c r="V205" s="41">
        <v>7792039</v>
      </c>
      <c r="W205" s="41">
        <v>7903719</v>
      </c>
      <c r="X205" s="41">
        <v>8025690</v>
      </c>
      <c r="Y205" s="41">
        <v>8155114</v>
      </c>
      <c r="Z205" s="41">
        <v>8276499</v>
      </c>
      <c r="AA205" s="41">
        <v>8392846</v>
      </c>
      <c r="AB205" s="41">
        <v>8533585</v>
      </c>
      <c r="AC205" s="41">
        <v>8672399</v>
      </c>
      <c r="AD205" s="41">
        <v>8787479</v>
      </c>
      <c r="AE205" s="41">
        <v>8925988</v>
      </c>
      <c r="AF205" s="41">
        <v>9057404</v>
      </c>
      <c r="AG205" s="41">
        <v>9182980</v>
      </c>
    </row>
    <row r="206" spans="1:33" x14ac:dyDescent="0.35">
      <c r="A206" s="40" t="s">
        <v>96</v>
      </c>
      <c r="B206" s="42">
        <v>0</v>
      </c>
      <c r="C206" s="42">
        <v>0</v>
      </c>
      <c r="D206" s="42">
        <v>0</v>
      </c>
      <c r="E206" s="42">
        <v>0</v>
      </c>
      <c r="F206" s="42">
        <v>0</v>
      </c>
      <c r="G206" s="42">
        <v>0</v>
      </c>
      <c r="H206" s="42">
        <v>0</v>
      </c>
      <c r="I206" s="42">
        <v>0</v>
      </c>
      <c r="J206" s="42">
        <v>0</v>
      </c>
      <c r="K206" s="42">
        <v>0</v>
      </c>
      <c r="L206" s="42">
        <v>0</v>
      </c>
      <c r="M206" s="42">
        <v>0</v>
      </c>
      <c r="N206" s="42">
        <v>0</v>
      </c>
      <c r="O206" s="42">
        <v>0</v>
      </c>
      <c r="P206" s="42">
        <v>0</v>
      </c>
      <c r="Q206" s="42">
        <v>0</v>
      </c>
      <c r="R206" s="42">
        <v>0</v>
      </c>
      <c r="S206" s="42">
        <v>0</v>
      </c>
      <c r="T206" s="42">
        <v>0</v>
      </c>
      <c r="U206" s="42">
        <v>0</v>
      </c>
      <c r="V206" s="42">
        <v>0</v>
      </c>
      <c r="W206" s="42">
        <v>0</v>
      </c>
      <c r="X206" s="42">
        <v>0</v>
      </c>
      <c r="Y206" s="42">
        <v>0</v>
      </c>
      <c r="Z206" s="42">
        <v>0</v>
      </c>
      <c r="AA206" s="42">
        <v>3</v>
      </c>
      <c r="AB206" s="42">
        <v>24</v>
      </c>
      <c r="AC206" s="42">
        <v>140</v>
      </c>
      <c r="AD206" s="42">
        <v>622</v>
      </c>
      <c r="AE206" s="41">
        <v>2255</v>
      </c>
      <c r="AF206" s="41">
        <v>6903</v>
      </c>
      <c r="AG206" s="41">
        <v>17474</v>
      </c>
    </row>
    <row r="207" spans="1:33" x14ac:dyDescent="0.35">
      <c r="A207" s="40" t="s">
        <v>97</v>
      </c>
      <c r="B207" s="42">
        <v>0</v>
      </c>
      <c r="C207" s="42">
        <v>0</v>
      </c>
      <c r="D207" s="42">
        <v>0</v>
      </c>
      <c r="E207" s="42">
        <v>0</v>
      </c>
      <c r="F207" s="42">
        <v>0</v>
      </c>
      <c r="G207" s="42">
        <v>0</v>
      </c>
      <c r="H207" s="42">
        <v>0</v>
      </c>
      <c r="I207" s="42">
        <v>0</v>
      </c>
      <c r="J207" s="42">
        <v>0</v>
      </c>
      <c r="K207" s="42">
        <v>0</v>
      </c>
      <c r="L207" s="42">
        <v>0</v>
      </c>
      <c r="M207" s="42">
        <v>0</v>
      </c>
      <c r="N207" s="42">
        <v>0</v>
      </c>
      <c r="O207" s="42">
        <v>0</v>
      </c>
      <c r="P207" s="42">
        <v>0</v>
      </c>
      <c r="Q207" s="42">
        <v>0</v>
      </c>
      <c r="R207" s="42">
        <v>0</v>
      </c>
      <c r="S207" s="42">
        <v>0</v>
      </c>
      <c r="T207" s="42">
        <v>0</v>
      </c>
      <c r="U207" s="42">
        <v>0</v>
      </c>
      <c r="V207" s="42">
        <v>0</v>
      </c>
      <c r="W207" s="42">
        <v>0</v>
      </c>
      <c r="X207" s="42">
        <v>0</v>
      </c>
      <c r="Y207" s="42">
        <v>0</v>
      </c>
      <c r="Z207" s="42">
        <v>0</v>
      </c>
      <c r="AA207" s="42">
        <v>0</v>
      </c>
      <c r="AB207" s="42">
        <v>0</v>
      </c>
      <c r="AC207" s="42">
        <v>0</v>
      </c>
      <c r="AD207" s="42">
        <v>0</v>
      </c>
      <c r="AE207" s="42">
        <v>0</v>
      </c>
      <c r="AF207" s="42">
        <v>0</v>
      </c>
      <c r="AG207" s="42">
        <v>0</v>
      </c>
    </row>
    <row r="208" spans="1:33" x14ac:dyDescent="0.35">
      <c r="A208" s="40" t="s">
        <v>98</v>
      </c>
      <c r="B208" s="42">
        <v>0</v>
      </c>
      <c r="C208" s="42">
        <v>0</v>
      </c>
      <c r="D208" s="42">
        <v>0</v>
      </c>
      <c r="E208" s="42">
        <v>0</v>
      </c>
      <c r="F208" s="42">
        <v>0</v>
      </c>
      <c r="G208" s="42">
        <v>0</v>
      </c>
      <c r="H208" s="42">
        <v>0</v>
      </c>
      <c r="I208" s="42">
        <v>0</v>
      </c>
      <c r="J208" s="42">
        <v>0</v>
      </c>
      <c r="K208" s="42">
        <v>0</v>
      </c>
      <c r="L208" s="42">
        <v>0</v>
      </c>
      <c r="M208" s="42">
        <v>0</v>
      </c>
      <c r="N208" s="42">
        <v>0</v>
      </c>
      <c r="O208" s="42">
        <v>0</v>
      </c>
      <c r="P208" s="42">
        <v>0</v>
      </c>
      <c r="Q208" s="42">
        <v>0</v>
      </c>
      <c r="R208" s="42">
        <v>0</v>
      </c>
      <c r="S208" s="42">
        <v>0</v>
      </c>
      <c r="T208" s="42">
        <v>0</v>
      </c>
      <c r="U208" s="42">
        <v>0</v>
      </c>
      <c r="V208" s="42">
        <v>0</v>
      </c>
      <c r="W208" s="42">
        <v>0</v>
      </c>
      <c r="X208" s="42">
        <v>0</v>
      </c>
      <c r="Y208" s="42">
        <v>0</v>
      </c>
      <c r="Z208" s="42">
        <v>0</v>
      </c>
      <c r="AA208" s="42">
        <v>0</v>
      </c>
      <c r="AB208" s="42">
        <v>0</v>
      </c>
      <c r="AC208" s="42">
        <v>0</v>
      </c>
      <c r="AD208" s="42">
        <v>0</v>
      </c>
      <c r="AE208" s="42">
        <v>0</v>
      </c>
      <c r="AF208" s="42">
        <v>0</v>
      </c>
      <c r="AG208" s="42">
        <v>0</v>
      </c>
    </row>
    <row r="209" spans="1:33" x14ac:dyDescent="0.35">
      <c r="A209" s="52" t="s">
        <v>34</v>
      </c>
      <c r="B209" s="53">
        <v>1017905</v>
      </c>
      <c r="C209" s="53">
        <v>1069044</v>
      </c>
      <c r="D209" s="53">
        <v>1120445</v>
      </c>
      <c r="E209" s="53">
        <v>1169047</v>
      </c>
      <c r="F209" s="53">
        <v>1216859</v>
      </c>
      <c r="G209" s="53">
        <v>1257974</v>
      </c>
      <c r="H209" s="53">
        <v>1302182</v>
      </c>
      <c r="I209" s="53">
        <v>1350458</v>
      </c>
      <c r="J209" s="53">
        <v>1402837</v>
      </c>
      <c r="K209" s="53">
        <v>1457939</v>
      </c>
      <c r="L209" s="53">
        <v>1512728</v>
      </c>
      <c r="M209" s="53">
        <v>1568535</v>
      </c>
      <c r="N209" s="53">
        <v>1626344</v>
      </c>
      <c r="O209" s="53">
        <v>1679536</v>
      </c>
      <c r="P209" s="53">
        <v>1732134</v>
      </c>
      <c r="Q209" s="53">
        <v>1784737</v>
      </c>
      <c r="R209" s="53">
        <v>1834092</v>
      </c>
      <c r="S209" s="53">
        <v>1888346</v>
      </c>
      <c r="T209" s="53">
        <v>1943491</v>
      </c>
      <c r="U209" s="53">
        <v>2017177</v>
      </c>
      <c r="V209" s="53">
        <v>2082934</v>
      </c>
      <c r="W209" s="53">
        <v>2149625</v>
      </c>
      <c r="X209" s="53">
        <v>2220173</v>
      </c>
      <c r="Y209" s="53">
        <v>2292102</v>
      </c>
      <c r="Z209" s="53">
        <v>2361300</v>
      </c>
      <c r="AA209" s="53">
        <v>2429552</v>
      </c>
      <c r="AB209" s="53">
        <v>2506607</v>
      </c>
      <c r="AC209" s="53">
        <v>2582921</v>
      </c>
      <c r="AD209" s="53">
        <v>2650071</v>
      </c>
      <c r="AE209" s="53">
        <v>2725441</v>
      </c>
      <c r="AF209" s="53">
        <v>2792845</v>
      </c>
      <c r="AG209" s="53">
        <v>2857657</v>
      </c>
    </row>
    <row r="210" spans="1:33" x14ac:dyDescent="0.35">
      <c r="A210" s="63" t="s">
        <v>29</v>
      </c>
      <c r="B210" s="57">
        <v>471364</v>
      </c>
      <c r="C210" s="57">
        <v>499056</v>
      </c>
      <c r="D210" s="57">
        <v>527394</v>
      </c>
      <c r="E210" s="57">
        <v>553866</v>
      </c>
      <c r="F210" s="57">
        <v>579985</v>
      </c>
      <c r="G210" s="57">
        <v>606521</v>
      </c>
      <c r="H210" s="57">
        <v>633914</v>
      </c>
      <c r="I210" s="57">
        <v>663912</v>
      </c>
      <c r="J210" s="57">
        <v>696642</v>
      </c>
      <c r="K210" s="57">
        <v>730572</v>
      </c>
      <c r="L210" s="57">
        <v>765164</v>
      </c>
      <c r="M210" s="57">
        <v>800481</v>
      </c>
      <c r="N210" s="57">
        <v>837811</v>
      </c>
      <c r="O210" s="57">
        <v>871932</v>
      </c>
      <c r="P210" s="57">
        <v>906568</v>
      </c>
      <c r="Q210" s="57">
        <v>941976</v>
      </c>
      <c r="R210" s="57">
        <v>976685</v>
      </c>
      <c r="S210" s="57">
        <v>1014161</v>
      </c>
      <c r="T210" s="57">
        <v>1052713</v>
      </c>
      <c r="U210" s="57">
        <v>1101636</v>
      </c>
      <c r="V210" s="57">
        <v>1145906</v>
      </c>
      <c r="W210" s="57">
        <v>1189420</v>
      </c>
      <c r="X210" s="57">
        <v>1233970</v>
      </c>
      <c r="Y210" s="57">
        <v>1278432</v>
      </c>
      <c r="Z210" s="57">
        <v>1322690</v>
      </c>
      <c r="AA210" s="57">
        <v>1365978</v>
      </c>
      <c r="AB210" s="57">
        <v>1415003</v>
      </c>
      <c r="AC210" s="57">
        <v>1463478</v>
      </c>
      <c r="AD210" s="57">
        <v>1506386</v>
      </c>
      <c r="AE210" s="57">
        <v>1553189</v>
      </c>
      <c r="AF210" s="57">
        <v>1594549</v>
      </c>
      <c r="AG210" s="57">
        <v>1634020</v>
      </c>
    </row>
    <row r="211" spans="1:33" x14ac:dyDescent="0.35">
      <c r="A211" s="40" t="s">
        <v>95</v>
      </c>
      <c r="B211" s="41">
        <v>471364</v>
      </c>
      <c r="C211" s="41">
        <v>499056</v>
      </c>
      <c r="D211" s="41">
        <v>527394</v>
      </c>
      <c r="E211" s="41">
        <v>553866</v>
      </c>
      <c r="F211" s="41">
        <v>579985</v>
      </c>
      <c r="G211" s="41">
        <v>606521</v>
      </c>
      <c r="H211" s="41">
        <v>633914</v>
      </c>
      <c r="I211" s="41">
        <v>663912</v>
      </c>
      <c r="J211" s="41">
        <v>696642</v>
      </c>
      <c r="K211" s="41">
        <v>730572</v>
      </c>
      <c r="L211" s="41">
        <v>765164</v>
      </c>
      <c r="M211" s="41">
        <v>800481</v>
      </c>
      <c r="N211" s="41">
        <v>837810</v>
      </c>
      <c r="O211" s="41">
        <v>871931</v>
      </c>
      <c r="P211" s="41">
        <v>906567</v>
      </c>
      <c r="Q211" s="41">
        <v>941972</v>
      </c>
      <c r="R211" s="41">
        <v>976675</v>
      </c>
      <c r="S211" s="41">
        <v>1014140</v>
      </c>
      <c r="T211" s="41">
        <v>1052666</v>
      </c>
      <c r="U211" s="41">
        <v>1101511</v>
      </c>
      <c r="V211" s="41">
        <v>1145674</v>
      </c>
      <c r="W211" s="41">
        <v>1189010</v>
      </c>
      <c r="X211" s="41">
        <v>1233228</v>
      </c>
      <c r="Y211" s="41">
        <v>1277068</v>
      </c>
      <c r="Z211" s="41">
        <v>1320244</v>
      </c>
      <c r="AA211" s="41">
        <v>1361711</v>
      </c>
      <c r="AB211" s="41">
        <v>1407686</v>
      </c>
      <c r="AC211" s="41">
        <v>1451781</v>
      </c>
      <c r="AD211" s="41">
        <v>1488519</v>
      </c>
      <c r="AE211" s="41">
        <v>1526475</v>
      </c>
      <c r="AF211" s="41">
        <v>1556359</v>
      </c>
      <c r="AG211" s="41">
        <v>1581926</v>
      </c>
    </row>
    <row r="212" spans="1:33" x14ac:dyDescent="0.35">
      <c r="A212" s="40" t="s">
        <v>96</v>
      </c>
      <c r="B212" s="42">
        <v>0</v>
      </c>
      <c r="C212" s="42">
        <v>0</v>
      </c>
      <c r="D212" s="42">
        <v>0</v>
      </c>
      <c r="E212" s="42">
        <v>0</v>
      </c>
      <c r="F212" s="42">
        <v>0</v>
      </c>
      <c r="G212" s="42">
        <v>0</v>
      </c>
      <c r="H212" s="42">
        <v>0</v>
      </c>
      <c r="I212" s="42">
        <v>0</v>
      </c>
      <c r="J212" s="42">
        <v>0</v>
      </c>
      <c r="K212" s="42">
        <v>0</v>
      </c>
      <c r="L212" s="42">
        <v>0</v>
      </c>
      <c r="M212" s="42">
        <v>0</v>
      </c>
      <c r="N212" s="42">
        <v>0</v>
      </c>
      <c r="O212" s="42">
        <v>1</v>
      </c>
      <c r="P212" s="42">
        <v>2</v>
      </c>
      <c r="Q212" s="42">
        <v>4</v>
      </c>
      <c r="R212" s="42">
        <v>10</v>
      </c>
      <c r="S212" s="42">
        <v>21</v>
      </c>
      <c r="T212" s="42">
        <v>47</v>
      </c>
      <c r="U212" s="42">
        <v>125</v>
      </c>
      <c r="V212" s="42">
        <v>232</v>
      </c>
      <c r="W212" s="42">
        <v>410</v>
      </c>
      <c r="X212" s="42">
        <v>742</v>
      </c>
      <c r="Y212" s="41">
        <v>1363</v>
      </c>
      <c r="Z212" s="41">
        <v>2445</v>
      </c>
      <c r="AA212" s="41">
        <v>4267</v>
      </c>
      <c r="AB212" s="41">
        <v>7317</v>
      </c>
      <c r="AC212" s="41">
        <v>11697</v>
      </c>
      <c r="AD212" s="41">
        <v>17867</v>
      </c>
      <c r="AE212" s="41">
        <v>26715</v>
      </c>
      <c r="AF212" s="41">
        <v>38190</v>
      </c>
      <c r="AG212" s="41">
        <v>52093</v>
      </c>
    </row>
    <row r="213" spans="1:33" x14ac:dyDescent="0.35">
      <c r="A213" s="40" t="s">
        <v>97</v>
      </c>
      <c r="B213" s="42">
        <v>0</v>
      </c>
      <c r="C213" s="42">
        <v>0</v>
      </c>
      <c r="D213" s="42">
        <v>0</v>
      </c>
      <c r="E213" s="42">
        <v>0</v>
      </c>
      <c r="F213" s="42">
        <v>0</v>
      </c>
      <c r="G213" s="42">
        <v>0</v>
      </c>
      <c r="H213" s="42">
        <v>0</v>
      </c>
      <c r="I213" s="42">
        <v>0</v>
      </c>
      <c r="J213" s="42">
        <v>0</v>
      </c>
      <c r="K213" s="42">
        <v>0</v>
      </c>
      <c r="L213" s="42">
        <v>0</v>
      </c>
      <c r="M213" s="42">
        <v>0</v>
      </c>
      <c r="N213" s="42">
        <v>0</v>
      </c>
      <c r="O213" s="42">
        <v>0</v>
      </c>
      <c r="P213" s="42">
        <v>0</v>
      </c>
      <c r="Q213" s="42">
        <v>0</v>
      </c>
      <c r="R213" s="42">
        <v>0</v>
      </c>
      <c r="S213" s="42">
        <v>0</v>
      </c>
      <c r="T213" s="42">
        <v>0</v>
      </c>
      <c r="U213" s="42">
        <v>0</v>
      </c>
      <c r="V213" s="42">
        <v>0</v>
      </c>
      <c r="W213" s="42">
        <v>0</v>
      </c>
      <c r="X213" s="42">
        <v>0</v>
      </c>
      <c r="Y213" s="42">
        <v>0</v>
      </c>
      <c r="Z213" s="42">
        <v>0</v>
      </c>
      <c r="AA213" s="42">
        <v>0</v>
      </c>
      <c r="AB213" s="42">
        <v>0</v>
      </c>
      <c r="AC213" s="42">
        <v>0</v>
      </c>
      <c r="AD213" s="42">
        <v>0</v>
      </c>
      <c r="AE213" s="42">
        <v>0</v>
      </c>
      <c r="AF213" s="42">
        <v>0</v>
      </c>
      <c r="AG213" s="42">
        <v>0</v>
      </c>
    </row>
    <row r="214" spans="1:33" x14ac:dyDescent="0.35">
      <c r="A214" s="40" t="s">
        <v>98</v>
      </c>
      <c r="B214" s="42">
        <v>0</v>
      </c>
      <c r="C214" s="42">
        <v>0</v>
      </c>
      <c r="D214" s="42">
        <v>0</v>
      </c>
      <c r="E214" s="42">
        <v>0</v>
      </c>
      <c r="F214" s="42">
        <v>0</v>
      </c>
      <c r="G214" s="42">
        <v>0</v>
      </c>
      <c r="H214" s="42">
        <v>0</v>
      </c>
      <c r="I214" s="42">
        <v>0</v>
      </c>
      <c r="J214" s="42">
        <v>0</v>
      </c>
      <c r="K214" s="42">
        <v>0</v>
      </c>
      <c r="L214" s="42">
        <v>0</v>
      </c>
      <c r="M214" s="42">
        <v>0</v>
      </c>
      <c r="N214" s="42">
        <v>0</v>
      </c>
      <c r="O214" s="42">
        <v>0</v>
      </c>
      <c r="P214" s="42">
        <v>0</v>
      </c>
      <c r="Q214" s="42">
        <v>0</v>
      </c>
      <c r="R214" s="42">
        <v>0</v>
      </c>
      <c r="S214" s="42">
        <v>0</v>
      </c>
      <c r="T214" s="42">
        <v>0</v>
      </c>
      <c r="U214" s="42">
        <v>0</v>
      </c>
      <c r="V214" s="42">
        <v>0</v>
      </c>
      <c r="W214" s="42">
        <v>0</v>
      </c>
      <c r="X214" s="42">
        <v>0</v>
      </c>
      <c r="Y214" s="42">
        <v>0</v>
      </c>
      <c r="Z214" s="42">
        <v>0</v>
      </c>
      <c r="AA214" s="42">
        <v>0</v>
      </c>
      <c r="AB214" s="42">
        <v>0</v>
      </c>
      <c r="AC214" s="42">
        <v>0</v>
      </c>
      <c r="AD214" s="42">
        <v>0</v>
      </c>
      <c r="AE214" s="42">
        <v>0</v>
      </c>
      <c r="AF214" s="42">
        <v>0</v>
      </c>
      <c r="AG214" s="42">
        <v>0</v>
      </c>
    </row>
    <row r="215" spans="1:33" x14ac:dyDescent="0.35">
      <c r="A215" s="63" t="s">
        <v>25</v>
      </c>
      <c r="B215" s="57">
        <v>546541</v>
      </c>
      <c r="C215" s="57">
        <v>569988</v>
      </c>
      <c r="D215" s="57">
        <v>593051</v>
      </c>
      <c r="E215" s="57">
        <v>615181</v>
      </c>
      <c r="F215" s="57">
        <v>636874</v>
      </c>
      <c r="G215" s="57">
        <v>651452</v>
      </c>
      <c r="H215" s="57">
        <v>668268</v>
      </c>
      <c r="I215" s="57">
        <v>686546</v>
      </c>
      <c r="J215" s="57">
        <v>706195</v>
      </c>
      <c r="K215" s="57">
        <v>727367</v>
      </c>
      <c r="L215" s="57">
        <v>747564</v>
      </c>
      <c r="M215" s="57">
        <v>768054</v>
      </c>
      <c r="N215" s="57">
        <v>788534</v>
      </c>
      <c r="O215" s="57">
        <v>807604</v>
      </c>
      <c r="P215" s="57">
        <v>825565</v>
      </c>
      <c r="Q215" s="57">
        <v>842761</v>
      </c>
      <c r="R215" s="57">
        <v>857408</v>
      </c>
      <c r="S215" s="57">
        <v>874185</v>
      </c>
      <c r="T215" s="57">
        <v>890778</v>
      </c>
      <c r="U215" s="57">
        <v>915541</v>
      </c>
      <c r="V215" s="57">
        <v>937028</v>
      </c>
      <c r="W215" s="57">
        <v>960205</v>
      </c>
      <c r="X215" s="57">
        <v>986203</v>
      </c>
      <c r="Y215" s="57">
        <v>1013670</v>
      </c>
      <c r="Z215" s="57">
        <v>1038611</v>
      </c>
      <c r="AA215" s="57">
        <v>1063574</v>
      </c>
      <c r="AB215" s="57">
        <v>1091604</v>
      </c>
      <c r="AC215" s="57">
        <v>1119443</v>
      </c>
      <c r="AD215" s="57">
        <v>1143685</v>
      </c>
      <c r="AE215" s="57">
        <v>1172252</v>
      </c>
      <c r="AF215" s="57">
        <v>1198297</v>
      </c>
      <c r="AG215" s="57">
        <v>1223638</v>
      </c>
    </row>
    <row r="216" spans="1:33" x14ac:dyDescent="0.35">
      <c r="A216" s="40" t="s">
        <v>95</v>
      </c>
      <c r="B216" s="41">
        <v>546541</v>
      </c>
      <c r="C216" s="41">
        <v>569988</v>
      </c>
      <c r="D216" s="41">
        <v>593051</v>
      </c>
      <c r="E216" s="41">
        <v>615181</v>
      </c>
      <c r="F216" s="41">
        <v>636874</v>
      </c>
      <c r="G216" s="41">
        <v>651452</v>
      </c>
      <c r="H216" s="41">
        <v>668268</v>
      </c>
      <c r="I216" s="41">
        <v>686546</v>
      </c>
      <c r="J216" s="41">
        <v>706195</v>
      </c>
      <c r="K216" s="41">
        <v>727367</v>
      </c>
      <c r="L216" s="41">
        <v>747564</v>
      </c>
      <c r="M216" s="41">
        <v>768054</v>
      </c>
      <c r="N216" s="41">
        <v>788534</v>
      </c>
      <c r="O216" s="41">
        <v>807604</v>
      </c>
      <c r="P216" s="41">
        <v>825565</v>
      </c>
      <c r="Q216" s="41">
        <v>842761</v>
      </c>
      <c r="R216" s="41">
        <v>857408</v>
      </c>
      <c r="S216" s="41">
        <v>874185</v>
      </c>
      <c r="T216" s="41">
        <v>890778</v>
      </c>
      <c r="U216" s="41">
        <v>915541</v>
      </c>
      <c r="V216" s="41">
        <v>937028</v>
      </c>
      <c r="W216" s="41">
        <v>960205</v>
      </c>
      <c r="X216" s="41">
        <v>986203</v>
      </c>
      <c r="Y216" s="41">
        <v>1013670</v>
      </c>
      <c r="Z216" s="41">
        <v>1038611</v>
      </c>
      <c r="AA216" s="41">
        <v>1063573</v>
      </c>
      <c r="AB216" s="41">
        <v>1091601</v>
      </c>
      <c r="AC216" s="41">
        <v>1119427</v>
      </c>
      <c r="AD216" s="41">
        <v>1143618</v>
      </c>
      <c r="AE216" s="41">
        <v>1172006</v>
      </c>
      <c r="AF216" s="41">
        <v>1197564</v>
      </c>
      <c r="AG216" s="41">
        <v>1221806</v>
      </c>
    </row>
    <row r="217" spans="1:33" x14ac:dyDescent="0.35">
      <c r="A217" s="40" t="s">
        <v>96</v>
      </c>
      <c r="B217" s="42">
        <v>0</v>
      </c>
      <c r="C217" s="42">
        <v>0</v>
      </c>
      <c r="D217" s="42">
        <v>0</v>
      </c>
      <c r="E217" s="42">
        <v>0</v>
      </c>
      <c r="F217" s="42">
        <v>0</v>
      </c>
      <c r="G217" s="42">
        <v>0</v>
      </c>
      <c r="H217" s="42">
        <v>0</v>
      </c>
      <c r="I217" s="42">
        <v>0</v>
      </c>
      <c r="J217" s="42">
        <v>0</v>
      </c>
      <c r="K217" s="42">
        <v>0</v>
      </c>
      <c r="L217" s="42">
        <v>0</v>
      </c>
      <c r="M217" s="42">
        <v>0</v>
      </c>
      <c r="N217" s="42">
        <v>0</v>
      </c>
      <c r="O217" s="42">
        <v>0</v>
      </c>
      <c r="P217" s="42">
        <v>0</v>
      </c>
      <c r="Q217" s="42">
        <v>0</v>
      </c>
      <c r="R217" s="42">
        <v>0</v>
      </c>
      <c r="S217" s="42">
        <v>0</v>
      </c>
      <c r="T217" s="42">
        <v>0</v>
      </c>
      <c r="U217" s="42">
        <v>0</v>
      </c>
      <c r="V217" s="42">
        <v>0</v>
      </c>
      <c r="W217" s="42">
        <v>0</v>
      </c>
      <c r="X217" s="42">
        <v>0</v>
      </c>
      <c r="Y217" s="42">
        <v>0</v>
      </c>
      <c r="Z217" s="42">
        <v>0</v>
      </c>
      <c r="AA217" s="42">
        <v>0</v>
      </c>
      <c r="AB217" s="42">
        <v>3</v>
      </c>
      <c r="AC217" s="42">
        <v>15</v>
      </c>
      <c r="AD217" s="42">
        <v>67</v>
      </c>
      <c r="AE217" s="42">
        <v>246</v>
      </c>
      <c r="AF217" s="42">
        <v>733</v>
      </c>
      <c r="AG217" s="41">
        <v>1831</v>
      </c>
    </row>
    <row r="218" spans="1:33" x14ac:dyDescent="0.35">
      <c r="A218" s="40" t="s">
        <v>97</v>
      </c>
      <c r="B218" s="42">
        <v>0</v>
      </c>
      <c r="C218" s="42">
        <v>0</v>
      </c>
      <c r="D218" s="42">
        <v>0</v>
      </c>
      <c r="E218" s="42">
        <v>0</v>
      </c>
      <c r="F218" s="42">
        <v>0</v>
      </c>
      <c r="G218" s="42">
        <v>0</v>
      </c>
      <c r="H218" s="42">
        <v>0</v>
      </c>
      <c r="I218" s="42">
        <v>0</v>
      </c>
      <c r="J218" s="42">
        <v>0</v>
      </c>
      <c r="K218" s="42">
        <v>0</v>
      </c>
      <c r="L218" s="42">
        <v>0</v>
      </c>
      <c r="M218" s="42">
        <v>0</v>
      </c>
      <c r="N218" s="42">
        <v>0</v>
      </c>
      <c r="O218" s="42">
        <v>0</v>
      </c>
      <c r="P218" s="42">
        <v>0</v>
      </c>
      <c r="Q218" s="42">
        <v>0</v>
      </c>
      <c r="R218" s="42">
        <v>0</v>
      </c>
      <c r="S218" s="42">
        <v>0</v>
      </c>
      <c r="T218" s="42">
        <v>0</v>
      </c>
      <c r="U218" s="42">
        <v>0</v>
      </c>
      <c r="V218" s="42">
        <v>0</v>
      </c>
      <c r="W218" s="42">
        <v>0</v>
      </c>
      <c r="X218" s="42">
        <v>0</v>
      </c>
      <c r="Y218" s="42">
        <v>0</v>
      </c>
      <c r="Z218" s="42">
        <v>0</v>
      </c>
      <c r="AA218" s="42">
        <v>0</v>
      </c>
      <c r="AB218" s="42">
        <v>0</v>
      </c>
      <c r="AC218" s="42">
        <v>0</v>
      </c>
      <c r="AD218" s="42">
        <v>0</v>
      </c>
      <c r="AE218" s="42">
        <v>0</v>
      </c>
      <c r="AF218" s="42">
        <v>0</v>
      </c>
      <c r="AG218" s="42">
        <v>0</v>
      </c>
    </row>
    <row r="219" spans="1:33" x14ac:dyDescent="0.35">
      <c r="A219" s="43" t="s">
        <v>98</v>
      </c>
      <c r="B219" s="61">
        <v>0</v>
      </c>
      <c r="C219" s="61">
        <v>0</v>
      </c>
      <c r="D219" s="61">
        <v>0</v>
      </c>
      <c r="E219" s="61">
        <v>0</v>
      </c>
      <c r="F219" s="61">
        <v>0</v>
      </c>
      <c r="G219" s="61">
        <v>0</v>
      </c>
      <c r="H219" s="61">
        <v>0</v>
      </c>
      <c r="I219" s="61">
        <v>0</v>
      </c>
      <c r="J219" s="61">
        <v>0</v>
      </c>
      <c r="K219" s="61">
        <v>0</v>
      </c>
      <c r="L219" s="61">
        <v>0</v>
      </c>
      <c r="M219" s="61">
        <v>0</v>
      </c>
      <c r="N219" s="61">
        <v>0</v>
      </c>
      <c r="O219" s="61">
        <v>0</v>
      </c>
      <c r="P219" s="61">
        <v>0</v>
      </c>
      <c r="Q219" s="61">
        <v>0</v>
      </c>
      <c r="R219" s="61">
        <v>0</v>
      </c>
      <c r="S219" s="61">
        <v>0</v>
      </c>
      <c r="T219" s="61">
        <v>0</v>
      </c>
      <c r="U219" s="61">
        <v>0</v>
      </c>
      <c r="V219" s="61">
        <v>0</v>
      </c>
      <c r="W219" s="61">
        <v>0</v>
      </c>
      <c r="X219" s="61">
        <v>0</v>
      </c>
      <c r="Y219" s="61">
        <v>0</v>
      </c>
      <c r="Z219" s="61">
        <v>0</v>
      </c>
      <c r="AA219" s="61">
        <v>0</v>
      </c>
      <c r="AB219" s="61">
        <v>0</v>
      </c>
      <c r="AC219" s="61">
        <v>0</v>
      </c>
      <c r="AD219" s="61">
        <v>0</v>
      </c>
      <c r="AE219" s="61">
        <v>0</v>
      </c>
      <c r="AF219" s="61">
        <v>0</v>
      </c>
      <c r="AG219" s="61">
        <v>0</v>
      </c>
    </row>
    <row r="220" spans="1:33" x14ac:dyDescent="0.35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</row>
    <row r="221" spans="1:33" x14ac:dyDescent="0.35">
      <c r="A221" s="31" t="s">
        <v>69</v>
      </c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</row>
    <row r="222" spans="1:33" x14ac:dyDescent="0.35">
      <c r="A222" s="67" t="s">
        <v>70</v>
      </c>
      <c r="B222" s="59">
        <v>936</v>
      </c>
      <c r="C222" s="59">
        <v>945</v>
      </c>
      <c r="D222" s="59">
        <v>952</v>
      </c>
      <c r="E222" s="59">
        <v>959</v>
      </c>
      <c r="F222" s="59">
        <v>967</v>
      </c>
      <c r="G222" s="59">
        <v>974</v>
      </c>
      <c r="H222" s="59">
        <v>982</v>
      </c>
      <c r="I222" s="59">
        <v>990</v>
      </c>
      <c r="J222" s="59">
        <v>997</v>
      </c>
      <c r="K222" s="57">
        <v>1004</v>
      </c>
      <c r="L222" s="57">
        <v>1012</v>
      </c>
      <c r="M222" s="57">
        <v>1019</v>
      </c>
      <c r="N222" s="57">
        <v>1026</v>
      </c>
      <c r="O222" s="57">
        <v>1034</v>
      </c>
      <c r="P222" s="57">
        <v>1040</v>
      </c>
      <c r="Q222" s="57">
        <v>1047</v>
      </c>
      <c r="R222" s="57">
        <v>1053</v>
      </c>
      <c r="S222" s="57">
        <v>1060</v>
      </c>
      <c r="T222" s="57">
        <v>1067</v>
      </c>
      <c r="U222" s="57">
        <v>1074</v>
      </c>
      <c r="V222" s="57">
        <v>1081</v>
      </c>
      <c r="W222" s="57">
        <v>1088</v>
      </c>
      <c r="X222" s="57">
        <v>1096</v>
      </c>
      <c r="Y222" s="57">
        <v>1104</v>
      </c>
      <c r="Z222" s="57">
        <v>1112</v>
      </c>
      <c r="AA222" s="57">
        <v>1121</v>
      </c>
      <c r="AB222" s="57">
        <v>1131</v>
      </c>
      <c r="AC222" s="57">
        <v>1142</v>
      </c>
      <c r="AD222" s="57">
        <v>1153</v>
      </c>
      <c r="AE222" s="57">
        <v>1164</v>
      </c>
      <c r="AF222" s="57">
        <v>1175</v>
      </c>
      <c r="AG222" s="57">
        <v>1187</v>
      </c>
    </row>
    <row r="223" spans="1:33" x14ac:dyDescent="0.35">
      <c r="A223" s="64" t="s">
        <v>99</v>
      </c>
      <c r="B223" s="42">
        <v>936</v>
      </c>
      <c r="C223" s="42">
        <v>945</v>
      </c>
      <c r="D223" s="42">
        <v>952</v>
      </c>
      <c r="E223" s="42">
        <v>959</v>
      </c>
      <c r="F223" s="42">
        <v>967</v>
      </c>
      <c r="G223" s="42">
        <v>974</v>
      </c>
      <c r="H223" s="42">
        <v>982</v>
      </c>
      <c r="I223" s="42">
        <v>989</v>
      </c>
      <c r="J223" s="42">
        <v>997</v>
      </c>
      <c r="K223" s="41">
        <v>1004</v>
      </c>
      <c r="L223" s="41">
        <v>1011</v>
      </c>
      <c r="M223" s="41">
        <v>1019</v>
      </c>
      <c r="N223" s="41">
        <v>1026</v>
      </c>
      <c r="O223" s="41">
        <v>1034</v>
      </c>
      <c r="P223" s="41">
        <v>1040</v>
      </c>
      <c r="Q223" s="41">
        <v>1046</v>
      </c>
      <c r="R223" s="41">
        <v>1053</v>
      </c>
      <c r="S223" s="41">
        <v>1060</v>
      </c>
      <c r="T223" s="41">
        <v>1066</v>
      </c>
      <c r="U223" s="41">
        <v>1073</v>
      </c>
      <c r="V223" s="41">
        <v>1080</v>
      </c>
      <c r="W223" s="41">
        <v>1088</v>
      </c>
      <c r="X223" s="41">
        <v>1096</v>
      </c>
      <c r="Y223" s="41">
        <v>1103</v>
      </c>
      <c r="Z223" s="41">
        <v>1112</v>
      </c>
      <c r="AA223" s="41">
        <v>1121</v>
      </c>
      <c r="AB223" s="41">
        <v>1131</v>
      </c>
      <c r="AC223" s="41">
        <v>1141</v>
      </c>
      <c r="AD223" s="41">
        <v>1152</v>
      </c>
      <c r="AE223" s="41">
        <v>1163</v>
      </c>
      <c r="AF223" s="41">
        <v>1175</v>
      </c>
      <c r="AG223" s="41">
        <v>1187</v>
      </c>
    </row>
    <row r="224" spans="1:33" x14ac:dyDescent="0.35">
      <c r="A224" s="64" t="s">
        <v>100</v>
      </c>
      <c r="B224" s="42">
        <v>0</v>
      </c>
      <c r="C224" s="42">
        <v>0</v>
      </c>
      <c r="D224" s="42">
        <v>0</v>
      </c>
      <c r="E224" s="42">
        <v>0</v>
      </c>
      <c r="F224" s="42">
        <v>0</v>
      </c>
      <c r="G224" s="42">
        <v>0</v>
      </c>
      <c r="H224" s="42">
        <v>0</v>
      </c>
      <c r="I224" s="42">
        <v>0</v>
      </c>
      <c r="J224" s="42">
        <v>0</v>
      </c>
      <c r="K224" s="42">
        <v>0</v>
      </c>
      <c r="L224" s="42">
        <v>0</v>
      </c>
      <c r="M224" s="42">
        <v>0</v>
      </c>
      <c r="N224" s="42">
        <v>0</v>
      </c>
      <c r="O224" s="42">
        <v>0</v>
      </c>
      <c r="P224" s="42">
        <v>0</v>
      </c>
      <c r="Q224" s="42">
        <v>0</v>
      </c>
      <c r="R224" s="42">
        <v>0</v>
      </c>
      <c r="S224" s="42">
        <v>0</v>
      </c>
      <c r="T224" s="42">
        <v>0</v>
      </c>
      <c r="U224" s="42">
        <v>0</v>
      </c>
      <c r="V224" s="42">
        <v>0</v>
      </c>
      <c r="W224" s="42">
        <v>0</v>
      </c>
      <c r="X224" s="42">
        <v>0</v>
      </c>
      <c r="Y224" s="42">
        <v>0</v>
      </c>
      <c r="Z224" s="42">
        <v>0</v>
      </c>
      <c r="AA224" s="42">
        <v>0</v>
      </c>
      <c r="AB224" s="42">
        <v>1</v>
      </c>
      <c r="AC224" s="42">
        <v>1</v>
      </c>
      <c r="AD224" s="42">
        <v>1</v>
      </c>
      <c r="AE224" s="42">
        <v>1</v>
      </c>
      <c r="AF224" s="42">
        <v>1</v>
      </c>
      <c r="AG224" s="42">
        <v>1</v>
      </c>
    </row>
    <row r="225" spans="1:33" x14ac:dyDescent="0.35">
      <c r="A225" s="64" t="s">
        <v>92</v>
      </c>
      <c r="B225" s="42">
        <v>0</v>
      </c>
      <c r="C225" s="42">
        <v>0</v>
      </c>
      <c r="D225" s="42">
        <v>0</v>
      </c>
      <c r="E225" s="42">
        <v>0</v>
      </c>
      <c r="F225" s="42">
        <v>0</v>
      </c>
      <c r="G225" s="42">
        <v>0</v>
      </c>
      <c r="H225" s="42">
        <v>0</v>
      </c>
      <c r="I225" s="42">
        <v>0</v>
      </c>
      <c r="J225" s="42">
        <v>0</v>
      </c>
      <c r="K225" s="42">
        <v>0</v>
      </c>
      <c r="L225" s="42">
        <v>0</v>
      </c>
      <c r="M225" s="42">
        <v>0</v>
      </c>
      <c r="N225" s="42">
        <v>0</v>
      </c>
      <c r="O225" s="42">
        <v>0</v>
      </c>
      <c r="P225" s="42">
        <v>0</v>
      </c>
      <c r="Q225" s="42">
        <v>0</v>
      </c>
      <c r="R225" s="42">
        <v>0</v>
      </c>
      <c r="S225" s="42">
        <v>0</v>
      </c>
      <c r="T225" s="42">
        <v>0</v>
      </c>
      <c r="U225" s="42">
        <v>0</v>
      </c>
      <c r="V225" s="42">
        <v>0</v>
      </c>
      <c r="W225" s="42">
        <v>0</v>
      </c>
      <c r="X225" s="42">
        <v>0</v>
      </c>
      <c r="Y225" s="42">
        <v>0</v>
      </c>
      <c r="Z225" s="42">
        <v>0</v>
      </c>
      <c r="AA225" s="42">
        <v>0</v>
      </c>
      <c r="AB225" s="42">
        <v>0</v>
      </c>
      <c r="AC225" s="42">
        <v>0</v>
      </c>
      <c r="AD225" s="42">
        <v>0</v>
      </c>
      <c r="AE225" s="42">
        <v>0</v>
      </c>
      <c r="AF225" s="42">
        <v>0</v>
      </c>
      <c r="AG225" s="42">
        <v>0</v>
      </c>
    </row>
    <row r="226" spans="1:33" x14ac:dyDescent="0.35">
      <c r="A226" s="64" t="s">
        <v>101</v>
      </c>
      <c r="B226" s="42">
        <v>0</v>
      </c>
      <c r="C226" s="42">
        <v>0</v>
      </c>
      <c r="D226" s="42">
        <v>0</v>
      </c>
      <c r="E226" s="42">
        <v>0</v>
      </c>
      <c r="F226" s="42">
        <v>0</v>
      </c>
      <c r="G226" s="42">
        <v>0</v>
      </c>
      <c r="H226" s="42">
        <v>0</v>
      </c>
      <c r="I226" s="42">
        <v>0</v>
      </c>
      <c r="J226" s="42">
        <v>0</v>
      </c>
      <c r="K226" s="42">
        <v>0</v>
      </c>
      <c r="L226" s="42">
        <v>0</v>
      </c>
      <c r="M226" s="42">
        <v>0</v>
      </c>
      <c r="N226" s="42">
        <v>0</v>
      </c>
      <c r="O226" s="42">
        <v>0</v>
      </c>
      <c r="P226" s="42">
        <v>0</v>
      </c>
      <c r="Q226" s="42">
        <v>0</v>
      </c>
      <c r="R226" s="42">
        <v>0</v>
      </c>
      <c r="S226" s="42">
        <v>0</v>
      </c>
      <c r="T226" s="42">
        <v>0</v>
      </c>
      <c r="U226" s="42">
        <v>0</v>
      </c>
      <c r="V226" s="42">
        <v>0</v>
      </c>
      <c r="W226" s="42">
        <v>0</v>
      </c>
      <c r="X226" s="42">
        <v>0</v>
      </c>
      <c r="Y226" s="42">
        <v>0</v>
      </c>
      <c r="Z226" s="42">
        <v>0</v>
      </c>
      <c r="AA226" s="42">
        <v>0</v>
      </c>
      <c r="AB226" s="42">
        <v>0</v>
      </c>
      <c r="AC226" s="42">
        <v>0</v>
      </c>
      <c r="AD226" s="42">
        <v>0</v>
      </c>
      <c r="AE226" s="42">
        <v>0</v>
      </c>
      <c r="AF226" s="42">
        <v>0</v>
      </c>
      <c r="AG226" s="42">
        <v>0</v>
      </c>
    </row>
    <row r="227" spans="1:33" x14ac:dyDescent="0.35">
      <c r="A227" s="64" t="s">
        <v>102</v>
      </c>
      <c r="B227" s="42">
        <v>0</v>
      </c>
      <c r="C227" s="42">
        <v>0</v>
      </c>
      <c r="D227" s="42">
        <v>0</v>
      </c>
      <c r="E227" s="42">
        <v>0</v>
      </c>
      <c r="F227" s="42">
        <v>0</v>
      </c>
      <c r="G227" s="42">
        <v>0</v>
      </c>
      <c r="H227" s="42">
        <v>0</v>
      </c>
      <c r="I227" s="42">
        <v>0</v>
      </c>
      <c r="J227" s="42">
        <v>0</v>
      </c>
      <c r="K227" s="42">
        <v>0</v>
      </c>
      <c r="L227" s="42">
        <v>0</v>
      </c>
      <c r="M227" s="42">
        <v>0</v>
      </c>
      <c r="N227" s="42">
        <v>0</v>
      </c>
      <c r="O227" s="42">
        <v>0</v>
      </c>
      <c r="P227" s="42">
        <v>0</v>
      </c>
      <c r="Q227" s="42">
        <v>0</v>
      </c>
      <c r="R227" s="42">
        <v>0</v>
      </c>
      <c r="S227" s="42">
        <v>0</v>
      </c>
      <c r="T227" s="42">
        <v>0</v>
      </c>
      <c r="U227" s="42">
        <v>0</v>
      </c>
      <c r="V227" s="42">
        <v>0</v>
      </c>
      <c r="W227" s="42">
        <v>0</v>
      </c>
      <c r="X227" s="42">
        <v>0</v>
      </c>
      <c r="Y227" s="42">
        <v>0</v>
      </c>
      <c r="Z227" s="42">
        <v>0</v>
      </c>
      <c r="AA227" s="42">
        <v>0</v>
      </c>
      <c r="AB227" s="42">
        <v>0</v>
      </c>
      <c r="AC227" s="42">
        <v>0</v>
      </c>
      <c r="AD227" s="42">
        <v>0</v>
      </c>
      <c r="AE227" s="42">
        <v>0</v>
      </c>
      <c r="AF227" s="42">
        <v>0</v>
      </c>
      <c r="AG227" s="42">
        <v>0</v>
      </c>
    </row>
    <row r="228" spans="1:33" x14ac:dyDescent="0.35">
      <c r="A228" s="64" t="s">
        <v>103</v>
      </c>
      <c r="B228" s="42">
        <v>0</v>
      </c>
      <c r="C228" s="42">
        <v>0</v>
      </c>
      <c r="D228" s="42">
        <v>0</v>
      </c>
      <c r="E228" s="42">
        <v>0</v>
      </c>
      <c r="F228" s="42">
        <v>0</v>
      </c>
      <c r="G228" s="42">
        <v>0</v>
      </c>
      <c r="H228" s="42">
        <v>0</v>
      </c>
      <c r="I228" s="42">
        <v>0</v>
      </c>
      <c r="J228" s="42">
        <v>0</v>
      </c>
      <c r="K228" s="42">
        <v>0</v>
      </c>
      <c r="L228" s="42">
        <v>0</v>
      </c>
      <c r="M228" s="42">
        <v>0</v>
      </c>
      <c r="N228" s="42">
        <v>0</v>
      </c>
      <c r="O228" s="42">
        <v>0</v>
      </c>
      <c r="P228" s="42">
        <v>0</v>
      </c>
      <c r="Q228" s="42">
        <v>0</v>
      </c>
      <c r="R228" s="42">
        <v>0</v>
      </c>
      <c r="S228" s="42">
        <v>0</v>
      </c>
      <c r="T228" s="42">
        <v>0</v>
      </c>
      <c r="U228" s="42">
        <v>0</v>
      </c>
      <c r="V228" s="42">
        <v>0</v>
      </c>
      <c r="W228" s="42">
        <v>0</v>
      </c>
      <c r="X228" s="42">
        <v>0</v>
      </c>
      <c r="Y228" s="42">
        <v>0</v>
      </c>
      <c r="Z228" s="42">
        <v>0</v>
      </c>
      <c r="AA228" s="42">
        <v>0</v>
      </c>
      <c r="AB228" s="42">
        <v>0</v>
      </c>
      <c r="AC228" s="42">
        <v>0</v>
      </c>
      <c r="AD228" s="42">
        <v>0</v>
      </c>
      <c r="AE228" s="42">
        <v>0</v>
      </c>
      <c r="AF228" s="42">
        <v>0</v>
      </c>
      <c r="AG228" s="42">
        <v>0</v>
      </c>
    </row>
    <row r="229" spans="1:33" x14ac:dyDescent="0.35">
      <c r="A229" s="67" t="s">
        <v>71</v>
      </c>
      <c r="B229" s="57">
        <v>1028</v>
      </c>
      <c r="C229" s="57">
        <v>1050</v>
      </c>
      <c r="D229" s="57">
        <v>1070</v>
      </c>
      <c r="E229" s="57">
        <v>1089</v>
      </c>
      <c r="F229" s="57">
        <v>1108</v>
      </c>
      <c r="G229" s="57">
        <v>1127</v>
      </c>
      <c r="H229" s="57">
        <v>1144</v>
      </c>
      <c r="I229" s="57">
        <v>1160</v>
      </c>
      <c r="J229" s="57">
        <v>1176</v>
      </c>
      <c r="K229" s="57">
        <v>1192</v>
      </c>
      <c r="L229" s="57">
        <v>1208</v>
      </c>
      <c r="M229" s="57">
        <v>1223</v>
      </c>
      <c r="N229" s="57">
        <v>1238</v>
      </c>
      <c r="O229" s="57">
        <v>1253</v>
      </c>
      <c r="P229" s="57">
        <v>1267</v>
      </c>
      <c r="Q229" s="57">
        <v>1281</v>
      </c>
      <c r="R229" s="57">
        <v>1296</v>
      </c>
      <c r="S229" s="57">
        <v>1311</v>
      </c>
      <c r="T229" s="57">
        <v>1326</v>
      </c>
      <c r="U229" s="57">
        <v>1341</v>
      </c>
      <c r="V229" s="57">
        <v>1356</v>
      </c>
      <c r="W229" s="57">
        <v>1373</v>
      </c>
      <c r="X229" s="57">
        <v>1389</v>
      </c>
      <c r="Y229" s="57">
        <v>1406</v>
      </c>
      <c r="Z229" s="57">
        <v>1423</v>
      </c>
      <c r="AA229" s="57">
        <v>1441</v>
      </c>
      <c r="AB229" s="57">
        <v>1458</v>
      </c>
      <c r="AC229" s="57">
        <v>1477</v>
      </c>
      <c r="AD229" s="57">
        <v>1495</v>
      </c>
      <c r="AE229" s="57">
        <v>1513</v>
      </c>
      <c r="AF229" s="57">
        <v>1532</v>
      </c>
      <c r="AG229" s="57">
        <v>1550</v>
      </c>
    </row>
    <row r="230" spans="1:33" x14ac:dyDescent="0.35">
      <c r="A230" s="64" t="s">
        <v>99</v>
      </c>
      <c r="B230" s="41">
        <v>1028</v>
      </c>
      <c r="C230" s="41">
        <v>1050</v>
      </c>
      <c r="D230" s="41">
        <v>1070</v>
      </c>
      <c r="E230" s="41">
        <v>1088</v>
      </c>
      <c r="F230" s="41">
        <v>1108</v>
      </c>
      <c r="G230" s="41">
        <v>1126</v>
      </c>
      <c r="H230" s="41">
        <v>1143</v>
      </c>
      <c r="I230" s="41">
        <v>1160</v>
      </c>
      <c r="J230" s="41">
        <v>1176</v>
      </c>
      <c r="K230" s="41">
        <v>1192</v>
      </c>
      <c r="L230" s="41">
        <v>1207</v>
      </c>
      <c r="M230" s="41">
        <v>1223</v>
      </c>
      <c r="N230" s="41">
        <v>1238</v>
      </c>
      <c r="O230" s="41">
        <v>1252</v>
      </c>
      <c r="P230" s="41">
        <v>1267</v>
      </c>
      <c r="Q230" s="41">
        <v>1281</v>
      </c>
      <c r="R230" s="41">
        <v>1296</v>
      </c>
      <c r="S230" s="41">
        <v>1310</v>
      </c>
      <c r="T230" s="41">
        <v>1325</v>
      </c>
      <c r="U230" s="41">
        <v>1340</v>
      </c>
      <c r="V230" s="41">
        <v>1356</v>
      </c>
      <c r="W230" s="41">
        <v>1372</v>
      </c>
      <c r="X230" s="41">
        <v>1389</v>
      </c>
      <c r="Y230" s="41">
        <v>1406</v>
      </c>
      <c r="Z230" s="41">
        <v>1423</v>
      </c>
      <c r="AA230" s="41">
        <v>1440</v>
      </c>
      <c r="AB230" s="41">
        <v>1458</v>
      </c>
      <c r="AC230" s="41">
        <v>1476</v>
      </c>
      <c r="AD230" s="41">
        <v>1494</v>
      </c>
      <c r="AE230" s="41">
        <v>1512</v>
      </c>
      <c r="AF230" s="41">
        <v>1531</v>
      </c>
      <c r="AG230" s="41">
        <v>1549</v>
      </c>
    </row>
    <row r="231" spans="1:33" x14ac:dyDescent="0.35">
      <c r="A231" s="64" t="s">
        <v>100</v>
      </c>
      <c r="B231" s="42">
        <v>0</v>
      </c>
      <c r="C231" s="42">
        <v>0</v>
      </c>
      <c r="D231" s="42">
        <v>0</v>
      </c>
      <c r="E231" s="42">
        <v>0</v>
      </c>
      <c r="F231" s="42">
        <v>0</v>
      </c>
      <c r="G231" s="42">
        <v>0</v>
      </c>
      <c r="H231" s="42">
        <v>0</v>
      </c>
      <c r="I231" s="42">
        <v>0</v>
      </c>
      <c r="J231" s="42">
        <v>0</v>
      </c>
      <c r="K231" s="42">
        <v>0</v>
      </c>
      <c r="L231" s="42">
        <v>0</v>
      </c>
      <c r="M231" s="42">
        <v>0</v>
      </c>
      <c r="N231" s="42">
        <v>0</v>
      </c>
      <c r="O231" s="42">
        <v>0</v>
      </c>
      <c r="P231" s="42">
        <v>0</v>
      </c>
      <c r="Q231" s="42">
        <v>0</v>
      </c>
      <c r="R231" s="42">
        <v>0</v>
      </c>
      <c r="S231" s="42">
        <v>0</v>
      </c>
      <c r="T231" s="42">
        <v>0</v>
      </c>
      <c r="U231" s="42">
        <v>0</v>
      </c>
      <c r="V231" s="42">
        <v>0</v>
      </c>
      <c r="W231" s="42">
        <v>0</v>
      </c>
      <c r="X231" s="42">
        <v>1</v>
      </c>
      <c r="Y231" s="42">
        <v>1</v>
      </c>
      <c r="Z231" s="42">
        <v>1</v>
      </c>
      <c r="AA231" s="42">
        <v>1</v>
      </c>
      <c r="AB231" s="42">
        <v>1</v>
      </c>
      <c r="AC231" s="42">
        <v>1</v>
      </c>
      <c r="AD231" s="42">
        <v>1</v>
      </c>
      <c r="AE231" s="42">
        <v>1</v>
      </c>
      <c r="AF231" s="42">
        <v>1</v>
      </c>
      <c r="AG231" s="42">
        <v>1</v>
      </c>
    </row>
    <row r="232" spans="1:33" x14ac:dyDescent="0.35">
      <c r="A232" s="64" t="s">
        <v>92</v>
      </c>
      <c r="B232" s="42">
        <v>0</v>
      </c>
      <c r="C232" s="42">
        <v>0</v>
      </c>
      <c r="D232" s="42">
        <v>0</v>
      </c>
      <c r="E232" s="42">
        <v>0</v>
      </c>
      <c r="F232" s="42">
        <v>0</v>
      </c>
      <c r="G232" s="42">
        <v>0</v>
      </c>
      <c r="H232" s="42">
        <v>0</v>
      </c>
      <c r="I232" s="42">
        <v>0</v>
      </c>
      <c r="J232" s="42">
        <v>0</v>
      </c>
      <c r="K232" s="42">
        <v>0</v>
      </c>
      <c r="L232" s="42">
        <v>0</v>
      </c>
      <c r="M232" s="42">
        <v>0</v>
      </c>
      <c r="N232" s="42">
        <v>0</v>
      </c>
      <c r="O232" s="42">
        <v>0</v>
      </c>
      <c r="P232" s="42">
        <v>0</v>
      </c>
      <c r="Q232" s="42">
        <v>0</v>
      </c>
      <c r="R232" s="42">
        <v>0</v>
      </c>
      <c r="S232" s="42">
        <v>0</v>
      </c>
      <c r="T232" s="42">
        <v>0</v>
      </c>
      <c r="U232" s="42">
        <v>0</v>
      </c>
      <c r="V232" s="42">
        <v>0</v>
      </c>
      <c r="W232" s="42">
        <v>0</v>
      </c>
      <c r="X232" s="42">
        <v>0</v>
      </c>
      <c r="Y232" s="42">
        <v>0</v>
      </c>
      <c r="Z232" s="42">
        <v>0</v>
      </c>
      <c r="AA232" s="42">
        <v>0</v>
      </c>
      <c r="AB232" s="42">
        <v>0</v>
      </c>
      <c r="AC232" s="42">
        <v>0</v>
      </c>
      <c r="AD232" s="42">
        <v>0</v>
      </c>
      <c r="AE232" s="42">
        <v>0</v>
      </c>
      <c r="AF232" s="42">
        <v>0</v>
      </c>
      <c r="AG232" s="42">
        <v>0</v>
      </c>
    </row>
    <row r="233" spans="1:33" x14ac:dyDescent="0.35">
      <c r="A233" s="64" t="s">
        <v>101</v>
      </c>
      <c r="B233" s="42">
        <v>0</v>
      </c>
      <c r="C233" s="42">
        <v>0</v>
      </c>
      <c r="D233" s="42">
        <v>0</v>
      </c>
      <c r="E233" s="42">
        <v>0</v>
      </c>
      <c r="F233" s="42">
        <v>0</v>
      </c>
      <c r="G233" s="42">
        <v>0</v>
      </c>
      <c r="H233" s="42">
        <v>0</v>
      </c>
      <c r="I233" s="42">
        <v>0</v>
      </c>
      <c r="J233" s="42">
        <v>0</v>
      </c>
      <c r="K233" s="42">
        <v>0</v>
      </c>
      <c r="L233" s="42">
        <v>0</v>
      </c>
      <c r="M233" s="42">
        <v>0</v>
      </c>
      <c r="N233" s="42">
        <v>0</v>
      </c>
      <c r="O233" s="42">
        <v>0</v>
      </c>
      <c r="P233" s="42">
        <v>0</v>
      </c>
      <c r="Q233" s="42">
        <v>0</v>
      </c>
      <c r="R233" s="42">
        <v>0</v>
      </c>
      <c r="S233" s="42">
        <v>0</v>
      </c>
      <c r="T233" s="42">
        <v>0</v>
      </c>
      <c r="U233" s="42">
        <v>0</v>
      </c>
      <c r="V233" s="42">
        <v>0</v>
      </c>
      <c r="W233" s="42">
        <v>0</v>
      </c>
      <c r="X233" s="42">
        <v>0</v>
      </c>
      <c r="Y233" s="42">
        <v>0</v>
      </c>
      <c r="Z233" s="42">
        <v>0</v>
      </c>
      <c r="AA233" s="42">
        <v>0</v>
      </c>
      <c r="AB233" s="42">
        <v>0</v>
      </c>
      <c r="AC233" s="42">
        <v>0</v>
      </c>
      <c r="AD233" s="42">
        <v>0</v>
      </c>
      <c r="AE233" s="42">
        <v>0</v>
      </c>
      <c r="AF233" s="42">
        <v>0</v>
      </c>
      <c r="AG233" s="42">
        <v>0</v>
      </c>
    </row>
    <row r="234" spans="1:33" x14ac:dyDescent="0.35">
      <c r="A234" s="64" t="s">
        <v>102</v>
      </c>
      <c r="B234" s="42">
        <v>0</v>
      </c>
      <c r="C234" s="42">
        <v>0</v>
      </c>
      <c r="D234" s="42">
        <v>0</v>
      </c>
      <c r="E234" s="42">
        <v>0</v>
      </c>
      <c r="F234" s="42">
        <v>0</v>
      </c>
      <c r="G234" s="42">
        <v>0</v>
      </c>
      <c r="H234" s="42">
        <v>0</v>
      </c>
      <c r="I234" s="42">
        <v>0</v>
      </c>
      <c r="J234" s="42">
        <v>0</v>
      </c>
      <c r="K234" s="42">
        <v>0</v>
      </c>
      <c r="L234" s="42">
        <v>0</v>
      </c>
      <c r="M234" s="42">
        <v>0</v>
      </c>
      <c r="N234" s="42">
        <v>0</v>
      </c>
      <c r="O234" s="42">
        <v>0</v>
      </c>
      <c r="P234" s="42">
        <v>0</v>
      </c>
      <c r="Q234" s="42">
        <v>0</v>
      </c>
      <c r="R234" s="42">
        <v>0</v>
      </c>
      <c r="S234" s="42">
        <v>0</v>
      </c>
      <c r="T234" s="42">
        <v>0</v>
      </c>
      <c r="U234" s="42">
        <v>0</v>
      </c>
      <c r="V234" s="42">
        <v>0</v>
      </c>
      <c r="W234" s="42">
        <v>0</v>
      </c>
      <c r="X234" s="42">
        <v>0</v>
      </c>
      <c r="Y234" s="42">
        <v>0</v>
      </c>
      <c r="Z234" s="42">
        <v>0</v>
      </c>
      <c r="AA234" s="42">
        <v>0</v>
      </c>
      <c r="AB234" s="42">
        <v>0</v>
      </c>
      <c r="AC234" s="42">
        <v>0</v>
      </c>
      <c r="AD234" s="42">
        <v>0</v>
      </c>
      <c r="AE234" s="42">
        <v>0</v>
      </c>
      <c r="AF234" s="42">
        <v>0</v>
      </c>
      <c r="AG234" s="42">
        <v>0</v>
      </c>
    </row>
    <row r="235" spans="1:33" x14ac:dyDescent="0.35">
      <c r="A235" s="65" t="s">
        <v>103</v>
      </c>
      <c r="B235" s="61">
        <v>0</v>
      </c>
      <c r="C235" s="61">
        <v>0</v>
      </c>
      <c r="D235" s="61">
        <v>0</v>
      </c>
      <c r="E235" s="61">
        <v>0</v>
      </c>
      <c r="F235" s="61">
        <v>0</v>
      </c>
      <c r="G235" s="61">
        <v>0</v>
      </c>
      <c r="H235" s="61">
        <v>0</v>
      </c>
      <c r="I235" s="61">
        <v>0</v>
      </c>
      <c r="J235" s="61">
        <v>0</v>
      </c>
      <c r="K235" s="61">
        <v>0</v>
      </c>
      <c r="L235" s="61">
        <v>0</v>
      </c>
      <c r="M235" s="61">
        <v>0</v>
      </c>
      <c r="N235" s="61">
        <v>0</v>
      </c>
      <c r="O235" s="61">
        <v>0</v>
      </c>
      <c r="P235" s="61">
        <v>0</v>
      </c>
      <c r="Q235" s="61">
        <v>0</v>
      </c>
      <c r="R235" s="61">
        <v>0</v>
      </c>
      <c r="S235" s="61">
        <v>0</v>
      </c>
      <c r="T235" s="61">
        <v>0</v>
      </c>
      <c r="U235" s="61">
        <v>0</v>
      </c>
      <c r="V235" s="61">
        <v>0</v>
      </c>
      <c r="W235" s="61">
        <v>0</v>
      </c>
      <c r="X235" s="61">
        <v>0</v>
      </c>
      <c r="Y235" s="61">
        <v>0</v>
      </c>
      <c r="Z235" s="61">
        <v>0</v>
      </c>
      <c r="AA235" s="61">
        <v>0</v>
      </c>
      <c r="AB235" s="61">
        <v>0</v>
      </c>
      <c r="AC235" s="61">
        <v>0</v>
      </c>
      <c r="AD235" s="61">
        <v>0</v>
      </c>
      <c r="AE235" s="61">
        <v>0</v>
      </c>
      <c r="AF235" s="61">
        <v>0</v>
      </c>
      <c r="AG235" s="61">
        <v>0</v>
      </c>
    </row>
    <row r="236" spans="1:33" x14ac:dyDescent="0.35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</row>
    <row r="237" spans="1:33" x14ac:dyDescent="0.35">
      <c r="A237" s="31" t="s">
        <v>104</v>
      </c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</row>
    <row r="238" spans="1:33" x14ac:dyDescent="0.35">
      <c r="A238" s="67" t="s">
        <v>105</v>
      </c>
      <c r="B238" s="59">
        <v>570</v>
      </c>
      <c r="C238" s="59">
        <v>576</v>
      </c>
      <c r="D238" s="59">
        <v>581</v>
      </c>
      <c r="E238" s="59">
        <v>585</v>
      </c>
      <c r="F238" s="59">
        <v>590</v>
      </c>
      <c r="G238" s="59">
        <v>595</v>
      </c>
      <c r="H238" s="59">
        <v>599</v>
      </c>
      <c r="I238" s="59">
        <v>604</v>
      </c>
      <c r="J238" s="59">
        <v>609</v>
      </c>
      <c r="K238" s="59">
        <v>614</v>
      </c>
      <c r="L238" s="59">
        <v>619</v>
      </c>
      <c r="M238" s="59">
        <v>624</v>
      </c>
      <c r="N238" s="59">
        <v>628</v>
      </c>
      <c r="O238" s="59">
        <v>633</v>
      </c>
      <c r="P238" s="59">
        <v>638</v>
      </c>
      <c r="Q238" s="59">
        <v>642</v>
      </c>
      <c r="R238" s="59">
        <v>647</v>
      </c>
      <c r="S238" s="59">
        <v>653</v>
      </c>
      <c r="T238" s="59">
        <v>658</v>
      </c>
      <c r="U238" s="59">
        <v>663</v>
      </c>
      <c r="V238" s="59">
        <v>668</v>
      </c>
      <c r="W238" s="59">
        <v>674</v>
      </c>
      <c r="X238" s="59">
        <v>679</v>
      </c>
      <c r="Y238" s="59">
        <v>685</v>
      </c>
      <c r="Z238" s="59">
        <v>691</v>
      </c>
      <c r="AA238" s="59">
        <v>697</v>
      </c>
      <c r="AB238" s="59">
        <v>703</v>
      </c>
      <c r="AC238" s="59">
        <v>709</v>
      </c>
      <c r="AD238" s="59">
        <v>716</v>
      </c>
      <c r="AE238" s="59">
        <v>722</v>
      </c>
      <c r="AF238" s="59">
        <v>729</v>
      </c>
      <c r="AG238" s="59">
        <v>736</v>
      </c>
    </row>
    <row r="239" spans="1:33" x14ac:dyDescent="0.35">
      <c r="A239" s="64" t="s">
        <v>99</v>
      </c>
      <c r="B239" s="42">
        <v>570</v>
      </c>
      <c r="C239" s="42">
        <v>576</v>
      </c>
      <c r="D239" s="42">
        <v>581</v>
      </c>
      <c r="E239" s="42">
        <v>585</v>
      </c>
      <c r="F239" s="42">
        <v>590</v>
      </c>
      <c r="G239" s="42">
        <v>595</v>
      </c>
      <c r="H239" s="42">
        <v>599</v>
      </c>
      <c r="I239" s="42">
        <v>604</v>
      </c>
      <c r="J239" s="42">
        <v>609</v>
      </c>
      <c r="K239" s="42">
        <v>614</v>
      </c>
      <c r="L239" s="42">
        <v>619</v>
      </c>
      <c r="M239" s="42">
        <v>624</v>
      </c>
      <c r="N239" s="42">
        <v>628</v>
      </c>
      <c r="O239" s="42">
        <v>633</v>
      </c>
      <c r="P239" s="42">
        <v>638</v>
      </c>
      <c r="Q239" s="42">
        <v>642</v>
      </c>
      <c r="R239" s="42">
        <v>647</v>
      </c>
      <c r="S239" s="42">
        <v>653</v>
      </c>
      <c r="T239" s="42">
        <v>658</v>
      </c>
      <c r="U239" s="42">
        <v>663</v>
      </c>
      <c r="V239" s="42">
        <v>668</v>
      </c>
      <c r="W239" s="42">
        <v>674</v>
      </c>
      <c r="X239" s="42">
        <v>679</v>
      </c>
      <c r="Y239" s="42">
        <v>685</v>
      </c>
      <c r="Z239" s="42">
        <v>690</v>
      </c>
      <c r="AA239" s="42">
        <v>696</v>
      </c>
      <c r="AB239" s="42">
        <v>702</v>
      </c>
      <c r="AC239" s="42">
        <v>709</v>
      </c>
      <c r="AD239" s="42">
        <v>715</v>
      </c>
      <c r="AE239" s="42">
        <v>722</v>
      </c>
      <c r="AF239" s="42">
        <v>729</v>
      </c>
      <c r="AG239" s="42">
        <v>735</v>
      </c>
    </row>
    <row r="240" spans="1:33" x14ac:dyDescent="0.35">
      <c r="A240" s="64" t="s">
        <v>100</v>
      </c>
      <c r="B240" s="42">
        <v>0</v>
      </c>
      <c r="C240" s="42">
        <v>0</v>
      </c>
      <c r="D240" s="42">
        <v>0</v>
      </c>
      <c r="E240" s="42">
        <v>0</v>
      </c>
      <c r="F240" s="42">
        <v>0</v>
      </c>
      <c r="G240" s="42">
        <v>0</v>
      </c>
      <c r="H240" s="42">
        <v>0</v>
      </c>
      <c r="I240" s="42">
        <v>0</v>
      </c>
      <c r="J240" s="42">
        <v>0</v>
      </c>
      <c r="K240" s="42">
        <v>0</v>
      </c>
      <c r="L240" s="42">
        <v>0</v>
      </c>
      <c r="M240" s="42">
        <v>0</v>
      </c>
      <c r="N240" s="42">
        <v>0</v>
      </c>
      <c r="O240" s="42">
        <v>0</v>
      </c>
      <c r="P240" s="42">
        <v>0</v>
      </c>
      <c r="Q240" s="42">
        <v>0</v>
      </c>
      <c r="R240" s="42">
        <v>0</v>
      </c>
      <c r="S240" s="42">
        <v>0</v>
      </c>
      <c r="T240" s="42">
        <v>0</v>
      </c>
      <c r="U240" s="42">
        <v>0</v>
      </c>
      <c r="V240" s="42">
        <v>0</v>
      </c>
      <c r="W240" s="42">
        <v>0</v>
      </c>
      <c r="X240" s="42">
        <v>0</v>
      </c>
      <c r="Y240" s="42">
        <v>0</v>
      </c>
      <c r="Z240" s="42">
        <v>0</v>
      </c>
      <c r="AA240" s="42">
        <v>0</v>
      </c>
      <c r="AB240" s="42">
        <v>0</v>
      </c>
      <c r="AC240" s="42">
        <v>0</v>
      </c>
      <c r="AD240" s="42">
        <v>0</v>
      </c>
      <c r="AE240" s="42">
        <v>0</v>
      </c>
      <c r="AF240" s="42">
        <v>0</v>
      </c>
      <c r="AG240" s="42">
        <v>0</v>
      </c>
    </row>
    <row r="241" spans="1:33" x14ac:dyDescent="0.35">
      <c r="A241" s="64" t="s">
        <v>92</v>
      </c>
      <c r="B241" s="42">
        <v>0</v>
      </c>
      <c r="C241" s="42">
        <v>0</v>
      </c>
      <c r="D241" s="42">
        <v>0</v>
      </c>
      <c r="E241" s="42">
        <v>0</v>
      </c>
      <c r="F241" s="42">
        <v>0</v>
      </c>
      <c r="G241" s="42">
        <v>0</v>
      </c>
      <c r="H241" s="42">
        <v>0</v>
      </c>
      <c r="I241" s="42">
        <v>0</v>
      </c>
      <c r="J241" s="42">
        <v>0</v>
      </c>
      <c r="K241" s="42">
        <v>0</v>
      </c>
      <c r="L241" s="42">
        <v>0</v>
      </c>
      <c r="M241" s="42">
        <v>0</v>
      </c>
      <c r="N241" s="42">
        <v>0</v>
      </c>
      <c r="O241" s="42">
        <v>0</v>
      </c>
      <c r="P241" s="42">
        <v>0</v>
      </c>
      <c r="Q241" s="42">
        <v>0</v>
      </c>
      <c r="R241" s="42">
        <v>0</v>
      </c>
      <c r="S241" s="42">
        <v>0</v>
      </c>
      <c r="T241" s="42">
        <v>0</v>
      </c>
      <c r="U241" s="42">
        <v>0</v>
      </c>
      <c r="V241" s="42">
        <v>0</v>
      </c>
      <c r="W241" s="42">
        <v>0</v>
      </c>
      <c r="X241" s="42">
        <v>0</v>
      </c>
      <c r="Y241" s="42">
        <v>0</v>
      </c>
      <c r="Z241" s="42">
        <v>0</v>
      </c>
      <c r="AA241" s="42">
        <v>0</v>
      </c>
      <c r="AB241" s="42">
        <v>0</v>
      </c>
      <c r="AC241" s="42">
        <v>0</v>
      </c>
      <c r="AD241" s="42">
        <v>0</v>
      </c>
      <c r="AE241" s="42">
        <v>0</v>
      </c>
      <c r="AF241" s="42">
        <v>0</v>
      </c>
      <c r="AG241" s="42">
        <v>0</v>
      </c>
    </row>
    <row r="242" spans="1:33" x14ac:dyDescent="0.35">
      <c r="A242" s="64" t="s">
        <v>101</v>
      </c>
      <c r="B242" s="42">
        <v>0</v>
      </c>
      <c r="C242" s="42">
        <v>0</v>
      </c>
      <c r="D242" s="42">
        <v>0</v>
      </c>
      <c r="E242" s="42">
        <v>0</v>
      </c>
      <c r="F242" s="42">
        <v>0</v>
      </c>
      <c r="G242" s="42">
        <v>0</v>
      </c>
      <c r="H242" s="42">
        <v>0</v>
      </c>
      <c r="I242" s="42">
        <v>0</v>
      </c>
      <c r="J242" s="42">
        <v>0</v>
      </c>
      <c r="K242" s="42">
        <v>0</v>
      </c>
      <c r="L242" s="42">
        <v>0</v>
      </c>
      <c r="M242" s="42">
        <v>0</v>
      </c>
      <c r="N242" s="42">
        <v>0</v>
      </c>
      <c r="O242" s="42">
        <v>0</v>
      </c>
      <c r="P242" s="42">
        <v>0</v>
      </c>
      <c r="Q242" s="42">
        <v>0</v>
      </c>
      <c r="R242" s="42">
        <v>0</v>
      </c>
      <c r="S242" s="42">
        <v>0</v>
      </c>
      <c r="T242" s="42">
        <v>0</v>
      </c>
      <c r="U242" s="42">
        <v>0</v>
      </c>
      <c r="V242" s="42">
        <v>0</v>
      </c>
      <c r="W242" s="42">
        <v>0</v>
      </c>
      <c r="X242" s="42">
        <v>0</v>
      </c>
      <c r="Y242" s="42">
        <v>0</v>
      </c>
      <c r="Z242" s="42">
        <v>0</v>
      </c>
      <c r="AA242" s="42">
        <v>0</v>
      </c>
      <c r="AB242" s="42">
        <v>0</v>
      </c>
      <c r="AC242" s="42">
        <v>0</v>
      </c>
      <c r="AD242" s="42">
        <v>0</v>
      </c>
      <c r="AE242" s="42">
        <v>0</v>
      </c>
      <c r="AF242" s="42">
        <v>0</v>
      </c>
      <c r="AG242" s="42">
        <v>0</v>
      </c>
    </row>
    <row r="243" spans="1:33" x14ac:dyDescent="0.35">
      <c r="A243" s="64" t="s">
        <v>102</v>
      </c>
      <c r="B243" s="42">
        <v>0</v>
      </c>
      <c r="C243" s="42">
        <v>0</v>
      </c>
      <c r="D243" s="42">
        <v>0</v>
      </c>
      <c r="E243" s="42">
        <v>0</v>
      </c>
      <c r="F243" s="42">
        <v>0</v>
      </c>
      <c r="G243" s="42">
        <v>0</v>
      </c>
      <c r="H243" s="42">
        <v>0</v>
      </c>
      <c r="I243" s="42">
        <v>0</v>
      </c>
      <c r="J243" s="42">
        <v>0</v>
      </c>
      <c r="K243" s="42">
        <v>0</v>
      </c>
      <c r="L243" s="42">
        <v>0</v>
      </c>
      <c r="M243" s="42">
        <v>0</v>
      </c>
      <c r="N243" s="42">
        <v>0</v>
      </c>
      <c r="O243" s="42">
        <v>0</v>
      </c>
      <c r="P243" s="42">
        <v>0</v>
      </c>
      <c r="Q243" s="42">
        <v>0</v>
      </c>
      <c r="R243" s="42">
        <v>0</v>
      </c>
      <c r="S243" s="42">
        <v>0</v>
      </c>
      <c r="T243" s="42">
        <v>0</v>
      </c>
      <c r="U243" s="42">
        <v>0</v>
      </c>
      <c r="V243" s="42">
        <v>0</v>
      </c>
      <c r="W243" s="42">
        <v>0</v>
      </c>
      <c r="X243" s="42">
        <v>0</v>
      </c>
      <c r="Y243" s="42">
        <v>0</v>
      </c>
      <c r="Z243" s="42">
        <v>0</v>
      </c>
      <c r="AA243" s="42">
        <v>0</v>
      </c>
      <c r="AB243" s="42">
        <v>0</v>
      </c>
      <c r="AC243" s="42">
        <v>0</v>
      </c>
      <c r="AD243" s="42">
        <v>0</v>
      </c>
      <c r="AE243" s="42">
        <v>0</v>
      </c>
      <c r="AF243" s="42">
        <v>0</v>
      </c>
      <c r="AG243" s="42">
        <v>0</v>
      </c>
    </row>
    <row r="244" spans="1:33" x14ac:dyDescent="0.35">
      <c r="A244" s="64" t="s">
        <v>103</v>
      </c>
      <c r="B244" s="42">
        <v>0</v>
      </c>
      <c r="C244" s="42">
        <v>0</v>
      </c>
      <c r="D244" s="42">
        <v>0</v>
      </c>
      <c r="E244" s="42">
        <v>0</v>
      </c>
      <c r="F244" s="42">
        <v>0</v>
      </c>
      <c r="G244" s="42">
        <v>0</v>
      </c>
      <c r="H244" s="42">
        <v>0</v>
      </c>
      <c r="I244" s="42">
        <v>0</v>
      </c>
      <c r="J244" s="42">
        <v>0</v>
      </c>
      <c r="K244" s="42">
        <v>0</v>
      </c>
      <c r="L244" s="42">
        <v>0</v>
      </c>
      <c r="M244" s="42">
        <v>0</v>
      </c>
      <c r="N244" s="42">
        <v>0</v>
      </c>
      <c r="O244" s="42">
        <v>0</v>
      </c>
      <c r="P244" s="42">
        <v>0</v>
      </c>
      <c r="Q244" s="42">
        <v>0</v>
      </c>
      <c r="R244" s="42">
        <v>0</v>
      </c>
      <c r="S244" s="42">
        <v>0</v>
      </c>
      <c r="T244" s="42">
        <v>0</v>
      </c>
      <c r="U244" s="42">
        <v>0</v>
      </c>
      <c r="V244" s="42">
        <v>0</v>
      </c>
      <c r="W244" s="42">
        <v>0</v>
      </c>
      <c r="X244" s="42">
        <v>0</v>
      </c>
      <c r="Y244" s="42">
        <v>0</v>
      </c>
      <c r="Z244" s="42">
        <v>0</v>
      </c>
      <c r="AA244" s="42">
        <v>0</v>
      </c>
      <c r="AB244" s="42">
        <v>0</v>
      </c>
      <c r="AC244" s="42">
        <v>0</v>
      </c>
      <c r="AD244" s="42">
        <v>0</v>
      </c>
      <c r="AE244" s="42">
        <v>0</v>
      </c>
      <c r="AF244" s="42">
        <v>0</v>
      </c>
      <c r="AG244" s="42">
        <v>0</v>
      </c>
    </row>
    <row r="245" spans="1:33" x14ac:dyDescent="0.35">
      <c r="A245" s="67" t="s">
        <v>106</v>
      </c>
      <c r="B245" s="57">
        <v>1544</v>
      </c>
      <c r="C245" s="57">
        <v>1561</v>
      </c>
      <c r="D245" s="57">
        <v>1575</v>
      </c>
      <c r="E245" s="57">
        <v>1588</v>
      </c>
      <c r="F245" s="57">
        <v>1603</v>
      </c>
      <c r="G245" s="57">
        <v>1617</v>
      </c>
      <c r="H245" s="57">
        <v>1630</v>
      </c>
      <c r="I245" s="57">
        <v>1643</v>
      </c>
      <c r="J245" s="57">
        <v>1655</v>
      </c>
      <c r="K245" s="57">
        <v>1668</v>
      </c>
      <c r="L245" s="57">
        <v>1681</v>
      </c>
      <c r="M245" s="57">
        <v>1694</v>
      </c>
      <c r="N245" s="57">
        <v>1707</v>
      </c>
      <c r="O245" s="57">
        <v>1721</v>
      </c>
      <c r="P245" s="57">
        <v>1735</v>
      </c>
      <c r="Q245" s="57">
        <v>1749</v>
      </c>
      <c r="R245" s="57">
        <v>1765</v>
      </c>
      <c r="S245" s="57">
        <v>1781</v>
      </c>
      <c r="T245" s="57">
        <v>1792</v>
      </c>
      <c r="U245" s="57">
        <v>1803</v>
      </c>
      <c r="V245" s="57">
        <v>1816</v>
      </c>
      <c r="W245" s="57">
        <v>1828</v>
      </c>
      <c r="X245" s="57">
        <v>1841</v>
      </c>
      <c r="Y245" s="57">
        <v>1854</v>
      </c>
      <c r="Z245" s="57">
        <v>1867</v>
      </c>
      <c r="AA245" s="57">
        <v>1881</v>
      </c>
      <c r="AB245" s="57">
        <v>1897</v>
      </c>
      <c r="AC245" s="57">
        <v>1914</v>
      </c>
      <c r="AD245" s="57">
        <v>1931</v>
      </c>
      <c r="AE245" s="57">
        <v>1950</v>
      </c>
      <c r="AF245" s="57">
        <v>1968</v>
      </c>
      <c r="AG245" s="57">
        <v>1987</v>
      </c>
    </row>
    <row r="246" spans="1:33" x14ac:dyDescent="0.35">
      <c r="A246" s="64" t="s">
        <v>99</v>
      </c>
      <c r="B246" s="41">
        <v>1544</v>
      </c>
      <c r="C246" s="41">
        <v>1561</v>
      </c>
      <c r="D246" s="41">
        <v>1575</v>
      </c>
      <c r="E246" s="41">
        <v>1588</v>
      </c>
      <c r="F246" s="41">
        <v>1603</v>
      </c>
      <c r="G246" s="41">
        <v>1617</v>
      </c>
      <c r="H246" s="41">
        <v>1630</v>
      </c>
      <c r="I246" s="41">
        <v>1642</v>
      </c>
      <c r="J246" s="41">
        <v>1655</v>
      </c>
      <c r="K246" s="41">
        <v>1668</v>
      </c>
      <c r="L246" s="41">
        <v>1681</v>
      </c>
      <c r="M246" s="41">
        <v>1694</v>
      </c>
      <c r="N246" s="41">
        <v>1707</v>
      </c>
      <c r="O246" s="41">
        <v>1721</v>
      </c>
      <c r="P246" s="41">
        <v>1734</v>
      </c>
      <c r="Q246" s="41">
        <v>1749</v>
      </c>
      <c r="R246" s="41">
        <v>1764</v>
      </c>
      <c r="S246" s="41">
        <v>1781</v>
      </c>
      <c r="T246" s="41">
        <v>1792</v>
      </c>
      <c r="U246" s="41">
        <v>1803</v>
      </c>
      <c r="V246" s="41">
        <v>1815</v>
      </c>
      <c r="W246" s="41">
        <v>1828</v>
      </c>
      <c r="X246" s="41">
        <v>1840</v>
      </c>
      <c r="Y246" s="41">
        <v>1853</v>
      </c>
      <c r="Z246" s="41">
        <v>1866</v>
      </c>
      <c r="AA246" s="41">
        <v>1881</v>
      </c>
      <c r="AB246" s="41">
        <v>1896</v>
      </c>
      <c r="AC246" s="41">
        <v>1913</v>
      </c>
      <c r="AD246" s="41">
        <v>1930</v>
      </c>
      <c r="AE246" s="41">
        <v>1949</v>
      </c>
      <c r="AF246" s="41">
        <v>1967</v>
      </c>
      <c r="AG246" s="41">
        <v>1986</v>
      </c>
    </row>
    <row r="247" spans="1:33" x14ac:dyDescent="0.35">
      <c r="A247" s="64" t="s">
        <v>100</v>
      </c>
      <c r="B247" s="42">
        <v>0</v>
      </c>
      <c r="C247" s="42">
        <v>0</v>
      </c>
      <c r="D247" s="42">
        <v>0</v>
      </c>
      <c r="E247" s="42">
        <v>0</v>
      </c>
      <c r="F247" s="42">
        <v>0</v>
      </c>
      <c r="G247" s="42">
        <v>0</v>
      </c>
      <c r="H247" s="42">
        <v>0</v>
      </c>
      <c r="I247" s="42">
        <v>0</v>
      </c>
      <c r="J247" s="42">
        <v>0</v>
      </c>
      <c r="K247" s="42">
        <v>0</v>
      </c>
      <c r="L247" s="42">
        <v>0</v>
      </c>
      <c r="M247" s="42">
        <v>0</v>
      </c>
      <c r="N247" s="42">
        <v>0</v>
      </c>
      <c r="O247" s="42">
        <v>0</v>
      </c>
      <c r="P247" s="42">
        <v>0</v>
      </c>
      <c r="Q247" s="42">
        <v>0</v>
      </c>
      <c r="R247" s="42">
        <v>0</v>
      </c>
      <c r="S247" s="42">
        <v>0</v>
      </c>
      <c r="T247" s="42">
        <v>0</v>
      </c>
      <c r="U247" s="42">
        <v>0</v>
      </c>
      <c r="V247" s="42">
        <v>0</v>
      </c>
      <c r="W247" s="42">
        <v>0</v>
      </c>
      <c r="X247" s="42">
        <v>1</v>
      </c>
      <c r="Y247" s="42">
        <v>1</v>
      </c>
      <c r="Z247" s="42">
        <v>1</v>
      </c>
      <c r="AA247" s="42">
        <v>1</v>
      </c>
      <c r="AB247" s="42">
        <v>1</v>
      </c>
      <c r="AC247" s="42">
        <v>1</v>
      </c>
      <c r="AD247" s="42">
        <v>1</v>
      </c>
      <c r="AE247" s="42">
        <v>1</v>
      </c>
      <c r="AF247" s="42">
        <v>1</v>
      </c>
      <c r="AG247" s="42">
        <v>1</v>
      </c>
    </row>
    <row r="248" spans="1:33" x14ac:dyDescent="0.35">
      <c r="A248" s="64" t="s">
        <v>92</v>
      </c>
      <c r="B248" s="42">
        <v>0</v>
      </c>
      <c r="C248" s="42">
        <v>0</v>
      </c>
      <c r="D248" s="42">
        <v>0</v>
      </c>
      <c r="E248" s="42">
        <v>0</v>
      </c>
      <c r="F248" s="42">
        <v>0</v>
      </c>
      <c r="G248" s="42">
        <v>0</v>
      </c>
      <c r="H248" s="42">
        <v>0</v>
      </c>
      <c r="I248" s="42">
        <v>0</v>
      </c>
      <c r="J248" s="42">
        <v>0</v>
      </c>
      <c r="K248" s="42">
        <v>0</v>
      </c>
      <c r="L248" s="42">
        <v>0</v>
      </c>
      <c r="M248" s="42">
        <v>0</v>
      </c>
      <c r="N248" s="42">
        <v>0</v>
      </c>
      <c r="O248" s="42">
        <v>0</v>
      </c>
      <c r="P248" s="42">
        <v>0</v>
      </c>
      <c r="Q248" s="42">
        <v>0</v>
      </c>
      <c r="R248" s="42">
        <v>0</v>
      </c>
      <c r="S248" s="42">
        <v>0</v>
      </c>
      <c r="T248" s="42">
        <v>0</v>
      </c>
      <c r="U248" s="42">
        <v>0</v>
      </c>
      <c r="V248" s="42">
        <v>0</v>
      </c>
      <c r="W248" s="42">
        <v>0</v>
      </c>
      <c r="X248" s="42">
        <v>0</v>
      </c>
      <c r="Y248" s="42">
        <v>0</v>
      </c>
      <c r="Z248" s="42">
        <v>0</v>
      </c>
      <c r="AA248" s="42">
        <v>0</v>
      </c>
      <c r="AB248" s="42">
        <v>0</v>
      </c>
      <c r="AC248" s="42">
        <v>0</v>
      </c>
      <c r="AD248" s="42">
        <v>0</v>
      </c>
      <c r="AE248" s="42">
        <v>0</v>
      </c>
      <c r="AF248" s="42">
        <v>0</v>
      </c>
      <c r="AG248" s="42">
        <v>0</v>
      </c>
    </row>
    <row r="249" spans="1:33" x14ac:dyDescent="0.35">
      <c r="A249" s="64" t="s">
        <v>101</v>
      </c>
      <c r="B249" s="42">
        <v>0</v>
      </c>
      <c r="C249" s="42">
        <v>0</v>
      </c>
      <c r="D249" s="42">
        <v>0</v>
      </c>
      <c r="E249" s="42">
        <v>0</v>
      </c>
      <c r="F249" s="42">
        <v>0</v>
      </c>
      <c r="G249" s="42">
        <v>0</v>
      </c>
      <c r="H249" s="42">
        <v>0</v>
      </c>
      <c r="I249" s="42">
        <v>0</v>
      </c>
      <c r="J249" s="42">
        <v>0</v>
      </c>
      <c r="K249" s="42">
        <v>0</v>
      </c>
      <c r="L249" s="42">
        <v>0</v>
      </c>
      <c r="M249" s="42">
        <v>0</v>
      </c>
      <c r="N249" s="42">
        <v>0</v>
      </c>
      <c r="O249" s="42">
        <v>0</v>
      </c>
      <c r="P249" s="42">
        <v>0</v>
      </c>
      <c r="Q249" s="42">
        <v>0</v>
      </c>
      <c r="R249" s="42">
        <v>0</v>
      </c>
      <c r="S249" s="42">
        <v>0</v>
      </c>
      <c r="T249" s="42">
        <v>0</v>
      </c>
      <c r="U249" s="42">
        <v>0</v>
      </c>
      <c r="V249" s="42">
        <v>0</v>
      </c>
      <c r="W249" s="42">
        <v>0</v>
      </c>
      <c r="X249" s="42">
        <v>0</v>
      </c>
      <c r="Y249" s="42">
        <v>0</v>
      </c>
      <c r="Z249" s="42">
        <v>0</v>
      </c>
      <c r="AA249" s="42">
        <v>0</v>
      </c>
      <c r="AB249" s="42">
        <v>0</v>
      </c>
      <c r="AC249" s="42">
        <v>0</v>
      </c>
      <c r="AD249" s="42">
        <v>0</v>
      </c>
      <c r="AE249" s="42">
        <v>0</v>
      </c>
      <c r="AF249" s="42">
        <v>0</v>
      </c>
      <c r="AG249" s="42">
        <v>0</v>
      </c>
    </row>
    <row r="250" spans="1:33" x14ac:dyDescent="0.35">
      <c r="A250" s="64" t="s">
        <v>102</v>
      </c>
      <c r="B250" s="42">
        <v>0</v>
      </c>
      <c r="C250" s="42">
        <v>0</v>
      </c>
      <c r="D250" s="42">
        <v>0</v>
      </c>
      <c r="E250" s="42">
        <v>0</v>
      </c>
      <c r="F250" s="42">
        <v>0</v>
      </c>
      <c r="G250" s="42">
        <v>0</v>
      </c>
      <c r="H250" s="42">
        <v>0</v>
      </c>
      <c r="I250" s="42">
        <v>0</v>
      </c>
      <c r="J250" s="42">
        <v>0</v>
      </c>
      <c r="K250" s="42">
        <v>0</v>
      </c>
      <c r="L250" s="42">
        <v>0</v>
      </c>
      <c r="M250" s="42">
        <v>0</v>
      </c>
      <c r="N250" s="42">
        <v>0</v>
      </c>
      <c r="O250" s="42">
        <v>0</v>
      </c>
      <c r="P250" s="42">
        <v>0</v>
      </c>
      <c r="Q250" s="42">
        <v>0</v>
      </c>
      <c r="R250" s="42">
        <v>0</v>
      </c>
      <c r="S250" s="42">
        <v>0</v>
      </c>
      <c r="T250" s="42">
        <v>0</v>
      </c>
      <c r="U250" s="42">
        <v>0</v>
      </c>
      <c r="V250" s="42">
        <v>0</v>
      </c>
      <c r="W250" s="42">
        <v>0</v>
      </c>
      <c r="X250" s="42">
        <v>0</v>
      </c>
      <c r="Y250" s="42">
        <v>0</v>
      </c>
      <c r="Z250" s="42">
        <v>0</v>
      </c>
      <c r="AA250" s="42">
        <v>0</v>
      </c>
      <c r="AB250" s="42">
        <v>0</v>
      </c>
      <c r="AC250" s="42">
        <v>0</v>
      </c>
      <c r="AD250" s="42">
        <v>0</v>
      </c>
      <c r="AE250" s="42">
        <v>0</v>
      </c>
      <c r="AF250" s="42">
        <v>0</v>
      </c>
      <c r="AG250" s="42">
        <v>0</v>
      </c>
    </row>
    <row r="251" spans="1:33" x14ac:dyDescent="0.35">
      <c r="A251" s="65" t="s">
        <v>103</v>
      </c>
      <c r="B251" s="61">
        <v>0</v>
      </c>
      <c r="C251" s="61">
        <v>0</v>
      </c>
      <c r="D251" s="61">
        <v>0</v>
      </c>
      <c r="E251" s="61">
        <v>0</v>
      </c>
      <c r="F251" s="61">
        <v>0</v>
      </c>
      <c r="G251" s="61">
        <v>0</v>
      </c>
      <c r="H251" s="61">
        <v>0</v>
      </c>
      <c r="I251" s="61">
        <v>0</v>
      </c>
      <c r="J251" s="61">
        <v>0</v>
      </c>
      <c r="K251" s="61">
        <v>0</v>
      </c>
      <c r="L251" s="61">
        <v>0</v>
      </c>
      <c r="M251" s="61">
        <v>0</v>
      </c>
      <c r="N251" s="61">
        <v>0</v>
      </c>
      <c r="O251" s="61">
        <v>0</v>
      </c>
      <c r="P251" s="61">
        <v>0</v>
      </c>
      <c r="Q251" s="61">
        <v>0</v>
      </c>
      <c r="R251" s="61">
        <v>0</v>
      </c>
      <c r="S251" s="61">
        <v>0</v>
      </c>
      <c r="T251" s="61">
        <v>0</v>
      </c>
      <c r="U251" s="61">
        <v>0</v>
      </c>
      <c r="V251" s="61">
        <v>0</v>
      </c>
      <c r="W251" s="61">
        <v>0</v>
      </c>
      <c r="X251" s="61">
        <v>0</v>
      </c>
      <c r="Y251" s="61">
        <v>0</v>
      </c>
      <c r="Z251" s="61">
        <v>0</v>
      </c>
      <c r="AA251" s="61">
        <v>0</v>
      </c>
      <c r="AB251" s="61">
        <v>0</v>
      </c>
      <c r="AC251" s="61">
        <v>0</v>
      </c>
      <c r="AD251" s="61">
        <v>0</v>
      </c>
      <c r="AE251" s="61">
        <v>0</v>
      </c>
      <c r="AF251" s="61">
        <v>0</v>
      </c>
      <c r="AG251" s="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DAA6-1D56-41E6-84A3-E0BBBAB4F0CB}">
  <dimension ref="A1:Q295"/>
  <sheetViews>
    <sheetView topLeftCell="A20" workbookViewId="0">
      <selection activeCell="Q287" sqref="Q287:Q295"/>
    </sheetView>
  </sheetViews>
  <sheetFormatPr defaultColWidth="11.453125" defaultRowHeight="14.5" x14ac:dyDescent="0.35"/>
  <cols>
    <col min="1" max="1" width="35.54296875" bestFit="1" customWidth="1"/>
    <col min="2" max="16" width="0" hidden="1" customWidth="1"/>
  </cols>
  <sheetData>
    <row r="1" spans="1:17" x14ac:dyDescent="0.35">
      <c r="A1" s="75" t="s">
        <v>107</v>
      </c>
      <c r="B1" s="76">
        <v>2000</v>
      </c>
      <c r="C1" s="76">
        <v>2001</v>
      </c>
      <c r="D1" s="76">
        <v>2002</v>
      </c>
      <c r="E1" s="76">
        <v>2003</v>
      </c>
      <c r="F1" s="76">
        <v>2004</v>
      </c>
      <c r="G1" s="76">
        <v>2005</v>
      </c>
      <c r="H1" s="76">
        <v>2006</v>
      </c>
      <c r="I1" s="76">
        <v>2007</v>
      </c>
      <c r="J1" s="76">
        <v>2008</v>
      </c>
      <c r="K1" s="76">
        <v>2009</v>
      </c>
      <c r="L1" s="76">
        <v>2010</v>
      </c>
      <c r="M1" s="76">
        <v>2011</v>
      </c>
      <c r="N1" s="76">
        <v>2012</v>
      </c>
      <c r="O1" s="76">
        <v>2013</v>
      </c>
      <c r="P1" s="76">
        <v>2014</v>
      </c>
      <c r="Q1" s="76">
        <v>2015</v>
      </c>
    </row>
    <row r="2" spans="1:17" x14ac:dyDescent="0.35">
      <c r="A2" s="111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</row>
    <row r="3" spans="1:17" x14ac:dyDescent="0.35">
      <c r="A3" s="14" t="s">
        <v>17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</row>
    <row r="4" spans="1:17" x14ac:dyDescent="0.35">
      <c r="A4" s="13" t="s">
        <v>19</v>
      </c>
      <c r="B4" s="109">
        <v>691847.64634992275</v>
      </c>
      <c r="C4" s="109">
        <v>704998.31906232389</v>
      </c>
      <c r="D4" s="109">
        <v>720685.46930247464</v>
      </c>
      <c r="E4" s="109">
        <v>721102.67796824093</v>
      </c>
      <c r="F4" s="109">
        <v>721298.83405107528</v>
      </c>
      <c r="G4" s="109">
        <v>717427.51190756145</v>
      </c>
      <c r="H4" s="109">
        <v>720444.83906467073</v>
      </c>
      <c r="I4" s="109">
        <v>722522.655815818</v>
      </c>
      <c r="J4" s="109">
        <v>716673.98002874525</v>
      </c>
      <c r="K4" s="109">
        <v>712888.09511531156</v>
      </c>
      <c r="L4" s="109">
        <v>695601.90323897044</v>
      </c>
      <c r="M4" s="109">
        <v>691079.85283794324</v>
      </c>
      <c r="N4" s="109">
        <v>694015.39436342346</v>
      </c>
      <c r="O4" s="109">
        <v>687445.94431138248</v>
      </c>
      <c r="P4" s="109">
        <v>700602.51805631409</v>
      </c>
      <c r="Q4" s="109">
        <v>703591.6530207874</v>
      </c>
    </row>
    <row r="5" spans="1:17" x14ac:dyDescent="0.35">
      <c r="A5" s="12" t="s">
        <v>18</v>
      </c>
      <c r="B5" s="108">
        <v>5281.5738592019406</v>
      </c>
      <c r="C5" s="108">
        <v>5562.1193607028663</v>
      </c>
      <c r="D5" s="108">
        <v>5866.0001196691492</v>
      </c>
      <c r="E5" s="108">
        <v>6477.259005360027</v>
      </c>
      <c r="F5" s="108">
        <v>5955.901861531459</v>
      </c>
      <c r="G5" s="108">
        <v>6270.2546847055928</v>
      </c>
      <c r="H5" s="108">
        <v>6000.6633720762575</v>
      </c>
      <c r="I5" s="108">
        <v>6462.4836625870385</v>
      </c>
      <c r="J5" s="108">
        <v>5949.8173208466596</v>
      </c>
      <c r="K5" s="108">
        <v>5994.0009401889392</v>
      </c>
      <c r="L5" s="108">
        <v>5378.468298872931</v>
      </c>
      <c r="M5" s="108">
        <v>5359.9124252233514</v>
      </c>
      <c r="N5" s="108">
        <v>5192.7067181631055</v>
      </c>
      <c r="O5" s="108">
        <v>4985.6667518035501</v>
      </c>
      <c r="P5" s="108">
        <v>5138.4428463586428</v>
      </c>
      <c r="Q5" s="108">
        <v>5194.5945602601159</v>
      </c>
    </row>
    <row r="6" spans="1:17" x14ac:dyDescent="0.35">
      <c r="A6" s="11" t="s">
        <v>20</v>
      </c>
      <c r="B6" s="107">
        <v>638566.07249072078</v>
      </c>
      <c r="C6" s="107">
        <v>651396.19970162108</v>
      </c>
      <c r="D6" s="107">
        <v>672719.46918280551</v>
      </c>
      <c r="E6" s="107">
        <v>668525.41896288085</v>
      </c>
      <c r="F6" s="107">
        <v>672842.93218954385</v>
      </c>
      <c r="G6" s="107">
        <v>667157.25722285581</v>
      </c>
      <c r="H6" s="107">
        <v>672444.17569259449</v>
      </c>
      <c r="I6" s="107">
        <v>673860.17215323099</v>
      </c>
      <c r="J6" s="107">
        <v>666024.16270789865</v>
      </c>
      <c r="K6" s="107">
        <v>661194.09417512268</v>
      </c>
      <c r="L6" s="107">
        <v>644023.4349400975</v>
      </c>
      <c r="M6" s="107">
        <v>641619.94041271985</v>
      </c>
      <c r="N6" s="107">
        <v>645122.68764526036</v>
      </c>
      <c r="O6" s="107">
        <v>640560.27755957888</v>
      </c>
      <c r="P6" s="107">
        <v>654364.07520995545</v>
      </c>
      <c r="Q6" s="107">
        <v>657597.05846052733</v>
      </c>
    </row>
    <row r="7" spans="1:17" x14ac:dyDescent="0.35">
      <c r="A7" s="10" t="s">
        <v>22</v>
      </c>
      <c r="B7" s="106">
        <v>537355.51452107611</v>
      </c>
      <c r="C7" s="106">
        <v>540223.78562407976</v>
      </c>
      <c r="D7" s="106">
        <v>547309.26985507179</v>
      </c>
      <c r="E7" s="106">
        <v>530159.467895707</v>
      </c>
      <c r="F7" s="106">
        <v>518788.71688719461</v>
      </c>
      <c r="G7" s="106">
        <v>498662.87715143635</v>
      </c>
      <c r="H7" s="106">
        <v>482173.62673884683</v>
      </c>
      <c r="I7" s="106">
        <v>477367.91485373524</v>
      </c>
      <c r="J7" s="106">
        <v>449078.40744795575</v>
      </c>
      <c r="K7" s="106">
        <v>432438.89085704071</v>
      </c>
      <c r="L7" s="106">
        <v>407731.7711936296</v>
      </c>
      <c r="M7" s="106">
        <v>390761.43317967898</v>
      </c>
      <c r="N7" s="106">
        <v>377659.54291372345</v>
      </c>
      <c r="O7" s="106">
        <v>357480.55303779751</v>
      </c>
      <c r="P7" s="106">
        <v>355528.06507537904</v>
      </c>
      <c r="Q7" s="106">
        <v>347492.75821898464</v>
      </c>
    </row>
    <row r="8" spans="1:17" x14ac:dyDescent="0.35">
      <c r="A8" s="10" t="s">
        <v>24</v>
      </c>
      <c r="B8" s="106">
        <v>100908.59337901557</v>
      </c>
      <c r="C8" s="106">
        <v>110841.66181864368</v>
      </c>
      <c r="D8" s="106">
        <v>125053.51109981828</v>
      </c>
      <c r="E8" s="106">
        <v>137993.32401166332</v>
      </c>
      <c r="F8" s="106">
        <v>153667.59987394337</v>
      </c>
      <c r="G8" s="106">
        <v>168098.85525416123</v>
      </c>
      <c r="H8" s="106">
        <v>189846.22366827354</v>
      </c>
      <c r="I8" s="106">
        <v>196220.33414653532</v>
      </c>
      <c r="J8" s="106">
        <v>216498.38150065247</v>
      </c>
      <c r="K8" s="106">
        <v>228327.03386619431</v>
      </c>
      <c r="L8" s="106">
        <v>235869.36771973543</v>
      </c>
      <c r="M8" s="106">
        <v>250484.076633132</v>
      </c>
      <c r="N8" s="106">
        <v>267122.8898739891</v>
      </c>
      <c r="O8" s="106">
        <v>282737.07689197466</v>
      </c>
      <c r="P8" s="106">
        <v>298262.88500074035</v>
      </c>
      <c r="Q8" s="106">
        <v>309043.92193413706</v>
      </c>
    </row>
    <row r="9" spans="1:17" x14ac:dyDescent="0.35">
      <c r="A9" s="10" t="s">
        <v>26</v>
      </c>
      <c r="B9" s="106">
        <v>301.96459062905865</v>
      </c>
      <c r="C9" s="106">
        <v>330.75225889762879</v>
      </c>
      <c r="D9" s="106">
        <v>356.68822791541049</v>
      </c>
      <c r="E9" s="106">
        <v>372.62705551053625</v>
      </c>
      <c r="F9" s="106">
        <v>386.61542840598071</v>
      </c>
      <c r="G9" s="106">
        <v>395.524817258246</v>
      </c>
      <c r="H9" s="106">
        <v>424.3252854742226</v>
      </c>
      <c r="I9" s="106">
        <v>271.92315296033576</v>
      </c>
      <c r="J9" s="106">
        <v>447.3737592904651</v>
      </c>
      <c r="K9" s="106">
        <v>428.16945188777424</v>
      </c>
      <c r="L9" s="106">
        <v>420.37835983241217</v>
      </c>
      <c r="M9" s="106">
        <v>354.68676642449248</v>
      </c>
      <c r="N9" s="106">
        <v>298.51319907218334</v>
      </c>
      <c r="O9" s="106">
        <v>259.8611742738812</v>
      </c>
      <c r="P9" s="106">
        <v>240.80808026621196</v>
      </c>
      <c r="Q9" s="106">
        <v>222.15290830933625</v>
      </c>
    </row>
    <row r="10" spans="1:17" x14ac:dyDescent="0.35">
      <c r="A10" s="10" t="s">
        <v>28</v>
      </c>
      <c r="B10" s="106">
        <v>0</v>
      </c>
      <c r="C10" s="106">
        <v>0</v>
      </c>
      <c r="D10" s="106">
        <v>0</v>
      </c>
      <c r="E10" s="106">
        <v>0</v>
      </c>
      <c r="F10" s="106">
        <v>0</v>
      </c>
      <c r="G10" s="106">
        <v>0</v>
      </c>
      <c r="H10" s="106">
        <v>0</v>
      </c>
      <c r="I10" s="106">
        <v>0</v>
      </c>
      <c r="J10" s="106">
        <v>0</v>
      </c>
      <c r="K10" s="106">
        <v>0</v>
      </c>
      <c r="L10" s="106">
        <v>0</v>
      </c>
      <c r="M10" s="106">
        <v>0</v>
      </c>
      <c r="N10" s="106">
        <v>0</v>
      </c>
      <c r="O10" s="106">
        <v>0</v>
      </c>
      <c r="P10" s="106">
        <v>0</v>
      </c>
      <c r="Q10" s="106">
        <v>0</v>
      </c>
    </row>
    <row r="11" spans="1:17" x14ac:dyDescent="0.35">
      <c r="A11" s="10" t="s">
        <v>30</v>
      </c>
      <c r="B11" s="106">
        <v>0</v>
      </c>
      <c r="C11" s="106">
        <v>0</v>
      </c>
      <c r="D11" s="106">
        <v>0</v>
      </c>
      <c r="E11" s="106">
        <v>0</v>
      </c>
      <c r="F11" s="106">
        <v>0</v>
      </c>
      <c r="G11" s="106">
        <v>0</v>
      </c>
      <c r="H11" s="106">
        <v>0</v>
      </c>
      <c r="I11" s="106">
        <v>0</v>
      </c>
      <c r="J11" s="106">
        <v>0</v>
      </c>
      <c r="K11" s="106">
        <v>0</v>
      </c>
      <c r="L11" s="106">
        <v>0</v>
      </c>
      <c r="M11" s="106">
        <v>0</v>
      </c>
      <c r="N11" s="106">
        <v>0</v>
      </c>
      <c r="O11" s="106">
        <v>1.5720148513627596</v>
      </c>
      <c r="P11" s="106">
        <v>144.12241610967376</v>
      </c>
      <c r="Q11" s="106">
        <v>500.34638062116716</v>
      </c>
    </row>
    <row r="12" spans="1:17" x14ac:dyDescent="0.35">
      <c r="A12" s="10" t="s">
        <v>31</v>
      </c>
      <c r="B12" s="106">
        <v>0</v>
      </c>
      <c r="C12" s="106">
        <v>0</v>
      </c>
      <c r="D12" s="106">
        <v>0</v>
      </c>
      <c r="E12" s="106">
        <v>0</v>
      </c>
      <c r="F12" s="106">
        <v>0</v>
      </c>
      <c r="G12" s="106">
        <v>0</v>
      </c>
      <c r="H12" s="106">
        <v>0</v>
      </c>
      <c r="I12" s="106">
        <v>0</v>
      </c>
      <c r="J12" s="106">
        <v>0</v>
      </c>
      <c r="K12" s="106">
        <v>0</v>
      </c>
      <c r="L12" s="106">
        <v>1.9176668999808499</v>
      </c>
      <c r="M12" s="106">
        <v>19.743833484467462</v>
      </c>
      <c r="N12" s="106">
        <v>41.741658475545016</v>
      </c>
      <c r="O12" s="106">
        <v>81.21444068145253</v>
      </c>
      <c r="P12" s="106">
        <v>188.19463746014281</v>
      </c>
      <c r="Q12" s="106">
        <v>337.87901847508363</v>
      </c>
    </row>
    <row r="13" spans="1:17" x14ac:dyDescent="0.35">
      <c r="A13" s="11" t="s">
        <v>32</v>
      </c>
      <c r="B13" s="107">
        <v>48000</v>
      </c>
      <c r="C13" s="107">
        <v>48040</v>
      </c>
      <c r="D13" s="107">
        <v>42100</v>
      </c>
      <c r="E13" s="107">
        <v>46100</v>
      </c>
      <c r="F13" s="107">
        <v>42500</v>
      </c>
      <c r="G13" s="107">
        <v>44000</v>
      </c>
      <c r="H13" s="107">
        <v>42000</v>
      </c>
      <c r="I13" s="107">
        <v>42200</v>
      </c>
      <c r="J13" s="107">
        <v>44700</v>
      </c>
      <c r="K13" s="107">
        <v>45700</v>
      </c>
      <c r="L13" s="107">
        <v>46200</v>
      </c>
      <c r="M13" s="107">
        <v>44100</v>
      </c>
      <c r="N13" s="107">
        <v>43700</v>
      </c>
      <c r="O13" s="107">
        <v>41900</v>
      </c>
      <c r="P13" s="107">
        <v>41100</v>
      </c>
      <c r="Q13" s="107">
        <v>40800</v>
      </c>
    </row>
    <row r="14" spans="1:17" x14ac:dyDescent="0.35">
      <c r="A14" s="10" t="s">
        <v>22</v>
      </c>
      <c r="B14" s="106">
        <v>0</v>
      </c>
      <c r="C14" s="106">
        <v>0</v>
      </c>
      <c r="D14" s="106">
        <v>0</v>
      </c>
      <c r="E14" s="106">
        <v>0</v>
      </c>
      <c r="F14" s="106">
        <v>0</v>
      </c>
      <c r="G14" s="106">
        <v>0</v>
      </c>
      <c r="H14" s="106">
        <v>0</v>
      </c>
      <c r="I14" s="106">
        <v>0</v>
      </c>
      <c r="J14" s="106">
        <v>0</v>
      </c>
      <c r="K14" s="106">
        <v>0</v>
      </c>
      <c r="L14" s="106">
        <v>0</v>
      </c>
      <c r="M14" s="106">
        <v>0</v>
      </c>
      <c r="N14" s="106">
        <v>0</v>
      </c>
      <c r="O14" s="106">
        <v>0</v>
      </c>
      <c r="P14" s="106">
        <v>0</v>
      </c>
      <c r="Q14" s="106">
        <v>0</v>
      </c>
    </row>
    <row r="15" spans="1:17" x14ac:dyDescent="0.35">
      <c r="A15" s="10" t="s">
        <v>24</v>
      </c>
      <c r="B15" s="106">
        <v>47939.604008536087</v>
      </c>
      <c r="C15" s="106">
        <v>47981.245316591936</v>
      </c>
      <c r="D15" s="106">
        <v>42048.235300038104</v>
      </c>
      <c r="E15" s="106">
        <v>46035.958008775728</v>
      </c>
      <c r="F15" s="106">
        <v>42437.751981394031</v>
      </c>
      <c r="G15" s="106">
        <v>43931.317370168523</v>
      </c>
      <c r="H15" s="106">
        <v>41967.091115146446</v>
      </c>
      <c r="I15" s="106">
        <v>42170.835255484548</v>
      </c>
      <c r="J15" s="106">
        <v>44643.732098818364</v>
      </c>
      <c r="K15" s="106">
        <v>45639.45893485882</v>
      </c>
      <c r="L15" s="106">
        <v>46128.393498464648</v>
      </c>
      <c r="M15" s="106">
        <v>44021.646978688332</v>
      </c>
      <c r="N15" s="106">
        <v>43608.80700732876</v>
      </c>
      <c r="O15" s="106">
        <v>41836.44196464288</v>
      </c>
      <c r="P15" s="106">
        <v>41040.119355378338</v>
      </c>
      <c r="Q15" s="106">
        <v>40627.464882008491</v>
      </c>
    </row>
    <row r="16" spans="1:17" x14ac:dyDescent="0.35">
      <c r="A16" s="10" t="s">
        <v>26</v>
      </c>
      <c r="B16" s="106">
        <v>0</v>
      </c>
      <c r="C16" s="106">
        <v>0</v>
      </c>
      <c r="D16" s="106">
        <v>0</v>
      </c>
      <c r="E16" s="106">
        <v>0</v>
      </c>
      <c r="F16" s="106">
        <v>0</v>
      </c>
      <c r="G16" s="106">
        <v>0</v>
      </c>
      <c r="H16" s="106">
        <v>0</v>
      </c>
      <c r="I16" s="106">
        <v>0</v>
      </c>
      <c r="J16" s="106">
        <v>0</v>
      </c>
      <c r="K16" s="106">
        <v>0</v>
      </c>
      <c r="L16" s="106">
        <v>0</v>
      </c>
      <c r="M16" s="106">
        <v>0</v>
      </c>
      <c r="N16" s="106">
        <v>0</v>
      </c>
      <c r="O16" s="106">
        <v>0</v>
      </c>
      <c r="P16" s="106">
        <v>0</v>
      </c>
      <c r="Q16" s="106">
        <v>0</v>
      </c>
    </row>
    <row r="17" spans="1:17" x14ac:dyDescent="0.35">
      <c r="A17" s="10" t="s">
        <v>28</v>
      </c>
      <c r="B17" s="106">
        <v>0</v>
      </c>
      <c r="C17" s="106">
        <v>0</v>
      </c>
      <c r="D17" s="106">
        <v>0</v>
      </c>
      <c r="E17" s="106">
        <v>0</v>
      </c>
      <c r="F17" s="106">
        <v>0</v>
      </c>
      <c r="G17" s="106">
        <v>0</v>
      </c>
      <c r="H17" s="106">
        <v>0</v>
      </c>
      <c r="I17" s="106">
        <v>0</v>
      </c>
      <c r="J17" s="106">
        <v>0</v>
      </c>
      <c r="K17" s="106">
        <v>0</v>
      </c>
      <c r="L17" s="106">
        <v>0</v>
      </c>
      <c r="M17" s="106">
        <v>0</v>
      </c>
      <c r="N17" s="106">
        <v>0</v>
      </c>
      <c r="O17" s="106">
        <v>0</v>
      </c>
      <c r="P17" s="106">
        <v>0</v>
      </c>
      <c r="Q17" s="106">
        <v>0</v>
      </c>
    </row>
    <row r="18" spans="1:17" x14ac:dyDescent="0.35">
      <c r="A18" s="10" t="s">
        <v>31</v>
      </c>
      <c r="B18" s="106">
        <v>60.395991463913298</v>
      </c>
      <c r="C18" s="106">
        <v>58.754683408064409</v>
      </c>
      <c r="D18" s="106">
        <v>51.764699961893598</v>
      </c>
      <c r="E18" s="106">
        <v>64.041991224280835</v>
      </c>
      <c r="F18" s="106">
        <v>62.248018605968966</v>
      </c>
      <c r="G18" s="106">
        <v>68.682629831471246</v>
      </c>
      <c r="H18" s="106">
        <v>32.908884853550767</v>
      </c>
      <c r="I18" s="106">
        <v>29.164744515448902</v>
      </c>
      <c r="J18" s="106">
        <v>56.267901181642145</v>
      </c>
      <c r="K18" s="106">
        <v>60.541065141181448</v>
      </c>
      <c r="L18" s="106">
        <v>71.606501535350247</v>
      </c>
      <c r="M18" s="106">
        <v>78.353021311666026</v>
      </c>
      <c r="N18" s="106">
        <v>91.192992671237917</v>
      </c>
      <c r="O18" s="106">
        <v>63.558035357120552</v>
      </c>
      <c r="P18" s="106">
        <v>59.880644621665404</v>
      </c>
      <c r="Q18" s="106">
        <v>172.53511799151062</v>
      </c>
    </row>
    <row r="19" spans="1:17" x14ac:dyDescent="0.35">
      <c r="A19" s="13" t="s">
        <v>27</v>
      </c>
      <c r="B19" s="109">
        <v>177454.35128333035</v>
      </c>
      <c r="C19" s="109">
        <v>177963.64486610971</v>
      </c>
      <c r="D19" s="109">
        <v>180304.21050626019</v>
      </c>
      <c r="E19" s="109">
        <v>184247.95835213776</v>
      </c>
      <c r="F19" s="109">
        <v>184447.41738501465</v>
      </c>
      <c r="G19" s="109">
        <v>185758.78204587245</v>
      </c>
      <c r="H19" s="109">
        <v>190617.73852565221</v>
      </c>
      <c r="I19" s="109">
        <v>198151.59690986233</v>
      </c>
      <c r="J19" s="109">
        <v>187093.2180604375</v>
      </c>
      <c r="K19" s="109">
        <v>164446.53983945647</v>
      </c>
      <c r="L19" s="109">
        <v>171387.90876648913</v>
      </c>
      <c r="M19" s="109">
        <v>177694.67434033603</v>
      </c>
      <c r="N19" s="109">
        <v>183845.81750063089</v>
      </c>
      <c r="O19" s="109">
        <v>173096.48616474052</v>
      </c>
      <c r="P19" s="109">
        <v>171536.65889812994</v>
      </c>
      <c r="Q19" s="109">
        <v>189072.55787882462</v>
      </c>
    </row>
    <row r="20" spans="1:17" x14ac:dyDescent="0.35">
      <c r="A20" s="12" t="s">
        <v>35</v>
      </c>
      <c r="B20" s="108">
        <v>15254.299060916594</v>
      </c>
      <c r="C20" s="108">
        <v>15584.452688180079</v>
      </c>
      <c r="D20" s="108">
        <v>16058.347823176533</v>
      </c>
      <c r="E20" s="108">
        <v>16782.148996278236</v>
      </c>
      <c r="F20" s="108">
        <v>17676.509826374808</v>
      </c>
      <c r="G20" s="108">
        <v>18460.658076713025</v>
      </c>
      <c r="H20" s="108">
        <v>19119.969640807842</v>
      </c>
      <c r="I20" s="108">
        <v>20016.993970866122</v>
      </c>
      <c r="J20" s="108">
        <v>19435.001774290547</v>
      </c>
      <c r="K20" s="108">
        <v>19442.129867584561</v>
      </c>
      <c r="L20" s="108">
        <v>19878.639949662254</v>
      </c>
      <c r="M20" s="108">
        <v>20140.284417648818</v>
      </c>
      <c r="N20" s="108">
        <v>20456.150161623344</v>
      </c>
      <c r="O20" s="108">
        <v>20883.353619635782</v>
      </c>
      <c r="P20" s="108">
        <v>21947.90938619756</v>
      </c>
      <c r="Q20" s="108">
        <v>23025.81043839869</v>
      </c>
    </row>
    <row r="21" spans="1:17" x14ac:dyDescent="0.35">
      <c r="A21" s="10" t="s">
        <v>22</v>
      </c>
      <c r="B21" s="106">
        <v>1211.1022149373939</v>
      </c>
      <c r="C21" s="106">
        <v>1171.289851754203</v>
      </c>
      <c r="D21" s="106">
        <v>1160.8363121751308</v>
      </c>
      <c r="E21" s="106">
        <v>1154.6063212372919</v>
      </c>
      <c r="F21" s="106">
        <v>1107.8605812677938</v>
      </c>
      <c r="G21" s="106">
        <v>1084.6583946250764</v>
      </c>
      <c r="H21" s="106">
        <v>989.70045634340136</v>
      </c>
      <c r="I21" s="106">
        <v>890.85341997590331</v>
      </c>
      <c r="J21" s="106">
        <v>743.23710380591706</v>
      </c>
      <c r="K21" s="106">
        <v>670.72918893584267</v>
      </c>
      <c r="L21" s="106">
        <v>642.83155288258956</v>
      </c>
      <c r="M21" s="106">
        <v>645.51487010090682</v>
      </c>
      <c r="N21" s="106">
        <v>649.54059647283816</v>
      </c>
      <c r="O21" s="106">
        <v>654.54778781219886</v>
      </c>
      <c r="P21" s="106">
        <v>689.67661999850418</v>
      </c>
      <c r="Q21" s="106">
        <v>728.80113244052234</v>
      </c>
    </row>
    <row r="22" spans="1:17" x14ac:dyDescent="0.35">
      <c r="A22" s="10" t="s">
        <v>24</v>
      </c>
      <c r="B22" s="106">
        <v>14025.743050191821</v>
      </c>
      <c r="C22" s="106">
        <v>14316.101920364694</v>
      </c>
      <c r="D22" s="106">
        <v>14715.207960387268</v>
      </c>
      <c r="E22" s="106">
        <v>15399.670101396623</v>
      </c>
      <c r="F22" s="106">
        <v>16310.877301431918</v>
      </c>
      <c r="G22" s="106">
        <v>17096.682482944991</v>
      </c>
      <c r="H22" s="106">
        <v>17838.918311085115</v>
      </c>
      <c r="I22" s="106">
        <v>18832.359402108654</v>
      </c>
      <c r="J22" s="106">
        <v>18408.270605283644</v>
      </c>
      <c r="K22" s="106">
        <v>18533.256830499515</v>
      </c>
      <c r="L22" s="106">
        <v>19002.585514143342</v>
      </c>
      <c r="M22" s="106">
        <v>19273.764605562534</v>
      </c>
      <c r="N22" s="106">
        <v>19591.878526957033</v>
      </c>
      <c r="O22" s="106">
        <v>20004.444700886528</v>
      </c>
      <c r="P22" s="106">
        <v>21040.509683551507</v>
      </c>
      <c r="Q22" s="106">
        <v>22088.801297183498</v>
      </c>
    </row>
    <row r="23" spans="1:17" x14ac:dyDescent="0.35">
      <c r="A23" s="10" t="s">
        <v>26</v>
      </c>
      <c r="B23" s="106">
        <v>17.453795787379136</v>
      </c>
      <c r="C23" s="106">
        <v>97.060916061182269</v>
      </c>
      <c r="D23" s="106">
        <v>182.30355061413488</v>
      </c>
      <c r="E23" s="106">
        <v>227.87257364432139</v>
      </c>
      <c r="F23" s="106">
        <v>254.35650231659915</v>
      </c>
      <c r="G23" s="106">
        <v>275.84281855080229</v>
      </c>
      <c r="H23" s="106">
        <v>287.87602487592278</v>
      </c>
      <c r="I23" s="106">
        <v>290.30625981766059</v>
      </c>
      <c r="J23" s="106">
        <v>280.0252269159086</v>
      </c>
      <c r="K23" s="106">
        <v>234.79411850034921</v>
      </c>
      <c r="L23" s="106">
        <v>229.84987362836239</v>
      </c>
      <c r="M23" s="106">
        <v>216.79474568093008</v>
      </c>
      <c r="N23" s="106">
        <v>209.58294119124506</v>
      </c>
      <c r="O23" s="106">
        <v>216.50632908600363</v>
      </c>
      <c r="P23" s="106">
        <v>202.95694934674677</v>
      </c>
      <c r="Q23" s="106">
        <v>187.03461178483647</v>
      </c>
    </row>
    <row r="24" spans="1:17" x14ac:dyDescent="0.35">
      <c r="A24" s="10" t="s">
        <v>28</v>
      </c>
      <c r="B24" s="106">
        <v>0</v>
      </c>
      <c r="C24" s="106">
        <v>0</v>
      </c>
      <c r="D24" s="106">
        <v>0</v>
      </c>
      <c r="E24" s="106">
        <v>0</v>
      </c>
      <c r="F24" s="106">
        <v>0</v>
      </c>
      <c r="G24" s="106">
        <v>0</v>
      </c>
      <c r="H24" s="106">
        <v>0</v>
      </c>
      <c r="I24" s="106">
        <v>0</v>
      </c>
      <c r="J24" s="106">
        <v>0</v>
      </c>
      <c r="K24" s="106">
        <v>0</v>
      </c>
      <c r="L24" s="106">
        <v>0</v>
      </c>
      <c r="M24" s="106">
        <v>0</v>
      </c>
      <c r="N24" s="106">
        <v>0</v>
      </c>
      <c r="O24" s="106">
        <v>0</v>
      </c>
      <c r="P24" s="106">
        <v>0</v>
      </c>
      <c r="Q24" s="106">
        <v>0</v>
      </c>
    </row>
    <row r="25" spans="1:17" x14ac:dyDescent="0.35">
      <c r="A25" s="10" t="s">
        <v>31</v>
      </c>
      <c r="B25" s="106">
        <v>0</v>
      </c>
      <c r="C25" s="106">
        <v>0</v>
      </c>
      <c r="D25" s="106">
        <v>0</v>
      </c>
      <c r="E25" s="106">
        <v>0</v>
      </c>
      <c r="F25" s="106">
        <v>3.4154413584983541</v>
      </c>
      <c r="G25" s="106">
        <v>3.4743805921576958</v>
      </c>
      <c r="H25" s="106">
        <v>3.4748485034002092</v>
      </c>
      <c r="I25" s="106">
        <v>3.4748889639050931</v>
      </c>
      <c r="J25" s="106">
        <v>3.4688382850774135</v>
      </c>
      <c r="K25" s="106">
        <v>3.3497296488578661</v>
      </c>
      <c r="L25" s="106">
        <v>3.3730090079614654</v>
      </c>
      <c r="M25" s="106">
        <v>4.210196304448611</v>
      </c>
      <c r="N25" s="106">
        <v>5.1480970022262786</v>
      </c>
      <c r="O25" s="106">
        <v>7.8548018510470348</v>
      </c>
      <c r="P25" s="106">
        <v>14.766133300804658</v>
      </c>
      <c r="Q25" s="106">
        <v>21.173396989833488</v>
      </c>
    </row>
    <row r="26" spans="1:17" x14ac:dyDescent="0.35">
      <c r="A26" s="11" t="s">
        <v>37</v>
      </c>
      <c r="B26" s="107">
        <v>162200.05222241377</v>
      </c>
      <c r="C26" s="107">
        <v>162379.19217792962</v>
      </c>
      <c r="D26" s="107">
        <v>164245.86268308366</v>
      </c>
      <c r="E26" s="107">
        <v>167465.80935585953</v>
      </c>
      <c r="F26" s="107">
        <v>166770.90755863985</v>
      </c>
      <c r="G26" s="107">
        <v>167298.12396915941</v>
      </c>
      <c r="H26" s="107">
        <v>171497.76888484438</v>
      </c>
      <c r="I26" s="107">
        <v>178134.60293899622</v>
      </c>
      <c r="J26" s="107">
        <v>167658.21628614696</v>
      </c>
      <c r="K26" s="107">
        <v>145004.40997187191</v>
      </c>
      <c r="L26" s="107">
        <v>151509.26881682687</v>
      </c>
      <c r="M26" s="107">
        <v>157554.3899226872</v>
      </c>
      <c r="N26" s="107">
        <v>163389.66733900754</v>
      </c>
      <c r="O26" s="107">
        <v>152213.13254510475</v>
      </c>
      <c r="P26" s="107">
        <v>149588.74951193237</v>
      </c>
      <c r="Q26" s="107">
        <v>166046.74744042594</v>
      </c>
    </row>
    <row r="27" spans="1:17" x14ac:dyDescent="0.35">
      <c r="A27" s="10" t="s">
        <v>21</v>
      </c>
      <c r="B27" s="106">
        <v>150337</v>
      </c>
      <c r="C27" s="106">
        <v>149760</v>
      </c>
      <c r="D27" s="106">
        <v>150920</v>
      </c>
      <c r="E27" s="106">
        <v>153933</v>
      </c>
      <c r="F27" s="106">
        <v>151179</v>
      </c>
      <c r="G27" s="106">
        <v>151218</v>
      </c>
      <c r="H27" s="106">
        <v>154770</v>
      </c>
      <c r="I27" s="106">
        <v>160708</v>
      </c>
      <c r="J27" s="106">
        <v>151145</v>
      </c>
      <c r="K27" s="106">
        <v>131616</v>
      </c>
      <c r="L27" s="106">
        <v>137753</v>
      </c>
      <c r="M27" s="106">
        <v>139916</v>
      </c>
      <c r="N27" s="106">
        <v>142552</v>
      </c>
      <c r="O27" s="106">
        <v>131334</v>
      </c>
      <c r="P27" s="106">
        <v>127672</v>
      </c>
      <c r="Q27" s="106">
        <v>142868</v>
      </c>
    </row>
    <row r="28" spans="1:17" x14ac:dyDescent="0.35">
      <c r="A28" s="9" t="s">
        <v>38</v>
      </c>
      <c r="B28" s="105">
        <v>11863.052222413768</v>
      </c>
      <c r="C28" s="105">
        <v>12619.192177929624</v>
      </c>
      <c r="D28" s="105">
        <v>13325.862683083658</v>
      </c>
      <c r="E28" s="105">
        <v>13532.809355859528</v>
      </c>
      <c r="F28" s="105">
        <v>15591.907558639854</v>
      </c>
      <c r="G28" s="105">
        <v>16080.123969159409</v>
      </c>
      <c r="H28" s="105">
        <v>16727.768884844379</v>
      </c>
      <c r="I28" s="105">
        <v>17426.60293899622</v>
      </c>
      <c r="J28" s="105">
        <v>16513.216286146955</v>
      </c>
      <c r="K28" s="105">
        <v>13388.409971871908</v>
      </c>
      <c r="L28" s="105">
        <v>13756.268816826865</v>
      </c>
      <c r="M28" s="105">
        <v>17638.389922687202</v>
      </c>
      <c r="N28" s="105">
        <v>20837.667339007545</v>
      </c>
      <c r="O28" s="105">
        <v>20879.132545104745</v>
      </c>
      <c r="P28" s="105">
        <v>21916.749511932372</v>
      </c>
      <c r="Q28" s="105">
        <v>23178.747440425941</v>
      </c>
    </row>
    <row r="29" spans="1:17" x14ac:dyDescent="0.35">
      <c r="A29" s="74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1:17" x14ac:dyDescent="0.35">
      <c r="A30" s="14" t="s">
        <v>108</v>
      </c>
      <c r="B30" s="102">
        <v>410979.00141973881</v>
      </c>
      <c r="C30" s="102">
        <v>414256.02097619703</v>
      </c>
      <c r="D30" s="102">
        <v>424258.28357467917</v>
      </c>
      <c r="E30" s="102">
        <v>424708.15174479398</v>
      </c>
      <c r="F30" s="102">
        <v>431447.70530113042</v>
      </c>
      <c r="G30" s="102">
        <v>433819.99788201851</v>
      </c>
      <c r="H30" s="102">
        <v>443783.27761851647</v>
      </c>
      <c r="I30" s="102">
        <v>445533.85168717324</v>
      </c>
      <c r="J30" s="102">
        <v>442952.86854671151</v>
      </c>
      <c r="K30" s="102">
        <v>437951.92557509645</v>
      </c>
      <c r="L30" s="102">
        <v>435666.79347789288</v>
      </c>
      <c r="M30" s="102">
        <v>438851.14321032574</v>
      </c>
      <c r="N30" s="102">
        <v>443211.71681885916</v>
      </c>
      <c r="O30" s="102">
        <v>446366.08558490349</v>
      </c>
      <c r="P30" s="102">
        <v>458549.12860210252</v>
      </c>
      <c r="Q30" s="102">
        <v>475021.63306841312</v>
      </c>
    </row>
    <row r="31" spans="1:17" x14ac:dyDescent="0.35">
      <c r="A31" s="13" t="s">
        <v>16</v>
      </c>
      <c r="B31" s="109">
        <v>344528.02662854688</v>
      </c>
      <c r="C31" s="109">
        <v>346201.13717726228</v>
      </c>
      <c r="D31" s="109">
        <v>354435.40230074205</v>
      </c>
      <c r="E31" s="109">
        <v>351700.65325305529</v>
      </c>
      <c r="F31" s="109">
        <v>355789.42183696706</v>
      </c>
      <c r="G31" s="109">
        <v>355366.3303198975</v>
      </c>
      <c r="H31" s="109">
        <v>363157.29449393298</v>
      </c>
      <c r="I31" s="109">
        <v>361477.14802618214</v>
      </c>
      <c r="J31" s="109">
        <v>362811.8010556323</v>
      </c>
      <c r="K31" s="109">
        <v>359744.15937223099</v>
      </c>
      <c r="L31" s="109">
        <v>356057.22411364521</v>
      </c>
      <c r="M31" s="109">
        <v>357600.01514038088</v>
      </c>
      <c r="N31" s="109">
        <v>361334.58474734169</v>
      </c>
      <c r="O31" s="109">
        <v>363545.74717499514</v>
      </c>
      <c r="P31" s="109">
        <v>371820.82907938422</v>
      </c>
      <c r="Q31" s="109">
        <v>383447.32483790943</v>
      </c>
    </row>
    <row r="32" spans="1:17" x14ac:dyDescent="0.35">
      <c r="A32" s="12" t="s">
        <v>18</v>
      </c>
      <c r="B32" s="108">
        <v>4573</v>
      </c>
      <c r="C32" s="108">
        <v>4816</v>
      </c>
      <c r="D32" s="108">
        <v>5080</v>
      </c>
      <c r="E32" s="108">
        <v>5607</v>
      </c>
      <c r="F32" s="108">
        <v>5155</v>
      </c>
      <c r="G32" s="108">
        <v>5432</v>
      </c>
      <c r="H32" s="108">
        <v>5197</v>
      </c>
      <c r="I32" s="108">
        <v>5588</v>
      </c>
      <c r="J32" s="108">
        <v>5142</v>
      </c>
      <c r="K32" s="108">
        <v>5177.7</v>
      </c>
      <c r="L32" s="108">
        <v>4653.99</v>
      </c>
      <c r="M32" s="108">
        <v>4642</v>
      </c>
      <c r="N32" s="108">
        <v>4505.49</v>
      </c>
      <c r="O32" s="108">
        <v>4328</v>
      </c>
      <c r="P32" s="108">
        <v>4459</v>
      </c>
      <c r="Q32" s="108">
        <v>4507.63</v>
      </c>
    </row>
    <row r="33" spans="1:17" x14ac:dyDescent="0.35">
      <c r="A33" s="11" t="s">
        <v>20</v>
      </c>
      <c r="B33" s="107">
        <v>337376.02662854688</v>
      </c>
      <c r="C33" s="107">
        <v>338807.13717726228</v>
      </c>
      <c r="D33" s="107">
        <v>346752.90230074205</v>
      </c>
      <c r="E33" s="107">
        <v>343455.86870999791</v>
      </c>
      <c r="F33" s="107">
        <v>348003.36764639034</v>
      </c>
      <c r="G33" s="107">
        <v>347314.39746251999</v>
      </c>
      <c r="H33" s="107">
        <v>355288.59008843568</v>
      </c>
      <c r="I33" s="107">
        <v>353261.39023564011</v>
      </c>
      <c r="J33" s="107">
        <v>355077.8010556323</v>
      </c>
      <c r="K33" s="107">
        <v>352101.66220961959</v>
      </c>
      <c r="L33" s="107">
        <v>349023.22105190723</v>
      </c>
      <c r="M33" s="107">
        <v>350669.17875910806</v>
      </c>
      <c r="N33" s="107">
        <v>354609.31937239092</v>
      </c>
      <c r="O33" s="107">
        <v>356963.74717499514</v>
      </c>
      <c r="P33" s="107">
        <v>365142.5039081226</v>
      </c>
      <c r="Q33" s="107">
        <v>376787.69483790942</v>
      </c>
    </row>
    <row r="34" spans="1:17" x14ac:dyDescent="0.35">
      <c r="A34" s="10" t="s">
        <v>22</v>
      </c>
      <c r="B34" s="106">
        <v>285155.86594726949</v>
      </c>
      <c r="C34" s="106">
        <v>282319.29187038646</v>
      </c>
      <c r="D34" s="106">
        <v>283576.16789974616</v>
      </c>
      <c r="E34" s="106">
        <v>273942.90073653014</v>
      </c>
      <c r="F34" s="106">
        <v>270040.1947323372</v>
      </c>
      <c r="G34" s="106">
        <v>261431.03253484497</v>
      </c>
      <c r="H34" s="106">
        <v>256775.87359150953</v>
      </c>
      <c r="I34" s="106">
        <v>252299.2071101692</v>
      </c>
      <c r="J34" s="106">
        <v>241603.55108138762</v>
      </c>
      <c r="K34" s="106">
        <v>232519.58307736964</v>
      </c>
      <c r="L34" s="106">
        <v>223243.43875469567</v>
      </c>
      <c r="M34" s="106">
        <v>215912.76775705029</v>
      </c>
      <c r="N34" s="106">
        <v>210012.19966597509</v>
      </c>
      <c r="O34" s="106">
        <v>201690.56184283036</v>
      </c>
      <c r="P34" s="106">
        <v>200934.47167609725</v>
      </c>
      <c r="Q34" s="106">
        <v>201734.62373074971</v>
      </c>
    </row>
    <row r="35" spans="1:17" x14ac:dyDescent="0.35">
      <c r="A35" s="10" t="s">
        <v>24</v>
      </c>
      <c r="B35" s="106">
        <v>52055.688419953367</v>
      </c>
      <c r="C35" s="106">
        <v>56310.492357753858</v>
      </c>
      <c r="D35" s="106">
        <v>62987.193408711828</v>
      </c>
      <c r="E35" s="106">
        <v>69315.609549995992</v>
      </c>
      <c r="F35" s="106">
        <v>77757.025828731959</v>
      </c>
      <c r="G35" s="106">
        <v>85671.091038691724</v>
      </c>
      <c r="H35" s="106">
        <v>98281.588688106422</v>
      </c>
      <c r="I35" s="106">
        <v>100815.22255194903</v>
      </c>
      <c r="J35" s="106">
        <v>113228.36481947357</v>
      </c>
      <c r="K35" s="106">
        <v>119347.01679275633</v>
      </c>
      <c r="L35" s="106">
        <v>125543.76095549735</v>
      </c>
      <c r="M35" s="106">
        <v>134544.57642570845</v>
      </c>
      <c r="N35" s="106">
        <v>144402.46511777485</v>
      </c>
      <c r="O35" s="106">
        <v>155072.70425628623</v>
      </c>
      <c r="P35" s="106">
        <v>163869.91050645243</v>
      </c>
      <c r="Q35" s="106">
        <v>174411.18509556589</v>
      </c>
    </row>
    <row r="36" spans="1:17" x14ac:dyDescent="0.35">
      <c r="A36" s="10" t="s">
        <v>26</v>
      </c>
      <c r="B36" s="106">
        <v>164.47226132405396</v>
      </c>
      <c r="C36" s="106">
        <v>177.3529491219856</v>
      </c>
      <c r="D36" s="106">
        <v>189.54099228405008</v>
      </c>
      <c r="E36" s="106">
        <v>197.35842347180193</v>
      </c>
      <c r="F36" s="106">
        <v>206.14708532117584</v>
      </c>
      <c r="G36" s="106">
        <v>212.27388898332697</v>
      </c>
      <c r="H36" s="106">
        <v>231.1278088197808</v>
      </c>
      <c r="I36" s="106">
        <v>146.96057352192739</v>
      </c>
      <c r="J36" s="106">
        <v>245.8851547710812</v>
      </c>
      <c r="K36" s="106">
        <v>235.0623394935933</v>
      </c>
      <c r="L36" s="106">
        <v>234.86660409645299</v>
      </c>
      <c r="M36" s="106">
        <v>199.84486538064886</v>
      </c>
      <c r="N36" s="106">
        <v>169.16076245363158</v>
      </c>
      <c r="O36" s="106">
        <v>149.29104932677001</v>
      </c>
      <c r="P36" s="106">
        <v>138.52949854682117</v>
      </c>
      <c r="Q36" s="106">
        <v>131.22516217561952</v>
      </c>
    </row>
    <row r="37" spans="1:17" x14ac:dyDescent="0.35">
      <c r="A37" s="10" t="s">
        <v>28</v>
      </c>
      <c r="B37" s="106">
        <v>0</v>
      </c>
      <c r="C37" s="106">
        <v>0</v>
      </c>
      <c r="D37" s="106">
        <v>0</v>
      </c>
      <c r="E37" s="106">
        <v>0</v>
      </c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106">
        <v>0</v>
      </c>
      <c r="M37" s="106">
        <v>0</v>
      </c>
      <c r="N37" s="106">
        <v>0</v>
      </c>
      <c r="O37" s="106">
        <v>0</v>
      </c>
      <c r="P37" s="106">
        <v>0</v>
      </c>
      <c r="Q37" s="106">
        <v>0</v>
      </c>
    </row>
    <row r="38" spans="1:17" x14ac:dyDescent="0.35">
      <c r="A38" s="10" t="s">
        <v>30</v>
      </c>
      <c r="B38" s="106">
        <v>0</v>
      </c>
      <c r="C38" s="106">
        <v>0</v>
      </c>
      <c r="D38" s="106">
        <v>0</v>
      </c>
      <c r="E38" s="106">
        <v>0</v>
      </c>
      <c r="F38" s="106">
        <v>0</v>
      </c>
      <c r="G38" s="106">
        <v>0</v>
      </c>
      <c r="H38" s="106">
        <v>0</v>
      </c>
      <c r="I38" s="106">
        <v>0</v>
      </c>
      <c r="J38" s="106">
        <v>0</v>
      </c>
      <c r="K38" s="106">
        <v>0</v>
      </c>
      <c r="L38" s="106">
        <v>0</v>
      </c>
      <c r="M38" s="106">
        <v>0</v>
      </c>
      <c r="N38" s="106">
        <v>0</v>
      </c>
      <c r="O38" s="106">
        <v>0.90312740013197645</v>
      </c>
      <c r="P38" s="106">
        <v>82.909203092180235</v>
      </c>
      <c r="Q38" s="106">
        <v>295.55334404882763</v>
      </c>
    </row>
    <row r="39" spans="1:17" x14ac:dyDescent="0.35">
      <c r="A39" s="10" t="s">
        <v>31</v>
      </c>
      <c r="B39" s="106">
        <v>0</v>
      </c>
      <c r="C39" s="106">
        <v>0</v>
      </c>
      <c r="D39" s="106">
        <v>0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1.1547376177531601</v>
      </c>
      <c r="M39" s="106">
        <v>11.989710968668929</v>
      </c>
      <c r="N39" s="106">
        <v>25.493826187311932</v>
      </c>
      <c r="O39" s="106">
        <v>50.286899151650573</v>
      </c>
      <c r="P39" s="106">
        <v>116.6830239338849</v>
      </c>
      <c r="Q39" s="106">
        <v>215.1075053693875</v>
      </c>
    </row>
    <row r="40" spans="1:17" x14ac:dyDescent="0.35">
      <c r="A40" s="11" t="s">
        <v>32</v>
      </c>
      <c r="B40" s="107">
        <v>2579</v>
      </c>
      <c r="C40" s="107">
        <v>2578</v>
      </c>
      <c r="D40" s="107">
        <v>2602.5</v>
      </c>
      <c r="E40" s="107">
        <v>2637.784543057367</v>
      </c>
      <c r="F40" s="107">
        <v>2631.0541905767022</v>
      </c>
      <c r="G40" s="107">
        <v>2619.932857377531</v>
      </c>
      <c r="H40" s="107">
        <v>2671.7044054973185</v>
      </c>
      <c r="I40" s="107">
        <v>2627.7577905420517</v>
      </c>
      <c r="J40" s="107">
        <v>2592</v>
      </c>
      <c r="K40" s="107">
        <v>2464.7971626113904</v>
      </c>
      <c r="L40" s="107">
        <v>2380.013061738005</v>
      </c>
      <c r="M40" s="107">
        <v>2288.8363812728371</v>
      </c>
      <c r="N40" s="107">
        <v>2219.7753749507651</v>
      </c>
      <c r="O40" s="107">
        <v>2254</v>
      </c>
      <c r="P40" s="107">
        <v>2219.325171261612</v>
      </c>
      <c r="Q40" s="107">
        <v>2152</v>
      </c>
    </row>
    <row r="41" spans="1:17" x14ac:dyDescent="0.35">
      <c r="A41" s="10" t="s">
        <v>22</v>
      </c>
      <c r="B41" s="106">
        <v>0</v>
      </c>
      <c r="C41" s="106">
        <v>0</v>
      </c>
      <c r="D41" s="106">
        <v>0</v>
      </c>
      <c r="E41" s="106">
        <v>0</v>
      </c>
      <c r="F41" s="106">
        <v>0</v>
      </c>
      <c r="G41" s="106">
        <v>0</v>
      </c>
      <c r="H41" s="106">
        <v>0</v>
      </c>
      <c r="I41" s="106">
        <v>0</v>
      </c>
      <c r="J41" s="106">
        <v>0</v>
      </c>
      <c r="K41" s="106">
        <v>0</v>
      </c>
      <c r="L41" s="106">
        <v>0</v>
      </c>
      <c r="M41" s="106">
        <v>0</v>
      </c>
      <c r="N41" s="106">
        <v>0</v>
      </c>
      <c r="O41" s="106">
        <v>0</v>
      </c>
      <c r="P41" s="106">
        <v>0</v>
      </c>
      <c r="Q41" s="106">
        <v>0</v>
      </c>
    </row>
    <row r="42" spans="1:17" x14ac:dyDescent="0.35">
      <c r="A42" s="10" t="s">
        <v>24</v>
      </c>
      <c r="B42" s="106">
        <v>2575.754973708637</v>
      </c>
      <c r="C42" s="106">
        <v>2574.847011369151</v>
      </c>
      <c r="D42" s="106">
        <v>2599.3000562553248</v>
      </c>
      <c r="E42" s="106">
        <v>2634.1201401385379</v>
      </c>
      <c r="F42" s="106">
        <v>2627.2005926894476</v>
      </c>
      <c r="G42" s="106">
        <v>2615.8432237723819</v>
      </c>
      <c r="H42" s="106">
        <v>2669.6110051962892</v>
      </c>
      <c r="I42" s="106">
        <v>2625.9417269257096</v>
      </c>
      <c r="J42" s="106">
        <v>2588.7372170053063</v>
      </c>
      <c r="K42" s="106">
        <v>2461.5319231019494</v>
      </c>
      <c r="L42" s="106">
        <v>2376.3242217172369</v>
      </c>
      <c r="M42" s="106">
        <v>2284.7697770605741</v>
      </c>
      <c r="N42" s="106">
        <v>2215.143156197912</v>
      </c>
      <c r="O42" s="106">
        <v>2250.5809114153949</v>
      </c>
      <c r="P42" s="106">
        <v>2216.0917254737719</v>
      </c>
      <c r="Q42" s="106">
        <v>2142.8996182863302</v>
      </c>
    </row>
    <row r="43" spans="1:17" x14ac:dyDescent="0.35">
      <c r="A43" s="10" t="s">
        <v>26</v>
      </c>
      <c r="B43" s="106">
        <v>0</v>
      </c>
      <c r="C43" s="106">
        <v>0</v>
      </c>
      <c r="D43" s="106">
        <v>0</v>
      </c>
      <c r="E43" s="106">
        <v>0</v>
      </c>
      <c r="F43" s="106">
        <v>0</v>
      </c>
      <c r="G43" s="106">
        <v>0</v>
      </c>
      <c r="H43" s="106">
        <v>0</v>
      </c>
      <c r="I43" s="106">
        <v>0</v>
      </c>
      <c r="J43" s="106">
        <v>0</v>
      </c>
      <c r="K43" s="106">
        <v>0</v>
      </c>
      <c r="L43" s="106">
        <v>0</v>
      </c>
      <c r="M43" s="106">
        <v>0</v>
      </c>
      <c r="N43" s="106">
        <v>0</v>
      </c>
      <c r="O43" s="106">
        <v>0</v>
      </c>
      <c r="P43" s="106">
        <v>0</v>
      </c>
      <c r="Q43" s="106">
        <v>0</v>
      </c>
    </row>
    <row r="44" spans="1:17" x14ac:dyDescent="0.35">
      <c r="A44" s="10" t="s">
        <v>28</v>
      </c>
      <c r="B44" s="106">
        <v>0</v>
      </c>
      <c r="C44" s="106">
        <v>0</v>
      </c>
      <c r="D44" s="106">
        <v>0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0</v>
      </c>
      <c r="L44" s="106">
        <v>0</v>
      </c>
      <c r="M44" s="106">
        <v>0</v>
      </c>
      <c r="N44" s="106">
        <v>0</v>
      </c>
      <c r="O44" s="106">
        <v>0</v>
      </c>
      <c r="P44" s="106">
        <v>0</v>
      </c>
      <c r="Q44" s="106">
        <v>0</v>
      </c>
    </row>
    <row r="45" spans="1:17" x14ac:dyDescent="0.35">
      <c r="A45" s="10" t="s">
        <v>31</v>
      </c>
      <c r="B45" s="106">
        <v>3.2450262913631751</v>
      </c>
      <c r="C45" s="106">
        <v>3.1529886308490851</v>
      </c>
      <c r="D45" s="106">
        <v>3.1999437446752514</v>
      </c>
      <c r="E45" s="106">
        <v>3.6644029188291443</v>
      </c>
      <c r="F45" s="106">
        <v>3.8535978872548515</v>
      </c>
      <c r="G45" s="106">
        <v>4.0896336051493112</v>
      </c>
      <c r="H45" s="106">
        <v>2.0934003010294178</v>
      </c>
      <c r="I45" s="106">
        <v>1.8160636163421664</v>
      </c>
      <c r="J45" s="106">
        <v>3.2627829946938802</v>
      </c>
      <c r="K45" s="106">
        <v>3.2652395094410367</v>
      </c>
      <c r="L45" s="106">
        <v>3.6888400207683136</v>
      </c>
      <c r="M45" s="106">
        <v>4.0666042122627468</v>
      </c>
      <c r="N45" s="106">
        <v>4.6322187528530776</v>
      </c>
      <c r="O45" s="106">
        <v>3.4190885846050052</v>
      </c>
      <c r="P45" s="106">
        <v>3.2334457878402261</v>
      </c>
      <c r="Q45" s="106">
        <v>9.1003817136698739</v>
      </c>
    </row>
    <row r="46" spans="1:17" x14ac:dyDescent="0.35">
      <c r="A46" s="13" t="s">
        <v>34</v>
      </c>
      <c r="B46" s="109">
        <v>66450.974791191926</v>
      </c>
      <c r="C46" s="109">
        <v>68054.883798934752</v>
      </c>
      <c r="D46" s="109">
        <v>69822.881273937091</v>
      </c>
      <c r="E46" s="109">
        <v>73007.498491738661</v>
      </c>
      <c r="F46" s="109">
        <v>75658.283464163367</v>
      </c>
      <c r="G46" s="109">
        <v>78453.667562121002</v>
      </c>
      <c r="H46" s="109">
        <v>80625.983124583494</v>
      </c>
      <c r="I46" s="109">
        <v>84056.703660991101</v>
      </c>
      <c r="J46" s="109">
        <v>80141.067491079244</v>
      </c>
      <c r="K46" s="109">
        <v>78207.766202865459</v>
      </c>
      <c r="L46" s="109">
        <v>79609.569364247684</v>
      </c>
      <c r="M46" s="109">
        <v>81251.128069944854</v>
      </c>
      <c r="N46" s="109">
        <v>81877.132071517481</v>
      </c>
      <c r="O46" s="109">
        <v>82820.338409908378</v>
      </c>
      <c r="P46" s="109">
        <v>86728.299522718298</v>
      </c>
      <c r="Q46" s="109">
        <v>91574.308230503666</v>
      </c>
    </row>
    <row r="47" spans="1:17" x14ac:dyDescent="0.35">
      <c r="A47" s="12" t="s">
        <v>35</v>
      </c>
      <c r="B47" s="108">
        <v>49366.357701096087</v>
      </c>
      <c r="C47" s="108">
        <v>50211.272350353225</v>
      </c>
      <c r="D47" s="108">
        <v>51681.695216424625</v>
      </c>
      <c r="E47" s="108">
        <v>53925.905843026376</v>
      </c>
      <c r="F47" s="108">
        <v>56409.661987820553</v>
      </c>
      <c r="G47" s="108">
        <v>58755.423435815996</v>
      </c>
      <c r="H47" s="108">
        <v>60754.949549612073</v>
      </c>
      <c r="I47" s="108">
        <v>63441.675477730496</v>
      </c>
      <c r="J47" s="108">
        <v>60800.344424678202</v>
      </c>
      <c r="K47" s="108">
        <v>60771.749417201689</v>
      </c>
      <c r="L47" s="108">
        <v>62324.364780746677</v>
      </c>
      <c r="M47" s="108">
        <v>63183.479726739111</v>
      </c>
      <c r="N47" s="108">
        <v>64278.322305157366</v>
      </c>
      <c r="O47" s="108">
        <v>65641.871766583019</v>
      </c>
      <c r="P47" s="108">
        <v>69296.744249765907</v>
      </c>
      <c r="Q47" s="108">
        <v>73123.750665528176</v>
      </c>
    </row>
    <row r="48" spans="1:17" x14ac:dyDescent="0.35">
      <c r="A48" s="10" t="s">
        <v>22</v>
      </c>
      <c r="B48" s="106">
        <v>4935.7106666724685</v>
      </c>
      <c r="C48" s="106">
        <v>4733.7416715619083</v>
      </c>
      <c r="D48" s="106">
        <v>4681.0034251140769</v>
      </c>
      <c r="E48" s="106">
        <v>4649.7491087325943</v>
      </c>
      <c r="F48" s="106">
        <v>4416.8586447056914</v>
      </c>
      <c r="G48" s="106">
        <v>4313.4555653933521</v>
      </c>
      <c r="H48" s="106">
        <v>3941.1318356941051</v>
      </c>
      <c r="I48" s="106">
        <v>3547.9215800900101</v>
      </c>
      <c r="J48" s="106">
        <v>2895.6685339376222</v>
      </c>
      <c r="K48" s="106">
        <v>2618.9765593730585</v>
      </c>
      <c r="L48" s="106">
        <v>2530.443190429115</v>
      </c>
      <c r="M48" s="106">
        <v>2537.5991530293259</v>
      </c>
      <c r="N48" s="106">
        <v>2552.8396578126922</v>
      </c>
      <c r="O48" s="106">
        <v>2564.3410570570563</v>
      </c>
      <c r="P48" s="106">
        <v>2716.0377536670048</v>
      </c>
      <c r="Q48" s="106">
        <v>2892.7051187101574</v>
      </c>
    </row>
    <row r="49" spans="1:17" x14ac:dyDescent="0.35">
      <c r="A49" s="10" t="s">
        <v>24</v>
      </c>
      <c r="B49" s="106">
        <v>44361.311003477771</v>
      </c>
      <c r="C49" s="106">
        <v>45093.562444559611</v>
      </c>
      <c r="D49" s="106">
        <v>46280.210786049567</v>
      </c>
      <c r="E49" s="106">
        <v>48376.025429387373</v>
      </c>
      <c r="F49" s="106">
        <v>50979.61210480392</v>
      </c>
      <c r="G49" s="106">
        <v>53345.316760432892</v>
      </c>
      <c r="H49" s="106">
        <v>55668.899685521275</v>
      </c>
      <c r="I49" s="106">
        <v>58738.98856434926</v>
      </c>
      <c r="J49" s="106">
        <v>56802.744782471702</v>
      </c>
      <c r="K49" s="106">
        <v>57225.835534836486</v>
      </c>
      <c r="L49" s="106">
        <v>58882.140443851385</v>
      </c>
      <c r="M49" s="106">
        <v>59780.800130668096</v>
      </c>
      <c r="N49" s="106">
        <v>60883.12920649178</v>
      </c>
      <c r="O49" s="106">
        <v>62196.771280574685</v>
      </c>
      <c r="P49" s="106">
        <v>65721.688351974939</v>
      </c>
      <c r="Q49" s="106">
        <v>69404.641270081949</v>
      </c>
    </row>
    <row r="50" spans="1:17" x14ac:dyDescent="0.35">
      <c r="A50" s="10" t="s">
        <v>26</v>
      </c>
      <c r="B50" s="106">
        <v>69.336030945849373</v>
      </c>
      <c r="C50" s="106">
        <v>383.96823423170565</v>
      </c>
      <c r="D50" s="106">
        <v>720.4810052609846</v>
      </c>
      <c r="E50" s="106">
        <v>900.1313049064147</v>
      </c>
      <c r="F50" s="106">
        <v>999.65645804091878</v>
      </c>
      <c r="G50" s="106">
        <v>1082.8818954110459</v>
      </c>
      <c r="H50" s="106">
        <v>1131.1464958225213</v>
      </c>
      <c r="I50" s="106">
        <v>1140.993600275227</v>
      </c>
      <c r="J50" s="106">
        <v>1088.1757985310276</v>
      </c>
      <c r="K50" s="106">
        <v>913.65358958449292</v>
      </c>
      <c r="L50" s="106">
        <v>898.40238933552314</v>
      </c>
      <c r="M50" s="106">
        <v>848.38026855857242</v>
      </c>
      <c r="N50" s="106">
        <v>821.93108229071856</v>
      </c>
      <c r="O50" s="106">
        <v>849.59904215954145</v>
      </c>
      <c r="P50" s="106">
        <v>800.42675583866662</v>
      </c>
      <c r="Q50" s="106">
        <v>742.36434989364898</v>
      </c>
    </row>
    <row r="51" spans="1:17" x14ac:dyDescent="0.35">
      <c r="A51" s="10" t="s">
        <v>28</v>
      </c>
      <c r="B51" s="106">
        <v>0</v>
      </c>
      <c r="C51" s="106">
        <v>0</v>
      </c>
      <c r="D51" s="106">
        <v>0</v>
      </c>
      <c r="E51" s="106">
        <v>0</v>
      </c>
      <c r="F51" s="106">
        <v>0</v>
      </c>
      <c r="G51" s="106">
        <v>0</v>
      </c>
      <c r="H51" s="106">
        <v>0</v>
      </c>
      <c r="I51" s="106">
        <v>0</v>
      </c>
      <c r="J51" s="106">
        <v>0</v>
      </c>
      <c r="K51" s="106">
        <v>0</v>
      </c>
      <c r="L51" s="106">
        <v>0</v>
      </c>
      <c r="M51" s="106">
        <v>0</v>
      </c>
      <c r="N51" s="106">
        <v>0</v>
      </c>
      <c r="O51" s="106">
        <v>0</v>
      </c>
      <c r="P51" s="106">
        <v>0</v>
      </c>
      <c r="Q51" s="106">
        <v>0</v>
      </c>
    </row>
    <row r="52" spans="1:17" x14ac:dyDescent="0.35">
      <c r="A52" s="10" t="s">
        <v>31</v>
      </c>
      <c r="B52" s="106">
        <v>0</v>
      </c>
      <c r="C52" s="106">
        <v>0</v>
      </c>
      <c r="D52" s="106">
        <v>0</v>
      </c>
      <c r="E52" s="106">
        <v>0</v>
      </c>
      <c r="F52" s="106">
        <v>13.534780270030492</v>
      </c>
      <c r="G52" s="106">
        <v>13.769214578708734</v>
      </c>
      <c r="H52" s="106">
        <v>13.771532574171236</v>
      </c>
      <c r="I52" s="106">
        <v>13.771733015993169</v>
      </c>
      <c r="J52" s="106">
        <v>13.755309737854523</v>
      </c>
      <c r="K52" s="106">
        <v>13.283733407652074</v>
      </c>
      <c r="L52" s="106">
        <v>13.378757130656529</v>
      </c>
      <c r="M52" s="106">
        <v>16.700174483118275</v>
      </c>
      <c r="N52" s="106">
        <v>20.422358562173898</v>
      </c>
      <c r="O52" s="106">
        <v>31.160386791739501</v>
      </c>
      <c r="P52" s="106">
        <v>58.591388285300297</v>
      </c>
      <c r="Q52" s="106">
        <v>84.039926842418936</v>
      </c>
    </row>
    <row r="53" spans="1:17" x14ac:dyDescent="0.35">
      <c r="A53" s="11" t="s">
        <v>37</v>
      </c>
      <c r="B53" s="107">
        <v>17084.617090095839</v>
      </c>
      <c r="C53" s="107">
        <v>17843.611448581534</v>
      </c>
      <c r="D53" s="107">
        <v>18141.186057512474</v>
      </c>
      <c r="E53" s="107">
        <v>19081.592648712289</v>
      </c>
      <c r="F53" s="107">
        <v>19248.621476342814</v>
      </c>
      <c r="G53" s="107">
        <v>19698.244126305002</v>
      </c>
      <c r="H53" s="107">
        <v>19871.033574971425</v>
      </c>
      <c r="I53" s="107">
        <v>20615.028183260612</v>
      </c>
      <c r="J53" s="107">
        <v>19340.723066401049</v>
      </c>
      <c r="K53" s="107">
        <v>17436.016785663767</v>
      </c>
      <c r="L53" s="107">
        <v>17285.204583501007</v>
      </c>
      <c r="M53" s="107">
        <v>18067.64834320575</v>
      </c>
      <c r="N53" s="107">
        <v>17598.809766360118</v>
      </c>
      <c r="O53" s="107">
        <v>17178.466643325362</v>
      </c>
      <c r="P53" s="107">
        <v>17431.555272952392</v>
      </c>
      <c r="Q53" s="107">
        <v>18450.557564975494</v>
      </c>
    </row>
    <row r="54" spans="1:17" x14ac:dyDescent="0.35">
      <c r="A54" s="10" t="s">
        <v>21</v>
      </c>
      <c r="B54" s="106">
        <v>16232</v>
      </c>
      <c r="C54" s="106">
        <v>16937</v>
      </c>
      <c r="D54" s="106">
        <v>17191</v>
      </c>
      <c r="E54" s="106">
        <v>18113</v>
      </c>
      <c r="F54" s="106">
        <v>18120</v>
      </c>
      <c r="G54" s="106">
        <v>18535</v>
      </c>
      <c r="H54" s="106">
        <v>18671</v>
      </c>
      <c r="I54" s="106">
        <v>19367</v>
      </c>
      <c r="J54" s="106">
        <v>18143</v>
      </c>
      <c r="K54" s="106">
        <v>16453</v>
      </c>
      <c r="L54" s="106">
        <v>16307</v>
      </c>
      <c r="M54" s="106">
        <v>16809</v>
      </c>
      <c r="N54" s="106">
        <v>16107</v>
      </c>
      <c r="O54" s="106">
        <v>15686</v>
      </c>
      <c r="P54" s="106">
        <v>15868</v>
      </c>
      <c r="Q54" s="106">
        <v>16784</v>
      </c>
    </row>
    <row r="55" spans="1:17" x14ac:dyDescent="0.35">
      <c r="A55" s="9" t="s">
        <v>38</v>
      </c>
      <c r="B55" s="105">
        <v>852.61709009583876</v>
      </c>
      <c r="C55" s="105">
        <v>906.61144858153489</v>
      </c>
      <c r="D55" s="105">
        <v>950.18605751247446</v>
      </c>
      <c r="E55" s="105">
        <v>968.59264871228777</v>
      </c>
      <c r="F55" s="105">
        <v>1128.6214763428159</v>
      </c>
      <c r="G55" s="105">
        <v>1163.2441263050032</v>
      </c>
      <c r="H55" s="105">
        <v>1200.0335749714259</v>
      </c>
      <c r="I55" s="105">
        <v>1248.0281832606138</v>
      </c>
      <c r="J55" s="105">
        <v>1197.7230664010478</v>
      </c>
      <c r="K55" s="105">
        <v>983.01678566376552</v>
      </c>
      <c r="L55" s="105">
        <v>978.20458350100512</v>
      </c>
      <c r="M55" s="105">
        <v>1258.6483432057485</v>
      </c>
      <c r="N55" s="105">
        <v>1491.80976636012</v>
      </c>
      <c r="O55" s="105">
        <v>1492.4666433253619</v>
      </c>
      <c r="P55" s="105">
        <v>1563.5552729523929</v>
      </c>
      <c r="Q55" s="105">
        <v>1666.5575649754946</v>
      </c>
    </row>
    <row r="57" spans="1:17" x14ac:dyDescent="0.35">
      <c r="A57" s="14" t="s">
        <v>15</v>
      </c>
      <c r="B57" s="20">
        <v>28347414.789295245</v>
      </c>
      <c r="C57" s="20">
        <v>29875410.017042138</v>
      </c>
      <c r="D57" s="20">
        <v>30707959.659500148</v>
      </c>
      <c r="E57" s="20">
        <v>31398870.207631908</v>
      </c>
      <c r="F57" s="20">
        <v>32461648.899721682</v>
      </c>
      <c r="G57" s="20">
        <v>33126402.225015353</v>
      </c>
      <c r="H57" s="20">
        <v>33381261.042058486</v>
      </c>
      <c r="I57" s="20">
        <v>33986299.68450895</v>
      </c>
      <c r="J57" s="20">
        <v>33555977.859604716</v>
      </c>
      <c r="K57" s="20">
        <v>33387523.903360751</v>
      </c>
      <c r="L57" s="20">
        <v>33531711.289217658</v>
      </c>
      <c r="M57" s="20">
        <v>33618260.627567127</v>
      </c>
      <c r="N57" s="20">
        <v>33887572.70313365</v>
      </c>
      <c r="O57" s="20">
        <v>35311650.431097947</v>
      </c>
      <c r="P57" s="20">
        <v>35916239.767917089</v>
      </c>
      <c r="Q57" s="20">
        <v>35800612.559587948</v>
      </c>
    </row>
    <row r="58" spans="1:17" x14ac:dyDescent="0.35">
      <c r="A58" s="13" t="s">
        <v>16</v>
      </c>
      <c r="B58" s="19">
        <v>25420501</v>
      </c>
      <c r="C58" s="19">
        <v>26855293</v>
      </c>
      <c r="D58" s="19">
        <v>27594550</v>
      </c>
      <c r="E58" s="19">
        <v>28159982</v>
      </c>
      <c r="F58" s="19">
        <v>29028827</v>
      </c>
      <c r="G58" s="19">
        <v>29564675</v>
      </c>
      <c r="H58" s="19">
        <v>29730909</v>
      </c>
      <c r="I58" s="19">
        <v>30198404</v>
      </c>
      <c r="J58" s="19">
        <v>29740646</v>
      </c>
      <c r="K58" s="19">
        <v>29597241</v>
      </c>
      <c r="L58" s="19">
        <v>29728261</v>
      </c>
      <c r="M58" s="19">
        <v>29775917</v>
      </c>
      <c r="N58" s="19">
        <v>30015447</v>
      </c>
      <c r="O58" s="19">
        <v>31360636</v>
      </c>
      <c r="P58" s="19">
        <v>31838607</v>
      </c>
      <c r="Q58" s="19">
        <v>31544294</v>
      </c>
    </row>
    <row r="59" spans="1:17" x14ac:dyDescent="0.35">
      <c r="A59" s="12" t="s">
        <v>18</v>
      </c>
      <c r="B59" s="18">
        <v>971000</v>
      </c>
      <c r="C59" s="18">
        <v>1028000</v>
      </c>
      <c r="D59" s="18">
        <v>1090000</v>
      </c>
      <c r="E59" s="18">
        <v>1162000</v>
      </c>
      <c r="F59" s="18">
        <v>1218000</v>
      </c>
      <c r="G59" s="18">
        <v>1235000</v>
      </c>
      <c r="H59" s="18">
        <v>1239600</v>
      </c>
      <c r="I59" s="18">
        <v>1280300</v>
      </c>
      <c r="J59" s="18">
        <v>1305600</v>
      </c>
      <c r="K59" s="18">
        <v>1306756</v>
      </c>
      <c r="L59" s="18">
        <v>1264401</v>
      </c>
      <c r="M59" s="18">
        <v>1266836</v>
      </c>
      <c r="N59" s="18">
        <v>1251798</v>
      </c>
      <c r="O59" s="18">
        <v>1243745</v>
      </c>
      <c r="P59" s="18">
        <v>1240200</v>
      </c>
      <c r="Q59" s="18">
        <v>1253100</v>
      </c>
    </row>
    <row r="60" spans="1:17" x14ac:dyDescent="0.35">
      <c r="A60" s="11" t="s">
        <v>20</v>
      </c>
      <c r="B60" s="17">
        <v>24405000</v>
      </c>
      <c r="C60" s="17">
        <v>25783000</v>
      </c>
      <c r="D60" s="17">
        <v>26460000</v>
      </c>
      <c r="E60" s="17">
        <v>26953000</v>
      </c>
      <c r="F60" s="17">
        <v>27765100</v>
      </c>
      <c r="G60" s="17">
        <v>28285000</v>
      </c>
      <c r="H60" s="17">
        <v>28446661</v>
      </c>
      <c r="I60" s="17">
        <v>28873319</v>
      </c>
      <c r="J60" s="17">
        <v>28390000</v>
      </c>
      <c r="K60" s="17">
        <v>28247000</v>
      </c>
      <c r="L60" s="17">
        <v>28421000</v>
      </c>
      <c r="M60" s="17">
        <v>28467000</v>
      </c>
      <c r="N60" s="17">
        <v>28722000</v>
      </c>
      <c r="O60" s="17">
        <v>30075436</v>
      </c>
      <c r="P60" s="17">
        <v>30557157</v>
      </c>
      <c r="Q60" s="17">
        <v>30250374</v>
      </c>
    </row>
    <row r="61" spans="1:17" x14ac:dyDescent="0.35">
      <c r="A61" s="10" t="s">
        <v>22</v>
      </c>
      <c r="B61" s="16">
        <v>21233000</v>
      </c>
      <c r="C61" s="16">
        <v>22210886</v>
      </c>
      <c r="D61" s="16">
        <v>22419044</v>
      </c>
      <c r="E61" s="16">
        <v>22407435</v>
      </c>
      <c r="F61" s="16">
        <v>22589772</v>
      </c>
      <c r="G61" s="16">
        <v>22502975</v>
      </c>
      <c r="H61" s="16">
        <v>21895168</v>
      </c>
      <c r="I61" s="16">
        <v>22231648</v>
      </c>
      <c r="J61" s="16">
        <v>21117607</v>
      </c>
      <c r="K61" s="16">
        <v>20555826</v>
      </c>
      <c r="L61" s="16">
        <v>20160307</v>
      </c>
      <c r="M61" s="16">
        <v>19639698</v>
      </c>
      <c r="N61" s="16">
        <v>19264208</v>
      </c>
      <c r="O61" s="16">
        <v>19376718</v>
      </c>
      <c r="P61" s="16">
        <v>19379045</v>
      </c>
      <c r="Q61" s="16">
        <v>18748833</v>
      </c>
    </row>
    <row r="62" spans="1:17" x14ac:dyDescent="0.35">
      <c r="A62" s="10" t="s">
        <v>24</v>
      </c>
      <c r="B62" s="16">
        <v>3153000</v>
      </c>
      <c r="C62" s="16">
        <v>3551114</v>
      </c>
      <c r="D62" s="16">
        <v>4017956</v>
      </c>
      <c r="E62" s="16">
        <v>4521565</v>
      </c>
      <c r="F62" s="16">
        <v>5150382</v>
      </c>
      <c r="G62" s="16">
        <v>5756488</v>
      </c>
      <c r="H62" s="16">
        <v>6524493</v>
      </c>
      <c r="I62" s="16">
        <v>6624761</v>
      </c>
      <c r="J62" s="16">
        <v>7245393</v>
      </c>
      <c r="K62" s="16">
        <v>7665174</v>
      </c>
      <c r="L62" s="16">
        <v>8234577</v>
      </c>
      <c r="M62" s="16">
        <v>8804098</v>
      </c>
      <c r="N62" s="16">
        <v>9436526</v>
      </c>
      <c r="O62" s="16">
        <v>10676552</v>
      </c>
      <c r="P62" s="16">
        <v>11143297</v>
      </c>
      <c r="Q62" s="16">
        <v>11439660</v>
      </c>
    </row>
    <row r="63" spans="1:17" x14ac:dyDescent="0.35">
      <c r="A63" s="10" t="s">
        <v>26</v>
      </c>
      <c r="B63" s="16">
        <v>19000</v>
      </c>
      <c r="C63" s="16">
        <v>21000</v>
      </c>
      <c r="D63" s="16">
        <v>23000</v>
      </c>
      <c r="E63" s="16">
        <v>24000</v>
      </c>
      <c r="F63" s="16">
        <v>24946</v>
      </c>
      <c r="G63" s="16">
        <v>25537</v>
      </c>
      <c r="H63" s="16">
        <v>27000</v>
      </c>
      <c r="I63" s="16">
        <v>16910</v>
      </c>
      <c r="J63" s="16">
        <v>27000</v>
      </c>
      <c r="K63" s="16">
        <v>26000</v>
      </c>
      <c r="L63" s="16">
        <v>26000</v>
      </c>
      <c r="M63" s="16">
        <v>22000</v>
      </c>
      <c r="N63" s="16">
        <v>18707</v>
      </c>
      <c r="O63" s="16">
        <v>17046</v>
      </c>
      <c r="P63" s="16">
        <v>15404</v>
      </c>
      <c r="Q63" s="16">
        <v>13793</v>
      </c>
    </row>
    <row r="64" spans="1:17" x14ac:dyDescent="0.35">
      <c r="A64" s="10" t="s">
        <v>28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</row>
    <row r="65" spans="1:17" x14ac:dyDescent="0.35">
      <c r="A65" s="10" t="s">
        <v>30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84</v>
      </c>
      <c r="P65" s="16">
        <v>7728</v>
      </c>
      <c r="Q65" s="16">
        <v>26590</v>
      </c>
    </row>
    <row r="66" spans="1:17" x14ac:dyDescent="0.35">
      <c r="A66" s="10" t="s">
        <v>31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116</v>
      </c>
      <c r="M66" s="16">
        <v>1204</v>
      </c>
      <c r="N66" s="16">
        <v>2559</v>
      </c>
      <c r="O66" s="16">
        <v>5036</v>
      </c>
      <c r="P66" s="16">
        <v>11683</v>
      </c>
      <c r="Q66" s="16">
        <v>21498</v>
      </c>
    </row>
    <row r="67" spans="1:17" x14ac:dyDescent="0.35">
      <c r="A67" s="11" t="s">
        <v>32</v>
      </c>
      <c r="B67" s="17">
        <v>44501</v>
      </c>
      <c r="C67" s="17">
        <v>44293</v>
      </c>
      <c r="D67" s="17">
        <v>44550</v>
      </c>
      <c r="E67" s="17">
        <v>44982</v>
      </c>
      <c r="F67" s="17">
        <v>45727</v>
      </c>
      <c r="G67" s="17">
        <v>44675</v>
      </c>
      <c r="H67" s="17">
        <v>44648</v>
      </c>
      <c r="I67" s="17">
        <v>44785</v>
      </c>
      <c r="J67" s="17">
        <v>45046</v>
      </c>
      <c r="K67" s="17">
        <v>43485</v>
      </c>
      <c r="L67" s="17">
        <v>42860</v>
      </c>
      <c r="M67" s="17">
        <v>42081</v>
      </c>
      <c r="N67" s="17">
        <v>41649</v>
      </c>
      <c r="O67" s="17">
        <v>41455</v>
      </c>
      <c r="P67" s="17">
        <v>41250</v>
      </c>
      <c r="Q67" s="17">
        <v>40820</v>
      </c>
    </row>
    <row r="68" spans="1:17" x14ac:dyDescent="0.35">
      <c r="A68" s="10" t="s">
        <v>22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</row>
    <row r="69" spans="1:17" x14ac:dyDescent="0.35">
      <c r="A69" s="10" t="s">
        <v>24</v>
      </c>
      <c r="B69" s="16">
        <v>44431</v>
      </c>
      <c r="C69" s="16">
        <v>44225</v>
      </c>
      <c r="D69" s="16">
        <v>44481</v>
      </c>
      <c r="E69" s="16">
        <v>44903</v>
      </c>
      <c r="F69" s="16">
        <v>45644</v>
      </c>
      <c r="G69" s="16">
        <v>44587</v>
      </c>
      <c r="H69" s="16">
        <v>44603</v>
      </c>
      <c r="I69" s="16">
        <v>44746</v>
      </c>
      <c r="J69" s="16">
        <v>44976</v>
      </c>
      <c r="K69" s="16">
        <v>43415</v>
      </c>
      <c r="L69" s="16">
        <v>42781</v>
      </c>
      <c r="M69" s="16">
        <v>41994</v>
      </c>
      <c r="N69" s="16">
        <v>41550</v>
      </c>
      <c r="O69" s="16">
        <v>41382</v>
      </c>
      <c r="P69" s="16">
        <v>41181</v>
      </c>
      <c r="Q69" s="16">
        <v>40626</v>
      </c>
    </row>
    <row r="70" spans="1:17" x14ac:dyDescent="0.35">
      <c r="A70" s="10" t="s">
        <v>26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</row>
    <row r="71" spans="1:17" x14ac:dyDescent="0.35">
      <c r="A71" s="10" t="s">
        <v>28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</row>
    <row r="72" spans="1:17" x14ac:dyDescent="0.35">
      <c r="A72" s="10" t="s">
        <v>31</v>
      </c>
      <c r="B72" s="16">
        <v>70</v>
      </c>
      <c r="C72" s="16">
        <v>68</v>
      </c>
      <c r="D72" s="16">
        <v>69</v>
      </c>
      <c r="E72" s="16">
        <v>79</v>
      </c>
      <c r="F72" s="16">
        <v>83</v>
      </c>
      <c r="G72" s="16">
        <v>88</v>
      </c>
      <c r="H72" s="16">
        <v>45</v>
      </c>
      <c r="I72" s="16">
        <v>39</v>
      </c>
      <c r="J72" s="16">
        <v>70</v>
      </c>
      <c r="K72" s="16">
        <v>70</v>
      </c>
      <c r="L72" s="16">
        <v>79</v>
      </c>
      <c r="M72" s="16">
        <v>87</v>
      </c>
      <c r="N72" s="16">
        <v>99</v>
      </c>
      <c r="O72" s="16">
        <v>73</v>
      </c>
      <c r="P72" s="16">
        <v>69</v>
      </c>
      <c r="Q72" s="16">
        <v>194</v>
      </c>
    </row>
    <row r="73" spans="1:17" x14ac:dyDescent="0.35">
      <c r="A73" s="13" t="s">
        <v>34</v>
      </c>
      <c r="B73" s="19">
        <v>2926913.789295245</v>
      </c>
      <c r="C73" s="19">
        <v>3020117.0170421358</v>
      </c>
      <c r="D73" s="19">
        <v>3113409.6595001468</v>
      </c>
      <c r="E73" s="19">
        <v>3238888.2076319093</v>
      </c>
      <c r="F73" s="19">
        <v>3432821.8997216802</v>
      </c>
      <c r="G73" s="19">
        <v>3561727.2250153529</v>
      </c>
      <c r="H73" s="19">
        <v>3650352.0420584874</v>
      </c>
      <c r="I73" s="19">
        <v>3787895.6845089486</v>
      </c>
      <c r="J73" s="19">
        <v>3815331.8596047182</v>
      </c>
      <c r="K73" s="19">
        <v>3790282.9033607501</v>
      </c>
      <c r="L73" s="19">
        <v>3803450.2892176588</v>
      </c>
      <c r="M73" s="19">
        <v>3842343.6275671264</v>
      </c>
      <c r="N73" s="19">
        <v>3872125.7031336483</v>
      </c>
      <c r="O73" s="19">
        <v>3951014.4310979452</v>
      </c>
      <c r="P73" s="19">
        <v>4077632.7679170868</v>
      </c>
      <c r="Q73" s="19">
        <v>4256318.5595879471</v>
      </c>
    </row>
    <row r="74" spans="1:17" x14ac:dyDescent="0.35">
      <c r="A74" s="12" t="s">
        <v>35</v>
      </c>
      <c r="B74" s="18">
        <v>2370864</v>
      </c>
      <c r="C74" s="18">
        <v>2465863</v>
      </c>
      <c r="D74" s="18">
        <v>2557492</v>
      </c>
      <c r="E74" s="18">
        <v>2682056</v>
      </c>
      <c r="F74" s="18">
        <v>2879435</v>
      </c>
      <c r="G74" s="18">
        <v>3021687</v>
      </c>
      <c r="H74" s="18">
        <v>3113050</v>
      </c>
      <c r="I74" s="18">
        <v>3249832</v>
      </c>
      <c r="J74" s="18">
        <v>3290409</v>
      </c>
      <c r="K74" s="18">
        <v>3270628</v>
      </c>
      <c r="L74" s="18">
        <v>3288475</v>
      </c>
      <c r="M74" s="18">
        <v>3318931</v>
      </c>
      <c r="N74" s="18">
        <v>3345766</v>
      </c>
      <c r="O74" s="18">
        <v>3410858</v>
      </c>
      <c r="P74" s="18">
        <v>3518265</v>
      </c>
      <c r="Q74" s="18">
        <v>3603480</v>
      </c>
    </row>
    <row r="75" spans="1:17" x14ac:dyDescent="0.35">
      <c r="A75" s="10" t="s">
        <v>22</v>
      </c>
      <c r="B75" s="16">
        <v>283372</v>
      </c>
      <c r="C75" s="16">
        <v>283371</v>
      </c>
      <c r="D75" s="16">
        <v>283368</v>
      </c>
      <c r="E75" s="16">
        <v>283337</v>
      </c>
      <c r="F75" s="16">
        <v>283024</v>
      </c>
      <c r="G75" s="16">
        <v>279908</v>
      </c>
      <c r="H75" s="16">
        <v>254031</v>
      </c>
      <c r="I75" s="16">
        <v>228553</v>
      </c>
      <c r="J75" s="16">
        <v>208206</v>
      </c>
      <c r="K75" s="16">
        <v>186235</v>
      </c>
      <c r="L75" s="16">
        <v>172803</v>
      </c>
      <c r="M75" s="16">
        <v>174458</v>
      </c>
      <c r="N75" s="16">
        <v>175707</v>
      </c>
      <c r="O75" s="16">
        <v>179331</v>
      </c>
      <c r="P75" s="16">
        <v>185070</v>
      </c>
      <c r="Q75" s="16">
        <v>189531</v>
      </c>
    </row>
    <row r="76" spans="1:17" x14ac:dyDescent="0.35">
      <c r="A76" s="10" t="s">
        <v>24</v>
      </c>
      <c r="B76" s="16">
        <v>2083942</v>
      </c>
      <c r="C76" s="16">
        <v>2162417</v>
      </c>
      <c r="D76" s="16">
        <v>2236271</v>
      </c>
      <c r="E76" s="16">
        <v>2351311</v>
      </c>
      <c r="F76" s="16">
        <v>2541407</v>
      </c>
      <c r="G76" s="16">
        <v>2681932</v>
      </c>
      <c r="H76" s="16">
        <v>2796828</v>
      </c>
      <c r="I76" s="16">
        <v>2958636</v>
      </c>
      <c r="J76" s="16">
        <v>3018988</v>
      </c>
      <c r="K76" s="16">
        <v>3031544</v>
      </c>
      <c r="L76" s="16">
        <v>3064805</v>
      </c>
      <c r="M76" s="16">
        <v>3096418</v>
      </c>
      <c r="N76" s="16">
        <v>3123678</v>
      </c>
      <c r="O76" s="16">
        <v>3182987</v>
      </c>
      <c r="P76" s="16">
        <v>3286398</v>
      </c>
      <c r="Q76" s="16">
        <v>3369616</v>
      </c>
    </row>
    <row r="77" spans="1:17" x14ac:dyDescent="0.35">
      <c r="A77" s="10" t="s">
        <v>26</v>
      </c>
      <c r="B77" s="16">
        <v>3550</v>
      </c>
      <c r="C77" s="16">
        <v>20075</v>
      </c>
      <c r="D77" s="16">
        <v>37853</v>
      </c>
      <c r="E77" s="16">
        <v>47408</v>
      </c>
      <c r="F77" s="16">
        <v>54004</v>
      </c>
      <c r="G77" s="16">
        <v>58830</v>
      </c>
      <c r="H77" s="16">
        <v>61174</v>
      </c>
      <c r="I77" s="16">
        <v>61626</v>
      </c>
      <c r="J77" s="16">
        <v>62202</v>
      </c>
      <c r="K77" s="16">
        <v>51871</v>
      </c>
      <c r="L77" s="16">
        <v>49883</v>
      </c>
      <c r="M77" s="16">
        <v>46827</v>
      </c>
      <c r="N77" s="16">
        <v>44880</v>
      </c>
      <c r="O77" s="16">
        <v>46250</v>
      </c>
      <c r="P77" s="16">
        <v>42496</v>
      </c>
      <c r="Q77" s="16">
        <v>38173</v>
      </c>
    </row>
    <row r="78" spans="1:17" x14ac:dyDescent="0.35">
      <c r="A78" s="10" t="s">
        <v>28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</row>
    <row r="79" spans="1:17" x14ac:dyDescent="0.35">
      <c r="A79" s="10" t="s">
        <v>31</v>
      </c>
      <c r="B79" s="16">
        <v>0</v>
      </c>
      <c r="C79" s="16">
        <v>0</v>
      </c>
      <c r="D79" s="16">
        <v>0</v>
      </c>
      <c r="E79" s="16">
        <v>0</v>
      </c>
      <c r="F79" s="16">
        <v>1000</v>
      </c>
      <c r="G79" s="16">
        <v>1017</v>
      </c>
      <c r="H79" s="16">
        <v>1017</v>
      </c>
      <c r="I79" s="16">
        <v>1017</v>
      </c>
      <c r="J79" s="16">
        <v>1013</v>
      </c>
      <c r="K79" s="16">
        <v>978</v>
      </c>
      <c r="L79" s="16">
        <v>984</v>
      </c>
      <c r="M79" s="16">
        <v>1228</v>
      </c>
      <c r="N79" s="16">
        <v>1501</v>
      </c>
      <c r="O79" s="16">
        <v>2290</v>
      </c>
      <c r="P79" s="16">
        <v>4301</v>
      </c>
      <c r="Q79" s="16">
        <v>6160</v>
      </c>
    </row>
    <row r="80" spans="1:17" x14ac:dyDescent="0.35">
      <c r="A80" s="11" t="s">
        <v>37</v>
      </c>
      <c r="B80" s="17">
        <v>556049.78929524519</v>
      </c>
      <c r="C80" s="17">
        <v>554254.0170421357</v>
      </c>
      <c r="D80" s="17">
        <v>555917.65950014675</v>
      </c>
      <c r="E80" s="17">
        <v>556832.20763190929</v>
      </c>
      <c r="F80" s="17">
        <v>553386.89972168021</v>
      </c>
      <c r="G80" s="17">
        <v>540040.22501535295</v>
      </c>
      <c r="H80" s="17">
        <v>537302.04205848731</v>
      </c>
      <c r="I80" s="17">
        <v>538063.68450894835</v>
      </c>
      <c r="J80" s="17">
        <v>524922.85960471816</v>
      </c>
      <c r="K80" s="17">
        <v>519654.90336075018</v>
      </c>
      <c r="L80" s="17">
        <v>514975.28921765886</v>
      </c>
      <c r="M80" s="17">
        <v>523412.62756712647</v>
      </c>
      <c r="N80" s="17">
        <v>526359.70313364849</v>
      </c>
      <c r="O80" s="17">
        <v>540156.43109794543</v>
      </c>
      <c r="P80" s="17">
        <v>559367.76791708695</v>
      </c>
      <c r="Q80" s="17">
        <v>652838.55958794698</v>
      </c>
    </row>
    <row r="81" spans="1:17" x14ac:dyDescent="0.35">
      <c r="A81" s="10" t="s">
        <v>21</v>
      </c>
      <c r="B81" s="16">
        <v>546019</v>
      </c>
      <c r="C81" s="16">
        <v>543588</v>
      </c>
      <c r="D81" s="16">
        <v>544739</v>
      </c>
      <c r="E81" s="16">
        <v>545437</v>
      </c>
      <c r="F81" s="16">
        <v>540109</v>
      </c>
      <c r="G81" s="16">
        <v>526355</v>
      </c>
      <c r="H81" s="16">
        <v>523184</v>
      </c>
      <c r="I81" s="16">
        <v>523381</v>
      </c>
      <c r="J81" s="16">
        <v>510832</v>
      </c>
      <c r="K81" s="16">
        <v>508090</v>
      </c>
      <c r="L81" s="16">
        <v>503467</v>
      </c>
      <c r="M81" s="16">
        <v>508605</v>
      </c>
      <c r="N81" s="16">
        <v>508809</v>
      </c>
      <c r="O81" s="16">
        <v>522598</v>
      </c>
      <c r="P81" s="16">
        <v>540973</v>
      </c>
      <c r="Q81" s="16">
        <v>633232</v>
      </c>
    </row>
    <row r="82" spans="1:17" x14ac:dyDescent="0.35">
      <c r="A82" s="9" t="s">
        <v>38</v>
      </c>
      <c r="B82" s="15">
        <v>10030.789295245162</v>
      </c>
      <c r="C82" s="15">
        <v>10666.017042135703</v>
      </c>
      <c r="D82" s="15">
        <v>11178.659500146758</v>
      </c>
      <c r="E82" s="15">
        <v>11395.207631909268</v>
      </c>
      <c r="F82" s="15">
        <v>13277.899721680187</v>
      </c>
      <c r="G82" s="15">
        <v>13685.225015352979</v>
      </c>
      <c r="H82" s="15">
        <v>14118.042058487363</v>
      </c>
      <c r="I82" s="15">
        <v>14682.684508948396</v>
      </c>
      <c r="J82" s="15">
        <v>14090.859604718211</v>
      </c>
      <c r="K82" s="15">
        <v>11564.903360750182</v>
      </c>
      <c r="L82" s="15">
        <v>11508.289217658885</v>
      </c>
      <c r="M82" s="15">
        <v>14807.627567126454</v>
      </c>
      <c r="N82" s="15">
        <v>17550.703133648472</v>
      </c>
      <c r="O82" s="15">
        <v>17558.431097945435</v>
      </c>
      <c r="P82" s="15">
        <v>18394.767917086974</v>
      </c>
      <c r="Q82" s="15">
        <v>19606.559587946995</v>
      </c>
    </row>
    <row r="84" spans="1:17" x14ac:dyDescent="0.35">
      <c r="A84" s="14" t="s">
        <v>109</v>
      </c>
      <c r="B84" s="20">
        <v>28347414.789295245</v>
      </c>
      <c r="C84" s="20">
        <v>29875410.017042138</v>
      </c>
      <c r="D84" s="20">
        <v>30707959.659500148</v>
      </c>
      <c r="E84" s="20">
        <v>31398870.207631908</v>
      </c>
      <c r="F84" s="20">
        <v>32461648.899721682</v>
      </c>
      <c r="G84" s="20">
        <v>33126402.225015353</v>
      </c>
      <c r="H84" s="20">
        <v>33381261.042058486</v>
      </c>
      <c r="I84" s="20">
        <v>33986299.68450895</v>
      </c>
      <c r="J84" s="20">
        <v>33555977.859604716</v>
      </c>
      <c r="K84" s="20">
        <v>33387523.903360751</v>
      </c>
      <c r="L84" s="20">
        <v>33531711.289217658</v>
      </c>
      <c r="M84" s="20">
        <v>33618260.627567127</v>
      </c>
      <c r="N84" s="20">
        <v>33887572.70313365</v>
      </c>
      <c r="O84" s="20">
        <v>35311650.431097947</v>
      </c>
      <c r="P84" s="20">
        <v>35916239.767917089</v>
      </c>
      <c r="Q84" s="20">
        <v>35800612.559587948</v>
      </c>
    </row>
    <row r="85" spans="1:17" x14ac:dyDescent="0.35">
      <c r="A85" s="13" t="s">
        <v>16</v>
      </c>
      <c r="B85" s="19">
        <v>25420501</v>
      </c>
      <c r="C85" s="19">
        <v>26855293</v>
      </c>
      <c r="D85" s="19">
        <v>27594550</v>
      </c>
      <c r="E85" s="19">
        <v>28159982</v>
      </c>
      <c r="F85" s="19">
        <v>29028827</v>
      </c>
      <c r="G85" s="19">
        <v>29564675</v>
      </c>
      <c r="H85" s="19">
        <v>29730909</v>
      </c>
      <c r="I85" s="19">
        <v>30198404</v>
      </c>
      <c r="J85" s="19">
        <v>29740646</v>
      </c>
      <c r="K85" s="19">
        <v>29597241</v>
      </c>
      <c r="L85" s="19">
        <v>29728261</v>
      </c>
      <c r="M85" s="19">
        <v>29775917</v>
      </c>
      <c r="N85" s="19">
        <v>30015447</v>
      </c>
      <c r="O85" s="19">
        <v>31360636</v>
      </c>
      <c r="P85" s="19">
        <v>31838607</v>
      </c>
      <c r="Q85" s="19">
        <v>31544294</v>
      </c>
    </row>
    <row r="86" spans="1:17" x14ac:dyDescent="0.35">
      <c r="A86" s="12" t="s">
        <v>18</v>
      </c>
      <c r="B86" s="18">
        <v>971000</v>
      </c>
      <c r="C86" s="18">
        <v>1028000</v>
      </c>
      <c r="D86" s="18">
        <v>1090000</v>
      </c>
      <c r="E86" s="18">
        <v>1162000</v>
      </c>
      <c r="F86" s="18">
        <v>1218000</v>
      </c>
      <c r="G86" s="18">
        <v>1235000</v>
      </c>
      <c r="H86" s="18">
        <v>1239600</v>
      </c>
      <c r="I86" s="18">
        <v>1280300</v>
      </c>
      <c r="J86" s="18">
        <v>1305600</v>
      </c>
      <c r="K86" s="18">
        <v>1306756</v>
      </c>
      <c r="L86" s="18">
        <v>1264401</v>
      </c>
      <c r="M86" s="18">
        <v>1266836</v>
      </c>
      <c r="N86" s="18">
        <v>1251798</v>
      </c>
      <c r="O86" s="18">
        <v>1243745</v>
      </c>
      <c r="P86" s="18">
        <v>1240200</v>
      </c>
      <c r="Q86" s="18">
        <v>1253100</v>
      </c>
    </row>
    <row r="87" spans="1:17" x14ac:dyDescent="0.35">
      <c r="A87" s="11" t="s">
        <v>20</v>
      </c>
      <c r="B87" s="17">
        <v>24405000</v>
      </c>
      <c r="C87" s="17">
        <v>25783000</v>
      </c>
      <c r="D87" s="17">
        <v>26460000</v>
      </c>
      <c r="E87" s="17">
        <v>26953000</v>
      </c>
      <c r="F87" s="17">
        <v>27765100</v>
      </c>
      <c r="G87" s="17">
        <v>28285000</v>
      </c>
      <c r="H87" s="17">
        <v>28446661</v>
      </c>
      <c r="I87" s="17">
        <v>28873319</v>
      </c>
      <c r="J87" s="17">
        <v>28390000</v>
      </c>
      <c r="K87" s="17">
        <v>28247000</v>
      </c>
      <c r="L87" s="17">
        <v>28421000</v>
      </c>
      <c r="M87" s="17">
        <v>28467000</v>
      </c>
      <c r="N87" s="17">
        <v>28722000</v>
      </c>
      <c r="O87" s="17">
        <v>30075436</v>
      </c>
      <c r="P87" s="17">
        <v>30557157</v>
      </c>
      <c r="Q87" s="17">
        <v>30250374</v>
      </c>
    </row>
    <row r="88" spans="1:17" x14ac:dyDescent="0.35">
      <c r="A88" s="10" t="s">
        <v>22</v>
      </c>
      <c r="B88" s="16">
        <v>21233000</v>
      </c>
      <c r="C88" s="16">
        <v>22210886</v>
      </c>
      <c r="D88" s="16">
        <v>22419044</v>
      </c>
      <c r="E88" s="16">
        <v>22407435</v>
      </c>
      <c r="F88" s="16">
        <v>22589772</v>
      </c>
      <c r="G88" s="16">
        <v>22502975</v>
      </c>
      <c r="H88" s="16">
        <v>21895168</v>
      </c>
      <c r="I88" s="16">
        <v>22231648</v>
      </c>
      <c r="J88" s="16">
        <v>21117607</v>
      </c>
      <c r="K88" s="16">
        <v>20555826</v>
      </c>
      <c r="L88" s="16">
        <v>20160307</v>
      </c>
      <c r="M88" s="16">
        <v>19639698</v>
      </c>
      <c r="N88" s="16">
        <v>19264208</v>
      </c>
      <c r="O88" s="16">
        <v>19376718</v>
      </c>
      <c r="P88" s="16">
        <v>19379045</v>
      </c>
      <c r="Q88" s="16">
        <v>18748833</v>
      </c>
    </row>
    <row r="89" spans="1:17" x14ac:dyDescent="0.35">
      <c r="A89" s="10" t="s">
        <v>24</v>
      </c>
      <c r="B89" s="16">
        <v>3153000</v>
      </c>
      <c r="C89" s="16">
        <v>3551114</v>
      </c>
      <c r="D89" s="16">
        <v>4017956</v>
      </c>
      <c r="E89" s="16">
        <v>4521565</v>
      </c>
      <c r="F89" s="16">
        <v>5150382</v>
      </c>
      <c r="G89" s="16">
        <v>5756488</v>
      </c>
      <c r="H89" s="16">
        <v>6524493</v>
      </c>
      <c r="I89" s="16">
        <v>6624761</v>
      </c>
      <c r="J89" s="16">
        <v>7245393</v>
      </c>
      <c r="K89" s="16">
        <v>7665174</v>
      </c>
      <c r="L89" s="16">
        <v>8234577</v>
      </c>
      <c r="M89" s="16">
        <v>8804098</v>
      </c>
      <c r="N89" s="16">
        <v>9436526</v>
      </c>
      <c r="O89" s="16">
        <v>10676552</v>
      </c>
      <c r="P89" s="16">
        <v>11143297</v>
      </c>
      <c r="Q89" s="16">
        <v>11439660</v>
      </c>
    </row>
    <row r="90" spans="1:17" x14ac:dyDescent="0.35">
      <c r="A90" s="10" t="s">
        <v>26</v>
      </c>
      <c r="B90" s="16">
        <v>19000</v>
      </c>
      <c r="C90" s="16">
        <v>21000</v>
      </c>
      <c r="D90" s="16">
        <v>23000</v>
      </c>
      <c r="E90" s="16">
        <v>24000</v>
      </c>
      <c r="F90" s="16">
        <v>24946</v>
      </c>
      <c r="G90" s="16">
        <v>25537</v>
      </c>
      <c r="H90" s="16">
        <v>27000</v>
      </c>
      <c r="I90" s="16">
        <v>16910</v>
      </c>
      <c r="J90" s="16">
        <v>27000</v>
      </c>
      <c r="K90" s="16">
        <v>26000</v>
      </c>
      <c r="L90" s="16">
        <v>26000</v>
      </c>
      <c r="M90" s="16">
        <v>22000</v>
      </c>
      <c r="N90" s="16">
        <v>18707</v>
      </c>
      <c r="O90" s="16">
        <v>17046</v>
      </c>
      <c r="P90" s="16">
        <v>15404</v>
      </c>
      <c r="Q90" s="16">
        <v>13793</v>
      </c>
    </row>
    <row r="91" spans="1:17" x14ac:dyDescent="0.35">
      <c r="A91" s="10" t="s">
        <v>28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</row>
    <row r="92" spans="1:17" x14ac:dyDescent="0.35">
      <c r="A92" s="10" t="s">
        <v>30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84</v>
      </c>
      <c r="P92" s="16">
        <v>7728</v>
      </c>
      <c r="Q92" s="16">
        <v>26590</v>
      </c>
    </row>
    <row r="93" spans="1:17" x14ac:dyDescent="0.35">
      <c r="A93" s="10" t="s">
        <v>31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116</v>
      </c>
      <c r="M93" s="16">
        <v>1204</v>
      </c>
      <c r="N93" s="16">
        <v>2559</v>
      </c>
      <c r="O93" s="16">
        <v>5036</v>
      </c>
      <c r="P93" s="16">
        <v>11683</v>
      </c>
      <c r="Q93" s="16">
        <v>21498</v>
      </c>
    </row>
    <row r="94" spans="1:17" x14ac:dyDescent="0.35">
      <c r="A94" s="11" t="s">
        <v>32</v>
      </c>
      <c r="B94" s="17">
        <v>44501</v>
      </c>
      <c r="C94" s="17">
        <v>44293</v>
      </c>
      <c r="D94" s="17">
        <v>44550</v>
      </c>
      <c r="E94" s="17">
        <v>44982</v>
      </c>
      <c r="F94" s="17">
        <v>45727</v>
      </c>
      <c r="G94" s="17">
        <v>44675</v>
      </c>
      <c r="H94" s="17">
        <v>44648</v>
      </c>
      <c r="I94" s="17">
        <v>44785</v>
      </c>
      <c r="J94" s="17">
        <v>45046</v>
      </c>
      <c r="K94" s="17">
        <v>43485</v>
      </c>
      <c r="L94" s="17">
        <v>42860</v>
      </c>
      <c r="M94" s="17">
        <v>42081</v>
      </c>
      <c r="N94" s="17">
        <v>41649</v>
      </c>
      <c r="O94" s="17">
        <v>41455</v>
      </c>
      <c r="P94" s="17">
        <v>41250</v>
      </c>
      <c r="Q94" s="17">
        <v>40820</v>
      </c>
    </row>
    <row r="95" spans="1:17" x14ac:dyDescent="0.35">
      <c r="A95" s="10" t="s">
        <v>22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</row>
    <row r="96" spans="1:17" x14ac:dyDescent="0.35">
      <c r="A96" s="10" t="s">
        <v>24</v>
      </c>
      <c r="B96" s="16">
        <v>44431</v>
      </c>
      <c r="C96" s="16">
        <v>44225</v>
      </c>
      <c r="D96" s="16">
        <v>44481</v>
      </c>
      <c r="E96" s="16">
        <v>44903</v>
      </c>
      <c r="F96" s="16">
        <v>45644</v>
      </c>
      <c r="G96" s="16">
        <v>44587</v>
      </c>
      <c r="H96" s="16">
        <v>44603</v>
      </c>
      <c r="I96" s="16">
        <v>44746</v>
      </c>
      <c r="J96" s="16">
        <v>44976</v>
      </c>
      <c r="K96" s="16">
        <v>43415</v>
      </c>
      <c r="L96" s="16">
        <v>42781</v>
      </c>
      <c r="M96" s="16">
        <v>41994</v>
      </c>
      <c r="N96" s="16">
        <v>41550</v>
      </c>
      <c r="O96" s="16">
        <v>41382</v>
      </c>
      <c r="P96" s="16">
        <v>41181</v>
      </c>
      <c r="Q96" s="16">
        <v>40626</v>
      </c>
    </row>
    <row r="97" spans="1:17" x14ac:dyDescent="0.35">
      <c r="A97" s="10" t="s">
        <v>26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</row>
    <row r="98" spans="1:17" x14ac:dyDescent="0.35">
      <c r="A98" s="10" t="s">
        <v>28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</row>
    <row r="99" spans="1:17" x14ac:dyDescent="0.35">
      <c r="A99" s="10" t="s">
        <v>31</v>
      </c>
      <c r="B99" s="16">
        <v>70</v>
      </c>
      <c r="C99" s="16">
        <v>68</v>
      </c>
      <c r="D99" s="16">
        <v>69</v>
      </c>
      <c r="E99" s="16">
        <v>79</v>
      </c>
      <c r="F99" s="16">
        <v>83</v>
      </c>
      <c r="G99" s="16">
        <v>88</v>
      </c>
      <c r="H99" s="16">
        <v>45</v>
      </c>
      <c r="I99" s="16">
        <v>39</v>
      </c>
      <c r="J99" s="16">
        <v>70</v>
      </c>
      <c r="K99" s="16">
        <v>70</v>
      </c>
      <c r="L99" s="16">
        <v>79</v>
      </c>
      <c r="M99" s="16">
        <v>87</v>
      </c>
      <c r="N99" s="16">
        <v>99</v>
      </c>
      <c r="O99" s="16">
        <v>73</v>
      </c>
      <c r="P99" s="16">
        <v>69</v>
      </c>
      <c r="Q99" s="16">
        <v>194</v>
      </c>
    </row>
    <row r="100" spans="1:17" x14ac:dyDescent="0.35">
      <c r="A100" s="13" t="s">
        <v>34</v>
      </c>
      <c r="B100" s="19">
        <v>2926913.789295245</v>
      </c>
      <c r="C100" s="19">
        <v>3020117.0170421358</v>
      </c>
      <c r="D100" s="19">
        <v>3113409.6595001468</v>
      </c>
      <c r="E100" s="19">
        <v>3238888.2076319093</v>
      </c>
      <c r="F100" s="19">
        <v>3432821.8997216802</v>
      </c>
      <c r="G100" s="19">
        <v>3561727.2250153529</v>
      </c>
      <c r="H100" s="19">
        <v>3650352.0420584874</v>
      </c>
      <c r="I100" s="19">
        <v>3787895.6845089486</v>
      </c>
      <c r="J100" s="19">
        <v>3815331.8596047182</v>
      </c>
      <c r="K100" s="19">
        <v>3790282.9033607501</v>
      </c>
      <c r="L100" s="19">
        <v>3803450.2892176588</v>
      </c>
      <c r="M100" s="19">
        <v>3842343.6275671264</v>
      </c>
      <c r="N100" s="19">
        <v>3872125.7031336483</v>
      </c>
      <c r="O100" s="19">
        <v>3951014.4310979452</v>
      </c>
      <c r="P100" s="19">
        <v>4077632.7679170868</v>
      </c>
      <c r="Q100" s="19">
        <v>4256318.5595879471</v>
      </c>
    </row>
    <row r="101" spans="1:17" x14ac:dyDescent="0.35">
      <c r="A101" s="12" t="s">
        <v>35</v>
      </c>
      <c r="B101" s="18">
        <v>2370864</v>
      </c>
      <c r="C101" s="18">
        <v>2465863</v>
      </c>
      <c r="D101" s="18">
        <v>2557492</v>
      </c>
      <c r="E101" s="18">
        <v>2682056</v>
      </c>
      <c r="F101" s="18">
        <v>2879435</v>
      </c>
      <c r="G101" s="18">
        <v>3021687</v>
      </c>
      <c r="H101" s="18">
        <v>3113050</v>
      </c>
      <c r="I101" s="18">
        <v>3249832</v>
      </c>
      <c r="J101" s="18">
        <v>3290409</v>
      </c>
      <c r="K101" s="18">
        <v>3270628</v>
      </c>
      <c r="L101" s="18">
        <v>3288475</v>
      </c>
      <c r="M101" s="18">
        <v>3318931</v>
      </c>
      <c r="N101" s="18">
        <v>3345766</v>
      </c>
      <c r="O101" s="18">
        <v>3410858</v>
      </c>
      <c r="P101" s="18">
        <v>3518265</v>
      </c>
      <c r="Q101" s="18">
        <v>3603480</v>
      </c>
    </row>
    <row r="102" spans="1:17" x14ac:dyDescent="0.35">
      <c r="A102" s="10" t="s">
        <v>22</v>
      </c>
      <c r="B102" s="16">
        <v>283372</v>
      </c>
      <c r="C102" s="16">
        <v>283371</v>
      </c>
      <c r="D102" s="16">
        <v>283368</v>
      </c>
      <c r="E102" s="16">
        <v>283337</v>
      </c>
      <c r="F102" s="16">
        <v>283024</v>
      </c>
      <c r="G102" s="16">
        <v>279908</v>
      </c>
      <c r="H102" s="16">
        <v>254031</v>
      </c>
      <c r="I102" s="16">
        <v>228553</v>
      </c>
      <c r="J102" s="16">
        <v>208206</v>
      </c>
      <c r="K102" s="16">
        <v>186235</v>
      </c>
      <c r="L102" s="16">
        <v>172803</v>
      </c>
      <c r="M102" s="16">
        <v>174458</v>
      </c>
      <c r="N102" s="16">
        <v>175707</v>
      </c>
      <c r="O102" s="16">
        <v>179331</v>
      </c>
      <c r="P102" s="16">
        <v>185070</v>
      </c>
      <c r="Q102" s="16">
        <v>189531</v>
      </c>
    </row>
    <row r="103" spans="1:17" x14ac:dyDescent="0.35">
      <c r="A103" s="10" t="s">
        <v>24</v>
      </c>
      <c r="B103" s="16">
        <v>2083942</v>
      </c>
      <c r="C103" s="16">
        <v>2162417</v>
      </c>
      <c r="D103" s="16">
        <v>2236271</v>
      </c>
      <c r="E103" s="16">
        <v>2351311</v>
      </c>
      <c r="F103" s="16">
        <v>2541407</v>
      </c>
      <c r="G103" s="16">
        <v>2681932</v>
      </c>
      <c r="H103" s="16">
        <v>2796828</v>
      </c>
      <c r="I103" s="16">
        <v>2958636</v>
      </c>
      <c r="J103" s="16">
        <v>3018988</v>
      </c>
      <c r="K103" s="16">
        <v>3031544</v>
      </c>
      <c r="L103" s="16">
        <v>3064805</v>
      </c>
      <c r="M103" s="16">
        <v>3096418</v>
      </c>
      <c r="N103" s="16">
        <v>3123678</v>
      </c>
      <c r="O103" s="16">
        <v>3182987</v>
      </c>
      <c r="P103" s="16">
        <v>3286398</v>
      </c>
      <c r="Q103" s="16">
        <v>3369616</v>
      </c>
    </row>
    <row r="104" spans="1:17" x14ac:dyDescent="0.35">
      <c r="A104" s="10" t="s">
        <v>26</v>
      </c>
      <c r="B104" s="16">
        <v>3550</v>
      </c>
      <c r="C104" s="16">
        <v>20075</v>
      </c>
      <c r="D104" s="16">
        <v>37853</v>
      </c>
      <c r="E104" s="16">
        <v>47408</v>
      </c>
      <c r="F104" s="16">
        <v>54004</v>
      </c>
      <c r="G104" s="16">
        <v>58830</v>
      </c>
      <c r="H104" s="16">
        <v>61174</v>
      </c>
      <c r="I104" s="16">
        <v>61626</v>
      </c>
      <c r="J104" s="16">
        <v>62202</v>
      </c>
      <c r="K104" s="16">
        <v>51871</v>
      </c>
      <c r="L104" s="16">
        <v>49883</v>
      </c>
      <c r="M104" s="16">
        <v>46827</v>
      </c>
      <c r="N104" s="16">
        <v>44880</v>
      </c>
      <c r="O104" s="16">
        <v>46250</v>
      </c>
      <c r="P104" s="16">
        <v>42496</v>
      </c>
      <c r="Q104" s="16">
        <v>38173</v>
      </c>
    </row>
    <row r="105" spans="1:17" x14ac:dyDescent="0.35">
      <c r="A105" s="10" t="s">
        <v>28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</row>
    <row r="106" spans="1:17" x14ac:dyDescent="0.35">
      <c r="A106" s="10" t="s">
        <v>31</v>
      </c>
      <c r="B106" s="16">
        <v>0</v>
      </c>
      <c r="C106" s="16">
        <v>0</v>
      </c>
      <c r="D106" s="16">
        <v>0</v>
      </c>
      <c r="E106" s="16">
        <v>0</v>
      </c>
      <c r="F106" s="16">
        <v>1000</v>
      </c>
      <c r="G106" s="16">
        <v>1017</v>
      </c>
      <c r="H106" s="16">
        <v>1017</v>
      </c>
      <c r="I106" s="16">
        <v>1017</v>
      </c>
      <c r="J106" s="16">
        <v>1013</v>
      </c>
      <c r="K106" s="16">
        <v>978</v>
      </c>
      <c r="L106" s="16">
        <v>984</v>
      </c>
      <c r="M106" s="16">
        <v>1228</v>
      </c>
      <c r="N106" s="16">
        <v>1501</v>
      </c>
      <c r="O106" s="16">
        <v>2290</v>
      </c>
      <c r="P106" s="16">
        <v>4301</v>
      </c>
      <c r="Q106" s="16">
        <v>6160</v>
      </c>
    </row>
    <row r="107" spans="1:17" x14ac:dyDescent="0.35">
      <c r="A107" s="11" t="s">
        <v>37</v>
      </c>
      <c r="B107" s="17">
        <v>556049.78929524519</v>
      </c>
      <c r="C107" s="17">
        <v>554254.0170421357</v>
      </c>
      <c r="D107" s="17">
        <v>555917.65950014675</v>
      </c>
      <c r="E107" s="17">
        <v>556832.20763190929</v>
      </c>
      <c r="F107" s="17">
        <v>553386.89972168021</v>
      </c>
      <c r="G107" s="17">
        <v>540040.22501535295</v>
      </c>
      <c r="H107" s="17">
        <v>537302.04205848731</v>
      </c>
      <c r="I107" s="17">
        <v>538063.68450894835</v>
      </c>
      <c r="J107" s="17">
        <v>524922.85960471816</v>
      </c>
      <c r="K107" s="17">
        <v>519654.90336075018</v>
      </c>
      <c r="L107" s="17">
        <v>514975.28921765886</v>
      </c>
      <c r="M107" s="17">
        <v>523412.62756712647</v>
      </c>
      <c r="N107" s="17">
        <v>526359.70313364849</v>
      </c>
      <c r="O107" s="17">
        <v>540156.43109794543</v>
      </c>
      <c r="P107" s="17">
        <v>559367.76791708695</v>
      </c>
      <c r="Q107" s="17">
        <v>652838.55958794698</v>
      </c>
    </row>
    <row r="108" spans="1:17" x14ac:dyDescent="0.35">
      <c r="A108" s="10" t="s">
        <v>21</v>
      </c>
      <c r="B108" s="16">
        <v>546019</v>
      </c>
      <c r="C108" s="16">
        <v>543588</v>
      </c>
      <c r="D108" s="16">
        <v>544739</v>
      </c>
      <c r="E108" s="16">
        <v>545437</v>
      </c>
      <c r="F108" s="16">
        <v>540109</v>
      </c>
      <c r="G108" s="16">
        <v>526355</v>
      </c>
      <c r="H108" s="16">
        <v>523184</v>
      </c>
      <c r="I108" s="16">
        <v>523381</v>
      </c>
      <c r="J108" s="16">
        <v>510832</v>
      </c>
      <c r="K108" s="16">
        <v>508090</v>
      </c>
      <c r="L108" s="16">
        <v>503467</v>
      </c>
      <c r="M108" s="16">
        <v>508605</v>
      </c>
      <c r="N108" s="16">
        <v>508809</v>
      </c>
      <c r="O108" s="16">
        <v>522598</v>
      </c>
      <c r="P108" s="16">
        <v>540973</v>
      </c>
      <c r="Q108" s="16">
        <v>633232</v>
      </c>
    </row>
    <row r="109" spans="1:17" x14ac:dyDescent="0.35">
      <c r="A109" s="9" t="s">
        <v>38</v>
      </c>
      <c r="B109" s="15">
        <v>10030.789295245162</v>
      </c>
      <c r="C109" s="15">
        <v>10666.017042135703</v>
      </c>
      <c r="D109" s="15">
        <v>11178.659500146758</v>
      </c>
      <c r="E109" s="15">
        <v>11395.207631909268</v>
      </c>
      <c r="F109" s="15">
        <v>13277.899721680187</v>
      </c>
      <c r="G109" s="15">
        <v>13685.225015352979</v>
      </c>
      <c r="H109" s="15">
        <v>14118.042058487363</v>
      </c>
      <c r="I109" s="15">
        <v>14682.684508948396</v>
      </c>
      <c r="J109" s="15">
        <v>14090.859604718211</v>
      </c>
      <c r="K109" s="15">
        <v>11564.903360750182</v>
      </c>
      <c r="L109" s="15">
        <v>11508.289217658885</v>
      </c>
      <c r="M109" s="15">
        <v>14807.627567126454</v>
      </c>
      <c r="N109" s="15">
        <v>17550.703133648472</v>
      </c>
      <c r="O109" s="15">
        <v>17558.431097945435</v>
      </c>
      <c r="P109" s="15">
        <v>18394.767917086974</v>
      </c>
      <c r="Q109" s="15">
        <v>19606.559587946995</v>
      </c>
    </row>
    <row r="111" spans="1:17" x14ac:dyDescent="0.35">
      <c r="A111" s="14" t="s">
        <v>110</v>
      </c>
      <c r="B111" s="20"/>
      <c r="C111" s="20">
        <v>3201009</v>
      </c>
      <c r="D111" s="20">
        <v>3208994</v>
      </c>
      <c r="E111" s="20">
        <v>3180652</v>
      </c>
      <c r="F111" s="20">
        <v>3169826</v>
      </c>
      <c r="G111" s="20">
        <v>2931782</v>
      </c>
      <c r="H111" s="20">
        <v>2792997</v>
      </c>
      <c r="I111" s="20">
        <v>2934314</v>
      </c>
      <c r="J111" s="20">
        <v>2572975</v>
      </c>
      <c r="K111" s="20">
        <v>2412683</v>
      </c>
      <c r="L111" s="20">
        <v>2573353</v>
      </c>
      <c r="M111" s="20">
        <v>2530695</v>
      </c>
      <c r="N111" s="20">
        <v>2602844</v>
      </c>
      <c r="O111" s="20">
        <v>2859043</v>
      </c>
      <c r="P111" s="20">
        <v>3104953</v>
      </c>
      <c r="Q111" s="20">
        <v>3536062</v>
      </c>
    </row>
    <row r="112" spans="1:17" x14ac:dyDescent="0.35">
      <c r="A112" s="13" t="s">
        <v>16</v>
      </c>
      <c r="B112" s="19"/>
      <c r="C112" s="19">
        <v>2788677</v>
      </c>
      <c r="D112" s="19">
        <v>2791957</v>
      </c>
      <c r="E112" s="19">
        <v>2750678</v>
      </c>
      <c r="F112" s="19">
        <v>2692875</v>
      </c>
      <c r="G112" s="19">
        <v>2535406</v>
      </c>
      <c r="H112" s="19">
        <v>2442550</v>
      </c>
      <c r="I112" s="19">
        <v>2510270</v>
      </c>
      <c r="J112" s="19">
        <v>2207866</v>
      </c>
      <c r="K112" s="19">
        <v>2036364</v>
      </c>
      <c r="L112" s="19">
        <v>2120134</v>
      </c>
      <c r="M112" s="19">
        <v>2030214</v>
      </c>
      <c r="N112" s="19">
        <v>2115344</v>
      </c>
      <c r="O112" s="19">
        <v>2336483</v>
      </c>
      <c r="P112" s="19">
        <v>2557123</v>
      </c>
      <c r="Q112" s="19">
        <v>2960995</v>
      </c>
    </row>
    <row r="113" spans="1:17" x14ac:dyDescent="0.35">
      <c r="A113" s="12" t="s">
        <v>18</v>
      </c>
      <c r="B113" s="18"/>
      <c r="C113" s="18">
        <v>105286</v>
      </c>
      <c r="D113" s="18">
        <v>104882</v>
      </c>
      <c r="E113" s="18">
        <v>101446</v>
      </c>
      <c r="F113" s="18">
        <v>90432</v>
      </c>
      <c r="G113" s="18">
        <v>91849</v>
      </c>
      <c r="H113" s="18">
        <v>93098</v>
      </c>
      <c r="I113" s="18">
        <v>101884</v>
      </c>
      <c r="J113" s="18">
        <v>97303</v>
      </c>
      <c r="K113" s="18">
        <v>80946</v>
      </c>
      <c r="L113" s="18">
        <v>69109</v>
      </c>
      <c r="M113" s="18">
        <v>67273</v>
      </c>
      <c r="N113" s="18">
        <v>68025</v>
      </c>
      <c r="O113" s="18">
        <v>68808</v>
      </c>
      <c r="P113" s="18">
        <v>77768</v>
      </c>
      <c r="Q113" s="18">
        <v>89859</v>
      </c>
    </row>
    <row r="114" spans="1:17" x14ac:dyDescent="0.35">
      <c r="A114" s="11" t="s">
        <v>20</v>
      </c>
      <c r="B114" s="17"/>
      <c r="C114" s="17">
        <v>2678025</v>
      </c>
      <c r="D114" s="17">
        <v>2681287</v>
      </c>
      <c r="E114" s="17">
        <v>2643410</v>
      </c>
      <c r="F114" s="17">
        <v>2596528</v>
      </c>
      <c r="G114" s="17">
        <v>2439717</v>
      </c>
      <c r="H114" s="17">
        <v>2344864</v>
      </c>
      <c r="I114" s="17">
        <v>2404007</v>
      </c>
      <c r="J114" s="17">
        <v>2106387</v>
      </c>
      <c r="K114" s="17">
        <v>1953345</v>
      </c>
      <c r="L114" s="17">
        <v>2048243</v>
      </c>
      <c r="M114" s="17">
        <v>1960479</v>
      </c>
      <c r="N114" s="17">
        <v>2044609</v>
      </c>
      <c r="O114" s="17">
        <v>2264737</v>
      </c>
      <c r="P114" s="17">
        <v>2476435</v>
      </c>
      <c r="Q114" s="17">
        <v>2868393</v>
      </c>
    </row>
    <row r="115" spans="1:17" x14ac:dyDescent="0.35">
      <c r="A115" s="10" t="s">
        <v>22</v>
      </c>
      <c r="B115" s="16"/>
      <c r="C115" s="16">
        <v>2122575</v>
      </c>
      <c r="D115" s="16">
        <v>2042492</v>
      </c>
      <c r="E115" s="16">
        <v>1914153</v>
      </c>
      <c r="F115" s="16">
        <v>1748559</v>
      </c>
      <c r="G115" s="16">
        <v>1576505</v>
      </c>
      <c r="H115" s="16">
        <v>1450595</v>
      </c>
      <c r="I115" s="16">
        <v>1422416</v>
      </c>
      <c r="J115" s="16">
        <v>1183062</v>
      </c>
      <c r="K115" s="16">
        <v>1137889</v>
      </c>
      <c r="L115" s="16">
        <v>1102316</v>
      </c>
      <c r="M115" s="16">
        <v>966100</v>
      </c>
      <c r="N115" s="16">
        <v>1015292</v>
      </c>
      <c r="O115" s="16">
        <v>932764</v>
      </c>
      <c r="P115" s="16">
        <v>1242246</v>
      </c>
      <c r="Q115" s="16">
        <v>1554374</v>
      </c>
    </row>
    <row r="116" spans="1:17" x14ac:dyDescent="0.35">
      <c r="A116" s="10" t="s">
        <v>24</v>
      </c>
      <c r="B116" s="16"/>
      <c r="C116" s="16">
        <v>553450</v>
      </c>
      <c r="D116" s="16">
        <v>636795</v>
      </c>
      <c r="E116" s="16">
        <v>728257</v>
      </c>
      <c r="F116" s="16">
        <v>847023</v>
      </c>
      <c r="G116" s="16">
        <v>862621</v>
      </c>
      <c r="H116" s="16">
        <v>892806</v>
      </c>
      <c r="I116" s="16">
        <v>981591</v>
      </c>
      <c r="J116" s="16">
        <v>913235</v>
      </c>
      <c r="K116" s="16">
        <v>815456</v>
      </c>
      <c r="L116" s="16">
        <v>945667</v>
      </c>
      <c r="M116" s="16">
        <v>993208</v>
      </c>
      <c r="N116" s="16">
        <v>1027904</v>
      </c>
      <c r="O116" s="16">
        <v>1329379</v>
      </c>
      <c r="P116" s="16">
        <v>1219837</v>
      </c>
      <c r="Q116" s="16">
        <v>1284820</v>
      </c>
    </row>
    <row r="117" spans="1:17" x14ac:dyDescent="0.35">
      <c r="A117" s="10" t="s">
        <v>26</v>
      </c>
      <c r="B117" s="16"/>
      <c r="C117" s="16">
        <v>2000</v>
      </c>
      <c r="D117" s="16">
        <v>2000</v>
      </c>
      <c r="E117" s="16">
        <v>1000</v>
      </c>
      <c r="F117" s="16">
        <v>946</v>
      </c>
      <c r="G117" s="16">
        <v>591</v>
      </c>
      <c r="H117" s="16">
        <v>1463</v>
      </c>
      <c r="I117" s="16">
        <v>0</v>
      </c>
      <c r="J117" s="16">
        <v>10090</v>
      </c>
      <c r="K117" s="16">
        <v>0</v>
      </c>
      <c r="L117" s="16">
        <v>144</v>
      </c>
      <c r="M117" s="16">
        <v>83</v>
      </c>
      <c r="N117" s="16">
        <v>52</v>
      </c>
      <c r="O117" s="16">
        <v>14</v>
      </c>
      <c r="P117" s="16">
        <v>10</v>
      </c>
      <c r="Q117" s="16">
        <v>2</v>
      </c>
    </row>
    <row r="118" spans="1:17" x14ac:dyDescent="0.35">
      <c r="A118" s="10" t="s">
        <v>28</v>
      </c>
      <c r="B118" s="16"/>
      <c r="C118" s="16">
        <v>0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</row>
    <row r="119" spans="1:17" x14ac:dyDescent="0.35">
      <c r="A119" s="10" t="s">
        <v>30</v>
      </c>
      <c r="B119" s="16"/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84</v>
      </c>
      <c r="P119" s="16">
        <v>7648</v>
      </c>
      <c r="Q119" s="16">
        <v>19271</v>
      </c>
    </row>
    <row r="120" spans="1:17" x14ac:dyDescent="0.35">
      <c r="A120" s="10" t="s">
        <v>31</v>
      </c>
      <c r="B120" s="16"/>
      <c r="C120" s="16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116</v>
      </c>
      <c r="M120" s="16">
        <v>1088</v>
      </c>
      <c r="N120" s="16">
        <v>1361</v>
      </c>
      <c r="O120" s="16">
        <v>2496</v>
      </c>
      <c r="P120" s="16">
        <v>6694</v>
      </c>
      <c r="Q120" s="16">
        <v>9926</v>
      </c>
    </row>
    <row r="121" spans="1:17" x14ac:dyDescent="0.35">
      <c r="A121" s="11" t="s">
        <v>32</v>
      </c>
      <c r="B121" s="17"/>
      <c r="C121" s="17">
        <v>5366</v>
      </c>
      <c r="D121" s="17">
        <v>5788</v>
      </c>
      <c r="E121" s="17">
        <v>5822</v>
      </c>
      <c r="F121" s="17">
        <v>5915</v>
      </c>
      <c r="G121" s="17">
        <v>3840</v>
      </c>
      <c r="H121" s="17">
        <v>4588</v>
      </c>
      <c r="I121" s="17">
        <v>4379</v>
      </c>
      <c r="J121" s="17">
        <v>4176</v>
      </c>
      <c r="K121" s="17">
        <v>2073</v>
      </c>
      <c r="L121" s="17">
        <v>2782</v>
      </c>
      <c r="M121" s="17">
        <v>2462</v>
      </c>
      <c r="N121" s="17">
        <v>2710</v>
      </c>
      <c r="O121" s="17">
        <v>2938</v>
      </c>
      <c r="P121" s="17">
        <v>2920</v>
      </c>
      <c r="Q121" s="17">
        <v>2743</v>
      </c>
    </row>
    <row r="122" spans="1:17" x14ac:dyDescent="0.35">
      <c r="A122" s="10" t="s">
        <v>22</v>
      </c>
      <c r="B122" s="16"/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</row>
    <row r="123" spans="1:17" x14ac:dyDescent="0.35">
      <c r="A123" s="10" t="s">
        <v>24</v>
      </c>
      <c r="B123" s="16"/>
      <c r="C123" s="16">
        <v>5366</v>
      </c>
      <c r="D123" s="16">
        <v>5785</v>
      </c>
      <c r="E123" s="16">
        <v>5812</v>
      </c>
      <c r="F123" s="16">
        <v>5911</v>
      </c>
      <c r="G123" s="16">
        <v>3834</v>
      </c>
      <c r="H123" s="16">
        <v>4588</v>
      </c>
      <c r="I123" s="16">
        <v>4379</v>
      </c>
      <c r="J123" s="16">
        <v>4145</v>
      </c>
      <c r="K123" s="16">
        <v>2073</v>
      </c>
      <c r="L123" s="16">
        <v>2773</v>
      </c>
      <c r="M123" s="16">
        <v>2454</v>
      </c>
      <c r="N123" s="16">
        <v>2698</v>
      </c>
      <c r="O123" s="16">
        <v>2938</v>
      </c>
      <c r="P123" s="16">
        <v>2920</v>
      </c>
      <c r="Q123" s="16">
        <v>2618</v>
      </c>
    </row>
    <row r="124" spans="1:17" x14ac:dyDescent="0.35">
      <c r="A124" s="10" t="s">
        <v>26</v>
      </c>
      <c r="B124" s="16"/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</row>
    <row r="125" spans="1:17" x14ac:dyDescent="0.35">
      <c r="A125" s="10" t="s">
        <v>28</v>
      </c>
      <c r="B125" s="16"/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</row>
    <row r="126" spans="1:17" x14ac:dyDescent="0.35">
      <c r="A126" s="10" t="s">
        <v>31</v>
      </c>
      <c r="B126" s="16"/>
      <c r="C126" s="16">
        <v>0</v>
      </c>
      <c r="D126" s="16">
        <v>3</v>
      </c>
      <c r="E126" s="16">
        <v>10</v>
      </c>
      <c r="F126" s="16">
        <v>4</v>
      </c>
      <c r="G126" s="16">
        <v>6</v>
      </c>
      <c r="H126" s="16">
        <v>0</v>
      </c>
      <c r="I126" s="16">
        <v>0</v>
      </c>
      <c r="J126" s="16">
        <v>31</v>
      </c>
      <c r="K126" s="16">
        <v>0</v>
      </c>
      <c r="L126" s="16">
        <v>9</v>
      </c>
      <c r="M126" s="16">
        <v>8</v>
      </c>
      <c r="N126" s="16">
        <v>12</v>
      </c>
      <c r="O126" s="16">
        <v>0</v>
      </c>
      <c r="P126" s="16">
        <v>0</v>
      </c>
      <c r="Q126" s="16">
        <v>125</v>
      </c>
    </row>
    <row r="127" spans="1:17" x14ac:dyDescent="0.35">
      <c r="A127" s="13" t="s">
        <v>34</v>
      </c>
      <c r="B127" s="19"/>
      <c r="C127" s="19">
        <v>412332</v>
      </c>
      <c r="D127" s="19">
        <v>417037</v>
      </c>
      <c r="E127" s="19">
        <v>429974</v>
      </c>
      <c r="F127" s="19">
        <v>476951</v>
      </c>
      <c r="G127" s="19">
        <v>396376</v>
      </c>
      <c r="H127" s="19">
        <v>350447</v>
      </c>
      <c r="I127" s="19">
        <v>424044</v>
      </c>
      <c r="J127" s="19">
        <v>365109</v>
      </c>
      <c r="K127" s="19">
        <v>376319</v>
      </c>
      <c r="L127" s="19">
        <v>453219</v>
      </c>
      <c r="M127" s="19">
        <v>500481</v>
      </c>
      <c r="N127" s="19">
        <v>487500</v>
      </c>
      <c r="O127" s="19">
        <v>522560</v>
      </c>
      <c r="P127" s="19">
        <v>547830</v>
      </c>
      <c r="Q127" s="19">
        <v>575067</v>
      </c>
    </row>
    <row r="128" spans="1:17" x14ac:dyDescent="0.35">
      <c r="A128" s="12" t="s">
        <v>35</v>
      </c>
      <c r="B128" s="18"/>
      <c r="C128" s="18">
        <v>391159</v>
      </c>
      <c r="D128" s="18">
        <v>387888</v>
      </c>
      <c r="E128" s="18">
        <v>398304</v>
      </c>
      <c r="F128" s="18">
        <v>448743</v>
      </c>
      <c r="G128" s="18">
        <v>372467</v>
      </c>
      <c r="H128" s="18">
        <v>312448</v>
      </c>
      <c r="I128" s="18">
        <v>380137</v>
      </c>
      <c r="J128" s="18">
        <v>334368</v>
      </c>
      <c r="K128" s="18">
        <v>336956</v>
      </c>
      <c r="L128" s="18">
        <v>410288</v>
      </c>
      <c r="M128" s="18">
        <v>445640</v>
      </c>
      <c r="N128" s="18">
        <v>438815</v>
      </c>
      <c r="O128" s="18">
        <v>463543</v>
      </c>
      <c r="P128" s="18">
        <v>484622</v>
      </c>
      <c r="Q128" s="18">
        <v>440130</v>
      </c>
    </row>
    <row r="129" spans="1:17" x14ac:dyDescent="0.35">
      <c r="A129" s="10" t="s">
        <v>22</v>
      </c>
      <c r="B129" s="16"/>
      <c r="C129" s="16">
        <v>35421</v>
      </c>
      <c r="D129" s="16">
        <v>35418</v>
      </c>
      <c r="E129" s="16">
        <v>32665</v>
      </c>
      <c r="F129" s="16">
        <v>29660</v>
      </c>
      <c r="G129" s="16">
        <v>24243</v>
      </c>
      <c r="H129" s="16">
        <v>0</v>
      </c>
      <c r="I129" s="16">
        <v>1884</v>
      </c>
      <c r="J129" s="16">
        <v>11033</v>
      </c>
      <c r="K129" s="16">
        <v>13373</v>
      </c>
      <c r="L129" s="16">
        <v>23772</v>
      </c>
      <c r="M129" s="16">
        <v>37480</v>
      </c>
      <c r="N129" s="16">
        <v>31977</v>
      </c>
      <c r="O129" s="16">
        <v>27128</v>
      </c>
      <c r="P129" s="16">
        <v>22685</v>
      </c>
      <c r="Q129" s="16">
        <v>17166</v>
      </c>
    </row>
    <row r="130" spans="1:17" x14ac:dyDescent="0.35">
      <c r="A130" s="10" t="s">
        <v>24</v>
      </c>
      <c r="B130" s="16"/>
      <c r="C130" s="16">
        <v>338968</v>
      </c>
      <c r="D130" s="16">
        <v>334347</v>
      </c>
      <c r="E130" s="16">
        <v>355494</v>
      </c>
      <c r="F130" s="16">
        <v>410527</v>
      </c>
      <c r="G130" s="16">
        <v>341970</v>
      </c>
      <c r="H130" s="16">
        <v>308183</v>
      </c>
      <c r="I130" s="16">
        <v>375335</v>
      </c>
      <c r="J130" s="16">
        <v>319743</v>
      </c>
      <c r="K130" s="16">
        <v>323583</v>
      </c>
      <c r="L130" s="16">
        <v>386390</v>
      </c>
      <c r="M130" s="16">
        <v>407721</v>
      </c>
      <c r="N130" s="16">
        <v>406360</v>
      </c>
      <c r="O130" s="16">
        <v>429621</v>
      </c>
      <c r="P130" s="16">
        <v>458501</v>
      </c>
      <c r="Q130" s="16">
        <v>420289</v>
      </c>
    </row>
    <row r="131" spans="1:17" x14ac:dyDescent="0.35">
      <c r="A131" s="10" t="s">
        <v>26</v>
      </c>
      <c r="B131" s="16"/>
      <c r="C131" s="16">
        <v>16770</v>
      </c>
      <c r="D131" s="16">
        <v>18123</v>
      </c>
      <c r="E131" s="16">
        <v>10145</v>
      </c>
      <c r="F131" s="16">
        <v>7556</v>
      </c>
      <c r="G131" s="16">
        <v>6237</v>
      </c>
      <c r="H131" s="16">
        <v>4265</v>
      </c>
      <c r="I131" s="16">
        <v>2918</v>
      </c>
      <c r="J131" s="16">
        <v>3592</v>
      </c>
      <c r="K131" s="16">
        <v>0</v>
      </c>
      <c r="L131" s="16">
        <v>0</v>
      </c>
      <c r="M131" s="16">
        <v>0</v>
      </c>
      <c r="N131" s="16">
        <v>0</v>
      </c>
      <c r="O131" s="16">
        <v>5840</v>
      </c>
      <c r="P131" s="16">
        <v>1309</v>
      </c>
      <c r="Q131" s="16">
        <v>737</v>
      </c>
    </row>
    <row r="132" spans="1:17" x14ac:dyDescent="0.35">
      <c r="A132" s="10" t="s">
        <v>28</v>
      </c>
      <c r="B132" s="16"/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</row>
    <row r="133" spans="1:17" x14ac:dyDescent="0.35">
      <c r="A133" s="10" t="s">
        <v>31</v>
      </c>
      <c r="B133" s="16"/>
      <c r="C133" s="16">
        <v>0</v>
      </c>
      <c r="D133" s="16">
        <v>0</v>
      </c>
      <c r="E133" s="16">
        <v>0</v>
      </c>
      <c r="F133" s="16">
        <v>1000</v>
      </c>
      <c r="G133" s="16">
        <v>17</v>
      </c>
      <c r="H133" s="16">
        <v>0</v>
      </c>
      <c r="I133" s="16">
        <v>0</v>
      </c>
      <c r="J133" s="16">
        <v>0</v>
      </c>
      <c r="K133" s="16">
        <v>0</v>
      </c>
      <c r="L133" s="16">
        <v>126</v>
      </c>
      <c r="M133" s="16">
        <v>439</v>
      </c>
      <c r="N133" s="16">
        <v>478</v>
      </c>
      <c r="O133" s="16">
        <v>954</v>
      </c>
      <c r="P133" s="16">
        <v>2127</v>
      </c>
      <c r="Q133" s="16">
        <v>1938</v>
      </c>
    </row>
    <row r="134" spans="1:17" x14ac:dyDescent="0.35">
      <c r="A134" s="11" t="s">
        <v>37</v>
      </c>
      <c r="B134" s="17"/>
      <c r="C134" s="17">
        <v>21173</v>
      </c>
      <c r="D134" s="17">
        <v>29149</v>
      </c>
      <c r="E134" s="17">
        <v>31670</v>
      </c>
      <c r="F134" s="17">
        <v>28208</v>
      </c>
      <c r="G134" s="17">
        <v>23909</v>
      </c>
      <c r="H134" s="17">
        <v>37999</v>
      </c>
      <c r="I134" s="17">
        <v>43907</v>
      </c>
      <c r="J134" s="17">
        <v>30741</v>
      </c>
      <c r="K134" s="17">
        <v>39363</v>
      </c>
      <c r="L134" s="17">
        <v>42931</v>
      </c>
      <c r="M134" s="17">
        <v>54841</v>
      </c>
      <c r="N134" s="17">
        <v>48685</v>
      </c>
      <c r="O134" s="17">
        <v>59017</v>
      </c>
      <c r="P134" s="17">
        <v>63208</v>
      </c>
      <c r="Q134" s="17">
        <v>134937</v>
      </c>
    </row>
    <row r="135" spans="1:17" x14ac:dyDescent="0.35">
      <c r="A135" s="10" t="s">
        <v>21</v>
      </c>
      <c r="B135" s="16"/>
      <c r="C135" s="16">
        <v>17482</v>
      </c>
      <c r="D135" s="16">
        <v>25768</v>
      </c>
      <c r="E135" s="16">
        <v>28876</v>
      </c>
      <c r="F135" s="16">
        <v>23982</v>
      </c>
      <c r="G135" s="16">
        <v>21110</v>
      </c>
      <c r="H135" s="16">
        <v>34978</v>
      </c>
      <c r="I135" s="16">
        <v>40497</v>
      </c>
      <c r="J135" s="16">
        <v>28263</v>
      </c>
      <c r="K135" s="16">
        <v>38748</v>
      </c>
      <c r="L135" s="16">
        <v>40017</v>
      </c>
      <c r="M135" s="16">
        <v>48734</v>
      </c>
      <c r="N135" s="16">
        <v>43068</v>
      </c>
      <c r="O135" s="16">
        <v>55903</v>
      </c>
      <c r="P135" s="16">
        <v>59028</v>
      </c>
      <c r="Q135" s="16">
        <v>130080</v>
      </c>
    </row>
    <row r="136" spans="1:17" x14ac:dyDescent="0.35">
      <c r="A136" s="9" t="s">
        <v>38</v>
      </c>
      <c r="B136" s="15"/>
      <c r="C136" s="15">
        <v>3691</v>
      </c>
      <c r="D136" s="15">
        <v>3381</v>
      </c>
      <c r="E136" s="15">
        <v>2794</v>
      </c>
      <c r="F136" s="15">
        <v>4226</v>
      </c>
      <c r="G136" s="15">
        <v>2799</v>
      </c>
      <c r="H136" s="15">
        <v>3021</v>
      </c>
      <c r="I136" s="15">
        <v>3410</v>
      </c>
      <c r="J136" s="15">
        <v>2478</v>
      </c>
      <c r="K136" s="15">
        <v>615</v>
      </c>
      <c r="L136" s="15">
        <v>2914</v>
      </c>
      <c r="M136" s="15">
        <v>6107</v>
      </c>
      <c r="N136" s="15">
        <v>5617</v>
      </c>
      <c r="O136" s="15">
        <v>3114</v>
      </c>
      <c r="P136" s="15">
        <v>4180</v>
      </c>
      <c r="Q136" s="15">
        <v>4857</v>
      </c>
    </row>
    <row r="138" spans="1:17" x14ac:dyDescent="0.35">
      <c r="A138" s="83" t="s">
        <v>45</v>
      </c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</row>
    <row r="140" spans="1:17" x14ac:dyDescent="0.35">
      <c r="A140" s="14" t="s">
        <v>111</v>
      </c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</row>
    <row r="141" spans="1:17" x14ac:dyDescent="0.35">
      <c r="A141" s="13" t="s">
        <v>112</v>
      </c>
      <c r="B141" s="82">
        <v>2.0081026589335758</v>
      </c>
      <c r="C141" s="82">
        <v>2.0363836029266129</v>
      </c>
      <c r="D141" s="82">
        <v>2.0333337601839379</v>
      </c>
      <c r="E141" s="82">
        <v>2.0503307892618383</v>
      </c>
      <c r="F141" s="82">
        <v>2.0273195035618432</v>
      </c>
      <c r="G141" s="82">
        <v>2.0188392953877758</v>
      </c>
      <c r="H141" s="82">
        <v>1.9838368937862729</v>
      </c>
      <c r="I141" s="82">
        <v>1.9988058989651123</v>
      </c>
      <c r="J141" s="82">
        <v>1.9753326047926787</v>
      </c>
      <c r="K141" s="82">
        <v>1.9816530068461207</v>
      </c>
      <c r="L141" s="82">
        <v>1.9536239012438923</v>
      </c>
      <c r="M141" s="82">
        <v>1.9325498422214837</v>
      </c>
      <c r="N141" s="82">
        <v>1.9207001589640369</v>
      </c>
      <c r="O141" s="82">
        <v>1.8909475620422425</v>
      </c>
      <c r="P141" s="82">
        <v>1.8842476355909974</v>
      </c>
      <c r="Q141" s="82">
        <v>1.8349108402782812</v>
      </c>
    </row>
    <row r="142" spans="1:17" x14ac:dyDescent="0.35">
      <c r="A142" s="12" t="s">
        <v>18</v>
      </c>
      <c r="B142" s="81">
        <v>1.1549472685768511</v>
      </c>
      <c r="C142" s="81">
        <v>1.1549251164250138</v>
      </c>
      <c r="D142" s="81">
        <v>1.154724433005738</v>
      </c>
      <c r="E142" s="81">
        <v>1.1552093820866822</v>
      </c>
      <c r="F142" s="81">
        <v>1.1553640856511074</v>
      </c>
      <c r="G142" s="81">
        <v>1.1543178727366703</v>
      </c>
      <c r="H142" s="81">
        <v>1.1546398637822315</v>
      </c>
      <c r="I142" s="81">
        <v>1.1564931393319682</v>
      </c>
      <c r="J142" s="81">
        <v>1.1571017737935938</v>
      </c>
      <c r="K142" s="81">
        <v>1.1576570562583657</v>
      </c>
      <c r="L142" s="81">
        <v>1.15566821133542</v>
      </c>
      <c r="M142" s="81">
        <v>1.1546558434345866</v>
      </c>
      <c r="N142" s="81">
        <v>1.1525287411942111</v>
      </c>
      <c r="O142" s="81">
        <v>1.1519562735220772</v>
      </c>
      <c r="P142" s="81">
        <v>1.1523756103069394</v>
      </c>
      <c r="Q142" s="81">
        <v>1.1524003878446358</v>
      </c>
    </row>
    <row r="143" spans="1:17" x14ac:dyDescent="0.35">
      <c r="A143" s="11" t="s">
        <v>20</v>
      </c>
      <c r="B143" s="80">
        <v>1.892742880613109</v>
      </c>
      <c r="C143" s="80">
        <v>1.9226165219796232</v>
      </c>
      <c r="D143" s="80">
        <v>1.9400543289450238</v>
      </c>
      <c r="E143" s="80">
        <v>1.9464667221259808</v>
      </c>
      <c r="F143" s="80">
        <v>1.933437991534686</v>
      </c>
      <c r="G143" s="80">
        <v>1.9209029688867167</v>
      </c>
      <c r="H143" s="80">
        <v>1.8926703374437521</v>
      </c>
      <c r="I143" s="80">
        <v>1.9075398296534418</v>
      </c>
      <c r="J143" s="80">
        <v>1.8757133245948778</v>
      </c>
      <c r="K143" s="80">
        <v>1.8778499653361151</v>
      </c>
      <c r="L143" s="80">
        <v>1.8452165818626647</v>
      </c>
      <c r="M143" s="80">
        <v>1.8297015514257104</v>
      </c>
      <c r="N143" s="80">
        <v>1.8192491071217125</v>
      </c>
      <c r="O143" s="80">
        <v>1.7944687174228804</v>
      </c>
      <c r="P143" s="80">
        <v>1.7920786219251184</v>
      </c>
      <c r="Q143" s="80">
        <v>1.7452721186752649</v>
      </c>
    </row>
    <row r="144" spans="1:17" x14ac:dyDescent="0.35">
      <c r="A144" s="10" t="s">
        <v>22</v>
      </c>
      <c r="B144" s="79">
        <v>1.8844273560216465</v>
      </c>
      <c r="C144" s="79">
        <v>1.9135206171886332</v>
      </c>
      <c r="D144" s="79">
        <v>1.9300256220704848</v>
      </c>
      <c r="E144" s="79">
        <v>1.9352918672844093</v>
      </c>
      <c r="F144" s="79">
        <v>1.9211536912177685</v>
      </c>
      <c r="G144" s="79">
        <v>1.9074356717195453</v>
      </c>
      <c r="H144" s="79">
        <v>1.8777995767075455</v>
      </c>
      <c r="I144" s="79">
        <v>1.8920706106115004</v>
      </c>
      <c r="J144" s="79">
        <v>1.8587409226310472</v>
      </c>
      <c r="K144" s="79">
        <v>1.8597955713396794</v>
      </c>
      <c r="L144" s="79">
        <v>1.8263997968677295</v>
      </c>
      <c r="M144" s="79">
        <v>1.8098116069697749</v>
      </c>
      <c r="N144" s="79">
        <v>1.7982743074659084</v>
      </c>
      <c r="O144" s="79">
        <v>1.7724208300652573</v>
      </c>
      <c r="P144" s="79">
        <v>1.769373179772179</v>
      </c>
      <c r="Q144" s="79">
        <v>1.7225241348890847</v>
      </c>
    </row>
    <row r="145" spans="1:17" x14ac:dyDescent="0.35">
      <c r="A145" s="10" t="s">
        <v>24</v>
      </c>
      <c r="B145" s="79">
        <v>1.9384739005840617</v>
      </c>
      <c r="C145" s="79">
        <v>1.9684015745136878</v>
      </c>
      <c r="D145" s="79">
        <v>1.9853799531655587</v>
      </c>
      <c r="E145" s="79">
        <v>1.9907972375563032</v>
      </c>
      <c r="F145" s="79">
        <v>1.9762535698370518</v>
      </c>
      <c r="G145" s="79">
        <v>1.9621421090370212</v>
      </c>
      <c r="H145" s="79">
        <v>1.9316560324512524</v>
      </c>
      <c r="I145" s="79">
        <v>1.9463363684529391</v>
      </c>
      <c r="J145" s="79">
        <v>1.9120507643630478</v>
      </c>
      <c r="K145" s="79">
        <v>1.9131356610503265</v>
      </c>
      <c r="L145" s="79">
        <v>1.8787820750674038</v>
      </c>
      <c r="M145" s="79">
        <v>1.8617181256016062</v>
      </c>
      <c r="N145" s="79">
        <v>1.8498499291970072</v>
      </c>
      <c r="O145" s="79">
        <v>1.8232549580401947</v>
      </c>
      <c r="P145" s="79">
        <v>1.8201198992477399</v>
      </c>
      <c r="Q145" s="79">
        <v>1.7719271947197726</v>
      </c>
    </row>
    <row r="146" spans="1:17" x14ac:dyDescent="0.35">
      <c r="A146" s="10" t="s">
        <v>26</v>
      </c>
      <c r="B146" s="79">
        <v>1.8359605941947157</v>
      </c>
      <c r="C146" s="79">
        <v>1.8649380263202344</v>
      </c>
      <c r="D146" s="79">
        <v>1.8818526990766731</v>
      </c>
      <c r="E146" s="79">
        <v>1.8880727204622014</v>
      </c>
      <c r="F146" s="79">
        <v>1.8754348517886457</v>
      </c>
      <c r="G146" s="79">
        <v>1.8632758798201152</v>
      </c>
      <c r="H146" s="79">
        <v>1.83589022732044</v>
      </c>
      <c r="I146" s="79">
        <v>1.8503136347638383</v>
      </c>
      <c r="J146" s="79">
        <v>1.8194419248570315</v>
      </c>
      <c r="K146" s="79">
        <v>1.8215144663760319</v>
      </c>
      <c r="L146" s="79">
        <v>1.7898600844067845</v>
      </c>
      <c r="M146" s="79">
        <v>1.7748105048829395</v>
      </c>
      <c r="N146" s="79">
        <v>1.7646716339080606</v>
      </c>
      <c r="O146" s="79">
        <v>1.740634655900194</v>
      </c>
      <c r="P146" s="79">
        <v>1.7383162632673643</v>
      </c>
      <c r="Q146" s="79">
        <v>1.692913955115007</v>
      </c>
    </row>
    <row r="147" spans="1:17" x14ac:dyDescent="0.35">
      <c r="A147" s="10" t="s">
        <v>28</v>
      </c>
      <c r="B147" s="79" t="s">
        <v>113</v>
      </c>
      <c r="C147" s="79" t="s">
        <v>113</v>
      </c>
      <c r="D147" s="79" t="s">
        <v>113</v>
      </c>
      <c r="E147" s="79" t="s">
        <v>113</v>
      </c>
      <c r="F147" s="79" t="s">
        <v>113</v>
      </c>
      <c r="G147" s="79" t="s">
        <v>113</v>
      </c>
      <c r="H147" s="79" t="s">
        <v>113</v>
      </c>
      <c r="I147" s="79" t="s">
        <v>113</v>
      </c>
      <c r="J147" s="79" t="s">
        <v>113</v>
      </c>
      <c r="K147" s="79" t="s">
        <v>113</v>
      </c>
      <c r="L147" s="79" t="s">
        <v>113</v>
      </c>
      <c r="M147" s="79" t="s">
        <v>113</v>
      </c>
      <c r="N147" s="79" t="s">
        <v>113</v>
      </c>
      <c r="O147" s="79" t="s">
        <v>113</v>
      </c>
      <c r="P147" s="79" t="s">
        <v>113</v>
      </c>
      <c r="Q147" s="79" t="s">
        <v>113</v>
      </c>
    </row>
    <row r="148" spans="1:17" x14ac:dyDescent="0.35">
      <c r="A148" s="10" t="s">
        <v>30</v>
      </c>
      <c r="B148" s="79" t="s">
        <v>113</v>
      </c>
      <c r="C148" s="79" t="s">
        <v>113</v>
      </c>
      <c r="D148" s="79" t="s">
        <v>113</v>
      </c>
      <c r="E148" s="79" t="s">
        <v>113</v>
      </c>
      <c r="F148" s="79" t="s">
        <v>113</v>
      </c>
      <c r="G148" s="79" t="s">
        <v>113</v>
      </c>
      <c r="H148" s="79" t="s">
        <v>113</v>
      </c>
      <c r="I148" s="79" t="s">
        <v>113</v>
      </c>
      <c r="J148" s="79" t="s">
        <v>113</v>
      </c>
      <c r="K148" s="79" t="s">
        <v>113</v>
      </c>
      <c r="L148" s="79" t="s">
        <v>113</v>
      </c>
      <c r="M148" s="79" t="s">
        <v>113</v>
      </c>
      <c r="N148" s="79" t="s">
        <v>113</v>
      </c>
      <c r="O148" s="79">
        <v>1.740634655900194</v>
      </c>
      <c r="P148" s="79">
        <v>1.7383162632673645</v>
      </c>
      <c r="Q148" s="79">
        <v>1.692913955115007</v>
      </c>
    </row>
    <row r="149" spans="1:17" x14ac:dyDescent="0.35">
      <c r="A149" s="10" t="s">
        <v>31</v>
      </c>
      <c r="B149" s="79" t="s">
        <v>113</v>
      </c>
      <c r="C149" s="79" t="s">
        <v>113</v>
      </c>
      <c r="D149" s="79" t="s">
        <v>113</v>
      </c>
      <c r="E149" s="79" t="s">
        <v>113</v>
      </c>
      <c r="F149" s="79" t="s">
        <v>113</v>
      </c>
      <c r="G149" s="79" t="s">
        <v>113</v>
      </c>
      <c r="H149" s="79" t="s">
        <v>113</v>
      </c>
      <c r="I149" s="79" t="s">
        <v>113</v>
      </c>
      <c r="J149" s="79" t="s">
        <v>113</v>
      </c>
      <c r="K149" s="79" t="s">
        <v>113</v>
      </c>
      <c r="L149" s="79">
        <v>1.6606949236763981</v>
      </c>
      <c r="M149" s="79">
        <v>1.6467313962831398</v>
      </c>
      <c r="N149" s="79">
        <v>1.6373241964095409</v>
      </c>
      <c r="O149" s="79">
        <v>1.6150218456805925</v>
      </c>
      <c r="P149" s="79">
        <v>1.6128707597326062</v>
      </c>
      <c r="Q149" s="79">
        <v>1.5707449068077384</v>
      </c>
    </row>
    <row r="150" spans="1:17" x14ac:dyDescent="0.35">
      <c r="A150" s="11" t="s">
        <v>32</v>
      </c>
      <c r="B150" s="80">
        <v>18.611865063978286</v>
      </c>
      <c r="C150" s="80">
        <v>18.634600465477114</v>
      </c>
      <c r="D150" s="80">
        <v>16.176753121998079</v>
      </c>
      <c r="E150" s="80">
        <v>17.476787526613922</v>
      </c>
      <c r="F150" s="80">
        <v>16.153221074737498</v>
      </c>
      <c r="G150" s="80">
        <v>16.794323517146388</v>
      </c>
      <c r="H150" s="80">
        <v>15.720301959146564</v>
      </c>
      <c r="I150" s="80">
        <v>16.059318766702248</v>
      </c>
      <c r="J150" s="80">
        <v>17.24537037037037</v>
      </c>
      <c r="K150" s="80">
        <v>18.541079441840157</v>
      </c>
      <c r="L150" s="80">
        <v>19.411658172271729</v>
      </c>
      <c r="M150" s="80">
        <v>19.267432290409374</v>
      </c>
      <c r="N150" s="80">
        <v>19.686676630949325</v>
      </c>
      <c r="O150" s="80">
        <v>18.589174800354925</v>
      </c>
      <c r="P150" s="80">
        <v>18.519142905334611</v>
      </c>
      <c r="Q150" s="80">
        <v>18.959107806691449</v>
      </c>
    </row>
    <row r="151" spans="1:17" x14ac:dyDescent="0.35">
      <c r="A151" s="10" t="s">
        <v>22</v>
      </c>
      <c r="B151" s="79" t="s">
        <v>113</v>
      </c>
      <c r="C151" s="79" t="s">
        <v>113</v>
      </c>
      <c r="D151" s="79" t="s">
        <v>113</v>
      </c>
      <c r="E151" s="79" t="s">
        <v>113</v>
      </c>
      <c r="F151" s="79" t="s">
        <v>113</v>
      </c>
      <c r="G151" s="79" t="s">
        <v>113</v>
      </c>
      <c r="H151" s="79" t="s">
        <v>113</v>
      </c>
      <c r="I151" s="79" t="s">
        <v>113</v>
      </c>
      <c r="J151" s="79" t="s">
        <v>113</v>
      </c>
      <c r="K151" s="79" t="s">
        <v>113</v>
      </c>
      <c r="L151" s="79" t="s">
        <v>113</v>
      </c>
      <c r="M151" s="79" t="s">
        <v>113</v>
      </c>
      <c r="N151" s="79" t="s">
        <v>113</v>
      </c>
      <c r="O151" s="79" t="s">
        <v>113</v>
      </c>
      <c r="P151" s="79" t="s">
        <v>113</v>
      </c>
      <c r="Q151" s="79" t="s">
        <v>113</v>
      </c>
    </row>
    <row r="152" spans="1:17" x14ac:dyDescent="0.35">
      <c r="A152" s="10" t="s">
        <v>24</v>
      </c>
      <c r="B152" s="79">
        <v>18.611865063978286</v>
      </c>
      <c r="C152" s="79">
        <v>18.634600465477114</v>
      </c>
      <c r="D152" s="79">
        <v>16.176753121998079</v>
      </c>
      <c r="E152" s="79">
        <v>17.476787526613926</v>
      </c>
      <c r="F152" s="79">
        <v>16.153221074737498</v>
      </c>
      <c r="G152" s="79">
        <v>16.794323517146385</v>
      </c>
      <c r="H152" s="79">
        <v>15.720301959146562</v>
      </c>
      <c r="I152" s="79">
        <v>16.059318766702244</v>
      </c>
      <c r="J152" s="79">
        <v>17.24537037037037</v>
      </c>
      <c r="K152" s="79">
        <v>18.541079441840157</v>
      </c>
      <c r="L152" s="79">
        <v>19.411658172271725</v>
      </c>
      <c r="M152" s="79">
        <v>19.267432290409374</v>
      </c>
      <c r="N152" s="79">
        <v>19.686676630949322</v>
      </c>
      <c r="O152" s="79">
        <v>18.589174800354925</v>
      </c>
      <c r="P152" s="79">
        <v>18.519142905334611</v>
      </c>
      <c r="Q152" s="79">
        <v>18.959107806691449</v>
      </c>
    </row>
    <row r="153" spans="1:17" x14ac:dyDescent="0.35">
      <c r="A153" s="10" t="s">
        <v>26</v>
      </c>
      <c r="B153" s="79" t="s">
        <v>113</v>
      </c>
      <c r="C153" s="79" t="s">
        <v>113</v>
      </c>
      <c r="D153" s="79" t="s">
        <v>113</v>
      </c>
      <c r="E153" s="79" t="s">
        <v>113</v>
      </c>
      <c r="F153" s="79" t="s">
        <v>113</v>
      </c>
      <c r="G153" s="79" t="s">
        <v>113</v>
      </c>
      <c r="H153" s="79" t="s">
        <v>113</v>
      </c>
      <c r="I153" s="79" t="s">
        <v>113</v>
      </c>
      <c r="J153" s="79" t="s">
        <v>113</v>
      </c>
      <c r="K153" s="79" t="s">
        <v>113</v>
      </c>
      <c r="L153" s="79" t="s">
        <v>113</v>
      </c>
      <c r="M153" s="79" t="s">
        <v>113</v>
      </c>
      <c r="N153" s="79" t="s">
        <v>113</v>
      </c>
      <c r="O153" s="79" t="s">
        <v>113</v>
      </c>
      <c r="P153" s="79" t="s">
        <v>113</v>
      </c>
      <c r="Q153" s="79" t="s">
        <v>113</v>
      </c>
    </row>
    <row r="154" spans="1:17" x14ac:dyDescent="0.35">
      <c r="A154" s="10" t="s">
        <v>28</v>
      </c>
      <c r="B154" s="79" t="s">
        <v>113</v>
      </c>
      <c r="C154" s="79" t="s">
        <v>113</v>
      </c>
      <c r="D154" s="79" t="s">
        <v>113</v>
      </c>
      <c r="E154" s="79" t="s">
        <v>113</v>
      </c>
      <c r="F154" s="79" t="s">
        <v>113</v>
      </c>
      <c r="G154" s="79" t="s">
        <v>113</v>
      </c>
      <c r="H154" s="79" t="s">
        <v>113</v>
      </c>
      <c r="I154" s="79" t="s">
        <v>113</v>
      </c>
      <c r="J154" s="79" t="s">
        <v>113</v>
      </c>
      <c r="K154" s="79" t="s">
        <v>113</v>
      </c>
      <c r="L154" s="79" t="s">
        <v>113</v>
      </c>
      <c r="M154" s="79" t="s">
        <v>113</v>
      </c>
      <c r="N154" s="79" t="s">
        <v>113</v>
      </c>
      <c r="O154" s="79" t="s">
        <v>113</v>
      </c>
      <c r="P154" s="79" t="s">
        <v>113</v>
      </c>
      <c r="Q154" s="79" t="s">
        <v>113</v>
      </c>
    </row>
    <row r="155" spans="1:17" x14ac:dyDescent="0.35">
      <c r="A155" s="10" t="s">
        <v>31</v>
      </c>
      <c r="B155" s="79">
        <v>18.611865063978286</v>
      </c>
      <c r="C155" s="79">
        <v>18.634600465477114</v>
      </c>
      <c r="D155" s="79">
        <v>16.176753121998079</v>
      </c>
      <c r="E155" s="79">
        <v>17.476787526613922</v>
      </c>
      <c r="F155" s="79">
        <v>16.153221074737498</v>
      </c>
      <c r="G155" s="79">
        <v>16.794323517146388</v>
      </c>
      <c r="H155" s="79">
        <v>15.720301959146566</v>
      </c>
      <c r="I155" s="79">
        <v>16.059318766702248</v>
      </c>
      <c r="J155" s="79">
        <v>17.24537037037037</v>
      </c>
      <c r="K155" s="79">
        <v>18.541079441840157</v>
      </c>
      <c r="L155" s="79">
        <v>19.411658172271729</v>
      </c>
      <c r="M155" s="79">
        <v>19.267432290409374</v>
      </c>
      <c r="N155" s="79">
        <v>19.686676630949325</v>
      </c>
      <c r="O155" s="79">
        <v>18.589174800354925</v>
      </c>
      <c r="P155" s="79">
        <v>18.519142905334611</v>
      </c>
      <c r="Q155" s="79">
        <v>18.959107806691449</v>
      </c>
    </row>
    <row r="156" spans="1:17" x14ac:dyDescent="0.35">
      <c r="A156" s="13" t="s">
        <v>114</v>
      </c>
      <c r="B156" s="82">
        <v>2.67045520161206</v>
      </c>
      <c r="C156" s="82">
        <v>2.6150018181192651</v>
      </c>
      <c r="D156" s="82">
        <v>2.5823083667783653</v>
      </c>
      <c r="E156" s="82">
        <v>2.5236854043559207</v>
      </c>
      <c r="F156" s="82">
        <v>2.4379011648127178</v>
      </c>
      <c r="G156" s="82">
        <v>2.3677514107136592</v>
      </c>
      <c r="H156" s="82">
        <v>2.3642221916365243</v>
      </c>
      <c r="I156" s="82">
        <v>2.3573562640408441</v>
      </c>
      <c r="J156" s="82">
        <v>2.3345486143076823</v>
      </c>
      <c r="K156" s="82">
        <v>2.1026881066119913</v>
      </c>
      <c r="L156" s="82">
        <v>2.152855619433343</v>
      </c>
      <c r="M156" s="82">
        <v>2.1869810125881326</v>
      </c>
      <c r="N156" s="82">
        <v>2.245386628100829</v>
      </c>
      <c r="O156" s="82">
        <v>2.0900238937448217</v>
      </c>
      <c r="P156" s="82">
        <v>1.9778625874383282</v>
      </c>
      <c r="Q156" s="82">
        <v>2.0646899936487211</v>
      </c>
    </row>
    <row r="157" spans="1:17" x14ac:dyDescent="0.35">
      <c r="A157" s="12" t="s">
        <v>35</v>
      </c>
      <c r="B157" s="81">
        <v>0.30900191489269829</v>
      </c>
      <c r="C157" s="81">
        <v>0.31037756979027131</v>
      </c>
      <c r="D157" s="81">
        <v>0.31071635239381878</v>
      </c>
      <c r="E157" s="81">
        <v>0.31120754920890181</v>
      </c>
      <c r="F157" s="81">
        <v>0.31335961258181894</v>
      </c>
      <c r="G157" s="81">
        <v>0.31419496273189684</v>
      </c>
      <c r="H157" s="81">
        <v>0.31470637014017444</v>
      </c>
      <c r="I157" s="81">
        <v>0.31551805371049119</v>
      </c>
      <c r="J157" s="81">
        <v>0.31965282365081621</v>
      </c>
      <c r="K157" s="81">
        <v>0.31992052317127123</v>
      </c>
      <c r="L157" s="81">
        <v>0.31895455364196812</v>
      </c>
      <c r="M157" s="81">
        <v>0.3187587088389735</v>
      </c>
      <c r="N157" s="81">
        <v>0.31824337394042479</v>
      </c>
      <c r="O157" s="81">
        <v>0.31814073940327653</v>
      </c>
      <c r="P157" s="81">
        <v>0.31672352898847339</v>
      </c>
      <c r="Q157" s="81">
        <v>0.31488825762945255</v>
      </c>
    </row>
    <row r="158" spans="1:17" x14ac:dyDescent="0.35">
      <c r="A158" s="10" t="s">
        <v>22</v>
      </c>
      <c r="B158" s="79">
        <v>0.24537544777799716</v>
      </c>
      <c r="C158" s="79">
        <v>0.24743425666650995</v>
      </c>
      <c r="D158" s="79">
        <v>0.2479887764976034</v>
      </c>
      <c r="E158" s="79">
        <v>0.24831583258306356</v>
      </c>
      <c r="F158" s="79">
        <v>0.25082545546159624</v>
      </c>
      <c r="G158" s="79">
        <v>0.25145927161676102</v>
      </c>
      <c r="H158" s="79">
        <v>0.2511208702484567</v>
      </c>
      <c r="I158" s="79">
        <v>0.25109163206287738</v>
      </c>
      <c r="J158" s="79">
        <v>0.25667202412675305</v>
      </c>
      <c r="K158" s="79">
        <v>0.25610354798150792</v>
      </c>
      <c r="L158" s="79">
        <v>0.25403911667093287</v>
      </c>
      <c r="M158" s="79">
        <v>0.25438015666513225</v>
      </c>
      <c r="N158" s="79">
        <v>0.25443846208083959</v>
      </c>
      <c r="O158" s="79">
        <v>0.25524989587905478</v>
      </c>
      <c r="P158" s="79">
        <v>0.25392747912555741</v>
      </c>
      <c r="Q158" s="79">
        <v>0.2519444957339762</v>
      </c>
    </row>
    <row r="159" spans="1:17" x14ac:dyDescent="0.35">
      <c r="A159" s="10" t="s">
        <v>24</v>
      </c>
      <c r="B159" s="79">
        <v>0.31617061653322759</v>
      </c>
      <c r="C159" s="79">
        <v>0.31747551411502828</v>
      </c>
      <c r="D159" s="79">
        <v>0.31795896583995104</v>
      </c>
      <c r="E159" s="79">
        <v>0.31833268576135776</v>
      </c>
      <c r="F159" s="79">
        <v>0.31994902722876756</v>
      </c>
      <c r="G159" s="79">
        <v>0.32049078571834227</v>
      </c>
      <c r="H159" s="79">
        <v>0.32044675594198563</v>
      </c>
      <c r="I159" s="79">
        <v>0.32061089001349724</v>
      </c>
      <c r="J159" s="79">
        <v>0.32407361080487967</v>
      </c>
      <c r="K159" s="79">
        <v>0.3238617078682462</v>
      </c>
      <c r="L159" s="79">
        <v>0.32272239716325796</v>
      </c>
      <c r="M159" s="79">
        <v>0.32240727061923208</v>
      </c>
      <c r="N159" s="79">
        <v>0.32179486800865703</v>
      </c>
      <c r="O159" s="79">
        <v>0.32163156204113641</v>
      </c>
      <c r="P159" s="79">
        <v>0.32014560506827333</v>
      </c>
      <c r="Q159" s="79">
        <v>0.31826115506060904</v>
      </c>
    </row>
    <row r="160" spans="1:17" x14ac:dyDescent="0.35">
      <c r="A160" s="10" t="s">
        <v>26</v>
      </c>
      <c r="B160" s="79">
        <v>0.25172764505384432</v>
      </c>
      <c r="C160" s="79">
        <v>0.25278371335950373</v>
      </c>
      <c r="D160" s="79">
        <v>0.25303033568261507</v>
      </c>
      <c r="E160" s="79">
        <v>0.25315481463897421</v>
      </c>
      <c r="F160" s="79">
        <v>0.25444391447745501</v>
      </c>
      <c r="G160" s="79">
        <v>0.25473028935080355</v>
      </c>
      <c r="H160" s="79">
        <v>0.25449932960857707</v>
      </c>
      <c r="I160" s="79">
        <v>0.25443285549334704</v>
      </c>
      <c r="J160" s="79">
        <v>0.25733454768423075</v>
      </c>
      <c r="K160" s="79">
        <v>0.25698374217204989</v>
      </c>
      <c r="L160" s="79">
        <v>0.25584290108396091</v>
      </c>
      <c r="M160" s="79">
        <v>0.25553958963387008</v>
      </c>
      <c r="N160" s="79">
        <v>0.25498846035501938</v>
      </c>
      <c r="O160" s="79">
        <v>0.25483353716557877</v>
      </c>
      <c r="P160" s="79">
        <v>0.25356092592643742</v>
      </c>
      <c r="Q160" s="79">
        <v>0.2519444957339762</v>
      </c>
    </row>
    <row r="161" spans="1:17" x14ac:dyDescent="0.35">
      <c r="A161" s="10" t="s">
        <v>28</v>
      </c>
      <c r="B161" s="79" t="s">
        <v>113</v>
      </c>
      <c r="C161" s="79" t="s">
        <v>113</v>
      </c>
      <c r="D161" s="79" t="s">
        <v>113</v>
      </c>
      <c r="E161" s="79" t="s">
        <v>113</v>
      </c>
      <c r="F161" s="79" t="s">
        <v>113</v>
      </c>
      <c r="G161" s="79" t="s">
        <v>113</v>
      </c>
      <c r="H161" s="79" t="s">
        <v>113</v>
      </c>
      <c r="I161" s="79" t="s">
        <v>113</v>
      </c>
      <c r="J161" s="79" t="s">
        <v>113</v>
      </c>
      <c r="K161" s="79" t="s">
        <v>113</v>
      </c>
      <c r="L161" s="79" t="s">
        <v>113</v>
      </c>
      <c r="M161" s="79" t="s">
        <v>113</v>
      </c>
      <c r="N161" s="79" t="s">
        <v>113</v>
      </c>
      <c r="O161" s="79" t="s">
        <v>113</v>
      </c>
      <c r="P161" s="79" t="s">
        <v>113</v>
      </c>
      <c r="Q161" s="79" t="s">
        <v>113</v>
      </c>
    </row>
    <row r="162" spans="1:17" x14ac:dyDescent="0.35">
      <c r="A162" s="10" t="s">
        <v>31</v>
      </c>
      <c r="B162" s="79" t="s">
        <v>113</v>
      </c>
      <c r="C162" s="79" t="s">
        <v>113</v>
      </c>
      <c r="D162" s="79" t="s">
        <v>113</v>
      </c>
      <c r="E162" s="79" t="s">
        <v>113</v>
      </c>
      <c r="F162" s="79">
        <v>0.25234553427225009</v>
      </c>
      <c r="G162" s="79">
        <v>0.25232961345014643</v>
      </c>
      <c r="H162" s="79">
        <v>0.2523211185599889</v>
      </c>
      <c r="I162" s="79">
        <v>0.25232038407001434</v>
      </c>
      <c r="J162" s="79">
        <v>0.25218176480106391</v>
      </c>
      <c r="K162" s="79">
        <v>0.25216778642427884</v>
      </c>
      <c r="L162" s="79">
        <v>0.25211676802417171</v>
      </c>
      <c r="M162" s="79">
        <v>0.25210492912541588</v>
      </c>
      <c r="N162" s="79">
        <v>0.2520814129549922</v>
      </c>
      <c r="O162" s="79">
        <v>0.25207651957418298</v>
      </c>
      <c r="P162" s="79">
        <v>0.25201883302207501</v>
      </c>
      <c r="Q162" s="79">
        <v>0.2519444957339762</v>
      </c>
    </row>
    <row r="163" spans="1:17" x14ac:dyDescent="0.35">
      <c r="A163" s="11" t="s">
        <v>37</v>
      </c>
      <c r="B163" s="80">
        <v>9.4939237658678994</v>
      </c>
      <c r="C163" s="80">
        <v>9.1001304666291567</v>
      </c>
      <c r="D163" s="80">
        <v>9.0537554800650728</v>
      </c>
      <c r="E163" s="80">
        <v>8.7763014565328152</v>
      </c>
      <c r="F163" s="80">
        <v>8.6640442155094988</v>
      </c>
      <c r="G163" s="80">
        <v>8.4930475476110985</v>
      </c>
      <c r="H163" s="80">
        <v>8.6305409448280805</v>
      </c>
      <c r="I163" s="80">
        <v>8.6410070049596825</v>
      </c>
      <c r="J163" s="80">
        <v>8.6686633023252853</v>
      </c>
      <c r="K163" s="80">
        <v>8.3163724693759971</v>
      </c>
      <c r="L163" s="80">
        <v>8.7652574827748815</v>
      </c>
      <c r="M163" s="80">
        <v>8.7202488630422543</v>
      </c>
      <c r="N163" s="80">
        <v>9.284131683230342</v>
      </c>
      <c r="O163" s="80">
        <v>8.8606937805037838</v>
      </c>
      <c r="P163" s="80">
        <v>8.581491850244781</v>
      </c>
      <c r="Q163" s="80">
        <v>8.9995517401398644</v>
      </c>
    </row>
    <row r="164" spans="1:17" x14ac:dyDescent="0.35">
      <c r="A164" s="10" t="s">
        <v>21</v>
      </c>
      <c r="B164" s="79">
        <v>9.2617668802365696</v>
      </c>
      <c r="C164" s="79">
        <v>8.8421798429473935</v>
      </c>
      <c r="D164" s="79">
        <v>8.7790122738642307</v>
      </c>
      <c r="E164" s="79">
        <v>8.4984817534367583</v>
      </c>
      <c r="F164" s="79">
        <v>8.3432119205298019</v>
      </c>
      <c r="G164" s="79">
        <v>8.158510925276504</v>
      </c>
      <c r="H164" s="79">
        <v>8.2893256922500136</v>
      </c>
      <c r="I164" s="79">
        <v>8.2980327360974862</v>
      </c>
      <c r="J164" s="79">
        <v>8.3307611751088579</v>
      </c>
      <c r="K164" s="79">
        <v>7.9995137664863547</v>
      </c>
      <c r="L164" s="79">
        <v>8.4474765438155401</v>
      </c>
      <c r="M164" s="79">
        <v>8.3238741150574089</v>
      </c>
      <c r="N164" s="79">
        <v>8.8503135282796297</v>
      </c>
      <c r="O164" s="79">
        <v>8.3726890220578856</v>
      </c>
      <c r="P164" s="79">
        <v>8.0458784976052424</v>
      </c>
      <c r="Q164" s="79">
        <v>8.5121544327931371</v>
      </c>
    </row>
    <row r="165" spans="1:17" x14ac:dyDescent="0.35">
      <c r="A165" s="9" t="s">
        <v>38</v>
      </c>
      <c r="B165" s="78">
        <v>13.913692746975428</v>
      </c>
      <c r="C165" s="78">
        <v>13.919074370474084</v>
      </c>
      <c r="D165" s="78">
        <v>14.024477182889742</v>
      </c>
      <c r="E165" s="78">
        <v>13.971620963519552</v>
      </c>
      <c r="F165" s="78">
        <v>13.815001650654265</v>
      </c>
      <c r="G165" s="78">
        <v>13.823516152398085</v>
      </c>
      <c r="H165" s="78">
        <v>13.939417391086483</v>
      </c>
      <c r="I165" s="78">
        <v>13.963308820051854</v>
      </c>
      <c r="J165" s="78">
        <v>13.787173971497714</v>
      </c>
      <c r="K165" s="78">
        <v>13.619716537018856</v>
      </c>
      <c r="L165" s="78">
        <v>14.062772807292546</v>
      </c>
      <c r="M165" s="78">
        <v>14.013755325623857</v>
      </c>
      <c r="N165" s="78">
        <v>13.968045932457967</v>
      </c>
      <c r="O165" s="78">
        <v>13.989681202243819</v>
      </c>
      <c r="P165" s="78">
        <v>14.017252789885665</v>
      </c>
      <c r="Q165" s="78">
        <v>13.908158906450234</v>
      </c>
    </row>
    <row r="167" spans="1:17" x14ac:dyDescent="0.35">
      <c r="A167" s="14" t="s">
        <v>115</v>
      </c>
      <c r="B167" s="102">
        <v>14497.93586027237</v>
      </c>
      <c r="C167" s="102">
        <v>13866.12002111063</v>
      </c>
      <c r="D167" s="102">
        <v>13815.905982650527</v>
      </c>
      <c r="E167" s="102">
        <v>13526.223999026663</v>
      </c>
      <c r="F167" s="102">
        <v>13290.997836675806</v>
      </c>
      <c r="G167" s="102">
        <v>13095.898399567821</v>
      </c>
      <c r="H167" s="102">
        <v>13294.383248714747</v>
      </c>
      <c r="I167" s="102">
        <v>13109.219180170085</v>
      </c>
      <c r="J167" s="102">
        <v>13200.416045092998</v>
      </c>
      <c r="K167" s="102">
        <v>13117.232857481014</v>
      </c>
      <c r="L167" s="102">
        <v>12992.679965546058</v>
      </c>
      <c r="M167" s="102">
        <v>13053.951484047506</v>
      </c>
      <c r="N167" s="102">
        <v>13078.886490382194</v>
      </c>
      <c r="O167" s="102">
        <v>12640.759639821361</v>
      </c>
      <c r="P167" s="102">
        <v>12767.180850922787</v>
      </c>
      <c r="Q167" s="102">
        <v>13268.533667622822</v>
      </c>
    </row>
    <row r="168" spans="1:17" x14ac:dyDescent="0.35">
      <c r="A168" s="13" t="s">
        <v>16</v>
      </c>
      <c r="B168" s="101">
        <v>13553.1564318322</v>
      </c>
      <c r="C168" s="101">
        <v>12891.355800037716</v>
      </c>
      <c r="D168" s="101">
        <v>12844.398705568385</v>
      </c>
      <c r="E168" s="101">
        <v>12489.377772082926</v>
      </c>
      <c r="F168" s="101">
        <v>12256.41745141707</v>
      </c>
      <c r="G168" s="101">
        <v>12019.964038836804</v>
      </c>
      <c r="H168" s="101">
        <v>12214.80629784757</v>
      </c>
      <c r="I168" s="101">
        <v>11970.074578318183</v>
      </c>
      <c r="J168" s="101">
        <v>12199.190328805646</v>
      </c>
      <c r="K168" s="101">
        <v>12154.651826237148</v>
      </c>
      <c r="L168" s="101">
        <v>11977.061965166587</v>
      </c>
      <c r="M168" s="101">
        <v>12009.706204526996</v>
      </c>
      <c r="N168" s="101">
        <v>12038.287643936859</v>
      </c>
      <c r="O168" s="101">
        <v>11592.42265287589</v>
      </c>
      <c r="P168" s="101">
        <v>11678.300783680146</v>
      </c>
      <c r="Q168" s="101">
        <v>12155.83790963619</v>
      </c>
    </row>
    <row r="169" spans="1:17" x14ac:dyDescent="0.35">
      <c r="A169" s="12" t="s">
        <v>18</v>
      </c>
      <c r="B169" s="100">
        <v>4709.5777548918641</v>
      </c>
      <c r="C169" s="100">
        <v>4684.8249027237352</v>
      </c>
      <c r="D169" s="100">
        <v>4660.5504587155965</v>
      </c>
      <c r="E169" s="100">
        <v>4825.3012048192768</v>
      </c>
      <c r="F169" s="100">
        <v>4232.3481116584562</v>
      </c>
      <c r="G169" s="100">
        <v>4398.3805668016194</v>
      </c>
      <c r="H169" s="100">
        <v>4192.4814456276217</v>
      </c>
      <c r="I169" s="100">
        <v>4364.6020463953764</v>
      </c>
      <c r="J169" s="100">
        <v>3938.419117647059</v>
      </c>
      <c r="K169" s="100">
        <v>3962.2546213677228</v>
      </c>
      <c r="L169" s="100">
        <v>3680.7863960879499</v>
      </c>
      <c r="M169" s="100">
        <v>3664.2469901392128</v>
      </c>
      <c r="N169" s="100">
        <v>3599.2148893032263</v>
      </c>
      <c r="O169" s="100">
        <v>3479.8129841728005</v>
      </c>
      <c r="P169" s="100">
        <v>3595.3878406708595</v>
      </c>
      <c r="Q169" s="100">
        <v>3597.1829861942383</v>
      </c>
    </row>
    <row r="170" spans="1:17" x14ac:dyDescent="0.35">
      <c r="A170" s="11" t="s">
        <v>20</v>
      </c>
      <c r="B170" s="98">
        <v>13824.053539379098</v>
      </c>
      <c r="C170" s="98">
        <v>13140.718193277053</v>
      </c>
      <c r="D170" s="98">
        <v>13104.796005319051</v>
      </c>
      <c r="E170" s="98">
        <v>12742.769588171926</v>
      </c>
      <c r="F170" s="98">
        <v>12533.841680613083</v>
      </c>
      <c r="G170" s="98">
        <v>12279.101907814036</v>
      </c>
      <c r="H170" s="98">
        <v>12489.641230246167</v>
      </c>
      <c r="I170" s="98">
        <v>12234.872971674649</v>
      </c>
      <c r="J170" s="98">
        <v>12507.143397521391</v>
      </c>
      <c r="K170" s="98">
        <v>12465.099380805734</v>
      </c>
      <c r="L170" s="98">
        <v>12280.469408251196</v>
      </c>
      <c r="M170" s="98">
        <v>12318.445173678578</v>
      </c>
      <c r="N170" s="98">
        <v>12346.26138055814</v>
      </c>
      <c r="O170" s="98">
        <v>11868.946710365068</v>
      </c>
      <c r="P170" s="98">
        <v>11949.49202598012</v>
      </c>
      <c r="Q170" s="98">
        <v>12455.637567916001</v>
      </c>
    </row>
    <row r="171" spans="1:17" x14ac:dyDescent="0.35">
      <c r="A171" s="10" t="s">
        <v>22</v>
      </c>
      <c r="B171" s="99">
        <v>13429.84344874815</v>
      </c>
      <c r="C171" s="99">
        <v>12710.852321262037</v>
      </c>
      <c r="D171" s="99">
        <v>12648.896531883614</v>
      </c>
      <c r="E171" s="99">
        <v>12225.535887375336</v>
      </c>
      <c r="F171" s="99">
        <v>11954.091202529056</v>
      </c>
      <c r="G171" s="99">
        <v>11617.620893897139</v>
      </c>
      <c r="H171" s="99">
        <v>11727.513284735222</v>
      </c>
      <c r="I171" s="99">
        <v>11348.650676286759</v>
      </c>
      <c r="J171" s="99">
        <v>11440.858383309605</v>
      </c>
      <c r="K171" s="99">
        <v>11311.614676898394</v>
      </c>
      <c r="L171" s="99">
        <v>11073.414643670638</v>
      </c>
      <c r="M171" s="99">
        <v>10993.690827478626</v>
      </c>
      <c r="N171" s="99">
        <v>10901.678369854348</v>
      </c>
      <c r="O171" s="99">
        <v>10408.912481609648</v>
      </c>
      <c r="P171" s="99">
        <v>10368.646735486565</v>
      </c>
      <c r="Q171" s="99">
        <v>10759.849625347331</v>
      </c>
    </row>
    <row r="172" spans="1:17" x14ac:dyDescent="0.35">
      <c r="A172" s="10" t="s">
        <v>24</v>
      </c>
      <c r="B172" s="99">
        <v>16509.891665066087</v>
      </c>
      <c r="C172" s="99">
        <v>15857.134509833777</v>
      </c>
      <c r="D172" s="99">
        <v>15676.426871949776</v>
      </c>
      <c r="E172" s="99">
        <v>15330.004003037884</v>
      </c>
      <c r="F172" s="99">
        <v>15097.3317763094</v>
      </c>
      <c r="G172" s="99">
        <v>14882.52751307598</v>
      </c>
      <c r="H172" s="99">
        <v>15063.482892556773</v>
      </c>
      <c r="I172" s="99">
        <v>15217.941077715715</v>
      </c>
      <c r="J172" s="99">
        <v>15627.636046722871</v>
      </c>
      <c r="K172" s="99">
        <v>15570.033608207241</v>
      </c>
      <c r="L172" s="99">
        <v>15245.927138151401</v>
      </c>
      <c r="M172" s="99">
        <v>15282.039843912284</v>
      </c>
      <c r="N172" s="99">
        <v>15302.502755545298</v>
      </c>
      <c r="O172" s="99">
        <v>14524.605346022407</v>
      </c>
      <c r="P172" s="99">
        <v>14705.693521984778</v>
      </c>
      <c r="Q172" s="99">
        <v>15246.186083814195</v>
      </c>
    </row>
    <row r="173" spans="1:17" x14ac:dyDescent="0.35">
      <c r="A173" s="10" t="s">
        <v>26</v>
      </c>
      <c r="B173" s="99">
        <v>8656.434806529156</v>
      </c>
      <c r="C173" s="99">
        <v>8445.3785296183632</v>
      </c>
      <c r="D173" s="99">
        <v>8240.9127080021772</v>
      </c>
      <c r="E173" s="99">
        <v>8223.2676446584137</v>
      </c>
      <c r="F173" s="99">
        <v>8263.7330762918245</v>
      </c>
      <c r="G173" s="99">
        <v>8312.4050978316554</v>
      </c>
      <c r="H173" s="99">
        <v>8560.2892155474365</v>
      </c>
      <c r="I173" s="99">
        <v>8690.7494690672611</v>
      </c>
      <c r="J173" s="99">
        <v>9106.8575841141192</v>
      </c>
      <c r="K173" s="99">
        <v>9040.8592112920505</v>
      </c>
      <c r="L173" s="99">
        <v>9033.3309267866534</v>
      </c>
      <c r="M173" s="99">
        <v>9083.85751730222</v>
      </c>
      <c r="N173" s="99">
        <v>9042.6451303593076</v>
      </c>
      <c r="O173" s="99">
        <v>8758.1279670755612</v>
      </c>
      <c r="P173" s="99">
        <v>8993.0861170359112</v>
      </c>
      <c r="Q173" s="99">
        <v>9513.8956119495051</v>
      </c>
    </row>
    <row r="174" spans="1:17" x14ac:dyDescent="0.35">
      <c r="A174" s="10" t="s">
        <v>28</v>
      </c>
      <c r="B174" s="99" t="s">
        <v>113</v>
      </c>
      <c r="C174" s="99" t="s">
        <v>113</v>
      </c>
      <c r="D174" s="99" t="s">
        <v>113</v>
      </c>
      <c r="E174" s="99" t="s">
        <v>113</v>
      </c>
      <c r="F174" s="99" t="s">
        <v>113</v>
      </c>
      <c r="G174" s="99" t="s">
        <v>113</v>
      </c>
      <c r="H174" s="99" t="s">
        <v>113</v>
      </c>
      <c r="I174" s="99" t="s">
        <v>113</v>
      </c>
      <c r="J174" s="99" t="s">
        <v>113</v>
      </c>
      <c r="K174" s="99" t="s">
        <v>113</v>
      </c>
      <c r="L174" s="99" t="s">
        <v>113</v>
      </c>
      <c r="M174" s="99" t="s">
        <v>113</v>
      </c>
      <c r="N174" s="99" t="s">
        <v>113</v>
      </c>
      <c r="O174" s="99" t="s">
        <v>113</v>
      </c>
      <c r="P174" s="99" t="s">
        <v>113</v>
      </c>
      <c r="Q174" s="99" t="s">
        <v>113</v>
      </c>
    </row>
    <row r="175" spans="1:17" x14ac:dyDescent="0.35">
      <c r="A175" s="10" t="s">
        <v>30</v>
      </c>
      <c r="B175" s="99" t="s">
        <v>113</v>
      </c>
      <c r="C175" s="99" t="s">
        <v>113</v>
      </c>
      <c r="D175" s="99" t="s">
        <v>113</v>
      </c>
      <c r="E175" s="99" t="s">
        <v>113</v>
      </c>
      <c r="F175" s="99" t="s">
        <v>113</v>
      </c>
      <c r="G175" s="99" t="s">
        <v>113</v>
      </c>
      <c r="H175" s="99" t="s">
        <v>113</v>
      </c>
      <c r="I175" s="99" t="s">
        <v>113</v>
      </c>
      <c r="J175" s="99" t="s">
        <v>113</v>
      </c>
      <c r="K175" s="99" t="s">
        <v>113</v>
      </c>
      <c r="L175" s="99" t="s">
        <v>113</v>
      </c>
      <c r="M175" s="99" t="s">
        <v>113</v>
      </c>
      <c r="N175" s="99" t="s">
        <v>113</v>
      </c>
      <c r="O175" s="99">
        <v>10751.516668237815</v>
      </c>
      <c r="P175" s="99">
        <v>10728.416549195164</v>
      </c>
      <c r="Q175" s="99">
        <v>11115.206620866027</v>
      </c>
    </row>
    <row r="176" spans="1:17" x14ac:dyDescent="0.35">
      <c r="A176" s="10" t="s">
        <v>31</v>
      </c>
      <c r="B176" s="99" t="s">
        <v>113</v>
      </c>
      <c r="C176" s="99" t="s">
        <v>113</v>
      </c>
      <c r="D176" s="99" t="s">
        <v>113</v>
      </c>
      <c r="E176" s="99" t="s">
        <v>113</v>
      </c>
      <c r="F176" s="99" t="s">
        <v>113</v>
      </c>
      <c r="G176" s="99" t="s">
        <v>113</v>
      </c>
      <c r="H176" s="99" t="s">
        <v>113</v>
      </c>
      <c r="I176" s="99" t="s">
        <v>113</v>
      </c>
      <c r="J176" s="99" t="s">
        <v>113</v>
      </c>
      <c r="K176" s="99" t="s">
        <v>113</v>
      </c>
      <c r="L176" s="99">
        <v>9954.6346358031042</v>
      </c>
      <c r="M176" s="99">
        <v>9958.2317015522658</v>
      </c>
      <c r="N176" s="99">
        <v>9962.4174237248662</v>
      </c>
      <c r="O176" s="99">
        <v>9985.4843430600813</v>
      </c>
      <c r="P176" s="99">
        <v>9987.4196639463244</v>
      </c>
      <c r="Q176" s="99">
        <v>10005.931034021189</v>
      </c>
    </row>
    <row r="177" spans="1:17" x14ac:dyDescent="0.35">
      <c r="A177" s="11" t="s">
        <v>32</v>
      </c>
      <c r="B177" s="98">
        <v>57953.753848228131</v>
      </c>
      <c r="C177" s="98">
        <v>58203.327839613485</v>
      </c>
      <c r="D177" s="98">
        <v>58417.508417508419</v>
      </c>
      <c r="E177" s="98">
        <v>58640.890646422275</v>
      </c>
      <c r="F177" s="98">
        <v>57538.307577070489</v>
      </c>
      <c r="G177" s="98">
        <v>58644.272129323581</v>
      </c>
      <c r="H177" s="98">
        <v>59839.28519748518</v>
      </c>
      <c r="I177" s="98">
        <v>58674.953456336982</v>
      </c>
      <c r="J177" s="98">
        <v>57541.180126981308</v>
      </c>
      <c r="K177" s="98">
        <v>56681.549099951488</v>
      </c>
      <c r="L177" s="98">
        <v>55529.936111479357</v>
      </c>
      <c r="M177" s="98">
        <v>54391.206988256868</v>
      </c>
      <c r="N177" s="98">
        <v>53297.207014592554</v>
      </c>
      <c r="O177" s="98">
        <v>54372.210831021592</v>
      </c>
      <c r="P177" s="98">
        <v>53801.822333614837</v>
      </c>
      <c r="Q177" s="98">
        <v>52719.255267025968</v>
      </c>
    </row>
    <row r="178" spans="1:17" x14ac:dyDescent="0.35">
      <c r="A178" s="10" t="s">
        <v>22</v>
      </c>
      <c r="B178" s="99" t="s">
        <v>113</v>
      </c>
      <c r="C178" s="99" t="s">
        <v>113</v>
      </c>
      <c r="D178" s="99" t="s">
        <v>113</v>
      </c>
      <c r="E178" s="99" t="s">
        <v>113</v>
      </c>
      <c r="F178" s="99" t="s">
        <v>113</v>
      </c>
      <c r="G178" s="99" t="s">
        <v>113</v>
      </c>
      <c r="H178" s="99" t="s">
        <v>113</v>
      </c>
      <c r="I178" s="99" t="s">
        <v>113</v>
      </c>
      <c r="J178" s="99" t="s">
        <v>113</v>
      </c>
      <c r="K178" s="99" t="s">
        <v>113</v>
      </c>
      <c r="L178" s="99" t="s">
        <v>113</v>
      </c>
      <c r="M178" s="99" t="s">
        <v>113</v>
      </c>
      <c r="N178" s="99" t="s">
        <v>113</v>
      </c>
      <c r="O178" s="99" t="s">
        <v>113</v>
      </c>
      <c r="P178" s="99" t="s">
        <v>113</v>
      </c>
      <c r="Q178" s="99" t="s">
        <v>113</v>
      </c>
    </row>
    <row r="179" spans="1:17" x14ac:dyDescent="0.35">
      <c r="A179" s="10" t="s">
        <v>24</v>
      </c>
      <c r="B179" s="99">
        <v>57972.023445536601</v>
      </c>
      <c r="C179" s="99">
        <v>58221.526543112515</v>
      </c>
      <c r="D179" s="99">
        <v>58436.187501524808</v>
      </c>
      <c r="E179" s="99">
        <v>58662.453291284277</v>
      </c>
      <c r="F179" s="99">
        <v>57558.509172935046</v>
      </c>
      <c r="G179" s="99">
        <v>58668.293981931543</v>
      </c>
      <c r="H179" s="99">
        <v>59852.723027515844</v>
      </c>
      <c r="I179" s="99">
        <v>58685.507686177756</v>
      </c>
      <c r="J179" s="99">
        <v>57558.191413316126</v>
      </c>
      <c r="K179" s="99">
        <v>56697.729427662081</v>
      </c>
      <c r="L179" s="99">
        <v>55546.25234840787</v>
      </c>
      <c r="M179" s="99">
        <v>54407.052842324476</v>
      </c>
      <c r="N179" s="99">
        <v>53312.711340503301</v>
      </c>
      <c r="O179" s="99">
        <v>54385.503634802444</v>
      </c>
      <c r="P179" s="99">
        <v>53813.450996182029</v>
      </c>
      <c r="Q179" s="99">
        <v>52746.999908588841</v>
      </c>
    </row>
    <row r="180" spans="1:17" x14ac:dyDescent="0.35">
      <c r="A180" s="10" t="s">
        <v>26</v>
      </c>
      <c r="B180" s="99" t="s">
        <v>113</v>
      </c>
      <c r="C180" s="99" t="s">
        <v>113</v>
      </c>
      <c r="D180" s="99" t="s">
        <v>113</v>
      </c>
      <c r="E180" s="99" t="s">
        <v>113</v>
      </c>
      <c r="F180" s="99" t="s">
        <v>113</v>
      </c>
      <c r="G180" s="99" t="s">
        <v>113</v>
      </c>
      <c r="H180" s="99" t="s">
        <v>113</v>
      </c>
      <c r="I180" s="99" t="s">
        <v>113</v>
      </c>
      <c r="J180" s="99" t="s">
        <v>113</v>
      </c>
      <c r="K180" s="99" t="s">
        <v>113</v>
      </c>
      <c r="L180" s="99" t="s">
        <v>113</v>
      </c>
      <c r="M180" s="99" t="s">
        <v>113</v>
      </c>
      <c r="N180" s="99" t="s">
        <v>113</v>
      </c>
      <c r="O180" s="99" t="s">
        <v>113</v>
      </c>
      <c r="P180" s="99" t="s">
        <v>113</v>
      </c>
      <c r="Q180" s="99" t="s">
        <v>113</v>
      </c>
    </row>
    <row r="181" spans="1:17" x14ac:dyDescent="0.35">
      <c r="A181" s="10" t="s">
        <v>28</v>
      </c>
      <c r="B181" s="99" t="s">
        <v>113</v>
      </c>
      <c r="C181" s="99" t="s">
        <v>113</v>
      </c>
      <c r="D181" s="99" t="s">
        <v>113</v>
      </c>
      <c r="E181" s="99" t="s">
        <v>113</v>
      </c>
      <c r="F181" s="99" t="s">
        <v>113</v>
      </c>
      <c r="G181" s="99" t="s">
        <v>113</v>
      </c>
      <c r="H181" s="99" t="s">
        <v>113</v>
      </c>
      <c r="I181" s="99" t="s">
        <v>113</v>
      </c>
      <c r="J181" s="99" t="s">
        <v>113</v>
      </c>
      <c r="K181" s="99" t="s">
        <v>113</v>
      </c>
      <c r="L181" s="99" t="s">
        <v>113</v>
      </c>
      <c r="M181" s="99" t="s">
        <v>113</v>
      </c>
      <c r="N181" s="99" t="s">
        <v>113</v>
      </c>
      <c r="O181" s="99" t="s">
        <v>113</v>
      </c>
      <c r="P181" s="99" t="s">
        <v>113</v>
      </c>
      <c r="Q181" s="99" t="s">
        <v>113</v>
      </c>
    </row>
    <row r="182" spans="1:17" x14ac:dyDescent="0.35">
      <c r="A182" s="10" t="s">
        <v>31</v>
      </c>
      <c r="B182" s="99">
        <v>46357.518448045361</v>
      </c>
      <c r="C182" s="99">
        <v>46367.479865427726</v>
      </c>
      <c r="D182" s="99">
        <v>46375.996299641331</v>
      </c>
      <c r="E182" s="99">
        <v>46384.847073786637</v>
      </c>
      <c r="F182" s="99">
        <v>46428.890207889774</v>
      </c>
      <c r="G182" s="99">
        <v>46473.109149423988</v>
      </c>
      <c r="H182" s="99">
        <v>46520.006689542613</v>
      </c>
      <c r="I182" s="99">
        <v>46565.733752363245</v>
      </c>
      <c r="J182" s="99">
        <v>46611.185638484007</v>
      </c>
      <c r="K182" s="99">
        <v>46646.278706300523</v>
      </c>
      <c r="L182" s="99">
        <v>46694.177478079917</v>
      </c>
      <c r="M182" s="99">
        <v>46742.577152445367</v>
      </c>
      <c r="N182" s="99">
        <v>46790.088412657351</v>
      </c>
      <c r="O182" s="99">
        <v>46836.829926095961</v>
      </c>
      <c r="P182" s="99">
        <v>46861.533157104728</v>
      </c>
      <c r="Q182" s="99">
        <v>46909.184091081821</v>
      </c>
    </row>
    <row r="183" spans="1:17" x14ac:dyDescent="0.35">
      <c r="A183" s="13" t="s">
        <v>34</v>
      </c>
      <c r="B183" s="101">
        <v>22703.427423871024</v>
      </c>
      <c r="C183" s="101">
        <v>22533.856607181016</v>
      </c>
      <c r="D183" s="101">
        <v>22426.499853908415</v>
      </c>
      <c r="E183" s="101">
        <v>22540.913366416433</v>
      </c>
      <c r="F183" s="101">
        <v>22039.676299634841</v>
      </c>
      <c r="G183" s="101">
        <v>22026.860173657129</v>
      </c>
      <c r="H183" s="101">
        <v>22087.180139238655</v>
      </c>
      <c r="I183" s="101">
        <v>22190.870779454413</v>
      </c>
      <c r="J183" s="101">
        <v>21005.005708568202</v>
      </c>
      <c r="K183" s="101">
        <v>20633.754312513342</v>
      </c>
      <c r="L183" s="101">
        <v>20930.882044109159</v>
      </c>
      <c r="M183" s="101">
        <v>21146.241967273236</v>
      </c>
      <c r="N183" s="101">
        <v>21145.267057124631</v>
      </c>
      <c r="O183" s="101">
        <v>20961.790915780955</v>
      </c>
      <c r="P183" s="101">
        <v>21269.276675697391</v>
      </c>
      <c r="Q183" s="101">
        <v>21514.909410203767</v>
      </c>
    </row>
    <row r="184" spans="1:17" x14ac:dyDescent="0.35">
      <c r="A184" s="12" t="s">
        <v>35</v>
      </c>
      <c r="B184" s="100">
        <v>20822.095953667558</v>
      </c>
      <c r="C184" s="100">
        <v>20362.555563854614</v>
      </c>
      <c r="D184" s="100">
        <v>20207.959679414293</v>
      </c>
      <c r="E184" s="100">
        <v>20106.181915301684</v>
      </c>
      <c r="F184" s="100">
        <v>19590.53147156319</v>
      </c>
      <c r="G184" s="100">
        <v>19444.576303176338</v>
      </c>
      <c r="H184" s="100">
        <v>19516.213857667586</v>
      </c>
      <c r="I184" s="100">
        <v>19521.52464426792</v>
      </c>
      <c r="J184" s="100">
        <v>18478.050730069786</v>
      </c>
      <c r="K184" s="100">
        <v>18581.064375771777</v>
      </c>
      <c r="L184" s="100">
        <v>18952.360830095007</v>
      </c>
      <c r="M184" s="100">
        <v>19037.298373102396</v>
      </c>
      <c r="N184" s="100">
        <v>19211.840369337653</v>
      </c>
      <c r="O184" s="100">
        <v>19244.973483675665</v>
      </c>
      <c r="P184" s="100">
        <v>19696.28332424246</v>
      </c>
      <c r="Q184" s="100">
        <v>20292.53684369781</v>
      </c>
    </row>
    <row r="185" spans="1:17" x14ac:dyDescent="0.35">
      <c r="A185" s="10" t="s">
        <v>22</v>
      </c>
      <c r="B185" s="99">
        <v>17417.778279690541</v>
      </c>
      <c r="C185" s="99">
        <v>16705.102750676353</v>
      </c>
      <c r="D185" s="99">
        <v>16519.167390510138</v>
      </c>
      <c r="E185" s="99">
        <v>16410.666833956013</v>
      </c>
      <c r="F185" s="99">
        <v>15605.950890050637</v>
      </c>
      <c r="G185" s="99">
        <v>15410.26181957412</v>
      </c>
      <c r="H185" s="99">
        <v>15514.373583122158</v>
      </c>
      <c r="I185" s="99">
        <v>15523.408487703116</v>
      </c>
      <c r="J185" s="99">
        <v>13907.709354858276</v>
      </c>
      <c r="K185" s="99">
        <v>14062.751681333039</v>
      </c>
      <c r="L185" s="99">
        <v>14643.514235453753</v>
      </c>
      <c r="M185" s="99">
        <v>14545.616440801374</v>
      </c>
      <c r="N185" s="99">
        <v>14528.958196387692</v>
      </c>
      <c r="O185" s="99">
        <v>14299.485627454575</v>
      </c>
      <c r="P185" s="99">
        <v>14675.732175214811</v>
      </c>
      <c r="Q185" s="99">
        <v>15262.437905726016</v>
      </c>
    </row>
    <row r="186" spans="1:17" x14ac:dyDescent="0.35">
      <c r="A186" s="10" t="s">
        <v>24</v>
      </c>
      <c r="B186" s="99">
        <v>21287.210010392693</v>
      </c>
      <c r="C186" s="99">
        <v>20853.314806792405</v>
      </c>
      <c r="D186" s="99">
        <v>20695.260451908365</v>
      </c>
      <c r="E186" s="99">
        <v>20574.065034096882</v>
      </c>
      <c r="F186" s="99">
        <v>20059.601671359178</v>
      </c>
      <c r="G186" s="99">
        <v>19890.629874446069</v>
      </c>
      <c r="H186" s="99">
        <v>19904.29861454522</v>
      </c>
      <c r="I186" s="99">
        <v>19853.401555429347</v>
      </c>
      <c r="J186" s="99">
        <v>18815.160836171493</v>
      </c>
      <c r="K186" s="99">
        <v>18876.795301284259</v>
      </c>
      <c r="L186" s="99">
        <v>19212.361127005272</v>
      </c>
      <c r="M186" s="99">
        <v>19306.437351374425</v>
      </c>
      <c r="N186" s="99">
        <v>19490.846753888134</v>
      </c>
      <c r="O186" s="99">
        <v>19540.378669650454</v>
      </c>
      <c r="P186" s="99">
        <v>19998.091634663524</v>
      </c>
      <c r="Q186" s="99">
        <v>20597.19602176686</v>
      </c>
    </row>
    <row r="187" spans="1:17" x14ac:dyDescent="0.35">
      <c r="A187" s="10" t="s">
        <v>26</v>
      </c>
      <c r="B187" s="99">
        <v>19531.276322774473</v>
      </c>
      <c r="C187" s="99">
        <v>19126.686636697668</v>
      </c>
      <c r="D187" s="99">
        <v>19033.656652338908</v>
      </c>
      <c r="E187" s="99">
        <v>18986.907376527481</v>
      </c>
      <c r="F187" s="99">
        <v>18510.785461093972</v>
      </c>
      <c r="G187" s="99">
        <v>18406.967455567665</v>
      </c>
      <c r="H187" s="99">
        <v>18490.641380693123</v>
      </c>
      <c r="I187" s="99">
        <v>18514.808689112178</v>
      </c>
      <c r="J187" s="99">
        <v>17494.225242452456</v>
      </c>
      <c r="K187" s="99">
        <v>17613.957501966281</v>
      </c>
      <c r="L187" s="99">
        <v>18010.191635136682</v>
      </c>
      <c r="M187" s="99">
        <v>18117.331209741653</v>
      </c>
      <c r="N187" s="99">
        <v>18313.972421807455</v>
      </c>
      <c r="O187" s="99">
        <v>18369.709019665763</v>
      </c>
      <c r="P187" s="99">
        <v>18835.343463824047</v>
      </c>
      <c r="Q187" s="99">
        <v>19447.367246316742</v>
      </c>
    </row>
    <row r="188" spans="1:17" x14ac:dyDescent="0.35">
      <c r="A188" s="10" t="s">
        <v>28</v>
      </c>
      <c r="B188" s="99" t="s">
        <v>113</v>
      </c>
      <c r="C188" s="99" t="s">
        <v>113</v>
      </c>
      <c r="D188" s="99" t="s">
        <v>113</v>
      </c>
      <c r="E188" s="99" t="s">
        <v>113</v>
      </c>
      <c r="F188" s="99" t="s">
        <v>113</v>
      </c>
      <c r="G188" s="99" t="s">
        <v>113</v>
      </c>
      <c r="H188" s="99" t="s">
        <v>113</v>
      </c>
      <c r="I188" s="99" t="s">
        <v>113</v>
      </c>
      <c r="J188" s="99" t="s">
        <v>113</v>
      </c>
      <c r="K188" s="99" t="s">
        <v>113</v>
      </c>
      <c r="L188" s="99" t="s">
        <v>113</v>
      </c>
      <c r="M188" s="99" t="s">
        <v>113</v>
      </c>
      <c r="N188" s="99" t="s">
        <v>113</v>
      </c>
      <c r="O188" s="99" t="s">
        <v>113</v>
      </c>
      <c r="P188" s="99" t="s">
        <v>113</v>
      </c>
      <c r="Q188" s="99" t="s">
        <v>113</v>
      </c>
    </row>
    <row r="189" spans="1:17" x14ac:dyDescent="0.35">
      <c r="A189" s="10" t="s">
        <v>31</v>
      </c>
      <c r="B189" s="99" t="s">
        <v>113</v>
      </c>
      <c r="C189" s="99" t="s">
        <v>113</v>
      </c>
      <c r="D189" s="99" t="s">
        <v>113</v>
      </c>
      <c r="E189" s="99" t="s">
        <v>113</v>
      </c>
      <c r="F189" s="99">
        <v>13534.780270030491</v>
      </c>
      <c r="G189" s="99">
        <v>13539.050716527763</v>
      </c>
      <c r="H189" s="99">
        <v>13541.329964770144</v>
      </c>
      <c r="I189" s="99">
        <v>13541.527056040481</v>
      </c>
      <c r="J189" s="99">
        <v>13578.785526016312</v>
      </c>
      <c r="K189" s="99">
        <v>13582.549496576763</v>
      </c>
      <c r="L189" s="99">
        <v>13596.297897008668</v>
      </c>
      <c r="M189" s="99">
        <v>13599.49062143182</v>
      </c>
      <c r="N189" s="99">
        <v>13605.835151348367</v>
      </c>
      <c r="O189" s="99">
        <v>13607.155804253058</v>
      </c>
      <c r="P189" s="99">
        <v>13622.736174215368</v>
      </c>
      <c r="Q189" s="99">
        <v>13642.845266626451</v>
      </c>
    </row>
    <row r="190" spans="1:17" x14ac:dyDescent="0.35">
      <c r="A190" s="11" t="s">
        <v>37</v>
      </c>
      <c r="B190" s="98">
        <v>30724.977185495231</v>
      </c>
      <c r="C190" s="98">
        <v>32193.923543949742</v>
      </c>
      <c r="D190" s="98">
        <v>32632.865222925491</v>
      </c>
      <c r="E190" s="98">
        <v>34268.119528973199</v>
      </c>
      <c r="F190" s="98">
        <v>34783.29806148952</v>
      </c>
      <c r="G190" s="98">
        <v>36475.512774525261</v>
      </c>
      <c r="H190" s="98">
        <v>36982.985396523749</v>
      </c>
      <c r="I190" s="98">
        <v>38313.360995686693</v>
      </c>
      <c r="J190" s="98">
        <v>36844.886277128731</v>
      </c>
      <c r="K190" s="98">
        <v>33553.068917276229</v>
      </c>
      <c r="L190" s="98">
        <v>33565.114570371668</v>
      </c>
      <c r="M190" s="98">
        <v>34518.938580419737</v>
      </c>
      <c r="N190" s="98">
        <v>33434.948879229814</v>
      </c>
      <c r="O190" s="98">
        <v>31802.762411636322</v>
      </c>
      <c r="P190" s="98">
        <v>31162.959814188307</v>
      </c>
      <c r="Q190" s="98">
        <v>28262.052377269134</v>
      </c>
    </row>
    <row r="191" spans="1:17" x14ac:dyDescent="0.35">
      <c r="A191" s="10" t="s">
        <v>21</v>
      </c>
      <c r="B191" s="99">
        <v>29727.903241462292</v>
      </c>
      <c r="C191" s="99">
        <v>31157.788619321986</v>
      </c>
      <c r="D191" s="99">
        <v>31558.232474634642</v>
      </c>
      <c r="E191" s="99">
        <v>33208.234864888153</v>
      </c>
      <c r="F191" s="99">
        <v>33548.7836714441</v>
      </c>
      <c r="G191" s="99">
        <v>35213.876566195817</v>
      </c>
      <c r="H191" s="99">
        <v>35687.253432826692</v>
      </c>
      <c r="I191" s="99">
        <v>37003.635974557728</v>
      </c>
      <c r="J191" s="99">
        <v>35516.569048141071</v>
      </c>
      <c r="K191" s="99">
        <v>32382.058296758449</v>
      </c>
      <c r="L191" s="99">
        <v>32389.411818450862</v>
      </c>
      <c r="M191" s="99">
        <v>33049.222874332736</v>
      </c>
      <c r="N191" s="99">
        <v>31656.279664864418</v>
      </c>
      <c r="O191" s="99">
        <v>30015.422944596037</v>
      </c>
      <c r="P191" s="99">
        <v>29332.332667249568</v>
      </c>
      <c r="Q191" s="99">
        <v>26505.293478535514</v>
      </c>
    </row>
    <row r="192" spans="1:17" x14ac:dyDescent="0.35">
      <c r="A192" s="9" t="s">
        <v>38</v>
      </c>
      <c r="B192" s="96">
        <v>85000</v>
      </c>
      <c r="C192" s="96">
        <v>85000</v>
      </c>
      <c r="D192" s="96">
        <v>85000</v>
      </c>
      <c r="E192" s="96">
        <v>85000</v>
      </c>
      <c r="F192" s="96">
        <v>85000</v>
      </c>
      <c r="G192" s="96">
        <v>85000</v>
      </c>
      <c r="H192" s="96">
        <v>85000</v>
      </c>
      <c r="I192" s="96">
        <v>85000</v>
      </c>
      <c r="J192" s="96">
        <v>85000</v>
      </c>
      <c r="K192" s="96">
        <v>85000</v>
      </c>
      <c r="L192" s="96">
        <v>85000</v>
      </c>
      <c r="M192" s="96">
        <v>85000</v>
      </c>
      <c r="N192" s="96">
        <v>85000</v>
      </c>
      <c r="O192" s="96">
        <v>85000</v>
      </c>
      <c r="P192" s="96">
        <v>85000</v>
      </c>
      <c r="Q192" s="96">
        <v>85000</v>
      </c>
    </row>
    <row r="194" spans="1:17" x14ac:dyDescent="0.35">
      <c r="A194" s="14" t="s">
        <v>116</v>
      </c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</row>
    <row r="195" spans="1:17" x14ac:dyDescent="0.35">
      <c r="A195" s="13" t="s">
        <v>117</v>
      </c>
      <c r="B195" s="101">
        <v>27216.129467704934</v>
      </c>
      <c r="C195" s="101">
        <v>26251.745570689691</v>
      </c>
      <c r="D195" s="101">
        <v>26116.949517295066</v>
      </c>
      <c r="E195" s="101">
        <v>25607.355784824045</v>
      </c>
      <c r="F195" s="101">
        <v>24847.674143053569</v>
      </c>
      <c r="G195" s="101">
        <v>24266.375730751697</v>
      </c>
      <c r="H195" s="101">
        <v>24232.183384122927</v>
      </c>
      <c r="I195" s="101">
        <v>23925.855678194715</v>
      </c>
      <c r="J195" s="101">
        <v>24097.45840856131</v>
      </c>
      <c r="K195" s="101">
        <v>24086.302338630532</v>
      </c>
      <c r="L195" s="101">
        <v>23398.674521828587</v>
      </c>
      <c r="M195" s="101">
        <v>23209.355830685021</v>
      </c>
      <c r="N195" s="101">
        <v>23121.940991364329</v>
      </c>
      <c r="O195" s="101">
        <v>21920.663353618926</v>
      </c>
      <c r="P195" s="101">
        <v>22004.810639369811</v>
      </c>
      <c r="Q195" s="101">
        <v>22304.878753057124</v>
      </c>
    </row>
    <row r="196" spans="1:17" x14ac:dyDescent="0.35">
      <c r="A196" s="12" t="s">
        <v>18</v>
      </c>
      <c r="B196" s="100">
        <v>5439.3139641626576</v>
      </c>
      <c r="C196" s="100">
        <v>5410.6219462090139</v>
      </c>
      <c r="D196" s="100">
        <v>5381.6514859349991</v>
      </c>
      <c r="E196" s="100">
        <v>5574.2332232014005</v>
      </c>
      <c r="F196" s="100">
        <v>4889.9030061834637</v>
      </c>
      <c r="G196" s="100">
        <v>5077.1292993567558</v>
      </c>
      <c r="H196" s="100">
        <v>4840.8062052890109</v>
      </c>
      <c r="I196" s="100">
        <v>5047.632322570521</v>
      </c>
      <c r="J196" s="100">
        <v>4557.1517469720129</v>
      </c>
      <c r="K196" s="100">
        <v>4586.9320211186623</v>
      </c>
      <c r="L196" s="100">
        <v>4253.7678306747075</v>
      </c>
      <c r="M196" s="100">
        <v>4230.9441989518391</v>
      </c>
      <c r="N196" s="100">
        <v>4148.1986056561091</v>
      </c>
      <c r="O196" s="100">
        <v>4008.592397801438</v>
      </c>
      <c r="P196" s="100">
        <v>4143.2372571832302</v>
      </c>
      <c r="Q196" s="100">
        <v>4145.3950684383653</v>
      </c>
    </row>
    <row r="197" spans="1:17" x14ac:dyDescent="0.35">
      <c r="A197" s="11" t="s">
        <v>20</v>
      </c>
      <c r="B197" s="98">
        <v>26165.378917874241</v>
      </c>
      <c r="C197" s="98">
        <v>25264.561909072687</v>
      </c>
      <c r="D197" s="98">
        <v>25424.016220060679</v>
      </c>
      <c r="E197" s="98">
        <v>24803.376951095644</v>
      </c>
      <c r="F197" s="98">
        <v>24233.405685178292</v>
      </c>
      <c r="G197" s="98">
        <v>23586.96330998253</v>
      </c>
      <c r="H197" s="98">
        <v>23638.773481801414</v>
      </c>
      <c r="I197" s="98">
        <v>23338.50750421976</v>
      </c>
      <c r="J197" s="98">
        <v>23459.815523349724</v>
      </c>
      <c r="K197" s="98">
        <v>23407.58644015728</v>
      </c>
      <c r="L197" s="98">
        <v>22660.125785162294</v>
      </c>
      <c r="M197" s="98">
        <v>22539.078245432251</v>
      </c>
      <c r="N197" s="98">
        <v>22460.924992871678</v>
      </c>
      <c r="O197" s="98">
        <v>21298.453580509318</v>
      </c>
      <c r="P197" s="98">
        <v>21414.429202623644</v>
      </c>
      <c r="Q197" s="98">
        <v>21738.476967607981</v>
      </c>
    </row>
    <row r="198" spans="1:17" x14ac:dyDescent="0.35">
      <c r="A198" s="10" t="s">
        <v>22</v>
      </c>
      <c r="B198" s="99">
        <v>25307.564381909109</v>
      </c>
      <c r="C198" s="99">
        <v>24322.477978774903</v>
      </c>
      <c r="D198" s="99">
        <v>24412.69439745387</v>
      </c>
      <c r="E198" s="99">
        <v>23659.980176031168</v>
      </c>
      <c r="F198" s="99">
        <v>22965.646438892549</v>
      </c>
      <c r="G198" s="99">
        <v>22159.864513533714</v>
      </c>
      <c r="H198" s="99">
        <v>22021.919481907917</v>
      </c>
      <c r="I198" s="99">
        <v>21472.448414698505</v>
      </c>
      <c r="J198" s="99">
        <v>21265.591667084049</v>
      </c>
      <c r="K198" s="99">
        <v>21037.290880796554</v>
      </c>
      <c r="L198" s="99">
        <v>20224.482255832194</v>
      </c>
      <c r="M198" s="99">
        <v>19896.509263007963</v>
      </c>
      <c r="N198" s="99">
        <v>19604.208120765903</v>
      </c>
      <c r="O198" s="99">
        <v>18448.973300731192</v>
      </c>
      <c r="P198" s="99">
        <v>18346.005444302289</v>
      </c>
      <c r="Q198" s="99">
        <v>18534.100667438055</v>
      </c>
    </row>
    <row r="199" spans="1:17" x14ac:dyDescent="0.35">
      <c r="A199" s="10" t="s">
        <v>24</v>
      </c>
      <c r="B199" s="99">
        <v>32003.994094200942</v>
      </c>
      <c r="C199" s="99">
        <v>31213.208536432139</v>
      </c>
      <c r="D199" s="99">
        <v>31123.66364883495</v>
      </c>
      <c r="E199" s="99">
        <v>30518.92962097489</v>
      </c>
      <c r="F199" s="99">
        <v>29836.155817945808</v>
      </c>
      <c r="G199" s="99">
        <v>29201.6339223084</v>
      </c>
      <c r="H199" s="99">
        <v>29097.467599133532</v>
      </c>
      <c r="I199" s="99">
        <v>29619.232172532007</v>
      </c>
      <c r="J199" s="99">
        <v>29880.833448323985</v>
      </c>
      <c r="K199" s="99">
        <v>29787.586539613359</v>
      </c>
      <c r="L199" s="99">
        <v>28643.774624942533</v>
      </c>
      <c r="M199" s="99">
        <v>28450.850573577442</v>
      </c>
      <c r="N199" s="99">
        <v>28307.333638882475</v>
      </c>
      <c r="O199" s="99">
        <v>26482.058710712474</v>
      </c>
      <c r="P199" s="99">
        <v>26766.12541160308</v>
      </c>
      <c r="Q199" s="99">
        <v>27015.131737668522</v>
      </c>
    </row>
    <row r="200" spans="1:17" x14ac:dyDescent="0.35">
      <c r="A200" s="10" t="s">
        <v>26</v>
      </c>
      <c r="B200" s="99">
        <v>15892.873191003087</v>
      </c>
      <c r="C200" s="99">
        <v>15750.107566553752</v>
      </c>
      <c r="D200" s="99">
        <v>15508.183822409153</v>
      </c>
      <c r="E200" s="99">
        <v>15526.12731293901</v>
      </c>
      <c r="F200" s="99">
        <v>15498.093017156285</v>
      </c>
      <c r="G200" s="99">
        <v>15488.303922083487</v>
      </c>
      <c r="H200" s="99">
        <v>15715.751313860097</v>
      </c>
      <c r="I200" s="99">
        <v>16080.612238931741</v>
      </c>
      <c r="J200" s="99">
        <v>16569.398492239448</v>
      </c>
      <c r="K200" s="99">
        <v>16468.055841837471</v>
      </c>
      <c r="L200" s="99">
        <v>16168.398455092776</v>
      </c>
      <c r="M200" s="99">
        <v>16122.125746567839</v>
      </c>
      <c r="N200" s="99">
        <v>15957.299357041926</v>
      </c>
      <c r="O200" s="99">
        <v>15244.701060300435</v>
      </c>
      <c r="P200" s="99">
        <v>15632.827854207475</v>
      </c>
      <c r="Q200" s="99">
        <v>16106.206648976746</v>
      </c>
    </row>
    <row r="201" spans="1:17" x14ac:dyDescent="0.35">
      <c r="A201" s="10" t="s">
        <v>28</v>
      </c>
      <c r="B201" s="99" t="s">
        <v>113</v>
      </c>
      <c r="C201" s="99" t="s">
        <v>113</v>
      </c>
      <c r="D201" s="99" t="s">
        <v>113</v>
      </c>
      <c r="E201" s="99" t="s">
        <v>113</v>
      </c>
      <c r="F201" s="99" t="s">
        <v>113</v>
      </c>
      <c r="G201" s="99" t="s">
        <v>113</v>
      </c>
      <c r="H201" s="99" t="s">
        <v>113</v>
      </c>
      <c r="I201" s="99" t="s">
        <v>113</v>
      </c>
      <c r="J201" s="99" t="s">
        <v>113</v>
      </c>
      <c r="K201" s="99" t="s">
        <v>113</v>
      </c>
      <c r="L201" s="99" t="s">
        <v>113</v>
      </c>
      <c r="M201" s="99" t="s">
        <v>113</v>
      </c>
      <c r="N201" s="99" t="s">
        <v>113</v>
      </c>
      <c r="O201" s="99" t="s">
        <v>113</v>
      </c>
      <c r="P201" s="99" t="s">
        <v>113</v>
      </c>
      <c r="Q201" s="99" t="s">
        <v>113</v>
      </c>
    </row>
    <row r="202" spans="1:17" x14ac:dyDescent="0.35">
      <c r="A202" s="10" t="s">
        <v>30</v>
      </c>
      <c r="B202" s="99" t="s">
        <v>113</v>
      </c>
      <c r="C202" s="99" t="s">
        <v>113</v>
      </c>
      <c r="D202" s="99" t="s">
        <v>113</v>
      </c>
      <c r="E202" s="99" t="s">
        <v>113</v>
      </c>
      <c r="F202" s="99" t="s">
        <v>113</v>
      </c>
      <c r="G202" s="99" t="s">
        <v>113</v>
      </c>
      <c r="H202" s="99" t="s">
        <v>113</v>
      </c>
      <c r="I202" s="99" t="s">
        <v>113</v>
      </c>
      <c r="J202" s="99" t="s">
        <v>113</v>
      </c>
      <c r="K202" s="99" t="s">
        <v>113</v>
      </c>
      <c r="L202" s="99" t="s">
        <v>113</v>
      </c>
      <c r="M202" s="99" t="s">
        <v>113</v>
      </c>
      <c r="N202" s="99" t="s">
        <v>113</v>
      </c>
      <c r="O202" s="99">
        <v>18714.462516223331</v>
      </c>
      <c r="P202" s="99">
        <v>18649.380966572691</v>
      </c>
      <c r="Q202" s="99">
        <v>18817.088402450816</v>
      </c>
    </row>
    <row r="203" spans="1:17" x14ac:dyDescent="0.35">
      <c r="A203" s="10" t="s">
        <v>31</v>
      </c>
      <c r="B203" s="99" t="s">
        <v>113</v>
      </c>
      <c r="C203" s="99" t="s">
        <v>113</v>
      </c>
      <c r="D203" s="99" t="s">
        <v>113</v>
      </c>
      <c r="E203" s="99" t="s">
        <v>113</v>
      </c>
      <c r="F203" s="99" t="s">
        <v>113</v>
      </c>
      <c r="G203" s="99" t="s">
        <v>113</v>
      </c>
      <c r="H203" s="99" t="s">
        <v>113</v>
      </c>
      <c r="I203" s="99" t="s">
        <v>113</v>
      </c>
      <c r="J203" s="99" t="s">
        <v>113</v>
      </c>
      <c r="K203" s="99" t="s">
        <v>113</v>
      </c>
      <c r="L203" s="99">
        <v>16531.611206731464</v>
      </c>
      <c r="M203" s="99">
        <v>16398.532794408191</v>
      </c>
      <c r="N203" s="99">
        <v>16311.707102596725</v>
      </c>
      <c r="O203" s="99">
        <v>16126.775353743553</v>
      </c>
      <c r="P203" s="99">
        <v>16108.417141157479</v>
      </c>
      <c r="Q203" s="99">
        <v>15716.765209558269</v>
      </c>
    </row>
    <row r="204" spans="1:17" x14ac:dyDescent="0.35">
      <c r="A204" s="11" t="s">
        <v>32</v>
      </c>
      <c r="B204" s="98">
        <v>1078627.4465742342</v>
      </c>
      <c r="C204" s="98">
        <v>1084595.7600523785</v>
      </c>
      <c r="D204" s="98">
        <v>945005.61167227838</v>
      </c>
      <c r="E204" s="98">
        <v>1024854.386198924</v>
      </c>
      <c r="F204" s="98">
        <v>929429.00255866337</v>
      </c>
      <c r="G204" s="98">
        <v>984890.87856743147</v>
      </c>
      <c r="H204" s="98">
        <v>940691.63232395623</v>
      </c>
      <c r="I204" s="98">
        <v>942279.78117673332</v>
      </c>
      <c r="J204" s="98">
        <v>992318.96283798781</v>
      </c>
      <c r="K204" s="98">
        <v>1050937.1047487638</v>
      </c>
      <c r="L204" s="98">
        <v>1077928.1381241251</v>
      </c>
      <c r="M204" s="98">
        <v>1047978.8978398802</v>
      </c>
      <c r="N204" s="98">
        <v>1049244.8798290475</v>
      </c>
      <c r="O204" s="98">
        <v>1010734.5314196117</v>
      </c>
      <c r="P204" s="98">
        <v>996363.63636363635</v>
      </c>
      <c r="Q204" s="98">
        <v>999510.04409603134</v>
      </c>
    </row>
    <row r="205" spans="1:17" x14ac:dyDescent="0.35">
      <c r="A205" s="10" t="s">
        <v>22</v>
      </c>
      <c r="B205" s="99" t="s">
        <v>113</v>
      </c>
      <c r="C205" s="99" t="s">
        <v>113</v>
      </c>
      <c r="D205" s="99" t="s">
        <v>113</v>
      </c>
      <c r="E205" s="99" t="s">
        <v>113</v>
      </c>
      <c r="F205" s="99" t="s">
        <v>113</v>
      </c>
      <c r="G205" s="99" t="s">
        <v>113</v>
      </c>
      <c r="H205" s="99" t="s">
        <v>113</v>
      </c>
      <c r="I205" s="99" t="s">
        <v>113</v>
      </c>
      <c r="J205" s="99" t="s">
        <v>113</v>
      </c>
      <c r="K205" s="99" t="s">
        <v>113</v>
      </c>
      <c r="L205" s="99" t="s">
        <v>113</v>
      </c>
      <c r="M205" s="99" t="s">
        <v>113</v>
      </c>
      <c r="N205" s="99" t="s">
        <v>113</v>
      </c>
      <c r="O205" s="99" t="s">
        <v>113</v>
      </c>
      <c r="P205" s="99" t="s">
        <v>113</v>
      </c>
      <c r="Q205" s="99" t="s">
        <v>113</v>
      </c>
    </row>
    <row r="206" spans="1:17" x14ac:dyDescent="0.35">
      <c r="A206" s="10" t="s">
        <v>24</v>
      </c>
      <c r="B206" s="99">
        <v>1078967.4778541129</v>
      </c>
      <c r="C206" s="99">
        <v>1084934.8856210725</v>
      </c>
      <c r="D206" s="99">
        <v>945307.77860295633</v>
      </c>
      <c r="E206" s="99">
        <v>1025231.2319616891</v>
      </c>
      <c r="F206" s="99">
        <v>929755.32340272609</v>
      </c>
      <c r="G206" s="99">
        <v>985294.30933161068</v>
      </c>
      <c r="H206" s="99">
        <v>940902.87906971388</v>
      </c>
      <c r="I206" s="99">
        <v>942449.27491808322</v>
      </c>
      <c r="J206" s="99">
        <v>992612.32877130841</v>
      </c>
      <c r="K206" s="99">
        <v>1051237.1054902412</v>
      </c>
      <c r="L206" s="99">
        <v>1078244.863338039</v>
      </c>
      <c r="M206" s="99">
        <v>1048284.2067602117</v>
      </c>
      <c r="N206" s="99">
        <v>1049550.1084796332</v>
      </c>
      <c r="O206" s="99">
        <v>1010981.6336726809</v>
      </c>
      <c r="P206" s="99">
        <v>996578.98922751599</v>
      </c>
      <c r="Q206" s="99">
        <v>1000036.0577464799</v>
      </c>
    </row>
    <row r="207" spans="1:17" x14ac:dyDescent="0.35">
      <c r="A207" s="10" t="s">
        <v>26</v>
      </c>
      <c r="B207" s="99" t="s">
        <v>113</v>
      </c>
      <c r="C207" s="99" t="s">
        <v>113</v>
      </c>
      <c r="D207" s="99" t="s">
        <v>113</v>
      </c>
      <c r="E207" s="99" t="s">
        <v>113</v>
      </c>
      <c r="F207" s="99" t="s">
        <v>113</v>
      </c>
      <c r="G207" s="99" t="s">
        <v>113</v>
      </c>
      <c r="H207" s="99" t="s">
        <v>113</v>
      </c>
      <c r="I207" s="99" t="s">
        <v>113</v>
      </c>
      <c r="J207" s="99" t="s">
        <v>113</v>
      </c>
      <c r="K207" s="99" t="s">
        <v>113</v>
      </c>
      <c r="L207" s="99" t="s">
        <v>113</v>
      </c>
      <c r="M207" s="99" t="s">
        <v>113</v>
      </c>
      <c r="N207" s="99" t="s">
        <v>113</v>
      </c>
      <c r="O207" s="99" t="s">
        <v>113</v>
      </c>
      <c r="P207" s="99" t="s">
        <v>113</v>
      </c>
      <c r="Q207" s="99" t="s">
        <v>113</v>
      </c>
    </row>
    <row r="208" spans="1:17" x14ac:dyDescent="0.35">
      <c r="A208" s="10" t="s">
        <v>28</v>
      </c>
      <c r="B208" s="99" t="s">
        <v>113</v>
      </c>
      <c r="C208" s="99" t="s">
        <v>113</v>
      </c>
      <c r="D208" s="99" t="s">
        <v>113</v>
      </c>
      <c r="E208" s="99" t="s">
        <v>113</v>
      </c>
      <c r="F208" s="99" t="s">
        <v>113</v>
      </c>
      <c r="G208" s="99" t="s">
        <v>113</v>
      </c>
      <c r="H208" s="99" t="s">
        <v>113</v>
      </c>
      <c r="I208" s="99" t="s">
        <v>113</v>
      </c>
      <c r="J208" s="99" t="s">
        <v>113</v>
      </c>
      <c r="K208" s="99" t="s">
        <v>113</v>
      </c>
      <c r="L208" s="99" t="s">
        <v>113</v>
      </c>
      <c r="M208" s="99" t="s">
        <v>113</v>
      </c>
      <c r="N208" s="99" t="s">
        <v>113</v>
      </c>
      <c r="O208" s="99" t="s">
        <v>113</v>
      </c>
      <c r="P208" s="99" t="s">
        <v>113</v>
      </c>
      <c r="Q208" s="99" t="s">
        <v>113</v>
      </c>
    </row>
    <row r="209" spans="1:17" x14ac:dyDescent="0.35">
      <c r="A209" s="10" t="s">
        <v>31</v>
      </c>
      <c r="B209" s="99">
        <v>862799.87805590429</v>
      </c>
      <c r="C209" s="99">
        <v>864039.4618833001</v>
      </c>
      <c r="D209" s="99">
        <v>750213.04292599414</v>
      </c>
      <c r="E209" s="99">
        <v>810658.11676304857</v>
      </c>
      <c r="F209" s="99">
        <v>749976.12778275867</v>
      </c>
      <c r="G209" s="99">
        <v>780484.42990308243</v>
      </c>
      <c r="H209" s="99">
        <v>731308.55230112816</v>
      </c>
      <c r="I209" s="99">
        <v>747813.96193458722</v>
      </c>
      <c r="J209" s="99">
        <v>803827.15973774495</v>
      </c>
      <c r="K209" s="99">
        <v>864872.35915973492</v>
      </c>
      <c r="L209" s="99">
        <v>906411.41183987656</v>
      </c>
      <c r="M209" s="99">
        <v>900609.44036397734</v>
      </c>
      <c r="N209" s="99">
        <v>921141.34011351434</v>
      </c>
      <c r="O209" s="99">
        <v>870658.01859069243</v>
      </c>
      <c r="P209" s="99">
        <v>867835.42929949856</v>
      </c>
      <c r="Q209" s="99">
        <v>889356.27830675582</v>
      </c>
    </row>
    <row r="210" spans="1:17" x14ac:dyDescent="0.35">
      <c r="A210" s="13" t="s">
        <v>118</v>
      </c>
      <c r="B210" s="101">
        <v>60628.485858498272</v>
      </c>
      <c r="C210" s="101">
        <v>58926.075997017178</v>
      </c>
      <c r="D210" s="101">
        <v>57912.138210301491</v>
      </c>
      <c r="E210" s="101">
        <v>56886.17406367643</v>
      </c>
      <c r="F210" s="101">
        <v>53730.552522975027</v>
      </c>
      <c r="G210" s="101">
        <v>52154.129249769183</v>
      </c>
      <c r="H210" s="101">
        <v>52219.00143586153</v>
      </c>
      <c r="I210" s="101">
        <v>52311.788236467793</v>
      </c>
      <c r="J210" s="101">
        <v>49037.206970462859</v>
      </c>
      <c r="K210" s="101">
        <v>43386.349787675688</v>
      </c>
      <c r="L210" s="101">
        <v>45061.16702835686</v>
      </c>
      <c r="M210" s="101">
        <v>46246.429670020887</v>
      </c>
      <c r="N210" s="101">
        <v>47479.299897688616</v>
      </c>
      <c r="O210" s="101">
        <v>43810.643869665349</v>
      </c>
      <c r="P210" s="101">
        <v>42067.706598736535</v>
      </c>
      <c r="Q210" s="101">
        <v>44421.618173506416</v>
      </c>
    </row>
    <row r="211" spans="1:17" x14ac:dyDescent="0.35">
      <c r="A211" s="12" t="s">
        <v>35</v>
      </c>
      <c r="B211" s="100">
        <v>6434.0675217627804</v>
      </c>
      <c r="C211" s="100">
        <v>6320.0805106285625</v>
      </c>
      <c r="D211" s="100">
        <v>6278.9435209089734</v>
      </c>
      <c r="E211" s="100">
        <v>6257.1955978093811</v>
      </c>
      <c r="F211" s="100">
        <v>6138.8813522009732</v>
      </c>
      <c r="G211" s="100">
        <v>6109.3879269140134</v>
      </c>
      <c r="H211" s="100">
        <v>6141.8768220259371</v>
      </c>
      <c r="I211" s="100">
        <v>6159.3934612208022</v>
      </c>
      <c r="J211" s="100">
        <v>5906.5610914298331</v>
      </c>
      <c r="K211" s="100">
        <v>5944.4638361759762</v>
      </c>
      <c r="L211" s="100">
        <v>6044.9417890244731</v>
      </c>
      <c r="M211" s="100">
        <v>6068.3046491924115</v>
      </c>
      <c r="N211" s="100">
        <v>6114.0408987428718</v>
      </c>
      <c r="O211" s="100">
        <v>6122.6100938930267</v>
      </c>
      <c r="P211" s="100">
        <v>6238.2763624108929</v>
      </c>
      <c r="Q211" s="100">
        <v>6389.8815695934736</v>
      </c>
    </row>
    <row r="212" spans="1:17" x14ac:dyDescent="0.35">
      <c r="A212" s="10" t="s">
        <v>22</v>
      </c>
      <c r="B212" s="99">
        <v>4273.8951446769406</v>
      </c>
      <c r="C212" s="99">
        <v>4133.4146816512739</v>
      </c>
      <c r="D212" s="99">
        <v>4096.5681099317171</v>
      </c>
      <c r="E212" s="99">
        <v>4075.0283981170542</v>
      </c>
      <c r="F212" s="99">
        <v>3914.3697399082548</v>
      </c>
      <c r="G212" s="99">
        <v>3875.0532125736904</v>
      </c>
      <c r="H212" s="99">
        <v>3895.9829955533037</v>
      </c>
      <c r="I212" s="99">
        <v>3897.7979723560979</v>
      </c>
      <c r="J212" s="99">
        <v>3569.7199110780525</v>
      </c>
      <c r="K212" s="99">
        <v>3601.5205999723071</v>
      </c>
      <c r="L212" s="99">
        <v>3720.0254213329026</v>
      </c>
      <c r="M212" s="99">
        <v>3700.1161890019766</v>
      </c>
      <c r="N212" s="99">
        <v>3696.725779125693</v>
      </c>
      <c r="O212" s="99">
        <v>3649.9422175318205</v>
      </c>
      <c r="P212" s="99">
        <v>3726.5716755741296</v>
      </c>
      <c r="Q212" s="99">
        <v>3845.2872218292646</v>
      </c>
    </row>
    <row r="213" spans="1:17" x14ac:dyDescent="0.35">
      <c r="A213" s="10" t="s">
        <v>24</v>
      </c>
      <c r="B213" s="99">
        <v>6730.3903132581518</v>
      </c>
      <c r="C213" s="99">
        <v>6620.4168392889505</v>
      </c>
      <c r="D213" s="99">
        <v>6580.2436110772214</v>
      </c>
      <c r="E213" s="99">
        <v>6549.3973793329014</v>
      </c>
      <c r="F213" s="99">
        <v>6418.0500413479294</v>
      </c>
      <c r="G213" s="99">
        <v>6374.7635968939521</v>
      </c>
      <c r="H213" s="99">
        <v>6378.2679203315729</v>
      </c>
      <c r="I213" s="99">
        <v>6365.2167424815534</v>
      </c>
      <c r="J213" s="99">
        <v>6097.4971100526554</v>
      </c>
      <c r="K213" s="99">
        <v>6113.4711653532049</v>
      </c>
      <c r="L213" s="99">
        <v>6200.2592380733331</v>
      </c>
      <c r="M213" s="99">
        <v>6224.5357718378245</v>
      </c>
      <c r="N213" s="99">
        <v>6272.0544585443922</v>
      </c>
      <c r="O213" s="99">
        <v>6284.8025143949781</v>
      </c>
      <c r="P213" s="99">
        <v>6402.3011465901291</v>
      </c>
      <c r="Q213" s="99">
        <v>6555.2873968973017</v>
      </c>
    </row>
    <row r="214" spans="1:17" x14ac:dyDescent="0.35">
      <c r="A214" s="10" t="s">
        <v>26</v>
      </c>
      <c r="B214" s="99">
        <v>4916.5621936279249</v>
      </c>
      <c r="C214" s="99">
        <v>4834.9148722880336</v>
      </c>
      <c r="D214" s="99">
        <v>4816.0925320089527</v>
      </c>
      <c r="E214" s="99">
        <v>4806.6270174721858</v>
      </c>
      <c r="F214" s="99">
        <v>4709.9567127731125</v>
      </c>
      <c r="G214" s="99">
        <v>4688.8121460275761</v>
      </c>
      <c r="H214" s="99">
        <v>4705.8558354190145</v>
      </c>
      <c r="I214" s="99">
        <v>4710.7756436838436</v>
      </c>
      <c r="J214" s="99">
        <v>4501.868539852554</v>
      </c>
      <c r="K214" s="99">
        <v>4526.5007133147465</v>
      </c>
      <c r="L214" s="99">
        <v>4607.7796770114546</v>
      </c>
      <c r="M214" s="99">
        <v>4629.6953825982891</v>
      </c>
      <c r="N214" s="99">
        <v>4669.8516308209682</v>
      </c>
      <c r="O214" s="99">
        <v>4681.2179261838619</v>
      </c>
      <c r="P214" s="99">
        <v>4775.9071288296964</v>
      </c>
      <c r="Q214" s="99">
        <v>4899.6571342267171</v>
      </c>
    </row>
    <row r="215" spans="1:17" x14ac:dyDescent="0.35">
      <c r="A215" s="10" t="s">
        <v>28</v>
      </c>
      <c r="B215" s="99" t="s">
        <v>113</v>
      </c>
      <c r="C215" s="99" t="s">
        <v>113</v>
      </c>
      <c r="D215" s="99" t="s">
        <v>113</v>
      </c>
      <c r="E215" s="99" t="s">
        <v>113</v>
      </c>
      <c r="F215" s="99" t="s">
        <v>113</v>
      </c>
      <c r="G215" s="99" t="s">
        <v>113</v>
      </c>
      <c r="H215" s="99" t="s">
        <v>113</v>
      </c>
      <c r="I215" s="99" t="s">
        <v>113</v>
      </c>
      <c r="J215" s="99" t="s">
        <v>113</v>
      </c>
      <c r="K215" s="99" t="s">
        <v>113</v>
      </c>
      <c r="L215" s="99" t="s">
        <v>113</v>
      </c>
      <c r="M215" s="99" t="s">
        <v>113</v>
      </c>
      <c r="N215" s="99" t="s">
        <v>113</v>
      </c>
      <c r="O215" s="99" t="s">
        <v>113</v>
      </c>
      <c r="P215" s="99" t="s">
        <v>113</v>
      </c>
      <c r="Q215" s="99" t="s">
        <v>113</v>
      </c>
    </row>
    <row r="216" spans="1:17" x14ac:dyDescent="0.35">
      <c r="A216" s="10" t="s">
        <v>31</v>
      </c>
      <c r="B216" s="99" t="s">
        <v>113</v>
      </c>
      <c r="C216" s="99" t="s">
        <v>113</v>
      </c>
      <c r="D216" s="99" t="s">
        <v>113</v>
      </c>
      <c r="E216" s="99" t="s">
        <v>113</v>
      </c>
      <c r="F216" s="99">
        <v>3415.441358498354</v>
      </c>
      <c r="G216" s="99">
        <v>3416.3034337833783</v>
      </c>
      <c r="H216" s="99">
        <v>3416.7635235006974</v>
      </c>
      <c r="I216" s="99">
        <v>3416.8033076746246</v>
      </c>
      <c r="J216" s="99">
        <v>3424.3220978059362</v>
      </c>
      <c r="K216" s="99">
        <v>3425.081440549965</v>
      </c>
      <c r="L216" s="99">
        <v>3427.8546828876683</v>
      </c>
      <c r="M216" s="99">
        <v>3428.4986192578267</v>
      </c>
      <c r="N216" s="99">
        <v>3429.7781493845955</v>
      </c>
      <c r="O216" s="99">
        <v>3430.044476439753</v>
      </c>
      <c r="P216" s="99">
        <v>3433.1860731933639</v>
      </c>
      <c r="Q216" s="99">
        <v>3437.2397710768651</v>
      </c>
    </row>
    <row r="217" spans="1:17" x14ac:dyDescent="0.35">
      <c r="A217" s="11" t="s">
        <v>37</v>
      </c>
      <c r="B217" s="98">
        <v>291700.59110712219</v>
      </c>
      <c r="C217" s="98">
        <v>292968.90448262676</v>
      </c>
      <c r="D217" s="98">
        <v>295449.98234228662</v>
      </c>
      <c r="E217" s="98">
        <v>300747.3473347681</v>
      </c>
      <c r="F217" s="98">
        <v>301364.03236599104</v>
      </c>
      <c r="G217" s="98">
        <v>309788.26431753905</v>
      </c>
      <c r="H217" s="98">
        <v>319183.16972667718</v>
      </c>
      <c r="I217" s="98">
        <v>331066.02074727777</v>
      </c>
      <c r="J217" s="98">
        <v>319395.91354889428</v>
      </c>
      <c r="K217" s="98">
        <v>279039.81860671152</v>
      </c>
      <c r="L217" s="98">
        <v>294206.87164814648</v>
      </c>
      <c r="M217" s="98">
        <v>301013.73490933061</v>
      </c>
      <c r="N217" s="98">
        <v>310414.46821684431</v>
      </c>
      <c r="O217" s="98">
        <v>281794.5391036254</v>
      </c>
      <c r="P217" s="98">
        <v>267424.68567496253</v>
      </c>
      <c r="Q217" s="98">
        <v>254345.80265177641</v>
      </c>
    </row>
    <row r="218" spans="1:17" x14ac:dyDescent="0.35">
      <c r="A218" s="10" t="s">
        <v>21</v>
      </c>
      <c r="B218" s="97">
        <v>275332.90966065286</v>
      </c>
      <c r="C218" s="97">
        <v>275502.77048058459</v>
      </c>
      <c r="D218" s="97">
        <v>277050.11023627827</v>
      </c>
      <c r="E218" s="97">
        <v>282219.57806309435</v>
      </c>
      <c r="F218" s="97">
        <v>279904.61184686795</v>
      </c>
      <c r="G218" s="97">
        <v>287292.79668664682</v>
      </c>
      <c r="H218" s="97">
        <v>295823.26676656777</v>
      </c>
      <c r="I218" s="97">
        <v>307057.38267151464</v>
      </c>
      <c r="J218" s="97">
        <v>295880.05449932656</v>
      </c>
      <c r="K218" s="97">
        <v>259040.72113208289</v>
      </c>
      <c r="L218" s="97">
        <v>273608.79660434549</v>
      </c>
      <c r="M218" s="97">
        <v>275097.57080642151</v>
      </c>
      <c r="N218" s="97">
        <v>280168.00017295289</v>
      </c>
      <c r="O218" s="97">
        <v>251309.80218064363</v>
      </c>
      <c r="P218" s="97">
        <v>236004.38469202715</v>
      </c>
      <c r="Q218" s="97">
        <v>225617.15137579906</v>
      </c>
    </row>
    <row r="219" spans="1:17" x14ac:dyDescent="0.35">
      <c r="A219" s="9" t="s">
        <v>38</v>
      </c>
      <c r="B219" s="96">
        <v>1182663.8834929115</v>
      </c>
      <c r="C219" s="96">
        <v>1183121.3214902973</v>
      </c>
      <c r="D219" s="96">
        <v>1192080.5605456282</v>
      </c>
      <c r="E219" s="96">
        <v>1187587.7818991616</v>
      </c>
      <c r="F219" s="96">
        <v>1174275.1403056125</v>
      </c>
      <c r="G219" s="96">
        <v>1174998.8729538373</v>
      </c>
      <c r="H219" s="96">
        <v>1184850.4782423512</v>
      </c>
      <c r="I219" s="96">
        <v>1186881.2497044078</v>
      </c>
      <c r="J219" s="96">
        <v>1171909.7875773057</v>
      </c>
      <c r="K219" s="96">
        <v>1157675.9056466029</v>
      </c>
      <c r="L219" s="96">
        <v>1195335.6886198663</v>
      </c>
      <c r="M219" s="96">
        <v>1191169.2026780278</v>
      </c>
      <c r="N219" s="96">
        <v>1187283.9042589271</v>
      </c>
      <c r="O219" s="96">
        <v>1189122.9021907244</v>
      </c>
      <c r="P219" s="96">
        <v>1191466.4871402816</v>
      </c>
      <c r="Q219" s="96">
        <v>1182193.50704827</v>
      </c>
    </row>
    <row r="221" spans="1:17" x14ac:dyDescent="0.35">
      <c r="A221" s="14" t="s">
        <v>54</v>
      </c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</row>
    <row r="222" spans="1:17" x14ac:dyDescent="0.35">
      <c r="A222" s="13" t="s">
        <v>55</v>
      </c>
      <c r="B222" s="94">
        <v>1</v>
      </c>
      <c r="C222" s="94">
        <v>1</v>
      </c>
      <c r="D222" s="94">
        <v>1</v>
      </c>
      <c r="E222" s="94">
        <v>1</v>
      </c>
      <c r="F222" s="94">
        <v>1</v>
      </c>
      <c r="G222" s="94">
        <v>1</v>
      </c>
      <c r="H222" s="94">
        <v>1</v>
      </c>
      <c r="I222" s="94">
        <v>1</v>
      </c>
      <c r="J222" s="94">
        <v>1</v>
      </c>
      <c r="K222" s="94">
        <v>1</v>
      </c>
      <c r="L222" s="94">
        <v>1</v>
      </c>
      <c r="M222" s="94">
        <v>1</v>
      </c>
      <c r="N222" s="94">
        <v>1</v>
      </c>
      <c r="O222" s="94">
        <v>1</v>
      </c>
      <c r="P222" s="94">
        <v>1</v>
      </c>
      <c r="Q222" s="94">
        <v>1</v>
      </c>
    </row>
    <row r="223" spans="1:17" x14ac:dyDescent="0.35">
      <c r="A223" s="93" t="s">
        <v>18</v>
      </c>
      <c r="B223" s="92">
        <v>7.6340129030815921E-3</v>
      </c>
      <c r="C223" s="92">
        <v>7.8895498192119214E-3</v>
      </c>
      <c r="D223" s="92">
        <v>8.1394732786088195E-3</v>
      </c>
      <c r="E223" s="92">
        <v>8.9824364868678255E-3</v>
      </c>
      <c r="F223" s="92">
        <v>8.2571904741353293E-3</v>
      </c>
      <c r="G223" s="92">
        <v>8.73991390159219E-3</v>
      </c>
      <c r="H223" s="92">
        <v>8.3291086932716692E-3</v>
      </c>
      <c r="I223" s="92">
        <v>8.9443335936505546E-3</v>
      </c>
      <c r="J223" s="92">
        <v>8.3019859610474721E-3</v>
      </c>
      <c r="K223" s="92">
        <v>8.4080530748930418E-3</v>
      </c>
      <c r="L223" s="92">
        <v>7.7321069333319316E-3</v>
      </c>
      <c r="M223" s="92">
        <v>7.7558510832180768E-3</v>
      </c>
      <c r="N223" s="92">
        <v>7.4821203684192735E-3</v>
      </c>
      <c r="O223" s="92">
        <v>7.2524491460891714E-3</v>
      </c>
      <c r="P223" s="92">
        <v>7.3343196947311248E-3</v>
      </c>
      <c r="Q223" s="92">
        <v>7.382967859208874E-3</v>
      </c>
    </row>
    <row r="224" spans="1:17" x14ac:dyDescent="0.35">
      <c r="A224" s="89" t="s">
        <v>20</v>
      </c>
      <c r="B224" s="88">
        <v>0.92298655037665156</v>
      </c>
      <c r="C224" s="88">
        <v>0.92396844373757403</v>
      </c>
      <c r="D224" s="88">
        <v>0.93344391948668859</v>
      </c>
      <c r="E224" s="88">
        <v>0.92708769414988124</v>
      </c>
      <c r="F224" s="88">
        <v>0.93282132235070236</v>
      </c>
      <c r="G224" s="88">
        <v>0.92992984817233659</v>
      </c>
      <c r="H224" s="88">
        <v>0.93337357592235115</v>
      </c>
      <c r="I224" s="88">
        <v>0.93264919339084118</v>
      </c>
      <c r="J224" s="88">
        <v>0.92932655749715498</v>
      </c>
      <c r="K224" s="88">
        <v>0.92748651395023329</v>
      </c>
      <c r="L224" s="88">
        <v>0.92585059348068888</v>
      </c>
      <c r="M224" s="88">
        <v>0.92843097332078983</v>
      </c>
      <c r="N224" s="88">
        <v>0.92955097665663555</v>
      </c>
      <c r="O224" s="88">
        <v>0.93179730400654381</v>
      </c>
      <c r="P224" s="88">
        <v>0.93400188886754465</v>
      </c>
      <c r="Q224" s="88">
        <v>0.93462885131910289</v>
      </c>
    </row>
    <row r="225" spans="1:17" x14ac:dyDescent="0.35">
      <c r="A225" s="91" t="s">
        <v>22</v>
      </c>
      <c r="B225" s="90">
        <v>0.77669631075002954</v>
      </c>
      <c r="C225" s="90">
        <v>0.76627670026589445</v>
      </c>
      <c r="D225" s="90">
        <v>0.75942875660417108</v>
      </c>
      <c r="E225" s="90">
        <v>0.73520662742436316</v>
      </c>
      <c r="F225" s="90">
        <v>0.71924241714559478</v>
      </c>
      <c r="G225" s="90">
        <v>0.6950707477408361</v>
      </c>
      <c r="H225" s="90">
        <v>0.66927209495294127</v>
      </c>
      <c r="I225" s="90">
        <v>0.66069611936905626</v>
      </c>
      <c r="J225" s="90">
        <v>0.62661463923937011</v>
      </c>
      <c r="K225" s="90">
        <v>0.60660136397297049</v>
      </c>
      <c r="L225" s="90">
        <v>0.58615677917942022</v>
      </c>
      <c r="M225" s="90">
        <v>0.5654360079736136</v>
      </c>
      <c r="N225" s="90">
        <v>0.54416594499337689</v>
      </c>
      <c r="O225" s="90">
        <v>0.52001260025744611</v>
      </c>
      <c r="P225" s="90">
        <v>0.50746044427833736</v>
      </c>
      <c r="Q225" s="90">
        <v>0.49388413965268868</v>
      </c>
    </row>
    <row r="226" spans="1:17" x14ac:dyDescent="0.35">
      <c r="A226" s="91" t="s">
        <v>24</v>
      </c>
      <c r="B226" s="90">
        <v>0.14585377851813636</v>
      </c>
      <c r="C226" s="90">
        <v>0.15722259021279306</v>
      </c>
      <c r="D226" s="90">
        <v>0.17352023375863682</v>
      </c>
      <c r="E226" s="90">
        <v>0.19136432054373936</v>
      </c>
      <c r="F226" s="90">
        <v>0.21304290624024791</v>
      </c>
      <c r="G226" s="90">
        <v>0.2343077906326797</v>
      </c>
      <c r="H226" s="90">
        <v>0.26351250418386574</v>
      </c>
      <c r="I226" s="90">
        <v>0.27157672159771673</v>
      </c>
      <c r="J226" s="90">
        <v>0.30208768217309756</v>
      </c>
      <c r="K226" s="90">
        <v>0.3202845375461934</v>
      </c>
      <c r="L226" s="90">
        <v>0.3390867198917133</v>
      </c>
      <c r="M226" s="90">
        <v>0.36245316023106522</v>
      </c>
      <c r="N226" s="90">
        <v>0.3848947617639002</v>
      </c>
      <c r="O226" s="90">
        <v>0.41128626800641555</v>
      </c>
      <c r="P226" s="90">
        <v>0.42572339852304975</v>
      </c>
      <c r="Q226" s="90">
        <v>0.43923761830785457</v>
      </c>
    </row>
    <row r="227" spans="1:17" x14ac:dyDescent="0.35">
      <c r="A227" s="91" t="s">
        <v>26</v>
      </c>
      <c r="B227" s="90">
        <v>4.3646110848562599E-4</v>
      </c>
      <c r="C227" s="90">
        <v>4.6915325888654966E-4</v>
      </c>
      <c r="D227" s="90">
        <v>4.9492912388067998E-4</v>
      </c>
      <c r="E227" s="90">
        <v>5.1674618177877248E-4</v>
      </c>
      <c r="F227" s="90">
        <v>5.3599896485983286E-4</v>
      </c>
      <c r="G227" s="90">
        <v>5.5130979882077379E-4</v>
      </c>
      <c r="H227" s="90">
        <v>5.8897678554420602E-4</v>
      </c>
      <c r="I227" s="90">
        <v>3.7635242406800472E-4</v>
      </c>
      <c r="J227" s="90">
        <v>6.2423608468737941E-4</v>
      </c>
      <c r="K227" s="90">
        <v>6.0061243106958697E-4</v>
      </c>
      <c r="L227" s="90">
        <v>6.0433756416562495E-4</v>
      </c>
      <c r="M227" s="90">
        <v>5.1323557613198968E-4</v>
      </c>
      <c r="N227" s="90">
        <v>4.3012475154962618E-4</v>
      </c>
      <c r="O227" s="90">
        <v>3.7800961140906179E-4</v>
      </c>
      <c r="P227" s="90">
        <v>3.4371569336388814E-4</v>
      </c>
      <c r="Q227" s="90">
        <v>3.1574125041925822E-4</v>
      </c>
    </row>
    <row r="228" spans="1:17" x14ac:dyDescent="0.35">
      <c r="A228" s="91" t="s">
        <v>28</v>
      </c>
      <c r="B228" s="90">
        <v>0</v>
      </c>
      <c r="C228" s="90">
        <v>0</v>
      </c>
      <c r="D228" s="90">
        <v>0</v>
      </c>
      <c r="E228" s="90">
        <v>0</v>
      </c>
      <c r="F228" s="90">
        <v>0</v>
      </c>
      <c r="G228" s="90">
        <v>0</v>
      </c>
      <c r="H228" s="90">
        <v>0</v>
      </c>
      <c r="I228" s="90">
        <v>0</v>
      </c>
      <c r="J228" s="90">
        <v>0</v>
      </c>
      <c r="K228" s="90">
        <v>0</v>
      </c>
      <c r="L228" s="90">
        <v>0</v>
      </c>
      <c r="M228" s="90">
        <v>0</v>
      </c>
      <c r="N228" s="90">
        <v>0</v>
      </c>
      <c r="O228" s="90">
        <v>0</v>
      </c>
      <c r="P228" s="90">
        <v>0</v>
      </c>
      <c r="Q228" s="90">
        <v>0</v>
      </c>
    </row>
    <row r="229" spans="1:17" x14ac:dyDescent="0.35">
      <c r="A229" s="91" t="s">
        <v>30</v>
      </c>
      <c r="B229" s="90">
        <v>0</v>
      </c>
      <c r="C229" s="90">
        <v>0</v>
      </c>
      <c r="D229" s="90">
        <v>0</v>
      </c>
      <c r="E229" s="90">
        <v>0</v>
      </c>
      <c r="F229" s="90">
        <v>0</v>
      </c>
      <c r="G229" s="90">
        <v>0</v>
      </c>
      <c r="H229" s="90">
        <v>0</v>
      </c>
      <c r="I229" s="90">
        <v>0</v>
      </c>
      <c r="J229" s="90">
        <v>0</v>
      </c>
      <c r="K229" s="90">
        <v>0</v>
      </c>
      <c r="L229" s="90">
        <v>0</v>
      </c>
      <c r="M229" s="90">
        <v>0</v>
      </c>
      <c r="N229" s="90">
        <v>0</v>
      </c>
      <c r="O229" s="90">
        <v>2.2867468553290451E-6</v>
      </c>
      <c r="P229" s="90">
        <v>2.057121012204088E-4</v>
      </c>
      <c r="Q229" s="90">
        <v>7.1113177433670407E-4</v>
      </c>
    </row>
    <row r="230" spans="1:17" x14ac:dyDescent="0.35">
      <c r="A230" s="91" t="s">
        <v>31</v>
      </c>
      <c r="B230" s="90">
        <v>0</v>
      </c>
      <c r="C230" s="90">
        <v>0</v>
      </c>
      <c r="D230" s="90">
        <v>0</v>
      </c>
      <c r="E230" s="90">
        <v>0</v>
      </c>
      <c r="F230" s="90">
        <v>0</v>
      </c>
      <c r="G230" s="90">
        <v>0</v>
      </c>
      <c r="H230" s="90">
        <v>0</v>
      </c>
      <c r="I230" s="90">
        <v>0</v>
      </c>
      <c r="J230" s="90">
        <v>0</v>
      </c>
      <c r="K230" s="90">
        <v>0</v>
      </c>
      <c r="L230" s="90">
        <v>2.7568453896567985E-6</v>
      </c>
      <c r="M230" s="90">
        <v>2.8569539979191593E-5</v>
      </c>
      <c r="N230" s="90">
        <v>6.0145147808762952E-5</v>
      </c>
      <c r="O230" s="90">
        <v>1.1813938441778922E-4</v>
      </c>
      <c r="P230" s="90">
        <v>2.6861827157323437E-4</v>
      </c>
      <c r="Q230" s="90">
        <v>4.8022033380362044E-4</v>
      </c>
    </row>
    <row r="231" spans="1:17" x14ac:dyDescent="0.35">
      <c r="A231" s="89" t="s">
        <v>32</v>
      </c>
      <c r="B231" s="88">
        <v>6.9379436720266821E-2</v>
      </c>
      <c r="C231" s="88">
        <v>6.8142006443214123E-2</v>
      </c>
      <c r="D231" s="88">
        <v>5.8416607234702628E-2</v>
      </c>
      <c r="E231" s="88">
        <v>6.392986936325086E-2</v>
      </c>
      <c r="F231" s="88">
        <v>5.8921487175162365E-2</v>
      </c>
      <c r="G231" s="88">
        <v>6.1330237926071167E-2</v>
      </c>
      <c r="H231" s="88">
        <v>5.829731538437722E-2</v>
      </c>
      <c r="I231" s="88">
        <v>5.8406473015508345E-2</v>
      </c>
      <c r="J231" s="88">
        <v>6.2371456541797592E-2</v>
      </c>
      <c r="K231" s="88">
        <v>6.4105432974873713E-2</v>
      </c>
      <c r="L231" s="88">
        <v>6.6417299585979181E-2</v>
      </c>
      <c r="M231" s="88">
        <v>6.3813175595992019E-2</v>
      </c>
      <c r="N231" s="88">
        <v>6.2966902974945185E-2</v>
      </c>
      <c r="O231" s="88">
        <v>6.0950246847366898E-2</v>
      </c>
      <c r="P231" s="88">
        <v>5.8663791437724183E-2</v>
      </c>
      <c r="Q231" s="88">
        <v>5.7988180821688308E-2</v>
      </c>
    </row>
    <row r="232" spans="1:17" x14ac:dyDescent="0.35">
      <c r="A232" s="91" t="s">
        <v>22</v>
      </c>
      <c r="B232" s="90">
        <v>0</v>
      </c>
      <c r="C232" s="90">
        <v>0</v>
      </c>
      <c r="D232" s="90">
        <v>0</v>
      </c>
      <c r="E232" s="90">
        <v>0</v>
      </c>
      <c r="F232" s="90">
        <v>0</v>
      </c>
      <c r="G232" s="90">
        <v>0</v>
      </c>
      <c r="H232" s="90">
        <v>0</v>
      </c>
      <c r="I232" s="90">
        <v>0</v>
      </c>
      <c r="J232" s="90">
        <v>0</v>
      </c>
      <c r="K232" s="90">
        <v>0</v>
      </c>
      <c r="L232" s="90">
        <v>0</v>
      </c>
      <c r="M232" s="90">
        <v>0</v>
      </c>
      <c r="N232" s="90">
        <v>0</v>
      </c>
      <c r="O232" s="90">
        <v>0</v>
      </c>
      <c r="P232" s="90">
        <v>0</v>
      </c>
      <c r="Q232" s="90">
        <v>0</v>
      </c>
    </row>
    <row r="233" spans="1:17" x14ac:dyDescent="0.35">
      <c r="A233" s="91" t="s">
        <v>24</v>
      </c>
      <c r="B233" s="90">
        <v>6.9292140056351648E-2</v>
      </c>
      <c r="C233" s="90">
        <v>6.805866626804008E-2</v>
      </c>
      <c r="D233" s="90">
        <v>5.8344780200348799E-2</v>
      </c>
      <c r="E233" s="90">
        <v>6.3841058167313114E-2</v>
      </c>
      <c r="F233" s="90">
        <v>5.8835187273280701E-2</v>
      </c>
      <c r="G233" s="90">
        <v>6.1234503334504059E-2</v>
      </c>
      <c r="H233" s="90">
        <v>5.8251636821537799E-2</v>
      </c>
      <c r="I233" s="90">
        <v>5.8366107852865078E-2</v>
      </c>
      <c r="J233" s="90">
        <v>6.2292943992507913E-2</v>
      </c>
      <c r="K233" s="90">
        <v>6.4020509316369656E-2</v>
      </c>
      <c r="L233" s="90">
        <v>6.631435780102729E-2</v>
      </c>
      <c r="M233" s="90">
        <v>6.3699797929156698E-2</v>
      </c>
      <c r="N233" s="90">
        <v>6.2835503882919433E-2</v>
      </c>
      <c r="O233" s="90">
        <v>6.0857791526504126E-2</v>
      </c>
      <c r="P233" s="90">
        <v>5.8578321227329005E-2</v>
      </c>
      <c r="Q233" s="90">
        <v>5.7742960291781865E-2</v>
      </c>
    </row>
    <row r="234" spans="1:17" x14ac:dyDescent="0.35">
      <c r="A234" s="91" t="s">
        <v>26</v>
      </c>
      <c r="B234" s="90">
        <v>0</v>
      </c>
      <c r="C234" s="90">
        <v>0</v>
      </c>
      <c r="D234" s="90">
        <v>0</v>
      </c>
      <c r="E234" s="90">
        <v>0</v>
      </c>
      <c r="F234" s="90">
        <v>0</v>
      </c>
      <c r="G234" s="90">
        <v>0</v>
      </c>
      <c r="H234" s="90">
        <v>0</v>
      </c>
      <c r="I234" s="90">
        <v>0</v>
      </c>
      <c r="J234" s="90">
        <v>0</v>
      </c>
      <c r="K234" s="90">
        <v>0</v>
      </c>
      <c r="L234" s="90">
        <v>0</v>
      </c>
      <c r="M234" s="90">
        <v>0</v>
      </c>
      <c r="N234" s="90">
        <v>0</v>
      </c>
      <c r="O234" s="90">
        <v>0</v>
      </c>
      <c r="P234" s="90">
        <v>0</v>
      </c>
      <c r="Q234" s="90">
        <v>0</v>
      </c>
    </row>
    <row r="235" spans="1:17" x14ac:dyDescent="0.35">
      <c r="A235" s="91" t="s">
        <v>28</v>
      </c>
      <c r="B235" s="90">
        <v>0</v>
      </c>
      <c r="C235" s="90">
        <v>0</v>
      </c>
      <c r="D235" s="90">
        <v>0</v>
      </c>
      <c r="E235" s="90">
        <v>0</v>
      </c>
      <c r="F235" s="90">
        <v>0</v>
      </c>
      <c r="G235" s="90">
        <v>0</v>
      </c>
      <c r="H235" s="90">
        <v>0</v>
      </c>
      <c r="I235" s="90">
        <v>0</v>
      </c>
      <c r="J235" s="90">
        <v>0</v>
      </c>
      <c r="K235" s="90">
        <v>0</v>
      </c>
      <c r="L235" s="90">
        <v>0</v>
      </c>
      <c r="M235" s="90">
        <v>0</v>
      </c>
      <c r="N235" s="90">
        <v>0</v>
      </c>
      <c r="O235" s="90">
        <v>0</v>
      </c>
      <c r="P235" s="90">
        <v>0</v>
      </c>
      <c r="Q235" s="90">
        <v>0</v>
      </c>
    </row>
    <row r="236" spans="1:17" x14ac:dyDescent="0.35">
      <c r="A236" s="91" t="s">
        <v>31</v>
      </c>
      <c r="B236" s="90">
        <v>8.7296663915173908E-5</v>
      </c>
      <c r="C236" s="90">
        <v>8.334017517404935E-5</v>
      </c>
      <c r="D236" s="90">
        <v>7.1827034353828134E-5</v>
      </c>
      <c r="E236" s="90">
        <v>8.8811195937759914E-5</v>
      </c>
      <c r="F236" s="90">
        <v>8.6299901881667501E-5</v>
      </c>
      <c r="G236" s="90">
        <v>9.5734591567100103E-5</v>
      </c>
      <c r="H236" s="90">
        <v>4.5678562839419134E-5</v>
      </c>
      <c r="I236" s="90">
        <v>4.0365162643264488E-5</v>
      </c>
      <c r="J236" s="90">
        <v>7.8512549289685781E-5</v>
      </c>
      <c r="K236" s="90">
        <v>8.4923658504058438E-5</v>
      </c>
      <c r="L236" s="90">
        <v>1.0294178495188821E-4</v>
      </c>
      <c r="M236" s="90">
        <v>1.1337766683532538E-4</v>
      </c>
      <c r="N236" s="90">
        <v>1.3139909202573741E-4</v>
      </c>
      <c r="O236" s="90">
        <v>9.2455320862772571E-5</v>
      </c>
      <c r="P236" s="90">
        <v>8.5470210395179069E-5</v>
      </c>
      <c r="Q236" s="90">
        <v>2.4522052990644721E-4</v>
      </c>
    </row>
    <row r="237" spans="1:17" x14ac:dyDescent="0.35">
      <c r="A237" s="13" t="s">
        <v>56</v>
      </c>
      <c r="B237" s="94">
        <v>1</v>
      </c>
      <c r="C237" s="94">
        <v>1</v>
      </c>
      <c r="D237" s="94">
        <v>1</v>
      </c>
      <c r="E237" s="94">
        <v>1</v>
      </c>
      <c r="F237" s="94">
        <v>1</v>
      </c>
      <c r="G237" s="94">
        <v>1</v>
      </c>
      <c r="H237" s="94">
        <v>1</v>
      </c>
      <c r="I237" s="94">
        <v>1</v>
      </c>
      <c r="J237" s="94">
        <v>1</v>
      </c>
      <c r="K237" s="94">
        <v>1</v>
      </c>
      <c r="L237" s="94">
        <v>1</v>
      </c>
      <c r="M237" s="94">
        <v>1</v>
      </c>
      <c r="N237" s="94">
        <v>1</v>
      </c>
      <c r="O237" s="94">
        <v>1</v>
      </c>
      <c r="P237" s="94">
        <v>1</v>
      </c>
      <c r="Q237" s="94">
        <v>1</v>
      </c>
    </row>
    <row r="238" spans="1:17" x14ac:dyDescent="0.35">
      <c r="A238" s="93" t="s">
        <v>35</v>
      </c>
      <c r="B238" s="92">
        <v>8.5961820325053631E-2</v>
      </c>
      <c r="C238" s="92">
        <v>8.757099069253714E-2</v>
      </c>
      <c r="D238" s="92">
        <v>8.9062522600485722E-2</v>
      </c>
      <c r="E238" s="92">
        <v>9.1084585937196191E-2</v>
      </c>
      <c r="F238" s="92">
        <v>9.5834954357083502E-2</v>
      </c>
      <c r="G238" s="92">
        <v>9.9379732540204935E-2</v>
      </c>
      <c r="H238" s="92">
        <v>0.10030530101077025</v>
      </c>
      <c r="I238" s="92">
        <v>0.10101858517936498</v>
      </c>
      <c r="J238" s="92">
        <v>0.10387870803533016</v>
      </c>
      <c r="K238" s="92">
        <v>0.11822766162526283</v>
      </c>
      <c r="L238" s="92">
        <v>0.11598624484499839</v>
      </c>
      <c r="M238" s="92">
        <v>0.11334208238044559</v>
      </c>
      <c r="N238" s="92">
        <v>0.11126796594952804</v>
      </c>
      <c r="O238" s="92">
        <v>0.1206457397393991</v>
      </c>
      <c r="P238" s="92">
        <v>0.12794879839202017</v>
      </c>
      <c r="Q238" s="92">
        <v>0.12178293188986095</v>
      </c>
    </row>
    <row r="239" spans="1:17" x14ac:dyDescent="0.35">
      <c r="A239" s="91" t="s">
        <v>22</v>
      </c>
      <c r="B239" s="90">
        <v>6.8248662609783073E-3</v>
      </c>
      <c r="C239" s="90">
        <v>6.5816243122881566E-3</v>
      </c>
      <c r="D239" s="90">
        <v>6.438209673061553E-3</v>
      </c>
      <c r="E239" s="90">
        <v>6.2665895001701409E-3</v>
      </c>
      <c r="F239" s="90">
        <v>6.0063762180809013E-3</v>
      </c>
      <c r="G239" s="90">
        <v>5.8390692632622025E-3</v>
      </c>
      <c r="H239" s="90">
        <v>5.1920690277742088E-3</v>
      </c>
      <c r="I239" s="90">
        <v>4.4958175148149112E-3</v>
      </c>
      <c r="J239" s="90">
        <v>3.9725496814418263E-3</v>
      </c>
      <c r="K239" s="90">
        <v>4.0787066093981219E-3</v>
      </c>
      <c r="L239" s="90">
        <v>3.7507403965026972E-3</v>
      </c>
      <c r="M239" s="90">
        <v>3.6327192837786546E-3</v>
      </c>
      <c r="N239" s="90">
        <v>3.5330724696557713E-3</v>
      </c>
      <c r="O239" s="90">
        <v>3.7814042463533799E-3</v>
      </c>
      <c r="P239" s="90">
        <v>4.020578600683139E-3</v>
      </c>
      <c r="Q239" s="90">
        <v>3.8546108468454016E-3</v>
      </c>
    </row>
    <row r="240" spans="1:17" x14ac:dyDescent="0.35">
      <c r="A240" s="91" t="s">
        <v>24</v>
      </c>
      <c r="B240" s="90">
        <v>7.9038597525274465E-2</v>
      </c>
      <c r="C240" s="90">
        <v>8.0443968941720428E-2</v>
      </c>
      <c r="D240" s="90">
        <v>8.1613224222938235E-2</v>
      </c>
      <c r="E240" s="90">
        <v>8.358122520936985E-2</v>
      </c>
      <c r="F240" s="90">
        <v>8.8431041934215165E-2</v>
      </c>
      <c r="G240" s="90">
        <v>9.2037007858519593E-2</v>
      </c>
      <c r="H240" s="90">
        <v>9.3584775735257503E-2</v>
      </c>
      <c r="I240" s="90">
        <v>9.504015963431954E-2</v>
      </c>
      <c r="J240" s="90">
        <v>9.8390902653334791E-2</v>
      </c>
      <c r="K240" s="90">
        <v>0.11270080141906846</v>
      </c>
      <c r="L240" s="90">
        <v>0.11087471485537403</v>
      </c>
      <c r="M240" s="90">
        <v>0.10846562890595006</v>
      </c>
      <c r="N240" s="90">
        <v>0.10656689824825523</v>
      </c>
      <c r="O240" s="90">
        <v>0.11556817324326138</v>
      </c>
      <c r="P240" s="90">
        <v>0.12265896875166948</v>
      </c>
      <c r="Q240" s="90">
        <v>0.11682711412483279</v>
      </c>
    </row>
    <row r="241" spans="1:17" x14ac:dyDescent="0.35">
      <c r="A241" s="91" t="s">
        <v>26</v>
      </c>
      <c r="B241" s="90">
        <v>9.8356538800853317E-5</v>
      </c>
      <c r="C241" s="90">
        <v>5.4539743852855839E-4</v>
      </c>
      <c r="D241" s="90">
        <v>1.0110887044859403E-3</v>
      </c>
      <c r="E241" s="90">
        <v>1.2367712276561977E-3</v>
      </c>
      <c r="F241" s="90">
        <v>1.3790190501049772E-3</v>
      </c>
      <c r="G241" s="90">
        <v>1.4849516965646551E-3</v>
      </c>
      <c r="H241" s="90">
        <v>1.5102268398655991E-3</v>
      </c>
      <c r="I241" s="90">
        <v>1.465071512644527E-3</v>
      </c>
      <c r="J241" s="90">
        <v>1.4967150055939008E-3</v>
      </c>
      <c r="K241" s="90">
        <v>1.4277838787582315E-3</v>
      </c>
      <c r="L241" s="90">
        <v>1.341109039036855E-3</v>
      </c>
      <c r="M241" s="90">
        <v>1.220040760848613E-3</v>
      </c>
      <c r="N241" s="90">
        <v>1.1399929791197226E-3</v>
      </c>
      <c r="O241" s="90">
        <v>1.2507840793483747E-3</v>
      </c>
      <c r="P241" s="90">
        <v>1.1831695373481438E-3</v>
      </c>
      <c r="Q241" s="90">
        <v>9.8922135440038706E-4</v>
      </c>
    </row>
    <row r="242" spans="1:17" x14ac:dyDescent="0.35">
      <c r="A242" s="91" t="s">
        <v>28</v>
      </c>
      <c r="B242" s="90">
        <v>0</v>
      </c>
      <c r="C242" s="90">
        <v>0</v>
      </c>
      <c r="D242" s="90">
        <v>0</v>
      </c>
      <c r="E242" s="90">
        <v>0</v>
      </c>
      <c r="F242" s="90">
        <v>0</v>
      </c>
      <c r="G242" s="90">
        <v>0</v>
      </c>
      <c r="H242" s="90">
        <v>0</v>
      </c>
      <c r="I242" s="90">
        <v>0</v>
      </c>
      <c r="J242" s="90">
        <v>0</v>
      </c>
      <c r="K242" s="90">
        <v>0</v>
      </c>
      <c r="L242" s="90">
        <v>0</v>
      </c>
      <c r="M242" s="90">
        <v>0</v>
      </c>
      <c r="N242" s="90">
        <v>0</v>
      </c>
      <c r="O242" s="90">
        <v>0</v>
      </c>
      <c r="P242" s="90">
        <v>0</v>
      </c>
      <c r="Q242" s="90">
        <v>0</v>
      </c>
    </row>
    <row r="243" spans="1:17" x14ac:dyDescent="0.35">
      <c r="A243" s="91" t="s">
        <v>31</v>
      </c>
      <c r="B243" s="90">
        <v>0</v>
      </c>
      <c r="C243" s="90">
        <v>0</v>
      </c>
      <c r="D243" s="90">
        <v>0</v>
      </c>
      <c r="E243" s="90">
        <v>0</v>
      </c>
      <c r="F243" s="90">
        <v>4.7351266871124679E-6</v>
      </c>
      <c r="G243" s="90">
        <v>4.8428315536989894E-6</v>
      </c>
      <c r="H243" s="90">
        <v>4.8231985503726944E-6</v>
      </c>
      <c r="I243" s="90">
        <v>4.8093840877301081E-6</v>
      </c>
      <c r="J243" s="90">
        <v>4.8401900749044652E-6</v>
      </c>
      <c r="K243" s="90">
        <v>4.6988155249191508E-6</v>
      </c>
      <c r="L243" s="90">
        <v>4.8490508612117551E-6</v>
      </c>
      <c r="M243" s="90">
        <v>6.0921994573554632E-6</v>
      </c>
      <c r="N243" s="90">
        <v>7.4178426646404629E-6</v>
      </c>
      <c r="O243" s="90">
        <v>1.1426064719772583E-5</v>
      </c>
      <c r="P243" s="90">
        <v>2.1076334897811149E-5</v>
      </c>
      <c r="Q243" s="90">
        <v>3.0093303266074885E-5</v>
      </c>
    </row>
    <row r="244" spans="1:17" x14ac:dyDescent="0.35">
      <c r="A244" s="89" t="s">
        <v>37</v>
      </c>
      <c r="B244" s="88">
        <v>0.91403817967494638</v>
      </c>
      <c r="C244" s="88">
        <v>0.91242900930746285</v>
      </c>
      <c r="D244" s="88">
        <v>0.91093747739951425</v>
      </c>
      <c r="E244" s="88">
        <v>0.90891541406280385</v>
      </c>
      <c r="F244" s="88">
        <v>0.90416504564291655</v>
      </c>
      <c r="G244" s="88">
        <v>0.90062026745979507</v>
      </c>
      <c r="H244" s="88">
        <v>0.89969469898922982</v>
      </c>
      <c r="I244" s="88">
        <v>0.89898141482063509</v>
      </c>
      <c r="J244" s="88">
        <v>0.89612129196466983</v>
      </c>
      <c r="K244" s="88">
        <v>0.88177233837473723</v>
      </c>
      <c r="L244" s="88">
        <v>0.88401375515500158</v>
      </c>
      <c r="M244" s="88">
        <v>0.88665791761955437</v>
      </c>
      <c r="N244" s="88">
        <v>0.88873203405047196</v>
      </c>
      <c r="O244" s="88">
        <v>0.87935426026060093</v>
      </c>
      <c r="P244" s="88">
        <v>0.87205120160797978</v>
      </c>
      <c r="Q244" s="88">
        <v>0.87821706811013911</v>
      </c>
    </row>
    <row r="245" spans="1:17" x14ac:dyDescent="0.35">
      <c r="A245" s="91" t="s">
        <v>21</v>
      </c>
      <c r="B245" s="90">
        <v>0.84718689010880455</v>
      </c>
      <c r="C245" s="90">
        <v>0.84152018864679567</v>
      </c>
      <c r="D245" s="90">
        <v>0.8370298152009048</v>
      </c>
      <c r="E245" s="90">
        <v>0.83546651684357165</v>
      </c>
      <c r="F245" s="90">
        <v>0.81963196960589413</v>
      </c>
      <c r="G245" s="90">
        <v>0.81405572503515489</v>
      </c>
      <c r="H245" s="90">
        <v>0.81193912590234596</v>
      </c>
      <c r="I245" s="90">
        <v>0.81103560357933857</v>
      </c>
      <c r="J245" s="90">
        <v>0.80785932043338415</v>
      </c>
      <c r="K245" s="90">
        <v>0.80035736920030176</v>
      </c>
      <c r="L245" s="90">
        <v>0.8037498152082847</v>
      </c>
      <c r="M245" s="90">
        <v>0.78739557344313493</v>
      </c>
      <c r="N245" s="90">
        <v>0.77538886626839265</v>
      </c>
      <c r="O245" s="90">
        <v>0.75873290619548417</v>
      </c>
      <c r="P245" s="90">
        <v>0.74428405461610547</v>
      </c>
      <c r="Q245" s="90">
        <v>0.75562525626570931</v>
      </c>
    </row>
    <row r="246" spans="1:17" x14ac:dyDescent="0.35">
      <c r="A246" s="85" t="s">
        <v>38</v>
      </c>
      <c r="B246" s="84">
        <v>6.6851289566141822E-2</v>
      </c>
      <c r="C246" s="84">
        <v>7.0908820660667116E-2</v>
      </c>
      <c r="D246" s="84">
        <v>7.3907662198609517E-2</v>
      </c>
      <c r="E246" s="84">
        <v>7.3448897219232132E-2</v>
      </c>
      <c r="F246" s="84">
        <v>8.4533076037022425E-2</v>
      </c>
      <c r="G246" s="84">
        <v>8.6564542424640151E-2</v>
      </c>
      <c r="H246" s="84">
        <v>8.7755573086883809E-2</v>
      </c>
      <c r="I246" s="84">
        <v>8.7945811241296482E-2</v>
      </c>
      <c r="J246" s="84">
        <v>8.8261971531285663E-2</v>
      </c>
      <c r="K246" s="84">
        <v>8.1414969174435387E-2</v>
      </c>
      <c r="L246" s="84">
        <v>8.0263939946716822E-2</v>
      </c>
      <c r="M246" s="84">
        <v>9.9262344176419437E-2</v>
      </c>
      <c r="N246" s="84">
        <v>0.11334316778207934</v>
      </c>
      <c r="O246" s="84">
        <v>0.12062135406511673</v>
      </c>
      <c r="P246" s="84">
        <v>0.1277671469918743</v>
      </c>
      <c r="Q246" s="84">
        <v>0.12259181184442985</v>
      </c>
    </row>
    <row r="248" spans="1:17" x14ac:dyDescent="0.35">
      <c r="A248" s="14" t="s">
        <v>57</v>
      </c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</row>
    <row r="249" spans="1:17" x14ac:dyDescent="0.35">
      <c r="A249" s="13" t="s">
        <v>16</v>
      </c>
      <c r="B249" s="94">
        <v>1</v>
      </c>
      <c r="C249" s="94">
        <v>1</v>
      </c>
      <c r="D249" s="94">
        <v>1</v>
      </c>
      <c r="E249" s="94">
        <v>1</v>
      </c>
      <c r="F249" s="94">
        <v>1</v>
      </c>
      <c r="G249" s="94">
        <v>1</v>
      </c>
      <c r="H249" s="94">
        <v>1</v>
      </c>
      <c r="I249" s="94">
        <v>1</v>
      </c>
      <c r="J249" s="94">
        <v>1</v>
      </c>
      <c r="K249" s="94">
        <v>1</v>
      </c>
      <c r="L249" s="94">
        <v>1</v>
      </c>
      <c r="M249" s="94">
        <v>1</v>
      </c>
      <c r="N249" s="94">
        <v>1</v>
      </c>
      <c r="O249" s="94">
        <v>1</v>
      </c>
      <c r="P249" s="94">
        <v>1</v>
      </c>
      <c r="Q249" s="94">
        <v>1</v>
      </c>
    </row>
    <row r="250" spans="1:17" x14ac:dyDescent="0.35">
      <c r="A250" s="93" t="s">
        <v>18</v>
      </c>
      <c r="B250" s="92">
        <v>1.3273230757886594E-2</v>
      </c>
      <c r="C250" s="92">
        <v>1.3910988390353284E-2</v>
      </c>
      <c r="D250" s="92">
        <v>1.433265403801161E-2</v>
      </c>
      <c r="E250" s="92">
        <v>1.5942535073898929E-2</v>
      </c>
      <c r="F250" s="92">
        <v>1.4488907436832591E-2</v>
      </c>
      <c r="G250" s="92">
        <v>1.5285634953401926E-2</v>
      </c>
      <c r="H250" s="92">
        <v>1.4310603363322565E-2</v>
      </c>
      <c r="I250" s="92">
        <v>1.5458791878028361E-2</v>
      </c>
      <c r="J250" s="92">
        <v>1.4172637122163354E-2</v>
      </c>
      <c r="K250" s="92">
        <v>1.4392728457455178E-2</v>
      </c>
      <c r="L250" s="92">
        <v>1.3070904576042401E-2</v>
      </c>
      <c r="M250" s="92">
        <v>1.2980983790444522E-2</v>
      </c>
      <c r="N250" s="92">
        <v>1.2469025081422534E-2</v>
      </c>
      <c r="O250" s="92">
        <v>1.1904966661366798E-2</v>
      </c>
      <c r="P250" s="92">
        <v>1.1992335155188409E-2</v>
      </c>
      <c r="Q250" s="92">
        <v>1.1755539048043854E-2</v>
      </c>
    </row>
    <row r="251" spans="1:17" x14ac:dyDescent="0.35">
      <c r="A251" s="89" t="s">
        <v>20</v>
      </c>
      <c r="B251" s="88">
        <v>0.979241166328361</v>
      </c>
      <c r="C251" s="88">
        <v>0.97864247338906307</v>
      </c>
      <c r="D251" s="88">
        <v>0.97832468215609758</v>
      </c>
      <c r="E251" s="88">
        <v>0.97655738063948061</v>
      </c>
      <c r="F251" s="88">
        <v>0.97811611668953857</v>
      </c>
      <c r="G251" s="88">
        <v>0.97734188027850233</v>
      </c>
      <c r="H251" s="88">
        <v>0.97833251727336912</v>
      </c>
      <c r="I251" s="88">
        <v>0.97727170905435223</v>
      </c>
      <c r="J251" s="88">
        <v>0.97868316306829806</v>
      </c>
      <c r="K251" s="88">
        <v>0.97875574359303597</v>
      </c>
      <c r="L251" s="88">
        <v>0.98024473993120587</v>
      </c>
      <c r="M251" s="88">
        <v>0.98061846731591429</v>
      </c>
      <c r="N251" s="88">
        <v>0.98138770641162587</v>
      </c>
      <c r="O251" s="88">
        <v>0.9818949883167476</v>
      </c>
      <c r="P251" s="88">
        <v>0.98203886213745228</v>
      </c>
      <c r="Q251" s="88">
        <v>0.98263221681670321</v>
      </c>
    </row>
    <row r="252" spans="1:17" x14ac:dyDescent="0.35">
      <c r="A252" s="91" t="s">
        <v>22</v>
      </c>
      <c r="B252" s="90">
        <v>0.82767102792107672</v>
      </c>
      <c r="C252" s="90">
        <v>0.81547765605932432</v>
      </c>
      <c r="D252" s="90">
        <v>0.80007856455357385</v>
      </c>
      <c r="E252" s="90">
        <v>0.77890927469908056</v>
      </c>
      <c r="F252" s="90">
        <v>0.75898882360835729</v>
      </c>
      <c r="G252" s="90">
        <v>0.73566629764701441</v>
      </c>
      <c r="H252" s="90">
        <v>0.70706516841230438</v>
      </c>
      <c r="I252" s="90">
        <v>0.69796723938934835</v>
      </c>
      <c r="J252" s="90">
        <v>0.66591976991492885</v>
      </c>
      <c r="K252" s="90">
        <v>0.6463470692147617</v>
      </c>
      <c r="L252" s="90">
        <v>0.62698752794702894</v>
      </c>
      <c r="M252" s="90">
        <v>0.60378288203452879</v>
      </c>
      <c r="N252" s="90">
        <v>0.58121256179455749</v>
      </c>
      <c r="O252" s="90">
        <v>0.55478729543697636</v>
      </c>
      <c r="P252" s="90">
        <v>0.5404067119467304</v>
      </c>
      <c r="Q252" s="90">
        <v>0.52610778759775367</v>
      </c>
    </row>
    <row r="253" spans="1:17" x14ac:dyDescent="0.35">
      <c r="A253" s="91" t="s">
        <v>24</v>
      </c>
      <c r="B253" s="90">
        <v>0.15109275413485371</v>
      </c>
      <c r="C253" s="90">
        <v>0.16265253435294669</v>
      </c>
      <c r="D253" s="90">
        <v>0.17771134880952597</v>
      </c>
      <c r="E253" s="90">
        <v>0.19708695138567769</v>
      </c>
      <c r="F253" s="90">
        <v>0.21854788550841869</v>
      </c>
      <c r="G253" s="90">
        <v>0.24107824441772915</v>
      </c>
      <c r="H253" s="90">
        <v>0.27063090891527813</v>
      </c>
      <c r="I253" s="90">
        <v>0.2788979140242826</v>
      </c>
      <c r="J253" s="90">
        <v>0.31208567221359906</v>
      </c>
      <c r="K253" s="90">
        <v>0.33175525907362052</v>
      </c>
      <c r="L253" s="90">
        <v>0.35259433723896777</v>
      </c>
      <c r="M253" s="90">
        <v>0.3762432067372567</v>
      </c>
      <c r="N253" s="90">
        <v>0.39963643452161191</v>
      </c>
      <c r="O253" s="90">
        <v>0.42655623249978764</v>
      </c>
      <c r="P253" s="90">
        <v>0.44072278283115224</v>
      </c>
      <c r="Q253" s="90">
        <v>0.4548504417635274</v>
      </c>
    </row>
    <row r="254" spans="1:17" x14ac:dyDescent="0.35">
      <c r="A254" s="91" t="s">
        <v>26</v>
      </c>
      <c r="B254" s="90">
        <v>4.773842724307008E-4</v>
      </c>
      <c r="C254" s="90">
        <v>5.1228297679212177E-4</v>
      </c>
      <c r="D254" s="90">
        <v>5.3476879299777912E-4</v>
      </c>
      <c r="E254" s="90">
        <v>5.6115455472241841E-4</v>
      </c>
      <c r="F254" s="90">
        <v>5.7940757276262801E-4</v>
      </c>
      <c r="G254" s="90">
        <v>5.9733821375885544E-4</v>
      </c>
      <c r="H254" s="90">
        <v>6.36439945786748E-4</v>
      </c>
      <c r="I254" s="90">
        <v>4.0655564072139598E-4</v>
      </c>
      <c r="J254" s="90">
        <v>6.7772093977003255E-4</v>
      </c>
      <c r="K254" s="90">
        <v>6.5341530465369384E-4</v>
      </c>
      <c r="L254" s="90">
        <v>6.5963162152128955E-4</v>
      </c>
      <c r="M254" s="90">
        <v>5.5885027102752492E-4</v>
      </c>
      <c r="N254" s="90">
        <v>4.6815547028778034E-4</v>
      </c>
      <c r="O254" s="90">
        <v>4.1065271836313841E-4</v>
      </c>
      <c r="P254" s="90">
        <v>3.7257057085751628E-4</v>
      </c>
      <c r="Q254" s="90">
        <v>3.4222474294504709E-4</v>
      </c>
    </row>
    <row r="255" spans="1:17" x14ac:dyDescent="0.35">
      <c r="A255" s="91" t="s">
        <v>28</v>
      </c>
      <c r="B255" s="90">
        <v>0</v>
      </c>
      <c r="C255" s="90">
        <v>0</v>
      </c>
      <c r="D255" s="90">
        <v>0</v>
      </c>
      <c r="E255" s="90">
        <v>0</v>
      </c>
      <c r="F255" s="90">
        <v>0</v>
      </c>
      <c r="G255" s="90">
        <v>0</v>
      </c>
      <c r="H255" s="90">
        <v>0</v>
      </c>
      <c r="I255" s="90">
        <v>0</v>
      </c>
      <c r="J255" s="90">
        <v>0</v>
      </c>
      <c r="K255" s="90">
        <v>0</v>
      </c>
      <c r="L255" s="90">
        <v>0</v>
      </c>
      <c r="M255" s="90">
        <v>0</v>
      </c>
      <c r="N255" s="90">
        <v>0</v>
      </c>
      <c r="O255" s="90">
        <v>0</v>
      </c>
      <c r="P255" s="90">
        <v>0</v>
      </c>
      <c r="Q255" s="90">
        <v>0</v>
      </c>
    </row>
    <row r="256" spans="1:17" x14ac:dyDescent="0.35">
      <c r="A256" s="91" t="s">
        <v>30</v>
      </c>
      <c r="B256" s="90">
        <v>0</v>
      </c>
      <c r="C256" s="90">
        <v>0</v>
      </c>
      <c r="D256" s="90">
        <v>0</v>
      </c>
      <c r="E256" s="90">
        <v>0</v>
      </c>
      <c r="F256" s="90">
        <v>0</v>
      </c>
      <c r="G256" s="90">
        <v>0</v>
      </c>
      <c r="H256" s="90">
        <v>0</v>
      </c>
      <c r="I256" s="90">
        <v>0</v>
      </c>
      <c r="J256" s="90">
        <v>0</v>
      </c>
      <c r="K256" s="90">
        <v>0</v>
      </c>
      <c r="L256" s="90">
        <v>0</v>
      </c>
      <c r="M256" s="90">
        <v>0</v>
      </c>
      <c r="N256" s="90">
        <v>0</v>
      </c>
      <c r="O256" s="90">
        <v>2.4842194060855018E-6</v>
      </c>
      <c r="P256" s="90">
        <v>2.2298159922202481E-4</v>
      </c>
      <c r="Q256" s="90">
        <v>7.7077951756154177E-4</v>
      </c>
    </row>
    <row r="257" spans="1:17" x14ac:dyDescent="0.35">
      <c r="A257" s="91" t="s">
        <v>31</v>
      </c>
      <c r="B257" s="90">
        <v>0</v>
      </c>
      <c r="C257" s="90">
        <v>0</v>
      </c>
      <c r="D257" s="90">
        <v>0</v>
      </c>
      <c r="E257" s="90">
        <v>0</v>
      </c>
      <c r="F257" s="90">
        <v>0</v>
      </c>
      <c r="G257" s="90">
        <v>0</v>
      </c>
      <c r="H257" s="90">
        <v>0</v>
      </c>
      <c r="I257" s="90">
        <v>0</v>
      </c>
      <c r="J257" s="90">
        <v>0</v>
      </c>
      <c r="K257" s="90">
        <v>0</v>
      </c>
      <c r="L257" s="90">
        <v>3.2431236878502279E-6</v>
      </c>
      <c r="M257" s="90">
        <v>3.3528273101336977E-5</v>
      </c>
      <c r="N257" s="90">
        <v>7.0554625168631844E-5</v>
      </c>
      <c r="O257" s="90">
        <v>1.3832344221439798E-4</v>
      </c>
      <c r="P257" s="90">
        <v>3.1381518949002431E-4</v>
      </c>
      <c r="Q257" s="90">
        <v>5.6098319491554045E-4</v>
      </c>
    </row>
    <row r="258" spans="1:17" x14ac:dyDescent="0.35">
      <c r="A258" s="89" t="s">
        <v>32</v>
      </c>
      <c r="B258" s="88">
        <v>7.4856029137523568E-3</v>
      </c>
      <c r="C258" s="88">
        <v>7.4465382205836303E-3</v>
      </c>
      <c r="D258" s="88">
        <v>7.34266380589079E-3</v>
      </c>
      <c r="E258" s="88">
        <v>7.5000842866203921E-3</v>
      </c>
      <c r="F258" s="88">
        <v>7.394975873628775E-3</v>
      </c>
      <c r="G258" s="88">
        <v>7.3724847680957609E-3</v>
      </c>
      <c r="H258" s="88">
        <v>7.3568793633083775E-3</v>
      </c>
      <c r="I258" s="88">
        <v>7.2694990676194018E-3</v>
      </c>
      <c r="J258" s="88">
        <v>7.1441998095385867E-3</v>
      </c>
      <c r="K258" s="88">
        <v>6.8515279495088045E-3</v>
      </c>
      <c r="L258" s="88">
        <v>6.6843554927518058E-3</v>
      </c>
      <c r="M258" s="88">
        <v>6.4005488936411887E-3</v>
      </c>
      <c r="N258" s="88">
        <v>6.1432685069515635E-3</v>
      </c>
      <c r="O258" s="88">
        <v>6.2000450218855736E-3</v>
      </c>
      <c r="P258" s="88">
        <v>5.9688027073593105E-3</v>
      </c>
      <c r="Q258" s="88">
        <v>5.6122441352529761E-3</v>
      </c>
    </row>
    <row r="259" spans="1:17" x14ac:dyDescent="0.35">
      <c r="A259" s="91" t="s">
        <v>22</v>
      </c>
      <c r="B259" s="90">
        <v>0</v>
      </c>
      <c r="C259" s="90">
        <v>0</v>
      </c>
      <c r="D259" s="90">
        <v>0</v>
      </c>
      <c r="E259" s="90">
        <v>0</v>
      </c>
      <c r="F259" s="90">
        <v>0</v>
      </c>
      <c r="G259" s="90">
        <v>0</v>
      </c>
      <c r="H259" s="90">
        <v>0</v>
      </c>
      <c r="I259" s="90">
        <v>0</v>
      </c>
      <c r="J259" s="90">
        <v>0</v>
      </c>
      <c r="K259" s="90">
        <v>0</v>
      </c>
      <c r="L259" s="90">
        <v>0</v>
      </c>
      <c r="M259" s="90">
        <v>0</v>
      </c>
      <c r="N259" s="90">
        <v>0</v>
      </c>
      <c r="O259" s="90">
        <v>0</v>
      </c>
      <c r="P259" s="90">
        <v>0</v>
      </c>
      <c r="Q259" s="90">
        <v>0</v>
      </c>
    </row>
    <row r="260" spans="1:17" x14ac:dyDescent="0.35">
      <c r="A260" s="91" t="s">
        <v>24</v>
      </c>
      <c r="B260" s="90">
        <v>7.4761841552173315E-3</v>
      </c>
      <c r="C260" s="90">
        <v>7.4374308309991914E-3</v>
      </c>
      <c r="D260" s="90">
        <v>7.3336355211204105E-3</v>
      </c>
      <c r="E260" s="90">
        <v>7.4896651904801511E-3</v>
      </c>
      <c r="F260" s="90">
        <v>7.3841447537282504E-3</v>
      </c>
      <c r="G260" s="90">
        <v>7.360976548953368E-3</v>
      </c>
      <c r="H260" s="90">
        <v>7.3511149181691255E-3</v>
      </c>
      <c r="I260" s="90">
        <v>7.264475060911762E-3</v>
      </c>
      <c r="J260" s="90">
        <v>7.1352067641492134E-3</v>
      </c>
      <c r="K260" s="90">
        <v>6.8424513893357661E-3</v>
      </c>
      <c r="L260" s="90">
        <v>6.6739952479064699E-3</v>
      </c>
      <c r="M260" s="90">
        <v>6.3891769584060445E-3</v>
      </c>
      <c r="N260" s="90">
        <v>6.1304487577540376E-3</v>
      </c>
      <c r="O260" s="90">
        <v>6.1906401846369636E-3</v>
      </c>
      <c r="P260" s="90">
        <v>5.9601064603097683E-3</v>
      </c>
      <c r="Q260" s="90">
        <v>5.5885110665256964E-3</v>
      </c>
    </row>
    <row r="261" spans="1:17" x14ac:dyDescent="0.35">
      <c r="A261" s="91" t="s">
        <v>26</v>
      </c>
      <c r="B261" s="90">
        <v>0</v>
      </c>
      <c r="C261" s="90">
        <v>0</v>
      </c>
      <c r="D261" s="90">
        <v>0</v>
      </c>
      <c r="E261" s="90">
        <v>0</v>
      </c>
      <c r="F261" s="90">
        <v>0</v>
      </c>
      <c r="G261" s="90">
        <v>0</v>
      </c>
      <c r="H261" s="90">
        <v>0</v>
      </c>
      <c r="I261" s="90">
        <v>0</v>
      </c>
      <c r="J261" s="90">
        <v>0</v>
      </c>
      <c r="K261" s="90">
        <v>0</v>
      </c>
      <c r="L261" s="90">
        <v>0</v>
      </c>
      <c r="M261" s="90">
        <v>0</v>
      </c>
      <c r="N261" s="90">
        <v>0</v>
      </c>
      <c r="O261" s="90">
        <v>0</v>
      </c>
      <c r="P261" s="90">
        <v>0</v>
      </c>
      <c r="Q261" s="90">
        <v>0</v>
      </c>
    </row>
    <row r="262" spans="1:17" x14ac:dyDescent="0.35">
      <c r="A262" s="91" t="s">
        <v>28</v>
      </c>
      <c r="B262" s="90">
        <v>0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</row>
    <row r="263" spans="1:17" x14ac:dyDescent="0.35">
      <c r="A263" s="91" t="s">
        <v>31</v>
      </c>
      <c r="B263" s="90">
        <v>9.4187585350256629E-6</v>
      </c>
      <c r="C263" s="90">
        <v>9.1073895844388526E-6</v>
      </c>
      <c r="D263" s="90">
        <v>9.0282847703798698E-6</v>
      </c>
      <c r="E263" s="90">
        <v>1.0419096140240993E-5</v>
      </c>
      <c r="F263" s="90">
        <v>1.0831119900525545E-5</v>
      </c>
      <c r="G263" s="90">
        <v>1.1508219142392755E-5</v>
      </c>
      <c r="H263" s="90">
        <v>5.7644451392518862E-6</v>
      </c>
      <c r="I263" s="90">
        <v>5.0240067076401388E-6</v>
      </c>
      <c r="J263" s="90">
        <v>8.9930453893741356E-6</v>
      </c>
      <c r="K263" s="90">
        <v>9.0765601730380274E-6</v>
      </c>
      <c r="L263" s="90">
        <v>1.0360244845336776E-5</v>
      </c>
      <c r="M263" s="90">
        <v>1.1371935235143501E-5</v>
      </c>
      <c r="N263" s="90">
        <v>1.2819749197525872E-5</v>
      </c>
      <c r="O263" s="90">
        <v>9.4048372486096077E-6</v>
      </c>
      <c r="P263" s="90">
        <v>8.6962470495429978E-6</v>
      </c>
      <c r="Q263" s="90">
        <v>2.3733068727280287E-5</v>
      </c>
    </row>
    <row r="264" spans="1:17" x14ac:dyDescent="0.35">
      <c r="A264" s="13" t="s">
        <v>34</v>
      </c>
      <c r="B264" s="94">
        <v>1</v>
      </c>
      <c r="C264" s="94">
        <v>1</v>
      </c>
      <c r="D264" s="94">
        <v>1</v>
      </c>
      <c r="E264" s="94">
        <v>1</v>
      </c>
      <c r="F264" s="94">
        <v>1</v>
      </c>
      <c r="G264" s="94">
        <v>1</v>
      </c>
      <c r="H264" s="94">
        <v>1</v>
      </c>
      <c r="I264" s="94">
        <v>1</v>
      </c>
      <c r="J264" s="94">
        <v>1</v>
      </c>
      <c r="K264" s="94">
        <v>1</v>
      </c>
      <c r="L264" s="94">
        <v>1</v>
      </c>
      <c r="M264" s="94">
        <v>1</v>
      </c>
      <c r="N264" s="94">
        <v>1</v>
      </c>
      <c r="O264" s="94">
        <v>1</v>
      </c>
      <c r="P264" s="94">
        <v>1</v>
      </c>
      <c r="Q264" s="94">
        <v>1</v>
      </c>
    </row>
    <row r="265" spans="1:17" x14ac:dyDescent="0.35">
      <c r="A265" s="93" t="s">
        <v>35</v>
      </c>
      <c r="B265" s="92">
        <v>0.74289892445098638</v>
      </c>
      <c r="C265" s="92">
        <v>0.73780557026150073</v>
      </c>
      <c r="D265" s="92">
        <v>0.74018279213745286</v>
      </c>
      <c r="E265" s="92">
        <v>0.73863516703189724</v>
      </c>
      <c r="F265" s="92">
        <v>0.74558474505359085</v>
      </c>
      <c r="G265" s="92">
        <v>0.74891876009865843</v>
      </c>
      <c r="H265" s="92">
        <v>0.75354057333767155</v>
      </c>
      <c r="I265" s="92">
        <v>0.7547485532337429</v>
      </c>
      <c r="J265" s="92">
        <v>0.75866651553457387</v>
      </c>
      <c r="K265" s="92">
        <v>0.77705517454064643</v>
      </c>
      <c r="L265" s="92">
        <v>0.78287529097897979</v>
      </c>
      <c r="M265" s="92">
        <v>0.77763203081128607</v>
      </c>
      <c r="N265" s="92">
        <v>0.78505830234761975</v>
      </c>
      <c r="O265" s="92">
        <v>0.79258154490624277</v>
      </c>
      <c r="P265" s="92">
        <v>0.79900960391381559</v>
      </c>
      <c r="Q265" s="92">
        <v>0.79851818789028473</v>
      </c>
    </row>
    <row r="266" spans="1:17" x14ac:dyDescent="0.35">
      <c r="A266" s="91" t="s">
        <v>22</v>
      </c>
      <c r="B266" s="90">
        <v>7.4275970851923404E-2</v>
      </c>
      <c r="C266" s="90">
        <v>6.9557707064015359E-2</v>
      </c>
      <c r="D266" s="90">
        <v>6.7041109443035304E-2</v>
      </c>
      <c r="E266" s="90">
        <v>6.3688651231609425E-2</v>
      </c>
      <c r="F266" s="90">
        <v>5.8379049093782311E-2</v>
      </c>
      <c r="G266" s="90">
        <v>5.4980929501834717E-2</v>
      </c>
      <c r="H266" s="90">
        <v>4.8881659273589971E-2</v>
      </c>
      <c r="I266" s="90">
        <v>4.2208668976589002E-2</v>
      </c>
      <c r="J266" s="90">
        <v>3.6132143289206227E-2</v>
      </c>
      <c r="K266" s="90">
        <v>3.348742313620897E-2</v>
      </c>
      <c r="L266" s="90">
        <v>3.1785666103169831E-2</v>
      </c>
      <c r="M266" s="90">
        <v>3.1231555958765755E-2</v>
      </c>
      <c r="N266" s="90">
        <v>3.1178909094945525E-2</v>
      </c>
      <c r="O266" s="90">
        <v>3.0962697162201722E-2</v>
      </c>
      <c r="P266" s="90">
        <v>3.1316626390853475E-2</v>
      </c>
      <c r="Q266" s="90">
        <v>3.1588610109168032E-2</v>
      </c>
    </row>
    <row r="267" spans="1:17" x14ac:dyDescent="0.35">
      <c r="A267" s="91" t="s">
        <v>24</v>
      </c>
      <c r="B267" s="90">
        <v>0.66757953728856145</v>
      </c>
      <c r="C267" s="90">
        <v>0.66260582528928591</v>
      </c>
      <c r="D267" s="90">
        <v>0.66282298784660243</v>
      </c>
      <c r="E267" s="90">
        <v>0.66261721643375415</v>
      </c>
      <c r="F267" s="90">
        <v>0.67381401970282795</v>
      </c>
      <c r="G267" s="90">
        <v>0.67995950244382297</v>
      </c>
      <c r="H267" s="90">
        <v>0.69045855353480201</v>
      </c>
      <c r="I267" s="90">
        <v>0.69880195161172798</v>
      </c>
      <c r="J267" s="90">
        <v>0.70878447917847609</v>
      </c>
      <c r="K267" s="90">
        <v>0.73171551002232549</v>
      </c>
      <c r="L267" s="90">
        <v>0.73963646473755584</v>
      </c>
      <c r="M267" s="90">
        <v>0.73575347876039243</v>
      </c>
      <c r="N267" s="90">
        <v>0.74359137485802507</v>
      </c>
      <c r="O267" s="90">
        <v>0.7509842687763475</v>
      </c>
      <c r="P267" s="90">
        <v>0.75778827342001875</v>
      </c>
      <c r="Q267" s="90">
        <v>0.75790516588323043</v>
      </c>
    </row>
    <row r="268" spans="1:17" x14ac:dyDescent="0.35">
      <c r="A268" s="91" t="s">
        <v>26</v>
      </c>
      <c r="B268" s="90">
        <v>1.0434163105014355E-3</v>
      </c>
      <c r="C268" s="90">
        <v>5.6420379081995554E-3</v>
      </c>
      <c r="D268" s="90">
        <v>1.0318694847815165E-2</v>
      </c>
      <c r="E268" s="90">
        <v>1.2329299366533854E-2</v>
      </c>
      <c r="F268" s="90">
        <v>1.3212782689081499E-2</v>
      </c>
      <c r="G268" s="90">
        <v>1.380282055716007E-2</v>
      </c>
      <c r="H268" s="90">
        <v>1.4029552905726068E-2</v>
      </c>
      <c r="I268" s="90">
        <v>1.3574094041053116E-2</v>
      </c>
      <c r="J268" s="90">
        <v>1.3578254353202319E-2</v>
      </c>
      <c r="K268" s="90">
        <v>1.1682389536795356E-2</v>
      </c>
      <c r="L268" s="90">
        <v>1.1285105503145603E-2</v>
      </c>
      <c r="M268" s="90">
        <v>1.0441458336778366E-2</v>
      </c>
      <c r="N268" s="90">
        <v>1.003859150284824E-2</v>
      </c>
      <c r="O268" s="90">
        <v>1.0258338211014819E-2</v>
      </c>
      <c r="P268" s="90">
        <v>9.229130056089668E-3</v>
      </c>
      <c r="Q268" s="90">
        <v>8.106688046444507E-3</v>
      </c>
    </row>
    <row r="269" spans="1:17" x14ac:dyDescent="0.35">
      <c r="A269" s="91" t="s">
        <v>28</v>
      </c>
      <c r="B269" s="90">
        <v>0</v>
      </c>
      <c r="C269" s="90">
        <v>0</v>
      </c>
      <c r="D269" s="90">
        <v>0</v>
      </c>
      <c r="E269" s="90">
        <v>0</v>
      </c>
      <c r="F269" s="90">
        <v>0</v>
      </c>
      <c r="G269" s="90">
        <v>0</v>
      </c>
      <c r="H269" s="90">
        <v>0</v>
      </c>
      <c r="I269" s="90">
        <v>0</v>
      </c>
      <c r="J269" s="90">
        <v>0</v>
      </c>
      <c r="K269" s="90">
        <v>0</v>
      </c>
      <c r="L269" s="90">
        <v>0</v>
      </c>
      <c r="M269" s="90">
        <v>0</v>
      </c>
      <c r="N269" s="90">
        <v>0</v>
      </c>
      <c r="O269" s="90">
        <v>0</v>
      </c>
      <c r="P269" s="90">
        <v>0</v>
      </c>
      <c r="Q269" s="90">
        <v>0</v>
      </c>
    </row>
    <row r="270" spans="1:17" x14ac:dyDescent="0.35">
      <c r="A270" s="91" t="s">
        <v>31</v>
      </c>
      <c r="B270" s="90">
        <v>0</v>
      </c>
      <c r="C270" s="90">
        <v>0</v>
      </c>
      <c r="D270" s="90">
        <v>0</v>
      </c>
      <c r="E270" s="90">
        <v>0</v>
      </c>
      <c r="F270" s="90">
        <v>1.7889356789916382E-4</v>
      </c>
      <c r="G270" s="90">
        <v>1.7550759584064092E-4</v>
      </c>
      <c r="H270" s="90">
        <v>1.70807623553457E-4</v>
      </c>
      <c r="I270" s="90">
        <v>1.6383860437278047E-4</v>
      </c>
      <c r="J270" s="90">
        <v>1.7163871368927884E-4</v>
      </c>
      <c r="K270" s="90">
        <v>1.6985184531667866E-4</v>
      </c>
      <c r="L270" s="90">
        <v>1.6805463510853849E-4</v>
      </c>
      <c r="M270" s="90">
        <v>2.0553775534958685E-4</v>
      </c>
      <c r="N270" s="90">
        <v>2.4942689180094285E-4</v>
      </c>
      <c r="O270" s="90">
        <v>3.762407566788156E-4</v>
      </c>
      <c r="P270" s="90">
        <v>6.7557404685367325E-4</v>
      </c>
      <c r="Q270" s="90">
        <v>9.1772385144182824E-4</v>
      </c>
    </row>
    <row r="271" spans="1:17" x14ac:dyDescent="0.35">
      <c r="A271" s="89" t="s">
        <v>37</v>
      </c>
      <c r="B271" s="88">
        <v>0.25710107554901368</v>
      </c>
      <c r="C271" s="88">
        <v>0.26219442973849932</v>
      </c>
      <c r="D271" s="88">
        <v>0.25981720786254731</v>
      </c>
      <c r="E271" s="88">
        <v>0.26136483296810276</v>
      </c>
      <c r="F271" s="88">
        <v>0.25441525494640915</v>
      </c>
      <c r="G271" s="88">
        <v>0.25108123990134157</v>
      </c>
      <c r="H271" s="88">
        <v>0.24645942666232856</v>
      </c>
      <c r="I271" s="88">
        <v>0.24525144676625715</v>
      </c>
      <c r="J271" s="88">
        <v>0.24133348446542624</v>
      </c>
      <c r="K271" s="88">
        <v>0.22294482545935351</v>
      </c>
      <c r="L271" s="88">
        <v>0.21712470902102027</v>
      </c>
      <c r="M271" s="88">
        <v>0.22236796918871396</v>
      </c>
      <c r="N271" s="88">
        <v>0.21494169765238028</v>
      </c>
      <c r="O271" s="88">
        <v>0.20741845509375728</v>
      </c>
      <c r="P271" s="88">
        <v>0.20099039608618444</v>
      </c>
      <c r="Q271" s="88">
        <v>0.20148181210971527</v>
      </c>
    </row>
    <row r="272" spans="1:17" x14ac:dyDescent="0.35">
      <c r="A272" s="87" t="s">
        <v>21</v>
      </c>
      <c r="B272" s="86">
        <v>0.24427030680897627</v>
      </c>
      <c r="C272" s="86">
        <v>0.24887266063137575</v>
      </c>
      <c r="D272" s="86">
        <v>0.24620868813124897</v>
      </c>
      <c r="E272" s="86">
        <v>0.2480978032968712</v>
      </c>
      <c r="F272" s="86">
        <v>0.23949789990388559</v>
      </c>
      <c r="G272" s="86">
        <v>0.23625409207700404</v>
      </c>
      <c r="H272" s="86">
        <v>0.23157547079022303</v>
      </c>
      <c r="I272" s="86">
        <v>0.23040399107379947</v>
      </c>
      <c r="J272" s="86">
        <v>0.22638829963201521</v>
      </c>
      <c r="K272" s="86">
        <v>0.21037552661102826</v>
      </c>
      <c r="L272" s="86">
        <v>0.20483718389919345</v>
      </c>
      <c r="M272" s="86">
        <v>0.20687712773082989</v>
      </c>
      <c r="N272" s="86">
        <v>0.19672159481515508</v>
      </c>
      <c r="O272" s="86">
        <v>0.18939792207035192</v>
      </c>
      <c r="P272" s="86">
        <v>0.18296219443162737</v>
      </c>
      <c r="Q272" s="86">
        <v>0.18328284782400575</v>
      </c>
    </row>
    <row r="273" spans="1:17" x14ac:dyDescent="0.35">
      <c r="A273" s="85" t="s">
        <v>38</v>
      </c>
      <c r="B273" s="84">
        <v>1.2830768740037402E-2</v>
      </c>
      <c r="C273" s="84">
        <v>1.3321769107123594E-2</v>
      </c>
      <c r="D273" s="84">
        <v>1.3608519731298343E-2</v>
      </c>
      <c r="E273" s="84">
        <v>1.3267029671231527E-2</v>
      </c>
      <c r="F273" s="84">
        <v>1.491735504252358E-2</v>
      </c>
      <c r="G273" s="84">
        <v>1.4827147824337542E-2</v>
      </c>
      <c r="H273" s="84">
        <v>1.4883955872105531E-2</v>
      </c>
      <c r="I273" s="84">
        <v>1.4847455692457717E-2</v>
      </c>
      <c r="J273" s="84">
        <v>1.4945184833411037E-2</v>
      </c>
      <c r="K273" s="84">
        <v>1.2569298848325227E-2</v>
      </c>
      <c r="L273" s="84">
        <v>1.2287525121826782E-2</v>
      </c>
      <c r="M273" s="84">
        <v>1.5490841457884054E-2</v>
      </c>
      <c r="N273" s="84">
        <v>1.8220102837225222E-2</v>
      </c>
      <c r="O273" s="84">
        <v>1.8020533023405366E-2</v>
      </c>
      <c r="P273" s="84">
        <v>1.802820165455709E-2</v>
      </c>
      <c r="Q273" s="84">
        <v>1.8198964285709555E-2</v>
      </c>
    </row>
    <row r="274" spans="1:17" x14ac:dyDescent="0.35">
      <c r="A274" s="134" t="s">
        <v>119</v>
      </c>
    </row>
    <row r="275" spans="1:17" x14ac:dyDescent="0.35">
      <c r="A275" s="14" t="s">
        <v>120</v>
      </c>
      <c r="Q275" s="102">
        <v>3736.5</v>
      </c>
    </row>
    <row r="276" spans="1:17" x14ac:dyDescent="0.35">
      <c r="A276" s="13" t="s">
        <v>16</v>
      </c>
      <c r="Q276" s="109">
        <v>3374.5</v>
      </c>
    </row>
    <row r="277" spans="1:17" x14ac:dyDescent="0.35">
      <c r="A277" s="124" t="s">
        <v>64</v>
      </c>
      <c r="Q277" s="128">
        <v>1433</v>
      </c>
    </row>
    <row r="278" spans="1:17" x14ac:dyDescent="0.35">
      <c r="A278" s="11" t="s">
        <v>62</v>
      </c>
      <c r="Q278" s="107">
        <v>1919.5</v>
      </c>
    </row>
    <row r="279" spans="1:17" x14ac:dyDescent="0.35">
      <c r="A279" s="10" t="s">
        <v>121</v>
      </c>
      <c r="Q279" s="106">
        <v>1252</v>
      </c>
    </row>
    <row r="280" spans="1:17" x14ac:dyDescent="0.35">
      <c r="A280" s="10" t="s">
        <v>122</v>
      </c>
      <c r="Q280" s="106">
        <v>667.5</v>
      </c>
    </row>
    <row r="281" spans="1:17" x14ac:dyDescent="0.35">
      <c r="A281" s="125" t="s">
        <v>63</v>
      </c>
      <c r="Q281" s="127">
        <v>22</v>
      </c>
    </row>
    <row r="282" spans="1:17" x14ac:dyDescent="0.35">
      <c r="A282" s="13" t="s">
        <v>34</v>
      </c>
      <c r="Q282" s="109">
        <v>362</v>
      </c>
    </row>
    <row r="283" spans="1:17" x14ac:dyDescent="0.35">
      <c r="A283" s="22" t="s">
        <v>121</v>
      </c>
      <c r="Q283" s="106">
        <v>244</v>
      </c>
    </row>
    <row r="284" spans="1:17" x14ac:dyDescent="0.35">
      <c r="A284" s="21" t="s">
        <v>122</v>
      </c>
      <c r="Q284" s="105">
        <v>118</v>
      </c>
    </row>
    <row r="287" spans="1:17" x14ac:dyDescent="0.35">
      <c r="A287" s="75" t="s">
        <v>123</v>
      </c>
      <c r="Q287" s="76">
        <v>2015</v>
      </c>
    </row>
    <row r="288" spans="1:17" x14ac:dyDescent="0.35">
      <c r="Q288" s="77"/>
    </row>
    <row r="289" spans="1:17" x14ac:dyDescent="0.35">
      <c r="A289" s="14" t="s">
        <v>124</v>
      </c>
      <c r="Q289" s="102">
        <v>904480.4206648746</v>
      </c>
    </row>
    <row r="290" spans="1:17" x14ac:dyDescent="0.35">
      <c r="A290" s="140" t="s">
        <v>125</v>
      </c>
      <c r="Q290" s="106">
        <v>100591.62798774872</v>
      </c>
    </row>
    <row r="291" spans="1:17" x14ac:dyDescent="0.35">
      <c r="A291" s="139" t="s">
        <v>126</v>
      </c>
      <c r="Q291" s="105">
        <v>803888.79267712589</v>
      </c>
    </row>
    <row r="293" spans="1:17" x14ac:dyDescent="0.35">
      <c r="A293" s="14" t="s">
        <v>33</v>
      </c>
      <c r="Q293" s="141">
        <v>21.310651668275597</v>
      </c>
    </row>
    <row r="294" spans="1:17" x14ac:dyDescent="0.35">
      <c r="A294" s="140" t="s">
        <v>125</v>
      </c>
      <c r="Q294" s="143">
        <v>7.9016338037875116</v>
      </c>
    </row>
    <row r="295" spans="1:17" x14ac:dyDescent="0.35">
      <c r="A295" s="139" t="s">
        <v>126</v>
      </c>
      <c r="Q295" s="142">
        <v>13.409017864488087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BE27-FEAD-4192-875E-3695969686EB}">
  <dimension ref="A1:Q296"/>
  <sheetViews>
    <sheetView topLeftCell="A274" workbookViewId="0">
      <selection activeCell="W202" sqref="W202"/>
    </sheetView>
  </sheetViews>
  <sheetFormatPr defaultColWidth="11.453125" defaultRowHeight="14.5" x14ac:dyDescent="0.35"/>
  <cols>
    <col min="1" max="1" width="25.1796875" customWidth="1"/>
    <col min="2" max="16" width="0" hidden="1" customWidth="1"/>
  </cols>
  <sheetData>
    <row r="1" spans="1:17" x14ac:dyDescent="0.35">
      <c r="A1" s="75" t="s">
        <v>127</v>
      </c>
      <c r="B1" s="76">
        <v>2000</v>
      </c>
      <c r="C1" s="76">
        <v>2001</v>
      </c>
      <c r="D1" s="76">
        <v>2002</v>
      </c>
      <c r="E1" s="76">
        <v>2003</v>
      </c>
      <c r="F1" s="76">
        <v>2004</v>
      </c>
      <c r="G1" s="76">
        <v>2005</v>
      </c>
      <c r="H1" s="76">
        <v>2006</v>
      </c>
      <c r="I1" s="76">
        <v>2007</v>
      </c>
      <c r="J1" s="76">
        <v>2008</v>
      </c>
      <c r="K1" s="76">
        <v>2009</v>
      </c>
      <c r="L1" s="76">
        <v>2010</v>
      </c>
      <c r="M1" s="76">
        <v>2011</v>
      </c>
      <c r="N1" s="76">
        <v>2012</v>
      </c>
      <c r="O1" s="76">
        <v>2013</v>
      </c>
      <c r="P1" s="76">
        <v>2014</v>
      </c>
      <c r="Q1" s="76">
        <v>2015</v>
      </c>
    </row>
    <row r="2" spans="1:17" x14ac:dyDescent="0.35">
      <c r="A2" s="111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</row>
    <row r="3" spans="1:17" x14ac:dyDescent="0.35">
      <c r="A3" s="14" t="s">
        <v>17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</row>
    <row r="4" spans="1:17" x14ac:dyDescent="0.35">
      <c r="A4" s="13" t="s">
        <v>19</v>
      </c>
      <c r="B4" s="109">
        <v>4956235.6415717788</v>
      </c>
      <c r="C4" s="109">
        <v>5046193.0327149183</v>
      </c>
      <c r="D4" s="109">
        <v>5115373.2978105117</v>
      </c>
      <c r="E4" s="109">
        <v>5157472.4367630687</v>
      </c>
      <c r="F4" s="109">
        <v>5218751.470775486</v>
      </c>
      <c r="G4" s="109">
        <v>5177028.2378330706</v>
      </c>
      <c r="H4" s="109">
        <v>5215142.6625919882</v>
      </c>
      <c r="I4" s="109">
        <v>5271046.8098263731</v>
      </c>
      <c r="J4" s="109">
        <v>5292494.7945104064</v>
      </c>
      <c r="K4" s="109">
        <v>5340302.2349972017</v>
      </c>
      <c r="L4" s="109">
        <v>5286827.6169159133</v>
      </c>
      <c r="M4" s="109">
        <v>5257158.6186905587</v>
      </c>
      <c r="N4" s="109">
        <v>5158724.7435121657</v>
      </c>
      <c r="O4" s="109">
        <v>5207652.9516557772</v>
      </c>
      <c r="P4" s="109">
        <v>5272435.342803074</v>
      </c>
      <c r="Q4" s="109">
        <v>5387885.2102444759</v>
      </c>
    </row>
    <row r="5" spans="1:17" x14ac:dyDescent="0.35">
      <c r="A5" s="12" t="s">
        <v>18</v>
      </c>
      <c r="B5" s="108">
        <v>104150.52535982965</v>
      </c>
      <c r="C5" s="108">
        <v>108407.72065375035</v>
      </c>
      <c r="D5" s="108">
        <v>110039.80362883772</v>
      </c>
      <c r="E5" s="108">
        <v>113107.71446926627</v>
      </c>
      <c r="F5" s="108">
        <v>117119.72483818707</v>
      </c>
      <c r="G5" s="108">
        <v>120104.79928295292</v>
      </c>
      <c r="H5" s="108">
        <v>119588.88140983069</v>
      </c>
      <c r="I5" s="108">
        <v>115369.12966162716</v>
      </c>
      <c r="J5" s="108">
        <v>120551.56273126864</v>
      </c>
      <c r="K5" s="108">
        <v>117797.01755933605</v>
      </c>
      <c r="L5" s="108">
        <v>119502.36674384338</v>
      </c>
      <c r="M5" s="108">
        <v>122250.96666502689</v>
      </c>
      <c r="N5" s="108">
        <v>122451.57177330552</v>
      </c>
      <c r="O5" s="108">
        <v>122083.38319756025</v>
      </c>
      <c r="P5" s="108">
        <v>124612.57528253859</v>
      </c>
      <c r="Q5" s="108">
        <v>124572.07616194514</v>
      </c>
    </row>
    <row r="6" spans="1:17" x14ac:dyDescent="0.35">
      <c r="A6" s="11" t="s">
        <v>20</v>
      </c>
      <c r="B6" s="107">
        <v>4300856.6861559851</v>
      </c>
      <c r="C6" s="107">
        <v>4387378.8534340179</v>
      </c>
      <c r="D6" s="107">
        <v>4463501.4769520042</v>
      </c>
      <c r="E6" s="107">
        <v>4495782.2394592762</v>
      </c>
      <c r="F6" s="107">
        <v>4551946.3015192617</v>
      </c>
      <c r="G6" s="107">
        <v>4508359.6913032178</v>
      </c>
      <c r="H6" s="107">
        <v>4549241.5902174897</v>
      </c>
      <c r="I6" s="107">
        <v>4596935.5845874688</v>
      </c>
      <c r="J6" s="107">
        <v>4602751.300402917</v>
      </c>
      <c r="K6" s="107">
        <v>4675474.0519489134</v>
      </c>
      <c r="L6" s="107">
        <v>4624992.1607955769</v>
      </c>
      <c r="M6" s="107">
        <v>4590609.7094043167</v>
      </c>
      <c r="N6" s="107">
        <v>4496349.9073482053</v>
      </c>
      <c r="O6" s="107">
        <v>4548509.1066794833</v>
      </c>
      <c r="P6" s="107">
        <v>4615470.0558499927</v>
      </c>
      <c r="Q6" s="107">
        <v>4719824.7265817737</v>
      </c>
    </row>
    <row r="7" spans="1:17" x14ac:dyDescent="0.35">
      <c r="A7" s="10" t="s">
        <v>22</v>
      </c>
      <c r="B7" s="106">
        <v>2992750.5457108254</v>
      </c>
      <c r="C7" s="106">
        <v>2953306.4914541785</v>
      </c>
      <c r="D7" s="106">
        <v>2905582.3182164631</v>
      </c>
      <c r="E7" s="106">
        <v>2809290.6916378699</v>
      </c>
      <c r="F7" s="106">
        <v>2694714.4926946233</v>
      </c>
      <c r="G7" s="106">
        <v>2572110.8893309748</v>
      </c>
      <c r="H7" s="106">
        <v>2445607.8144295625</v>
      </c>
      <c r="I7" s="106">
        <v>2379576.7056416464</v>
      </c>
      <c r="J7" s="106">
        <v>2296899.4684375981</v>
      </c>
      <c r="K7" s="106">
        <v>2263323.011114968</v>
      </c>
      <c r="L7" s="106">
        <v>2166484.1280536419</v>
      </c>
      <c r="M7" s="106">
        <v>2085052.0997442268</v>
      </c>
      <c r="N7" s="106">
        <v>1956434.469159164</v>
      </c>
      <c r="O7" s="106">
        <v>1916841.0890171737</v>
      </c>
      <c r="P7" s="106">
        <v>1886841.2961880201</v>
      </c>
      <c r="Q7" s="106">
        <v>1885032.439136676</v>
      </c>
    </row>
    <row r="8" spans="1:17" x14ac:dyDescent="0.35">
      <c r="A8" s="10" t="s">
        <v>24</v>
      </c>
      <c r="B8" s="106">
        <v>1211217.1641820152</v>
      </c>
      <c r="C8" s="106">
        <v>1333320.805342807</v>
      </c>
      <c r="D8" s="106">
        <v>1452311.484322228</v>
      </c>
      <c r="E8" s="106">
        <v>1576437.1522914874</v>
      </c>
      <c r="F8" s="106">
        <v>1741701.5482453816</v>
      </c>
      <c r="G8" s="106">
        <v>1817936.2653420428</v>
      </c>
      <c r="H8" s="106">
        <v>1984656.3060990029</v>
      </c>
      <c r="I8" s="106">
        <v>2095718.6931423375</v>
      </c>
      <c r="J8" s="106">
        <v>2181539.8710307195</v>
      </c>
      <c r="K8" s="106">
        <v>2278007.8539783945</v>
      </c>
      <c r="L8" s="106">
        <v>2316942.2495145369</v>
      </c>
      <c r="M8" s="106">
        <v>2366940.5595921925</v>
      </c>
      <c r="N8" s="106">
        <v>2404239.5242776303</v>
      </c>
      <c r="O8" s="106">
        <v>2480522.3828063044</v>
      </c>
      <c r="P8" s="106">
        <v>2574647.318212565</v>
      </c>
      <c r="Q8" s="106">
        <v>2671347.2581787887</v>
      </c>
    </row>
    <row r="9" spans="1:17" x14ac:dyDescent="0.35">
      <c r="A9" s="10" t="s">
        <v>26</v>
      </c>
      <c r="B9" s="106">
        <v>89307.449409560577</v>
      </c>
      <c r="C9" s="106">
        <v>92273.00171843628</v>
      </c>
      <c r="D9" s="106">
        <v>97167.154487680848</v>
      </c>
      <c r="E9" s="106">
        <v>101807.10646182334</v>
      </c>
      <c r="F9" s="106">
        <v>107108.55390611362</v>
      </c>
      <c r="G9" s="106">
        <v>108417.68230807559</v>
      </c>
      <c r="H9" s="106">
        <v>107711.25191737512</v>
      </c>
      <c r="I9" s="106">
        <v>109071.64786875076</v>
      </c>
      <c r="J9" s="106">
        <v>110097.50072890619</v>
      </c>
      <c r="K9" s="106">
        <v>117380.46778909776</v>
      </c>
      <c r="L9" s="106">
        <v>121827.69292599385</v>
      </c>
      <c r="M9" s="106">
        <v>118222.55578068912</v>
      </c>
      <c r="N9" s="106">
        <v>114678.09742187471</v>
      </c>
      <c r="O9" s="106">
        <v>126414.08132348993</v>
      </c>
      <c r="P9" s="106">
        <v>126124.82819112806</v>
      </c>
      <c r="Q9" s="106">
        <v>130898.8274178088</v>
      </c>
    </row>
    <row r="10" spans="1:17" x14ac:dyDescent="0.35">
      <c r="A10" s="10" t="s">
        <v>28</v>
      </c>
      <c r="B10" s="106">
        <v>7581.5268535839723</v>
      </c>
      <c r="C10" s="106">
        <v>8478.5549185962154</v>
      </c>
      <c r="D10" s="106">
        <v>8440.519925632354</v>
      </c>
      <c r="E10" s="106">
        <v>8247.189939956219</v>
      </c>
      <c r="F10" s="106">
        <v>8421.5544544807726</v>
      </c>
      <c r="G10" s="106">
        <v>9894.6866334434108</v>
      </c>
      <c r="H10" s="106">
        <v>11265.245619579331</v>
      </c>
      <c r="I10" s="106">
        <v>12567.057782308211</v>
      </c>
      <c r="J10" s="106">
        <v>14184.493223945328</v>
      </c>
      <c r="K10" s="106">
        <v>16704.621026769084</v>
      </c>
      <c r="L10" s="106">
        <v>19541.905530682463</v>
      </c>
      <c r="M10" s="106">
        <v>19845.948741276388</v>
      </c>
      <c r="N10" s="106">
        <v>20053.394148024876</v>
      </c>
      <c r="O10" s="106">
        <v>22892.350669482701</v>
      </c>
      <c r="P10" s="106">
        <v>24345.528366195264</v>
      </c>
      <c r="Q10" s="106">
        <v>26412.458849760857</v>
      </c>
    </row>
    <row r="11" spans="1:17" x14ac:dyDescent="0.35">
      <c r="A11" s="10" t="s">
        <v>30</v>
      </c>
      <c r="B11" s="106">
        <v>0</v>
      </c>
      <c r="C11" s="106">
        <v>0</v>
      </c>
      <c r="D11" s="106">
        <v>0</v>
      </c>
      <c r="E11" s="106">
        <v>0</v>
      </c>
      <c r="F11" s="106">
        <v>0</v>
      </c>
      <c r="G11" s="106">
        <v>0</v>
      </c>
      <c r="H11" s="106">
        <v>0</v>
      </c>
      <c r="I11" s="106">
        <v>0</v>
      </c>
      <c r="J11" s="106">
        <v>3.0102499334068566</v>
      </c>
      <c r="K11" s="106">
        <v>3.7313228198384611</v>
      </c>
      <c r="L11" s="106">
        <v>7.349020254360255</v>
      </c>
      <c r="M11" s="106">
        <v>11.492231144487054</v>
      </c>
      <c r="N11" s="106">
        <v>106.89410005887929</v>
      </c>
      <c r="O11" s="106">
        <v>453.02056610611066</v>
      </c>
      <c r="P11" s="106">
        <v>1413.2938138701741</v>
      </c>
      <c r="Q11" s="106">
        <v>2897.4455713570092</v>
      </c>
    </row>
    <row r="12" spans="1:17" x14ac:dyDescent="0.35">
      <c r="A12" s="10" t="s">
        <v>31</v>
      </c>
      <c r="B12" s="106">
        <v>0</v>
      </c>
      <c r="C12" s="106">
        <v>0</v>
      </c>
      <c r="D12" s="106">
        <v>0</v>
      </c>
      <c r="E12" s="106">
        <v>9.9128139572046636E-2</v>
      </c>
      <c r="F12" s="106">
        <v>0.15221866108217461</v>
      </c>
      <c r="G12" s="106">
        <v>0.16768868122147221</v>
      </c>
      <c r="H12" s="106">
        <v>0.97215196969298179</v>
      </c>
      <c r="I12" s="106">
        <v>1.4801524265624615</v>
      </c>
      <c r="J12" s="106">
        <v>26.956731814896933</v>
      </c>
      <c r="K12" s="106">
        <v>54.366716863165131</v>
      </c>
      <c r="L12" s="106">
        <v>188.83575046611494</v>
      </c>
      <c r="M12" s="106">
        <v>537.05331478684241</v>
      </c>
      <c r="N12" s="106">
        <v>837.52824145248815</v>
      </c>
      <c r="O12" s="106">
        <v>1386.1822969266232</v>
      </c>
      <c r="P12" s="106">
        <v>2097.791078214857</v>
      </c>
      <c r="Q12" s="106">
        <v>3236.2974273826035</v>
      </c>
    </row>
    <row r="13" spans="1:17" x14ac:dyDescent="0.35">
      <c r="A13" s="11" t="s">
        <v>32</v>
      </c>
      <c r="B13" s="107">
        <v>551228.43005596357</v>
      </c>
      <c r="C13" s="107">
        <v>550406.45862715051</v>
      </c>
      <c r="D13" s="107">
        <v>541832.01722966938</v>
      </c>
      <c r="E13" s="107">
        <v>548582.48283452599</v>
      </c>
      <c r="F13" s="107">
        <v>549685.44441803719</v>
      </c>
      <c r="G13" s="107">
        <v>548563.74724689987</v>
      </c>
      <c r="H13" s="107">
        <v>546312.19096466829</v>
      </c>
      <c r="I13" s="107">
        <v>558742.09557727724</v>
      </c>
      <c r="J13" s="107">
        <v>569191.93137622031</v>
      </c>
      <c r="K13" s="107">
        <v>547031.16548895219</v>
      </c>
      <c r="L13" s="107">
        <v>542333.08937649312</v>
      </c>
      <c r="M13" s="107">
        <v>544297.94262121548</v>
      </c>
      <c r="N13" s="107">
        <v>539923.26439065451</v>
      </c>
      <c r="O13" s="107">
        <v>537060.46177873353</v>
      </c>
      <c r="P13" s="107">
        <v>532352.71167054283</v>
      </c>
      <c r="Q13" s="107">
        <v>543488.40750075656</v>
      </c>
    </row>
    <row r="14" spans="1:17" x14ac:dyDescent="0.35">
      <c r="A14" s="10" t="s">
        <v>22</v>
      </c>
      <c r="B14" s="106">
        <v>2516.3531261006606</v>
      </c>
      <c r="C14" s="106">
        <v>2378.2203089713294</v>
      </c>
      <c r="D14" s="106">
        <v>2271.4519281143312</v>
      </c>
      <c r="E14" s="106">
        <v>1933.4471247542997</v>
      </c>
      <c r="F14" s="106">
        <v>1735.7868478854266</v>
      </c>
      <c r="G14" s="106">
        <v>1550.1136212790389</v>
      </c>
      <c r="H14" s="106">
        <v>1393.6786624764836</v>
      </c>
      <c r="I14" s="106">
        <v>1270.5244044074402</v>
      </c>
      <c r="J14" s="106">
        <v>1179.0336823390776</v>
      </c>
      <c r="K14" s="106">
        <v>1030.7558347477095</v>
      </c>
      <c r="L14" s="106">
        <v>933.44280601259027</v>
      </c>
      <c r="M14" s="106">
        <v>852.32562111152151</v>
      </c>
      <c r="N14" s="106">
        <v>773.16675758354927</v>
      </c>
      <c r="O14" s="106">
        <v>809.6825351405314</v>
      </c>
      <c r="P14" s="106">
        <v>670.18507265834273</v>
      </c>
      <c r="Q14" s="106">
        <v>615.80206249370519</v>
      </c>
    </row>
    <row r="15" spans="1:17" x14ac:dyDescent="0.35">
      <c r="A15" s="10" t="s">
        <v>24</v>
      </c>
      <c r="B15" s="106">
        <v>543129.47424566443</v>
      </c>
      <c r="C15" s="106">
        <v>540754.24433116789</v>
      </c>
      <c r="D15" s="106">
        <v>532171.52917782951</v>
      </c>
      <c r="E15" s="106">
        <v>537038.54489620193</v>
      </c>
      <c r="F15" s="106">
        <v>536858.91240373102</v>
      </c>
      <c r="G15" s="106">
        <v>534592.8682157388</v>
      </c>
      <c r="H15" s="106">
        <v>530232.23778556183</v>
      </c>
      <c r="I15" s="106">
        <v>541245.5287635189</v>
      </c>
      <c r="J15" s="106">
        <v>550870.58670345019</v>
      </c>
      <c r="K15" s="106">
        <v>526815.42157689179</v>
      </c>
      <c r="L15" s="106">
        <v>520588.29108634248</v>
      </c>
      <c r="M15" s="106">
        <v>520260.63245726604</v>
      </c>
      <c r="N15" s="106">
        <v>513451.48274988146</v>
      </c>
      <c r="O15" s="106">
        <v>509213.86050421925</v>
      </c>
      <c r="P15" s="106">
        <v>504024.84297650767</v>
      </c>
      <c r="Q15" s="106">
        <v>505026.61755038705</v>
      </c>
    </row>
    <row r="16" spans="1:17" x14ac:dyDescent="0.35">
      <c r="A16" s="10" t="s">
        <v>26</v>
      </c>
      <c r="B16" s="106">
        <v>827.10584123806439</v>
      </c>
      <c r="C16" s="106">
        <v>764.33191383361645</v>
      </c>
      <c r="D16" s="106">
        <v>689.09684537150338</v>
      </c>
      <c r="E16" s="106">
        <v>670.30291476261027</v>
      </c>
      <c r="F16" s="106">
        <v>1437.7999348732437</v>
      </c>
      <c r="G16" s="106">
        <v>1374.0438074361962</v>
      </c>
      <c r="H16" s="106">
        <v>1362.2749176854891</v>
      </c>
      <c r="I16" s="106">
        <v>1356.8515809587925</v>
      </c>
      <c r="J16" s="106">
        <v>1382.7448857059542</v>
      </c>
      <c r="K16" s="106">
        <v>1350.7778539987548</v>
      </c>
      <c r="L16" s="106">
        <v>1313.1898270293179</v>
      </c>
      <c r="M16" s="106">
        <v>1239.9474734650184</v>
      </c>
      <c r="N16" s="106">
        <v>1192.3054187913187</v>
      </c>
      <c r="O16" s="106">
        <v>1131.3573676551637</v>
      </c>
      <c r="P16" s="106">
        <v>1130.3491693077358</v>
      </c>
      <c r="Q16" s="106">
        <v>983.06236435623714</v>
      </c>
    </row>
    <row r="17" spans="1:17" x14ac:dyDescent="0.35">
      <c r="A17" s="10" t="s">
        <v>28</v>
      </c>
      <c r="B17" s="106">
        <v>3020.8602750664945</v>
      </c>
      <c r="C17" s="106">
        <v>4762.4026924088394</v>
      </c>
      <c r="D17" s="106">
        <v>4957.3694138092251</v>
      </c>
      <c r="E17" s="106">
        <v>7208.3492608086581</v>
      </c>
      <c r="F17" s="106">
        <v>7943.8776914702785</v>
      </c>
      <c r="G17" s="106">
        <v>8842.1471651864795</v>
      </c>
      <c r="H17" s="106">
        <v>11146.29847600432</v>
      </c>
      <c r="I17" s="106">
        <v>12733.847924925845</v>
      </c>
      <c r="J17" s="106">
        <v>13578.579274881486</v>
      </c>
      <c r="K17" s="106">
        <v>15752.112110029488</v>
      </c>
      <c r="L17" s="106">
        <v>17180.400142411629</v>
      </c>
      <c r="M17" s="106">
        <v>19567.926385392722</v>
      </c>
      <c r="N17" s="106">
        <v>22127.721894626517</v>
      </c>
      <c r="O17" s="106">
        <v>22418.073416388903</v>
      </c>
      <c r="P17" s="106">
        <v>23088.02301085482</v>
      </c>
      <c r="Q17" s="106">
        <v>33182.745988862509</v>
      </c>
    </row>
    <row r="18" spans="1:17" x14ac:dyDescent="0.35">
      <c r="A18" s="10" t="s">
        <v>31</v>
      </c>
      <c r="B18" s="106">
        <v>1734.6365678939815</v>
      </c>
      <c r="C18" s="106">
        <v>1747.2593807687517</v>
      </c>
      <c r="D18" s="106">
        <v>1742.5698645447546</v>
      </c>
      <c r="E18" s="106">
        <v>1731.8386379984345</v>
      </c>
      <c r="F18" s="106">
        <v>1709.0675400771531</v>
      </c>
      <c r="G18" s="106">
        <v>2204.5744372593254</v>
      </c>
      <c r="H18" s="106">
        <v>2177.7011229401137</v>
      </c>
      <c r="I18" s="106">
        <v>2135.3429034661763</v>
      </c>
      <c r="J18" s="106">
        <v>2180.9868298435003</v>
      </c>
      <c r="K18" s="106">
        <v>2082.0981132845486</v>
      </c>
      <c r="L18" s="106">
        <v>2317.7655146971924</v>
      </c>
      <c r="M18" s="106">
        <v>2377.1106839802605</v>
      </c>
      <c r="N18" s="106">
        <v>2378.5875697716319</v>
      </c>
      <c r="O18" s="106">
        <v>3487.4879553297378</v>
      </c>
      <c r="P18" s="106">
        <v>3439.3114412141563</v>
      </c>
      <c r="Q18" s="106">
        <v>3680.1795346570198</v>
      </c>
    </row>
    <row r="19" spans="1:17" x14ac:dyDescent="0.35">
      <c r="A19" s="13" t="s">
        <v>27</v>
      </c>
      <c r="B19" s="109">
        <v>1564050.3724449947</v>
      </c>
      <c r="C19" s="109">
        <v>1610007.188102422</v>
      </c>
      <c r="D19" s="109">
        <v>1660332.4792908491</v>
      </c>
      <c r="E19" s="109">
        <v>1669390.509546892</v>
      </c>
      <c r="F19" s="109">
        <v>1813530.8134416891</v>
      </c>
      <c r="G19" s="109">
        <v>1859123.7610249252</v>
      </c>
      <c r="H19" s="109">
        <v>1915951.8681529469</v>
      </c>
      <c r="I19" s="109">
        <v>1987616.9341578747</v>
      </c>
      <c r="J19" s="109">
        <v>1955419.011297646</v>
      </c>
      <c r="K19" s="109">
        <v>1770665.8214749286</v>
      </c>
      <c r="L19" s="109">
        <v>1822387.1631872191</v>
      </c>
      <c r="M19" s="109">
        <v>1813067.1663256534</v>
      </c>
      <c r="N19" s="109">
        <v>1756616.2886227965</v>
      </c>
      <c r="O19" s="109">
        <v>1782500.8798489675</v>
      </c>
      <c r="P19" s="109">
        <v>1791256.2579017673</v>
      </c>
      <c r="Q19" s="109">
        <v>1839969.9161456034</v>
      </c>
    </row>
    <row r="20" spans="1:17" x14ac:dyDescent="0.35">
      <c r="A20" s="12" t="s">
        <v>35</v>
      </c>
      <c r="B20" s="108">
        <v>86604.267332082309</v>
      </c>
      <c r="C20" s="108">
        <v>90530.762993499535</v>
      </c>
      <c r="D20" s="108">
        <v>92198.865430968188</v>
      </c>
      <c r="E20" s="108">
        <v>96176.492976951107</v>
      </c>
      <c r="F20" s="108">
        <v>99830.563738568424</v>
      </c>
      <c r="G20" s="108">
        <v>103193.09548723638</v>
      </c>
      <c r="H20" s="108">
        <v>105213.02218036787</v>
      </c>
      <c r="I20" s="108">
        <v>111318.60897804797</v>
      </c>
      <c r="J20" s="108">
        <v>110758.66036420503</v>
      </c>
      <c r="K20" s="108">
        <v>109811.65465374192</v>
      </c>
      <c r="L20" s="108">
        <v>112165.05405351076</v>
      </c>
      <c r="M20" s="108">
        <v>113488.34392143243</v>
      </c>
      <c r="N20" s="108">
        <v>111168.04196071169</v>
      </c>
      <c r="O20" s="108">
        <v>111432.26157378776</v>
      </c>
      <c r="P20" s="108">
        <v>114741.5309225599</v>
      </c>
      <c r="Q20" s="108">
        <v>117316.14408828289</v>
      </c>
    </row>
    <row r="21" spans="1:17" x14ac:dyDescent="0.35">
      <c r="A21" s="10" t="s">
        <v>22</v>
      </c>
      <c r="B21" s="106">
        <v>10045.253936941215</v>
      </c>
      <c r="C21" s="106">
        <v>9590.7945748154598</v>
      </c>
      <c r="D21" s="106">
        <v>8976.4406712483287</v>
      </c>
      <c r="E21" s="106">
        <v>8484.166190736094</v>
      </c>
      <c r="F21" s="106">
        <v>7836.8811490599837</v>
      </c>
      <c r="G21" s="106">
        <v>7345.4237816173008</v>
      </c>
      <c r="H21" s="106">
        <v>6887.7806169569985</v>
      </c>
      <c r="I21" s="106">
        <v>6510.3610932330021</v>
      </c>
      <c r="J21" s="106">
        <v>6052.8323750736117</v>
      </c>
      <c r="K21" s="106">
        <v>5653.2722967909804</v>
      </c>
      <c r="L21" s="106">
        <v>5355.5406673228072</v>
      </c>
      <c r="M21" s="106">
        <v>5050.0781960562954</v>
      </c>
      <c r="N21" s="106">
        <v>4720.7348408482103</v>
      </c>
      <c r="O21" s="106">
        <v>4568.2856884131079</v>
      </c>
      <c r="P21" s="106">
        <v>4417.9826705501146</v>
      </c>
      <c r="Q21" s="106">
        <v>4409.4864845661323</v>
      </c>
    </row>
    <row r="22" spans="1:17" x14ac:dyDescent="0.35">
      <c r="A22" s="10" t="s">
        <v>24</v>
      </c>
      <c r="B22" s="106">
        <v>76341.068206324795</v>
      </c>
      <c r="C22" s="106">
        <v>80620.940444001666</v>
      </c>
      <c r="D22" s="106">
        <v>82776.882872844522</v>
      </c>
      <c r="E22" s="106">
        <v>87173.480849276093</v>
      </c>
      <c r="F22" s="106">
        <v>91432.806789632625</v>
      </c>
      <c r="G22" s="106">
        <v>95246.621443691794</v>
      </c>
      <c r="H22" s="106">
        <v>97611.985949234309</v>
      </c>
      <c r="I22" s="106">
        <v>104058.34585639418</v>
      </c>
      <c r="J22" s="106">
        <v>103904.08031742489</v>
      </c>
      <c r="K22" s="106">
        <v>103329.40181732905</v>
      </c>
      <c r="L22" s="106">
        <v>105905.79676546835</v>
      </c>
      <c r="M22" s="106">
        <v>107512.68478144938</v>
      </c>
      <c r="N22" s="106">
        <v>105515.92407902442</v>
      </c>
      <c r="O22" s="106">
        <v>105913.09877926725</v>
      </c>
      <c r="P22" s="106">
        <v>109318.33610799127</v>
      </c>
      <c r="Q22" s="106">
        <v>111884.29225176512</v>
      </c>
    </row>
    <row r="23" spans="1:17" x14ac:dyDescent="0.35">
      <c r="A23" s="10" t="s">
        <v>26</v>
      </c>
      <c r="B23" s="106">
        <v>189.59629551237387</v>
      </c>
      <c r="C23" s="106">
        <v>286.30373484275299</v>
      </c>
      <c r="D23" s="106">
        <v>408.25698285015164</v>
      </c>
      <c r="E23" s="106">
        <v>476.43498295440662</v>
      </c>
      <c r="F23" s="106">
        <v>510.40995906721463</v>
      </c>
      <c r="G23" s="106">
        <v>545.14344023002695</v>
      </c>
      <c r="H23" s="106">
        <v>600.5076609238082</v>
      </c>
      <c r="I23" s="106">
        <v>613.17228939986967</v>
      </c>
      <c r="J23" s="106">
        <v>628.50854071930962</v>
      </c>
      <c r="K23" s="106">
        <v>602.12363374370511</v>
      </c>
      <c r="L23" s="106">
        <v>617.4390996862893</v>
      </c>
      <c r="M23" s="106">
        <v>620.66675528037877</v>
      </c>
      <c r="N23" s="106">
        <v>612.43595348506051</v>
      </c>
      <c r="O23" s="106">
        <v>605.28569787437209</v>
      </c>
      <c r="P23" s="106">
        <v>617.13257722869389</v>
      </c>
      <c r="Q23" s="106">
        <v>599.636173717926</v>
      </c>
    </row>
    <row r="24" spans="1:17" x14ac:dyDescent="0.35">
      <c r="A24" s="10" t="s">
        <v>28</v>
      </c>
      <c r="B24" s="106">
        <v>16.95352532004906</v>
      </c>
      <c r="C24" s="106">
        <v>20.103254216698847</v>
      </c>
      <c r="D24" s="106">
        <v>24.264581788851476</v>
      </c>
      <c r="E24" s="106">
        <v>29.308772128405753</v>
      </c>
      <c r="F24" s="106">
        <v>33.711781244337132</v>
      </c>
      <c r="G24" s="106">
        <v>39.468526279149586</v>
      </c>
      <c r="H24" s="106">
        <v>96.275364399060436</v>
      </c>
      <c r="I24" s="106">
        <v>120.14121445429765</v>
      </c>
      <c r="J24" s="106">
        <v>157.46342869693586</v>
      </c>
      <c r="K24" s="106">
        <v>210.36633966843044</v>
      </c>
      <c r="L24" s="106">
        <v>269.52579229419581</v>
      </c>
      <c r="M24" s="106">
        <v>284.76562462676827</v>
      </c>
      <c r="N24" s="106">
        <v>284.26145068508976</v>
      </c>
      <c r="O24" s="106">
        <v>295.13020065518123</v>
      </c>
      <c r="P24" s="106">
        <v>316.85795830449268</v>
      </c>
      <c r="Q24" s="106">
        <v>328.79533002535783</v>
      </c>
    </row>
    <row r="25" spans="1:17" x14ac:dyDescent="0.35">
      <c r="A25" s="10" t="s">
        <v>31</v>
      </c>
      <c r="B25" s="106">
        <v>11.395367983893411</v>
      </c>
      <c r="C25" s="106">
        <v>12.620985622962541</v>
      </c>
      <c r="D25" s="106">
        <v>13.020322236322404</v>
      </c>
      <c r="E25" s="106">
        <v>13.102181856099655</v>
      </c>
      <c r="F25" s="106">
        <v>16.754059564280155</v>
      </c>
      <c r="G25" s="106">
        <v>16.438295418109899</v>
      </c>
      <c r="H25" s="106">
        <v>16.472588853709851</v>
      </c>
      <c r="I25" s="106">
        <v>16.588524566610356</v>
      </c>
      <c r="J25" s="106">
        <v>15.775702290280638</v>
      </c>
      <c r="K25" s="106">
        <v>16.490566209756345</v>
      </c>
      <c r="L25" s="106">
        <v>16.75172873910741</v>
      </c>
      <c r="M25" s="106">
        <v>20.148564019618018</v>
      </c>
      <c r="N25" s="106">
        <v>34.685636668882708</v>
      </c>
      <c r="O25" s="106">
        <v>50.461207577857643</v>
      </c>
      <c r="P25" s="106">
        <v>71.221608485320587</v>
      </c>
      <c r="Q25" s="106">
        <v>93.933848208376332</v>
      </c>
    </row>
    <row r="26" spans="1:17" x14ac:dyDescent="0.35">
      <c r="A26" s="11" t="s">
        <v>37</v>
      </c>
      <c r="B26" s="107">
        <v>1477446.1051129124</v>
      </c>
      <c r="C26" s="107">
        <v>1519476.4251089224</v>
      </c>
      <c r="D26" s="107">
        <v>1568133.6138598809</v>
      </c>
      <c r="E26" s="107">
        <v>1573214.0165699408</v>
      </c>
      <c r="F26" s="107">
        <v>1713700.2497031207</v>
      </c>
      <c r="G26" s="107">
        <v>1755930.6655376889</v>
      </c>
      <c r="H26" s="107">
        <v>1810738.845972579</v>
      </c>
      <c r="I26" s="107">
        <v>1876298.3251798267</v>
      </c>
      <c r="J26" s="107">
        <v>1844660.350933441</v>
      </c>
      <c r="K26" s="107">
        <v>1660854.1668211867</v>
      </c>
      <c r="L26" s="107">
        <v>1710222.1091337083</v>
      </c>
      <c r="M26" s="107">
        <v>1699578.8224042209</v>
      </c>
      <c r="N26" s="107">
        <v>1645448.2466620849</v>
      </c>
      <c r="O26" s="107">
        <v>1671068.6182751798</v>
      </c>
      <c r="P26" s="107">
        <v>1676514.7269792072</v>
      </c>
      <c r="Q26" s="107">
        <v>1722653.7720573205</v>
      </c>
    </row>
    <row r="27" spans="1:17" x14ac:dyDescent="0.35">
      <c r="A27" s="10" t="s">
        <v>21</v>
      </c>
      <c r="B27" s="106">
        <v>1087092.3039825049</v>
      </c>
      <c r="C27" s="106">
        <v>1104189.1510507148</v>
      </c>
      <c r="D27" s="106">
        <v>1129547.850903929</v>
      </c>
      <c r="E27" s="106">
        <v>1127821.9957703492</v>
      </c>
      <c r="F27" s="106">
        <v>1200402.442857852</v>
      </c>
      <c r="G27" s="106">
        <v>1226104.4759942</v>
      </c>
      <c r="H27" s="106">
        <v>1252212.4948490625</v>
      </c>
      <c r="I27" s="106">
        <v>1298091.6832652958</v>
      </c>
      <c r="J27" s="106">
        <v>1276122.4937646545</v>
      </c>
      <c r="K27" s="106">
        <v>1159024.1707857549</v>
      </c>
      <c r="L27" s="106">
        <v>1173393.3058906249</v>
      </c>
      <c r="M27" s="106">
        <v>1165428.2331077703</v>
      </c>
      <c r="N27" s="106">
        <v>1110888.7333522146</v>
      </c>
      <c r="O27" s="106">
        <v>1105567.5824506311</v>
      </c>
      <c r="P27" s="106">
        <v>1105982.6897140983</v>
      </c>
      <c r="Q27" s="106">
        <v>1143331.675949363</v>
      </c>
    </row>
    <row r="28" spans="1:17" x14ac:dyDescent="0.35">
      <c r="A28" s="9" t="s">
        <v>38</v>
      </c>
      <c r="B28" s="105">
        <v>390353.80113040743</v>
      </c>
      <c r="C28" s="105">
        <v>415287.27405820769</v>
      </c>
      <c r="D28" s="105">
        <v>438585.76295595197</v>
      </c>
      <c r="E28" s="105">
        <v>445392.02079959161</v>
      </c>
      <c r="F28" s="105">
        <v>513297.8068452687</v>
      </c>
      <c r="G28" s="105">
        <v>529826.18954348878</v>
      </c>
      <c r="H28" s="105">
        <v>558526.35112351633</v>
      </c>
      <c r="I28" s="105">
        <v>578206.64191453089</v>
      </c>
      <c r="J28" s="105">
        <v>568537.85716878646</v>
      </c>
      <c r="K28" s="105">
        <v>501829.99603543174</v>
      </c>
      <c r="L28" s="105">
        <v>536828.80324308341</v>
      </c>
      <c r="M28" s="105">
        <v>534150.58929645061</v>
      </c>
      <c r="N28" s="105">
        <v>534559.51330987038</v>
      </c>
      <c r="O28" s="105">
        <v>565501.03582454869</v>
      </c>
      <c r="P28" s="105">
        <v>570532.0372651089</v>
      </c>
      <c r="Q28" s="105">
        <v>579322.0961079573</v>
      </c>
    </row>
    <row r="29" spans="1:17" x14ac:dyDescent="0.35">
      <c r="A29" s="74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1:17" x14ac:dyDescent="0.35">
      <c r="A30" s="14" t="s">
        <v>108</v>
      </c>
      <c r="B30" s="102">
        <v>3017893.6510218936</v>
      </c>
      <c r="C30" s="102">
        <v>3111827.0445440859</v>
      </c>
      <c r="D30" s="102">
        <v>3168575.2569087246</v>
      </c>
      <c r="E30" s="102">
        <v>3202009.3230785578</v>
      </c>
      <c r="F30" s="102">
        <v>3296821.3591293166</v>
      </c>
      <c r="G30" s="102">
        <v>3299353.3656875649</v>
      </c>
      <c r="H30" s="102">
        <v>3362488.1046117791</v>
      </c>
      <c r="I30" s="102">
        <v>3432026.2461096738</v>
      </c>
      <c r="J30" s="102">
        <v>3451908.9352921755</v>
      </c>
      <c r="K30" s="102">
        <v>3484835.1071990943</v>
      </c>
      <c r="L30" s="102">
        <v>3475311.5187281505</v>
      </c>
      <c r="M30" s="102">
        <v>3481899.0181170511</v>
      </c>
      <c r="N30" s="102">
        <v>3429365.5272977483</v>
      </c>
      <c r="O30" s="102">
        <v>3442724.3881931771</v>
      </c>
      <c r="P30" s="102">
        <v>3562258.2906290833</v>
      </c>
      <c r="Q30" s="102">
        <v>3636616.8056466528</v>
      </c>
    </row>
    <row r="31" spans="1:17" x14ac:dyDescent="0.35">
      <c r="A31" s="13" t="s">
        <v>16</v>
      </c>
      <c r="B31" s="109">
        <v>2540610.8269313015</v>
      </c>
      <c r="C31" s="109">
        <v>2617703.6612328258</v>
      </c>
      <c r="D31" s="109">
        <v>2663819.4596795365</v>
      </c>
      <c r="E31" s="109">
        <v>2678270.6632488491</v>
      </c>
      <c r="F31" s="109">
        <v>2746135.2955632489</v>
      </c>
      <c r="G31" s="109">
        <v>2730281.2926492966</v>
      </c>
      <c r="H31" s="109">
        <v>2787045.7192448503</v>
      </c>
      <c r="I31" s="109">
        <v>2828070.3371363366</v>
      </c>
      <c r="J31" s="109">
        <v>2852813.6026541558</v>
      </c>
      <c r="K31" s="109">
        <v>2901587.4258453934</v>
      </c>
      <c r="L31" s="109">
        <v>2878394.5365234804</v>
      </c>
      <c r="M31" s="109">
        <v>2879732.2548360862</v>
      </c>
      <c r="N31" s="109">
        <v>2846302.7954215482</v>
      </c>
      <c r="O31" s="109">
        <v>2860872.2458437574</v>
      </c>
      <c r="P31" s="109">
        <v>2965582.2449815948</v>
      </c>
      <c r="Q31" s="109">
        <v>3030208.2761597843</v>
      </c>
    </row>
    <row r="32" spans="1:17" x14ac:dyDescent="0.35">
      <c r="A32" s="12" t="s">
        <v>18</v>
      </c>
      <c r="B32" s="108">
        <v>85766.492990319821</v>
      </c>
      <c r="C32" s="108">
        <v>88852.844518769198</v>
      </c>
      <c r="D32" s="108">
        <v>90571.028801681648</v>
      </c>
      <c r="E32" s="108">
        <v>93424.613586460473</v>
      </c>
      <c r="F32" s="108">
        <v>95720.328682600564</v>
      </c>
      <c r="G32" s="108">
        <v>98816.987236580884</v>
      </c>
      <c r="H32" s="108">
        <v>97738.168929600099</v>
      </c>
      <c r="I32" s="108">
        <v>95506.038784832606</v>
      </c>
      <c r="J32" s="108">
        <v>99019.464703554477</v>
      </c>
      <c r="K32" s="108">
        <v>98555.773318806285</v>
      </c>
      <c r="L32" s="108">
        <v>100547.04364139881</v>
      </c>
      <c r="M32" s="108">
        <v>101450.56229534282</v>
      </c>
      <c r="N32" s="108">
        <v>100223.95036497714</v>
      </c>
      <c r="O32" s="108">
        <v>99864.480968045376</v>
      </c>
      <c r="P32" s="108">
        <v>103525.91609964515</v>
      </c>
      <c r="Q32" s="108">
        <v>105129.0876757605</v>
      </c>
    </row>
    <row r="33" spans="1:17" x14ac:dyDescent="0.35">
      <c r="A33" s="11" t="s">
        <v>20</v>
      </c>
      <c r="B33" s="107">
        <v>2429093.063899497</v>
      </c>
      <c r="C33" s="107">
        <v>2502828.3244145913</v>
      </c>
      <c r="D33" s="107">
        <v>2547181.1316573778</v>
      </c>
      <c r="E33" s="107">
        <v>2558692.7686035237</v>
      </c>
      <c r="F33" s="107">
        <v>2623986.2730129622</v>
      </c>
      <c r="G33" s="107">
        <v>2605128.1966435844</v>
      </c>
      <c r="H33" s="107">
        <v>2662579.2723662485</v>
      </c>
      <c r="I33" s="107">
        <v>2705518.1373993307</v>
      </c>
      <c r="J33" s="107">
        <v>2726528.3998482111</v>
      </c>
      <c r="K33" s="107">
        <v>2775997.5777758677</v>
      </c>
      <c r="L33" s="107">
        <v>2750785.2900261218</v>
      </c>
      <c r="M33" s="107">
        <v>2751131.5715609007</v>
      </c>
      <c r="N33" s="107">
        <v>2719465.9947247822</v>
      </c>
      <c r="O33" s="107">
        <v>2734146.1598321581</v>
      </c>
      <c r="P33" s="107">
        <v>2834766.1246541413</v>
      </c>
      <c r="Q33" s="107">
        <v>2896900.983536006</v>
      </c>
    </row>
    <row r="34" spans="1:17" x14ac:dyDescent="0.35">
      <c r="A34" s="10" t="s">
        <v>22</v>
      </c>
      <c r="B34" s="106">
        <v>1702562.4729525391</v>
      </c>
      <c r="C34" s="106">
        <v>1695998.5491817067</v>
      </c>
      <c r="D34" s="106">
        <v>1668921.3445910576</v>
      </c>
      <c r="E34" s="106">
        <v>1608100.1094849836</v>
      </c>
      <c r="F34" s="106">
        <v>1563193.9274569331</v>
      </c>
      <c r="G34" s="106">
        <v>1494511.2220605426</v>
      </c>
      <c r="H34" s="106">
        <v>1440276.2938793432</v>
      </c>
      <c r="I34" s="106">
        <v>1404865.7283133741</v>
      </c>
      <c r="J34" s="106">
        <v>1363728.7083943696</v>
      </c>
      <c r="K34" s="106">
        <v>1345155.6932765339</v>
      </c>
      <c r="L34" s="106">
        <v>1292529.786860184</v>
      </c>
      <c r="M34" s="106">
        <v>1253873.3829870902</v>
      </c>
      <c r="N34" s="106">
        <v>1183086.6192401489</v>
      </c>
      <c r="O34" s="106">
        <v>1156993.2313196703</v>
      </c>
      <c r="P34" s="106">
        <v>1162433.5893769376</v>
      </c>
      <c r="Q34" s="106">
        <v>1161469.6826307648</v>
      </c>
    </row>
    <row r="35" spans="1:17" x14ac:dyDescent="0.35">
      <c r="A35" s="10" t="s">
        <v>24</v>
      </c>
      <c r="B35" s="106">
        <v>674843.31039364252</v>
      </c>
      <c r="C35" s="106">
        <v>751963.67685765703</v>
      </c>
      <c r="D35" s="106">
        <v>820925.76066288946</v>
      </c>
      <c r="E35" s="106">
        <v>890639.86963456438</v>
      </c>
      <c r="F35" s="106">
        <v>996190.5181448533</v>
      </c>
      <c r="G35" s="106">
        <v>1044847.2916979411</v>
      </c>
      <c r="H35" s="106">
        <v>1153851.0400569614</v>
      </c>
      <c r="I35" s="106">
        <v>1229242.2137492194</v>
      </c>
      <c r="J35" s="106">
        <v>1288891.8991935824</v>
      </c>
      <c r="K35" s="106">
        <v>1351418.7590155415</v>
      </c>
      <c r="L35" s="106">
        <v>1374067.0402230336</v>
      </c>
      <c r="M35" s="106">
        <v>1413823.2433219552</v>
      </c>
      <c r="N35" s="106">
        <v>1451852.7130438762</v>
      </c>
      <c r="O35" s="106">
        <v>1487652.1194691735</v>
      </c>
      <c r="P35" s="106">
        <v>1578397.8248279295</v>
      </c>
      <c r="Q35" s="106">
        <v>1636190.7444116129</v>
      </c>
    </row>
    <row r="36" spans="1:17" x14ac:dyDescent="0.35">
      <c r="A36" s="10" t="s">
        <v>26</v>
      </c>
      <c r="B36" s="106">
        <v>47839.29612991507</v>
      </c>
      <c r="C36" s="106">
        <v>50397.168254231103</v>
      </c>
      <c r="D36" s="106">
        <v>52872.62109501176</v>
      </c>
      <c r="E36" s="106">
        <v>55590.721139991299</v>
      </c>
      <c r="F36" s="106">
        <v>60107.243178458637</v>
      </c>
      <c r="G36" s="106">
        <v>60348.822229891164</v>
      </c>
      <c r="H36" s="106">
        <v>62205.314259095983</v>
      </c>
      <c r="I36" s="106">
        <v>64482.92693411676</v>
      </c>
      <c r="J36" s="106">
        <v>66092.638328451983</v>
      </c>
      <c r="K36" s="106">
        <v>70207.204647928971</v>
      </c>
      <c r="L36" s="106">
        <v>73380.796451477407</v>
      </c>
      <c r="M36" s="106">
        <v>71926.174196887834</v>
      </c>
      <c r="N36" s="106">
        <v>71778.604238100146</v>
      </c>
      <c r="O36" s="106">
        <v>74966.425771029681</v>
      </c>
      <c r="P36" s="106">
        <v>76847.001136705861</v>
      </c>
      <c r="Q36" s="106">
        <v>79595.214647008805</v>
      </c>
    </row>
    <row r="37" spans="1:17" x14ac:dyDescent="0.35">
      <c r="A37" s="10" t="s">
        <v>28</v>
      </c>
      <c r="B37" s="106">
        <v>3847.9844234005768</v>
      </c>
      <c r="C37" s="106">
        <v>4468.9301209961332</v>
      </c>
      <c r="D37" s="106">
        <v>4461.4053084187181</v>
      </c>
      <c r="E37" s="106">
        <v>4361.9842853291748</v>
      </c>
      <c r="F37" s="106">
        <v>4494.461371703399</v>
      </c>
      <c r="G37" s="106">
        <v>5420.7143192647873</v>
      </c>
      <c r="H37" s="106">
        <v>6245.9561294522255</v>
      </c>
      <c r="I37" s="106">
        <v>6926.2614038838637</v>
      </c>
      <c r="J37" s="106">
        <v>7796.2501963994164</v>
      </c>
      <c r="K37" s="106">
        <v>9179.2030149061993</v>
      </c>
      <c r="L37" s="106">
        <v>10684.42755127381</v>
      </c>
      <c r="M37" s="106">
        <v>11151.270295630644</v>
      </c>
      <c r="N37" s="106">
        <v>12108.749203317875</v>
      </c>
      <c r="O37" s="106">
        <v>13323.391587332277</v>
      </c>
      <c r="P37" s="106">
        <v>14737.368147614334</v>
      </c>
      <c r="Q37" s="106">
        <v>15522.046566037176</v>
      </c>
    </row>
    <row r="38" spans="1:17" x14ac:dyDescent="0.35">
      <c r="A38" s="10" t="s">
        <v>30</v>
      </c>
      <c r="B38" s="106">
        <v>0</v>
      </c>
      <c r="C38" s="106">
        <v>0</v>
      </c>
      <c r="D38" s="106">
        <v>0</v>
      </c>
      <c r="E38" s="106">
        <v>0</v>
      </c>
      <c r="F38" s="106">
        <v>0</v>
      </c>
      <c r="G38" s="106">
        <v>0</v>
      </c>
      <c r="H38" s="106">
        <v>0</v>
      </c>
      <c r="I38" s="106">
        <v>0</v>
      </c>
      <c r="J38" s="106">
        <v>1.6444980090228973</v>
      </c>
      <c r="K38" s="106">
        <v>2.0428042365277674</v>
      </c>
      <c r="L38" s="106">
        <v>5.1794550658735901</v>
      </c>
      <c r="M38" s="106">
        <v>7.6023330799425928</v>
      </c>
      <c r="N38" s="106">
        <v>75.397344059696465</v>
      </c>
      <c r="O38" s="106">
        <v>286.61906701222199</v>
      </c>
      <c r="P38" s="106">
        <v>910.45445982448155</v>
      </c>
      <c r="Q38" s="106">
        <v>1905.0221530917511</v>
      </c>
    </row>
    <row r="39" spans="1:17" x14ac:dyDescent="0.35">
      <c r="A39" s="10" t="s">
        <v>31</v>
      </c>
      <c r="B39" s="106">
        <v>0</v>
      </c>
      <c r="C39" s="106">
        <v>0</v>
      </c>
      <c r="D39" s="106">
        <v>0</v>
      </c>
      <c r="E39" s="106">
        <v>8.4058655316705103E-2</v>
      </c>
      <c r="F39" s="106">
        <v>0.12286101393549187</v>
      </c>
      <c r="G39" s="106">
        <v>0.14633594431932559</v>
      </c>
      <c r="H39" s="106">
        <v>0.66804139557757125</v>
      </c>
      <c r="I39" s="106">
        <v>1.0069987362856638</v>
      </c>
      <c r="J39" s="106">
        <v>17.25923739793069</v>
      </c>
      <c r="K39" s="106">
        <v>34.675016720623553</v>
      </c>
      <c r="L39" s="106">
        <v>118.05948508651457</v>
      </c>
      <c r="M39" s="106">
        <v>349.89842625651806</v>
      </c>
      <c r="N39" s="106">
        <v>563.91165527925943</v>
      </c>
      <c r="O39" s="106">
        <v>924.37261794008896</v>
      </c>
      <c r="P39" s="106">
        <v>1439.8867051292821</v>
      </c>
      <c r="Q39" s="106">
        <v>2218.273127490892</v>
      </c>
    </row>
    <row r="40" spans="1:17" x14ac:dyDescent="0.35">
      <c r="A40" s="11" t="s">
        <v>32</v>
      </c>
      <c r="B40" s="107">
        <v>25751.270041485084</v>
      </c>
      <c r="C40" s="107">
        <v>26022.492299465397</v>
      </c>
      <c r="D40" s="107">
        <v>26067.299220477093</v>
      </c>
      <c r="E40" s="107">
        <v>26153.281058864803</v>
      </c>
      <c r="F40" s="107">
        <v>26428.69386768635</v>
      </c>
      <c r="G40" s="107">
        <v>26336.108769131315</v>
      </c>
      <c r="H40" s="107">
        <v>26728.277949001487</v>
      </c>
      <c r="I40" s="107">
        <v>27046.160952173283</v>
      </c>
      <c r="J40" s="107">
        <v>27265.738102390347</v>
      </c>
      <c r="K40" s="107">
        <v>27034.07475071953</v>
      </c>
      <c r="L40" s="107">
        <v>27062.202855960131</v>
      </c>
      <c r="M40" s="107">
        <v>27150.12097984293</v>
      </c>
      <c r="N40" s="107">
        <v>26612.850331788813</v>
      </c>
      <c r="O40" s="107">
        <v>26861.605043553671</v>
      </c>
      <c r="P40" s="107">
        <v>27290.204227808597</v>
      </c>
      <c r="Q40" s="107">
        <v>28178.204948018065</v>
      </c>
    </row>
    <row r="41" spans="1:17" x14ac:dyDescent="0.35">
      <c r="A41" s="10" t="s">
        <v>22</v>
      </c>
      <c r="B41" s="106">
        <v>324.42335620627085</v>
      </c>
      <c r="C41" s="106">
        <v>308.12989749500355</v>
      </c>
      <c r="D41" s="106">
        <v>293.49475484682256</v>
      </c>
      <c r="E41" s="106">
        <v>242.05805302900217</v>
      </c>
      <c r="F41" s="106">
        <v>213.88181685674579</v>
      </c>
      <c r="G41" s="106">
        <v>187.95312181423265</v>
      </c>
      <c r="H41" s="106">
        <v>172.87767013593631</v>
      </c>
      <c r="I41" s="106">
        <v>152.02963936824958</v>
      </c>
      <c r="J41" s="106">
        <v>139.50880360609366</v>
      </c>
      <c r="K41" s="106">
        <v>122.96601560371312</v>
      </c>
      <c r="L41" s="106">
        <v>110.74931555292866</v>
      </c>
      <c r="M41" s="106">
        <v>99.178714325630011</v>
      </c>
      <c r="N41" s="106">
        <v>88.43061256838611</v>
      </c>
      <c r="O41" s="106">
        <v>91.451794630473984</v>
      </c>
      <c r="P41" s="106">
        <v>78.766015309608491</v>
      </c>
      <c r="Q41" s="106">
        <v>72.265479066891118</v>
      </c>
    </row>
    <row r="42" spans="1:17" x14ac:dyDescent="0.35">
      <c r="A42" s="10" t="s">
        <v>24</v>
      </c>
      <c r="B42" s="106">
        <v>25180.095977514004</v>
      </c>
      <c r="C42" s="106">
        <v>25380.586761543065</v>
      </c>
      <c r="D42" s="106">
        <v>25421.79169038211</v>
      </c>
      <c r="E42" s="106">
        <v>25464.515103365666</v>
      </c>
      <c r="F42" s="106">
        <v>25713.349963347449</v>
      </c>
      <c r="G42" s="106">
        <v>25592.794288077319</v>
      </c>
      <c r="H42" s="106">
        <v>25874.091494117121</v>
      </c>
      <c r="I42" s="106">
        <v>26156.287698724038</v>
      </c>
      <c r="J42" s="106">
        <v>26331.001350636117</v>
      </c>
      <c r="K42" s="106">
        <v>26004.929590662821</v>
      </c>
      <c r="L42" s="106">
        <v>25960.263584044635</v>
      </c>
      <c r="M42" s="106">
        <v>25889.113861986207</v>
      </c>
      <c r="N42" s="106">
        <v>25263.231569527361</v>
      </c>
      <c r="O42" s="106">
        <v>25432.064898639266</v>
      </c>
      <c r="P42" s="106">
        <v>25806.44833623794</v>
      </c>
      <c r="Q42" s="106">
        <v>26261.849541092113</v>
      </c>
    </row>
    <row r="43" spans="1:17" x14ac:dyDescent="0.35">
      <c r="A43" s="10" t="s">
        <v>26</v>
      </c>
      <c r="B43" s="106">
        <v>29.101449371432363</v>
      </c>
      <c r="C43" s="106">
        <v>28.372749228055262</v>
      </c>
      <c r="D43" s="106">
        <v>26.8887363615151</v>
      </c>
      <c r="E43" s="106">
        <v>26.052058056985377</v>
      </c>
      <c r="F43" s="106">
        <v>52.113203555338607</v>
      </c>
      <c r="G43" s="106">
        <v>52.850419334073493</v>
      </c>
      <c r="H43" s="106">
        <v>51.180449378541795</v>
      </c>
      <c r="I43" s="106">
        <v>54.05618431729529</v>
      </c>
      <c r="J43" s="106">
        <v>54.980254033589098</v>
      </c>
      <c r="K43" s="106">
        <v>57.727297322555252</v>
      </c>
      <c r="L43" s="106">
        <v>58.459380050309122</v>
      </c>
      <c r="M43" s="106">
        <v>57.361734745161272</v>
      </c>
      <c r="N43" s="106">
        <v>54.754885285264024</v>
      </c>
      <c r="O43" s="106">
        <v>53.376791550276749</v>
      </c>
      <c r="P43" s="106">
        <v>52.402925061633731</v>
      </c>
      <c r="Q43" s="106">
        <v>49.539667353143813</v>
      </c>
    </row>
    <row r="44" spans="1:17" x14ac:dyDescent="0.35">
      <c r="A44" s="10" t="s">
        <v>28</v>
      </c>
      <c r="B44" s="106">
        <v>146.12993734738833</v>
      </c>
      <c r="C44" s="106">
        <v>231.55292438288029</v>
      </c>
      <c r="D44" s="106">
        <v>249.73940577841424</v>
      </c>
      <c r="E44" s="106">
        <v>347.06648734986658</v>
      </c>
      <c r="F44" s="106">
        <v>375.12711246293264</v>
      </c>
      <c r="G44" s="106">
        <v>412.234200934966</v>
      </c>
      <c r="H44" s="106">
        <v>541.88304808444889</v>
      </c>
      <c r="I44" s="106">
        <v>596.31138208872005</v>
      </c>
      <c r="J44" s="106">
        <v>650.97450486377159</v>
      </c>
      <c r="K44" s="106">
        <v>756.96350806132045</v>
      </c>
      <c r="L44" s="106">
        <v>825.78894253280168</v>
      </c>
      <c r="M44" s="106">
        <v>992.65724977974799</v>
      </c>
      <c r="N44" s="106">
        <v>1094.7160524271092</v>
      </c>
      <c r="O44" s="106">
        <v>1128.2912659009098</v>
      </c>
      <c r="P44" s="106">
        <v>1198.8991091231294</v>
      </c>
      <c r="Q44" s="106">
        <v>1623.532337939748</v>
      </c>
    </row>
    <row r="45" spans="1:17" x14ac:dyDescent="0.35">
      <c r="A45" s="10" t="s">
        <v>31</v>
      </c>
      <c r="B45" s="106">
        <v>71.519321045990566</v>
      </c>
      <c r="C45" s="106">
        <v>73.849966816394613</v>
      </c>
      <c r="D45" s="106">
        <v>75.384633108230787</v>
      </c>
      <c r="E45" s="106">
        <v>73.589357063278541</v>
      </c>
      <c r="F45" s="106">
        <v>74.221771463885105</v>
      </c>
      <c r="G45" s="106">
        <v>90.276738970723315</v>
      </c>
      <c r="H45" s="106">
        <v>88.245287285440966</v>
      </c>
      <c r="I45" s="106">
        <v>87.476047674978901</v>
      </c>
      <c r="J45" s="106">
        <v>89.273189250775815</v>
      </c>
      <c r="K45" s="106">
        <v>91.488339069120258</v>
      </c>
      <c r="L45" s="106">
        <v>106.94163377945284</v>
      </c>
      <c r="M45" s="106">
        <v>111.80941900618231</v>
      </c>
      <c r="N45" s="106">
        <v>111.71721198069184</v>
      </c>
      <c r="O45" s="106">
        <v>156.42029283274763</v>
      </c>
      <c r="P45" s="106">
        <v>153.68784207628619</v>
      </c>
      <c r="Q45" s="106">
        <v>171.01792256617077</v>
      </c>
    </row>
    <row r="46" spans="1:17" x14ac:dyDescent="0.35">
      <c r="A46" s="13" t="s">
        <v>34</v>
      </c>
      <c r="B46" s="109">
        <v>477282.82409059221</v>
      </c>
      <c r="C46" s="109">
        <v>494123.38331126026</v>
      </c>
      <c r="D46" s="109">
        <v>504755.79722918791</v>
      </c>
      <c r="E46" s="109">
        <v>523738.65982970875</v>
      </c>
      <c r="F46" s="109">
        <v>550686.06356606772</v>
      </c>
      <c r="G46" s="109">
        <v>569072.0730382686</v>
      </c>
      <c r="H46" s="109">
        <v>575442.38536692876</v>
      </c>
      <c r="I46" s="109">
        <v>603955.90897333715</v>
      </c>
      <c r="J46" s="109">
        <v>599095.3326380197</v>
      </c>
      <c r="K46" s="109">
        <v>583247.68135370058</v>
      </c>
      <c r="L46" s="109">
        <v>596916.98220466997</v>
      </c>
      <c r="M46" s="109">
        <v>602166.76328096481</v>
      </c>
      <c r="N46" s="109">
        <v>583062.7318762003</v>
      </c>
      <c r="O46" s="109">
        <v>581852.14234941942</v>
      </c>
      <c r="P46" s="109">
        <v>596676.04564748844</v>
      </c>
      <c r="Q46" s="109">
        <v>606408.52948686853</v>
      </c>
    </row>
    <row r="47" spans="1:17" x14ac:dyDescent="0.35">
      <c r="A47" s="12" t="s">
        <v>35</v>
      </c>
      <c r="B47" s="108">
        <v>343624.21424186835</v>
      </c>
      <c r="C47" s="108">
        <v>355951.39009645442</v>
      </c>
      <c r="D47" s="108">
        <v>363177.93821002869</v>
      </c>
      <c r="E47" s="108">
        <v>379610.64453431033</v>
      </c>
      <c r="F47" s="108">
        <v>393465.19092956616</v>
      </c>
      <c r="G47" s="108">
        <v>407892.89094396087</v>
      </c>
      <c r="H47" s="108">
        <v>411142.47249734902</v>
      </c>
      <c r="I47" s="108">
        <v>433560.59176220285</v>
      </c>
      <c r="J47" s="108">
        <v>431827.28616576607</v>
      </c>
      <c r="K47" s="108">
        <v>429771.00669860991</v>
      </c>
      <c r="L47" s="108">
        <v>442590.89308626135</v>
      </c>
      <c r="M47" s="108">
        <v>447755.49541339686</v>
      </c>
      <c r="N47" s="108">
        <v>434469.19838365243</v>
      </c>
      <c r="O47" s="108">
        <v>431301.42477321526</v>
      </c>
      <c r="P47" s="108">
        <v>444394.68455953785</v>
      </c>
      <c r="Q47" s="108">
        <v>450004.70075862878</v>
      </c>
    </row>
    <row r="48" spans="1:17" x14ac:dyDescent="0.35">
      <c r="A48" s="10" t="s">
        <v>22</v>
      </c>
      <c r="B48" s="106">
        <v>51778.656604737873</v>
      </c>
      <c r="C48" s="106">
        <v>49398.210761110997</v>
      </c>
      <c r="D48" s="106">
        <v>46241.542322063768</v>
      </c>
      <c r="E48" s="106">
        <v>43825.008108444803</v>
      </c>
      <c r="F48" s="106">
        <v>40455.454123628384</v>
      </c>
      <c r="G48" s="106">
        <v>37896.495936908876</v>
      </c>
      <c r="H48" s="106">
        <v>35652.603837990515</v>
      </c>
      <c r="I48" s="106">
        <v>33614.857576965289</v>
      </c>
      <c r="J48" s="106">
        <v>31254.318185774333</v>
      </c>
      <c r="K48" s="106">
        <v>29250.550696393937</v>
      </c>
      <c r="L48" s="106">
        <v>27582.949699963236</v>
      </c>
      <c r="M48" s="106">
        <v>25823.302410575972</v>
      </c>
      <c r="N48" s="106">
        <v>23938.060882799982</v>
      </c>
      <c r="O48" s="106">
        <v>23068.896125001975</v>
      </c>
      <c r="P48" s="106">
        <v>22217.303417441595</v>
      </c>
      <c r="Q48" s="106">
        <v>21987.258283096267</v>
      </c>
    </row>
    <row r="49" spans="1:17" x14ac:dyDescent="0.35">
      <c r="A49" s="10" t="s">
        <v>24</v>
      </c>
      <c r="B49" s="106">
        <v>290527.19438134041</v>
      </c>
      <c r="C49" s="106">
        <v>304786.62660742091</v>
      </c>
      <c r="D49" s="106">
        <v>314595.90130402136</v>
      </c>
      <c r="E49" s="106">
        <v>333116.80439305992</v>
      </c>
      <c r="F49" s="106">
        <v>350151.13953502185</v>
      </c>
      <c r="G49" s="106">
        <v>366953.97540595825</v>
      </c>
      <c r="H49" s="106">
        <v>371994.23676240002</v>
      </c>
      <c r="I49" s="106">
        <v>396315.79967159498</v>
      </c>
      <c r="J49" s="106">
        <v>396728.32352337113</v>
      </c>
      <c r="K49" s="106">
        <v>396526.46078822436</v>
      </c>
      <c r="L49" s="106">
        <v>410619.57843564369</v>
      </c>
      <c r="M49" s="106">
        <v>417416.86084857059</v>
      </c>
      <c r="N49" s="106">
        <v>405999.49561224622</v>
      </c>
      <c r="O49" s="106">
        <v>403621.25889423798</v>
      </c>
      <c r="P49" s="106">
        <v>417250.46787766175</v>
      </c>
      <c r="Q49" s="106">
        <v>422963.13590048673</v>
      </c>
    </row>
    <row r="50" spans="1:17" x14ac:dyDescent="0.35">
      <c r="A50" s="10" t="s">
        <v>26</v>
      </c>
      <c r="B50" s="106">
        <v>1166.5583657931079</v>
      </c>
      <c r="C50" s="106">
        <v>1589.1045155072202</v>
      </c>
      <c r="D50" s="106">
        <v>2135.428960486036</v>
      </c>
      <c r="E50" s="106">
        <v>2432.5816770929609</v>
      </c>
      <c r="F50" s="106">
        <v>2580.4796939020771</v>
      </c>
      <c r="G50" s="106">
        <v>2730.7034370636347</v>
      </c>
      <c r="H50" s="106">
        <v>2999.2397020728067</v>
      </c>
      <c r="I50" s="106">
        <v>3054.4218305029808</v>
      </c>
      <c r="J50" s="106">
        <v>3107.1991714930878</v>
      </c>
      <c r="K50" s="106">
        <v>3011.9718971913271</v>
      </c>
      <c r="L50" s="106">
        <v>3092.2517097802593</v>
      </c>
      <c r="M50" s="106">
        <v>3124.320403017442</v>
      </c>
      <c r="N50" s="106">
        <v>3075.5306947528093</v>
      </c>
      <c r="O50" s="106">
        <v>3016.8248835840263</v>
      </c>
      <c r="P50" s="106">
        <v>3118.6948044316814</v>
      </c>
      <c r="Q50" s="106">
        <v>3061.9875477612886</v>
      </c>
    </row>
    <row r="51" spans="1:17" x14ac:dyDescent="0.35">
      <c r="A51" s="10" t="s">
        <v>28</v>
      </c>
      <c r="B51" s="106">
        <v>102.29010435375851</v>
      </c>
      <c r="C51" s="106">
        <v>121.40402771376604</v>
      </c>
      <c r="D51" s="106">
        <v>146.57767086021235</v>
      </c>
      <c r="E51" s="106">
        <v>176.74135212587481</v>
      </c>
      <c r="F51" s="106">
        <v>203.46155897016166</v>
      </c>
      <c r="G51" s="106">
        <v>238.14856903840129</v>
      </c>
      <c r="H51" s="106">
        <v>422.00165439228505</v>
      </c>
      <c r="I51" s="106">
        <v>499.63009152281461</v>
      </c>
      <c r="J51" s="106">
        <v>665.92055124992964</v>
      </c>
      <c r="K51" s="106">
        <v>907.0880821049783</v>
      </c>
      <c r="L51" s="106">
        <v>1221.8423509003389</v>
      </c>
      <c r="M51" s="106">
        <v>1303.8782941852273</v>
      </c>
      <c r="N51" s="106">
        <v>1301.916611418909</v>
      </c>
      <c r="O51" s="106">
        <v>1366.5960464977245</v>
      </c>
      <c r="P51" s="106">
        <v>1489.3778454360556</v>
      </c>
      <c r="Q51" s="106">
        <v>1574.4170728517074</v>
      </c>
    </row>
    <row r="52" spans="1:17" x14ac:dyDescent="0.35">
      <c r="A52" s="10" t="s">
        <v>31</v>
      </c>
      <c r="B52" s="106">
        <v>49.51478564328719</v>
      </c>
      <c r="C52" s="106">
        <v>56.044184701532473</v>
      </c>
      <c r="D52" s="106">
        <v>58.487952597342812</v>
      </c>
      <c r="E52" s="106">
        <v>59.509003586763292</v>
      </c>
      <c r="F52" s="106">
        <v>74.656018043698211</v>
      </c>
      <c r="G52" s="106">
        <v>73.567594991712554</v>
      </c>
      <c r="H52" s="106">
        <v>74.390540493419806</v>
      </c>
      <c r="I52" s="106">
        <v>75.882591616748712</v>
      </c>
      <c r="J52" s="106">
        <v>71.524733877650419</v>
      </c>
      <c r="K52" s="106">
        <v>74.935234695312829</v>
      </c>
      <c r="L52" s="106">
        <v>74.270889973862083</v>
      </c>
      <c r="M52" s="106">
        <v>87.133457047655682</v>
      </c>
      <c r="N52" s="106">
        <v>154.19458243451902</v>
      </c>
      <c r="O52" s="106">
        <v>227.84882389359595</v>
      </c>
      <c r="P52" s="106">
        <v>318.84061456674539</v>
      </c>
      <c r="Q52" s="106">
        <v>417.90195443278617</v>
      </c>
    </row>
    <row r="53" spans="1:17" x14ac:dyDescent="0.35">
      <c r="A53" s="11" t="s">
        <v>37</v>
      </c>
      <c r="B53" s="107">
        <v>133658.60984872389</v>
      </c>
      <c r="C53" s="107">
        <v>138171.99321480584</v>
      </c>
      <c r="D53" s="107">
        <v>141577.85901915919</v>
      </c>
      <c r="E53" s="107">
        <v>144128.01529539839</v>
      </c>
      <c r="F53" s="107">
        <v>157220.87263650153</v>
      </c>
      <c r="G53" s="107">
        <v>161179.18209430776</v>
      </c>
      <c r="H53" s="107">
        <v>164299.91286957971</v>
      </c>
      <c r="I53" s="107">
        <v>170395.3172111343</v>
      </c>
      <c r="J53" s="107">
        <v>167268.04647225363</v>
      </c>
      <c r="K53" s="107">
        <v>153476.67465509073</v>
      </c>
      <c r="L53" s="107">
        <v>154326.08911840865</v>
      </c>
      <c r="M53" s="107">
        <v>154411.26786756795</v>
      </c>
      <c r="N53" s="107">
        <v>148593.53349254781</v>
      </c>
      <c r="O53" s="107">
        <v>150550.71757620413</v>
      </c>
      <c r="P53" s="107">
        <v>152281.36108795053</v>
      </c>
      <c r="Q53" s="107">
        <v>156403.82872823978</v>
      </c>
    </row>
    <row r="54" spans="1:17" x14ac:dyDescent="0.35">
      <c r="A54" s="10" t="s">
        <v>21</v>
      </c>
      <c r="B54" s="106">
        <v>105603.23962968099</v>
      </c>
      <c r="C54" s="106">
        <v>108336.15334465342</v>
      </c>
      <c r="D54" s="106">
        <v>110304.98109034493</v>
      </c>
      <c r="E54" s="106">
        <v>112249.67977781402</v>
      </c>
      <c r="F54" s="106">
        <v>120065.76981239441</v>
      </c>
      <c r="G54" s="106">
        <v>122851.29332111924</v>
      </c>
      <c r="H54" s="106">
        <v>124231.78552584549</v>
      </c>
      <c r="I54" s="106">
        <v>128986.31814321972</v>
      </c>
      <c r="J54" s="106">
        <v>126031.32469416282</v>
      </c>
      <c r="K54" s="106">
        <v>116630.82733723792</v>
      </c>
      <c r="L54" s="106">
        <v>116152.337</v>
      </c>
      <c r="M54" s="106">
        <v>116295.1043635736</v>
      </c>
      <c r="N54" s="106">
        <v>110323.36199578186</v>
      </c>
      <c r="O54" s="106">
        <v>110127.99259417613</v>
      </c>
      <c r="P54" s="106">
        <v>111579.23166093587</v>
      </c>
      <c r="Q54" s="106">
        <v>114750.42945342396</v>
      </c>
    </row>
    <row r="55" spans="1:17" x14ac:dyDescent="0.35">
      <c r="A55" s="9" t="s">
        <v>38</v>
      </c>
      <c r="B55" s="105">
        <v>28055.370219042892</v>
      </c>
      <c r="C55" s="105">
        <v>29835.839870152442</v>
      </c>
      <c r="D55" s="105">
        <v>31272.877928814272</v>
      </c>
      <c r="E55" s="105">
        <v>31878.335517584368</v>
      </c>
      <c r="F55" s="105">
        <v>37155.102824107125</v>
      </c>
      <c r="G55" s="105">
        <v>38327.888773188512</v>
      </c>
      <c r="H55" s="105">
        <v>40068.127343734217</v>
      </c>
      <c r="I55" s="105">
        <v>41408.999067914585</v>
      </c>
      <c r="J55" s="105">
        <v>41236.721778090796</v>
      </c>
      <c r="K55" s="105">
        <v>36845.847317852807</v>
      </c>
      <c r="L55" s="105">
        <v>38173.752118408644</v>
      </c>
      <c r="M55" s="105">
        <v>38116.16350399435</v>
      </c>
      <c r="N55" s="105">
        <v>38270.171496765935</v>
      </c>
      <c r="O55" s="105">
        <v>40422.72498202799</v>
      </c>
      <c r="P55" s="105">
        <v>40702.129427014661</v>
      </c>
      <c r="Q55" s="105">
        <v>41653.399274815827</v>
      </c>
    </row>
    <row r="57" spans="1:17" x14ac:dyDescent="0.35">
      <c r="A57" s="14" t="s">
        <v>15</v>
      </c>
      <c r="B57" s="20">
        <v>256144294.17904755</v>
      </c>
      <c r="C57" s="20">
        <v>263427961.88082531</v>
      </c>
      <c r="D57" s="20">
        <v>268820935.21092725</v>
      </c>
      <c r="E57" s="20">
        <v>273658329.24138331</v>
      </c>
      <c r="F57" s="20">
        <v>278404118.85675418</v>
      </c>
      <c r="G57" s="20">
        <v>284589505.33850813</v>
      </c>
      <c r="H57" s="20">
        <v>291258991.73345572</v>
      </c>
      <c r="I57" s="20">
        <v>298753086.69491667</v>
      </c>
      <c r="J57" s="20">
        <v>303748883.90327168</v>
      </c>
      <c r="K57" s="20">
        <v>305611817.55668062</v>
      </c>
      <c r="L57" s="20">
        <v>310156348.9660989</v>
      </c>
      <c r="M57" s="20">
        <v>313582448.45298815</v>
      </c>
      <c r="N57" s="20">
        <v>314987025.31172669</v>
      </c>
      <c r="O57" s="20">
        <v>319608426.47037679</v>
      </c>
      <c r="P57" s="20">
        <v>323509058.58149427</v>
      </c>
      <c r="Q57" s="20">
        <v>327835506.99146843</v>
      </c>
    </row>
    <row r="58" spans="1:17" x14ac:dyDescent="0.35">
      <c r="A58" s="13" t="s">
        <v>16</v>
      </c>
      <c r="B58" s="19">
        <v>227942846</v>
      </c>
      <c r="C58" s="19">
        <v>234377604</v>
      </c>
      <c r="D58" s="19">
        <v>239280894</v>
      </c>
      <c r="E58" s="19">
        <v>243548497</v>
      </c>
      <c r="F58" s="19">
        <v>247577889</v>
      </c>
      <c r="G58" s="19">
        <v>253066482</v>
      </c>
      <c r="H58" s="19">
        <v>258973453</v>
      </c>
      <c r="I58" s="19">
        <v>265190216</v>
      </c>
      <c r="J58" s="19">
        <v>269860619</v>
      </c>
      <c r="K58" s="19">
        <v>272113428</v>
      </c>
      <c r="L58" s="19">
        <v>276529092</v>
      </c>
      <c r="M58" s="19">
        <v>279812599</v>
      </c>
      <c r="N58" s="19">
        <v>281549162</v>
      </c>
      <c r="O58" s="19">
        <v>286000218</v>
      </c>
      <c r="P58" s="19">
        <v>289308296</v>
      </c>
      <c r="Q58" s="19">
        <v>292751201</v>
      </c>
    </row>
    <row r="59" spans="1:17" x14ac:dyDescent="0.35">
      <c r="A59" s="12" t="s">
        <v>18</v>
      </c>
      <c r="B59" s="18">
        <v>26679508</v>
      </c>
      <c r="C59" s="18">
        <v>27609356</v>
      </c>
      <c r="D59" s="18">
        <v>28647121</v>
      </c>
      <c r="E59" s="18">
        <v>29429695</v>
      </c>
      <c r="F59" s="18">
        <v>30192633</v>
      </c>
      <c r="G59" s="18">
        <v>31273941</v>
      </c>
      <c r="H59" s="18">
        <v>32303391</v>
      </c>
      <c r="I59" s="18">
        <v>33513997</v>
      </c>
      <c r="J59" s="18">
        <v>34753905</v>
      </c>
      <c r="K59" s="18">
        <v>35320124</v>
      </c>
      <c r="L59" s="18">
        <v>35884391</v>
      </c>
      <c r="M59" s="18">
        <v>36307796</v>
      </c>
      <c r="N59" s="18">
        <v>36013088</v>
      </c>
      <c r="O59" s="18">
        <v>36192222</v>
      </c>
      <c r="P59" s="18">
        <v>36564027</v>
      </c>
      <c r="Q59" s="18">
        <v>37036579</v>
      </c>
    </row>
    <row r="60" spans="1:17" x14ac:dyDescent="0.35">
      <c r="A60" s="11" t="s">
        <v>20</v>
      </c>
      <c r="B60" s="17">
        <v>200599391</v>
      </c>
      <c r="C60" s="17">
        <v>206096297</v>
      </c>
      <c r="D60" s="17">
        <v>209967381</v>
      </c>
      <c r="E60" s="17">
        <v>213447603</v>
      </c>
      <c r="F60" s="17">
        <v>216710017</v>
      </c>
      <c r="G60" s="17">
        <v>221125428</v>
      </c>
      <c r="H60" s="17">
        <v>226000715</v>
      </c>
      <c r="I60" s="17">
        <v>231005293</v>
      </c>
      <c r="J60" s="17">
        <v>234426746</v>
      </c>
      <c r="K60" s="17">
        <v>236114507</v>
      </c>
      <c r="L60" s="17">
        <v>239968731</v>
      </c>
      <c r="M60" s="17">
        <v>242827586</v>
      </c>
      <c r="N60" s="17">
        <v>244863667</v>
      </c>
      <c r="O60" s="17">
        <v>249130639</v>
      </c>
      <c r="P60" s="17">
        <v>252056715</v>
      </c>
      <c r="Q60" s="17">
        <v>255004455</v>
      </c>
    </row>
    <row r="61" spans="1:17" x14ac:dyDescent="0.35">
      <c r="A61" s="10" t="s">
        <v>22</v>
      </c>
      <c r="B61" s="16">
        <v>158855956</v>
      </c>
      <c r="C61" s="16">
        <v>160086903</v>
      </c>
      <c r="D61" s="16">
        <v>159210184</v>
      </c>
      <c r="E61" s="16">
        <v>157556134</v>
      </c>
      <c r="F61" s="16">
        <v>155284913</v>
      </c>
      <c r="G61" s="16">
        <v>154388861</v>
      </c>
      <c r="H61" s="16">
        <v>153000612</v>
      </c>
      <c r="I61" s="16">
        <v>152669704</v>
      </c>
      <c r="J61" s="16">
        <v>150364082</v>
      </c>
      <c r="K61" s="16">
        <v>147365482</v>
      </c>
      <c r="L61" s="16">
        <v>145998073</v>
      </c>
      <c r="M61" s="16">
        <v>144080609</v>
      </c>
      <c r="N61" s="16">
        <v>141772302</v>
      </c>
      <c r="O61" s="16">
        <v>140845134</v>
      </c>
      <c r="P61" s="16">
        <v>139854618</v>
      </c>
      <c r="Q61" s="16">
        <v>139055432</v>
      </c>
    </row>
    <row r="62" spans="1:17" x14ac:dyDescent="0.35">
      <c r="A62" s="10" t="s">
        <v>24</v>
      </c>
      <c r="B62" s="16">
        <v>37724220</v>
      </c>
      <c r="C62" s="16">
        <v>41413208</v>
      </c>
      <c r="D62" s="16">
        <v>45664297</v>
      </c>
      <c r="E62" s="16">
        <v>50212367</v>
      </c>
      <c r="F62" s="16">
        <v>55448971</v>
      </c>
      <c r="G62" s="16">
        <v>60408251</v>
      </c>
      <c r="H62" s="16">
        <v>66388125</v>
      </c>
      <c r="I62" s="16">
        <v>71405384</v>
      </c>
      <c r="J62" s="16">
        <v>76862917</v>
      </c>
      <c r="K62" s="16">
        <v>81238312</v>
      </c>
      <c r="L62" s="16">
        <v>86017480</v>
      </c>
      <c r="M62" s="16">
        <v>90815705</v>
      </c>
      <c r="N62" s="16">
        <v>94836497</v>
      </c>
      <c r="O62" s="16">
        <v>99612472</v>
      </c>
      <c r="P62" s="16">
        <v>103154291</v>
      </c>
      <c r="Q62" s="16">
        <v>106612315</v>
      </c>
    </row>
    <row r="63" spans="1:17" x14ac:dyDescent="0.35">
      <c r="A63" s="10" t="s">
        <v>26</v>
      </c>
      <c r="B63" s="16">
        <v>3730015</v>
      </c>
      <c r="C63" s="16">
        <v>4257955</v>
      </c>
      <c r="D63" s="16">
        <v>4753347</v>
      </c>
      <c r="E63" s="16">
        <v>5341617</v>
      </c>
      <c r="F63" s="16">
        <v>5628901</v>
      </c>
      <c r="G63" s="16">
        <v>5881840</v>
      </c>
      <c r="H63" s="16">
        <v>6086089</v>
      </c>
      <c r="I63" s="16">
        <v>6334989</v>
      </c>
      <c r="J63" s="16">
        <v>6520408</v>
      </c>
      <c r="K63" s="16">
        <v>6755828</v>
      </c>
      <c r="L63" s="16">
        <v>7017824</v>
      </c>
      <c r="M63" s="16">
        <v>6940405</v>
      </c>
      <c r="N63" s="16">
        <v>7119510</v>
      </c>
      <c r="O63" s="16">
        <v>7401821</v>
      </c>
      <c r="P63" s="16">
        <v>7614498</v>
      </c>
      <c r="Q63" s="16">
        <v>7685081</v>
      </c>
    </row>
    <row r="64" spans="1:17" x14ac:dyDescent="0.35">
      <c r="A64" s="10" t="s">
        <v>28</v>
      </c>
      <c r="B64" s="16">
        <v>289200</v>
      </c>
      <c r="C64" s="16">
        <v>338231</v>
      </c>
      <c r="D64" s="16">
        <v>339553</v>
      </c>
      <c r="E64" s="16">
        <v>337476</v>
      </c>
      <c r="F64" s="16">
        <v>347219</v>
      </c>
      <c r="G64" s="16">
        <v>446461</v>
      </c>
      <c r="H64" s="16">
        <v>525839</v>
      </c>
      <c r="I64" s="16">
        <v>595140</v>
      </c>
      <c r="J64" s="16">
        <v>678143</v>
      </c>
      <c r="K64" s="16">
        <v>752594</v>
      </c>
      <c r="L64" s="16">
        <v>926798</v>
      </c>
      <c r="M64" s="16">
        <v>965753</v>
      </c>
      <c r="N64" s="16">
        <v>1089082</v>
      </c>
      <c r="O64" s="16">
        <v>1175568</v>
      </c>
      <c r="P64" s="16">
        <v>1238936</v>
      </c>
      <c r="Q64" s="16">
        <v>1313031</v>
      </c>
    </row>
    <row r="65" spans="1:17" x14ac:dyDescent="0.35">
      <c r="A65" s="10" t="s">
        <v>30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132</v>
      </c>
      <c r="K65" s="16">
        <v>165</v>
      </c>
      <c r="L65" s="16">
        <v>389</v>
      </c>
      <c r="M65" s="16">
        <v>608</v>
      </c>
      <c r="N65" s="16">
        <v>6805</v>
      </c>
      <c r="O65" s="16">
        <v>30848</v>
      </c>
      <c r="P65" s="16">
        <v>92956</v>
      </c>
      <c r="Q65" s="16">
        <v>181560</v>
      </c>
    </row>
    <row r="66" spans="1:17" x14ac:dyDescent="0.35">
      <c r="A66" s="10" t="s">
        <v>31</v>
      </c>
      <c r="B66" s="16">
        <v>0</v>
      </c>
      <c r="C66" s="16">
        <v>0</v>
      </c>
      <c r="D66" s="16">
        <v>0</v>
      </c>
      <c r="E66" s="16">
        <v>9</v>
      </c>
      <c r="F66" s="16">
        <v>13</v>
      </c>
      <c r="G66" s="16">
        <v>15</v>
      </c>
      <c r="H66" s="16">
        <v>50</v>
      </c>
      <c r="I66" s="16">
        <v>76</v>
      </c>
      <c r="J66" s="16">
        <v>1064</v>
      </c>
      <c r="K66" s="16">
        <v>2126</v>
      </c>
      <c r="L66" s="16">
        <v>8167</v>
      </c>
      <c r="M66" s="16">
        <v>24506</v>
      </c>
      <c r="N66" s="16">
        <v>39471</v>
      </c>
      <c r="O66" s="16">
        <v>64796</v>
      </c>
      <c r="P66" s="16">
        <v>101416</v>
      </c>
      <c r="Q66" s="16">
        <v>157036</v>
      </c>
    </row>
    <row r="67" spans="1:17" x14ac:dyDescent="0.35">
      <c r="A67" s="11" t="s">
        <v>32</v>
      </c>
      <c r="B67" s="17">
        <v>663947</v>
      </c>
      <c r="C67" s="17">
        <v>671951</v>
      </c>
      <c r="D67" s="17">
        <v>666392</v>
      </c>
      <c r="E67" s="17">
        <v>671199</v>
      </c>
      <c r="F67" s="17">
        <v>675239</v>
      </c>
      <c r="G67" s="17">
        <v>667113</v>
      </c>
      <c r="H67" s="17">
        <v>669347</v>
      </c>
      <c r="I67" s="17">
        <v>670926</v>
      </c>
      <c r="J67" s="17">
        <v>679968</v>
      </c>
      <c r="K67" s="17">
        <v>678797</v>
      </c>
      <c r="L67" s="17">
        <v>675970</v>
      </c>
      <c r="M67" s="17">
        <v>677217</v>
      </c>
      <c r="N67" s="17">
        <v>672407</v>
      </c>
      <c r="O67" s="17">
        <v>677357</v>
      </c>
      <c r="P67" s="17">
        <v>687554</v>
      </c>
      <c r="Q67" s="17">
        <v>710167</v>
      </c>
    </row>
    <row r="68" spans="1:17" x14ac:dyDescent="0.35">
      <c r="A68" s="10" t="s">
        <v>22</v>
      </c>
      <c r="B68" s="16">
        <v>14605</v>
      </c>
      <c r="C68" s="16">
        <v>13822</v>
      </c>
      <c r="D68" s="16">
        <v>13094</v>
      </c>
      <c r="E68" s="16">
        <v>11242</v>
      </c>
      <c r="F68" s="16">
        <v>10158</v>
      </c>
      <c r="G68" s="16">
        <v>9073</v>
      </c>
      <c r="H68" s="16">
        <v>8454</v>
      </c>
      <c r="I68" s="16">
        <v>7523</v>
      </c>
      <c r="J68" s="16">
        <v>6926</v>
      </c>
      <c r="K68" s="16">
        <v>6185</v>
      </c>
      <c r="L68" s="16">
        <v>5664</v>
      </c>
      <c r="M68" s="16">
        <v>5248</v>
      </c>
      <c r="N68" s="16">
        <v>4881</v>
      </c>
      <c r="O68" s="16">
        <v>5320</v>
      </c>
      <c r="P68" s="16">
        <v>4517</v>
      </c>
      <c r="Q68" s="16">
        <v>4259</v>
      </c>
    </row>
    <row r="69" spans="1:17" x14ac:dyDescent="0.35">
      <c r="A69" s="10" t="s">
        <v>24</v>
      </c>
      <c r="B69" s="16">
        <v>642963</v>
      </c>
      <c r="C69" s="16">
        <v>649691</v>
      </c>
      <c r="D69" s="16">
        <v>644832</v>
      </c>
      <c r="E69" s="16">
        <v>649240</v>
      </c>
      <c r="F69" s="16">
        <v>652562</v>
      </c>
      <c r="G69" s="16">
        <v>644096</v>
      </c>
      <c r="H69" s="16">
        <v>644828</v>
      </c>
      <c r="I69" s="16">
        <v>645585</v>
      </c>
      <c r="J69" s="16">
        <v>653488</v>
      </c>
      <c r="K69" s="16">
        <v>651693</v>
      </c>
      <c r="L69" s="16">
        <v>648171</v>
      </c>
      <c r="M69" s="16">
        <v>647470</v>
      </c>
      <c r="N69" s="16">
        <v>641729</v>
      </c>
      <c r="O69" s="16">
        <v>643303</v>
      </c>
      <c r="P69" s="16">
        <v>651602</v>
      </c>
      <c r="Q69" s="16">
        <v>664879</v>
      </c>
    </row>
    <row r="70" spans="1:17" x14ac:dyDescent="0.35">
      <c r="A70" s="10" t="s">
        <v>26</v>
      </c>
      <c r="B70" s="16">
        <v>1225</v>
      </c>
      <c r="C70" s="16">
        <v>1203</v>
      </c>
      <c r="D70" s="16">
        <v>1138</v>
      </c>
      <c r="E70" s="16">
        <v>1103</v>
      </c>
      <c r="F70" s="16">
        <v>2248</v>
      </c>
      <c r="G70" s="16">
        <v>2247</v>
      </c>
      <c r="H70" s="16">
        <v>2167</v>
      </c>
      <c r="I70" s="16">
        <v>2263</v>
      </c>
      <c r="J70" s="16">
        <v>2282</v>
      </c>
      <c r="K70" s="16">
        <v>2396</v>
      </c>
      <c r="L70" s="16">
        <v>2375</v>
      </c>
      <c r="M70" s="16">
        <v>2314</v>
      </c>
      <c r="N70" s="16">
        <v>2212</v>
      </c>
      <c r="O70" s="16">
        <v>2153</v>
      </c>
      <c r="P70" s="16">
        <v>2116</v>
      </c>
      <c r="Q70" s="16">
        <v>2004</v>
      </c>
    </row>
    <row r="71" spans="1:17" x14ac:dyDescent="0.35">
      <c r="A71" s="10" t="s">
        <v>28</v>
      </c>
      <c r="B71" s="16">
        <v>3430</v>
      </c>
      <c r="C71" s="16">
        <v>5453</v>
      </c>
      <c r="D71" s="16">
        <v>5514</v>
      </c>
      <c r="E71" s="16">
        <v>7848</v>
      </c>
      <c r="F71" s="16">
        <v>8498</v>
      </c>
      <c r="G71" s="16">
        <v>9526</v>
      </c>
      <c r="H71" s="16">
        <v>11770</v>
      </c>
      <c r="I71" s="16">
        <v>13446</v>
      </c>
      <c r="J71" s="16">
        <v>15119</v>
      </c>
      <c r="K71" s="16">
        <v>16318</v>
      </c>
      <c r="L71" s="16">
        <v>17209</v>
      </c>
      <c r="M71" s="16">
        <v>19523</v>
      </c>
      <c r="N71" s="16">
        <v>20930</v>
      </c>
      <c r="O71" s="16">
        <v>22803</v>
      </c>
      <c r="P71" s="16">
        <v>25598</v>
      </c>
      <c r="Q71" s="16">
        <v>34907</v>
      </c>
    </row>
    <row r="72" spans="1:17" x14ac:dyDescent="0.35">
      <c r="A72" s="10" t="s">
        <v>31</v>
      </c>
      <c r="B72" s="16">
        <v>1724</v>
      </c>
      <c r="C72" s="16">
        <v>1782</v>
      </c>
      <c r="D72" s="16">
        <v>1814</v>
      </c>
      <c r="E72" s="16">
        <v>1766</v>
      </c>
      <c r="F72" s="16">
        <v>1773</v>
      </c>
      <c r="G72" s="16">
        <v>2171</v>
      </c>
      <c r="H72" s="16">
        <v>2128</v>
      </c>
      <c r="I72" s="16">
        <v>2109</v>
      </c>
      <c r="J72" s="16">
        <v>2153</v>
      </c>
      <c r="K72" s="16">
        <v>2205</v>
      </c>
      <c r="L72" s="16">
        <v>2551</v>
      </c>
      <c r="M72" s="16">
        <v>2662</v>
      </c>
      <c r="N72" s="16">
        <v>2655</v>
      </c>
      <c r="O72" s="16">
        <v>3778</v>
      </c>
      <c r="P72" s="16">
        <v>3721</v>
      </c>
      <c r="Q72" s="16">
        <v>4118</v>
      </c>
    </row>
    <row r="73" spans="1:17" x14ac:dyDescent="0.35">
      <c r="A73" s="13" t="s">
        <v>34</v>
      </c>
      <c r="B73" s="19">
        <v>28201448.179047562</v>
      </c>
      <c r="C73" s="19">
        <v>29050357.880825322</v>
      </c>
      <c r="D73" s="19">
        <v>29540041.210927226</v>
      </c>
      <c r="E73" s="19">
        <v>30109832.241383344</v>
      </c>
      <c r="F73" s="19">
        <v>30826229.856754202</v>
      </c>
      <c r="G73" s="19">
        <v>31523023.338508099</v>
      </c>
      <c r="H73" s="19">
        <v>32285538.733455695</v>
      </c>
      <c r="I73" s="19">
        <v>33562870.694916643</v>
      </c>
      <c r="J73" s="19">
        <v>33888264.90327166</v>
      </c>
      <c r="K73" s="19">
        <v>33498389.55668062</v>
      </c>
      <c r="L73" s="19">
        <v>33627256.966098927</v>
      </c>
      <c r="M73" s="19">
        <v>33769849.45298817</v>
      </c>
      <c r="N73" s="19">
        <v>33437863.31172666</v>
      </c>
      <c r="O73" s="19">
        <v>33608208.470376797</v>
      </c>
      <c r="P73" s="19">
        <v>34200762.581494287</v>
      </c>
      <c r="Q73" s="19">
        <v>35084305.991468422</v>
      </c>
    </row>
    <row r="74" spans="1:17" x14ac:dyDescent="0.35">
      <c r="A74" s="12" t="s">
        <v>35</v>
      </c>
      <c r="B74" s="18">
        <v>22894199</v>
      </c>
      <c r="C74" s="18">
        <v>23651287</v>
      </c>
      <c r="D74" s="18">
        <v>24043841</v>
      </c>
      <c r="E74" s="18">
        <v>24574075</v>
      </c>
      <c r="F74" s="18">
        <v>25255875</v>
      </c>
      <c r="G74" s="18">
        <v>25916468</v>
      </c>
      <c r="H74" s="18">
        <v>26555673</v>
      </c>
      <c r="I74" s="18">
        <v>27819515</v>
      </c>
      <c r="J74" s="18">
        <v>28067306</v>
      </c>
      <c r="K74" s="18">
        <v>27733367</v>
      </c>
      <c r="L74" s="18">
        <v>27890843</v>
      </c>
      <c r="M74" s="18">
        <v>27995901</v>
      </c>
      <c r="N74" s="18">
        <v>27734174</v>
      </c>
      <c r="O74" s="18">
        <v>27887887</v>
      </c>
      <c r="P74" s="18">
        <v>28400895</v>
      </c>
      <c r="Q74" s="18">
        <v>29147375</v>
      </c>
    </row>
    <row r="75" spans="1:17" x14ac:dyDescent="0.35">
      <c r="A75" s="10" t="s">
        <v>22</v>
      </c>
      <c r="B75" s="16">
        <v>4256246</v>
      </c>
      <c r="C75" s="16">
        <v>4129059</v>
      </c>
      <c r="D75" s="16">
        <v>3876127</v>
      </c>
      <c r="E75" s="16">
        <v>3698441</v>
      </c>
      <c r="F75" s="16">
        <v>3472911</v>
      </c>
      <c r="G75" s="16">
        <v>3303603</v>
      </c>
      <c r="H75" s="16">
        <v>3150880</v>
      </c>
      <c r="I75" s="16">
        <v>3018511</v>
      </c>
      <c r="J75" s="16">
        <v>2945459</v>
      </c>
      <c r="K75" s="16">
        <v>2774534</v>
      </c>
      <c r="L75" s="16">
        <v>2663701</v>
      </c>
      <c r="M75" s="16">
        <v>2535325</v>
      </c>
      <c r="N75" s="16">
        <v>2414411</v>
      </c>
      <c r="O75" s="16">
        <v>2340037</v>
      </c>
      <c r="P75" s="16">
        <v>2239165</v>
      </c>
      <c r="Q75" s="16">
        <v>2226999</v>
      </c>
    </row>
    <row r="76" spans="1:17" x14ac:dyDescent="0.35">
      <c r="A76" s="10" t="s">
        <v>24</v>
      </c>
      <c r="B76" s="16">
        <v>18473309</v>
      </c>
      <c r="C76" s="16">
        <v>19325329</v>
      </c>
      <c r="D76" s="16">
        <v>19923880</v>
      </c>
      <c r="E76" s="16">
        <v>20605800</v>
      </c>
      <c r="F76" s="16">
        <v>21498986</v>
      </c>
      <c r="G76" s="16">
        <v>22312167</v>
      </c>
      <c r="H76" s="16">
        <v>23065641</v>
      </c>
      <c r="I76" s="16">
        <v>24452804</v>
      </c>
      <c r="J76" s="16">
        <v>24750723</v>
      </c>
      <c r="K76" s="16">
        <v>24571070</v>
      </c>
      <c r="L76" s="16">
        <v>24810533</v>
      </c>
      <c r="M76" s="16">
        <v>25030027</v>
      </c>
      <c r="N76" s="16">
        <v>24884593</v>
      </c>
      <c r="O76" s="16">
        <v>25105666</v>
      </c>
      <c r="P76" s="16">
        <v>25689788</v>
      </c>
      <c r="Q76" s="16">
        <v>26430217</v>
      </c>
    </row>
    <row r="77" spans="1:17" x14ac:dyDescent="0.35">
      <c r="A77" s="10" t="s">
        <v>26</v>
      </c>
      <c r="B77" s="16">
        <v>151939</v>
      </c>
      <c r="C77" s="16">
        <v>182110</v>
      </c>
      <c r="D77" s="16">
        <v>226935</v>
      </c>
      <c r="E77" s="16">
        <v>250547</v>
      </c>
      <c r="F77" s="16">
        <v>261558</v>
      </c>
      <c r="G77" s="16">
        <v>275825</v>
      </c>
      <c r="H77" s="16">
        <v>300756</v>
      </c>
      <c r="I77" s="16">
        <v>304964</v>
      </c>
      <c r="J77" s="16">
        <v>315874</v>
      </c>
      <c r="K77" s="16">
        <v>313737</v>
      </c>
      <c r="L77" s="16">
        <v>320139</v>
      </c>
      <c r="M77" s="16">
        <v>325834</v>
      </c>
      <c r="N77" s="16">
        <v>320541</v>
      </c>
      <c r="O77" s="16">
        <v>312457</v>
      </c>
      <c r="P77" s="16">
        <v>324103</v>
      </c>
      <c r="Q77" s="16">
        <v>320764</v>
      </c>
    </row>
    <row r="78" spans="1:17" x14ac:dyDescent="0.35">
      <c r="A78" s="10" t="s">
        <v>28</v>
      </c>
      <c r="B78" s="16">
        <v>7509</v>
      </c>
      <c r="C78" s="16">
        <v>8885</v>
      </c>
      <c r="D78" s="16">
        <v>10724</v>
      </c>
      <c r="E78" s="16">
        <v>12990</v>
      </c>
      <c r="F78" s="16">
        <v>14937</v>
      </c>
      <c r="G78" s="16">
        <v>17506</v>
      </c>
      <c r="H78" s="16">
        <v>30914</v>
      </c>
      <c r="I78" s="16">
        <v>35571</v>
      </c>
      <c r="J78" s="16">
        <v>48075</v>
      </c>
      <c r="K78" s="16">
        <v>66498</v>
      </c>
      <c r="L78" s="16">
        <v>89137</v>
      </c>
      <c r="M78" s="16">
        <v>96274</v>
      </c>
      <c r="N78" s="16">
        <v>99591</v>
      </c>
      <c r="O78" s="16">
        <v>107225</v>
      </c>
      <c r="P78" s="16">
        <v>116812</v>
      </c>
      <c r="Q78" s="16">
        <v>128891</v>
      </c>
    </row>
    <row r="79" spans="1:17" x14ac:dyDescent="0.35">
      <c r="A79" s="10" t="s">
        <v>31</v>
      </c>
      <c r="B79" s="16">
        <v>5196</v>
      </c>
      <c r="C79" s="16">
        <v>5904</v>
      </c>
      <c r="D79" s="16">
        <v>6175</v>
      </c>
      <c r="E79" s="16">
        <v>6297</v>
      </c>
      <c r="F79" s="16">
        <v>7483</v>
      </c>
      <c r="G79" s="16">
        <v>7367</v>
      </c>
      <c r="H79" s="16">
        <v>7482</v>
      </c>
      <c r="I79" s="16">
        <v>7665</v>
      </c>
      <c r="J79" s="16">
        <v>7175</v>
      </c>
      <c r="K79" s="16">
        <v>7528</v>
      </c>
      <c r="L79" s="16">
        <v>7333</v>
      </c>
      <c r="M79" s="16">
        <v>8441</v>
      </c>
      <c r="N79" s="16">
        <v>15038</v>
      </c>
      <c r="O79" s="16">
        <v>22502</v>
      </c>
      <c r="P79" s="16">
        <v>31027</v>
      </c>
      <c r="Q79" s="16">
        <v>40504</v>
      </c>
    </row>
    <row r="80" spans="1:17" x14ac:dyDescent="0.35">
      <c r="A80" s="11" t="s">
        <v>37</v>
      </c>
      <c r="B80" s="17">
        <v>5307249.1790475631</v>
      </c>
      <c r="C80" s="17">
        <v>5399070.8808253231</v>
      </c>
      <c r="D80" s="17">
        <v>5496200.2109272266</v>
      </c>
      <c r="E80" s="17">
        <v>5535757.2413833458</v>
      </c>
      <c r="F80" s="17">
        <v>5570354.8567542015</v>
      </c>
      <c r="G80" s="17">
        <v>5606555.3385081002</v>
      </c>
      <c r="H80" s="17">
        <v>5729865.7334556961</v>
      </c>
      <c r="I80" s="17">
        <v>5743355.6949166423</v>
      </c>
      <c r="J80" s="17">
        <v>5820958.9032716565</v>
      </c>
      <c r="K80" s="17">
        <v>5765022.5566806216</v>
      </c>
      <c r="L80" s="17">
        <v>5736413.9660989251</v>
      </c>
      <c r="M80" s="17">
        <v>5773948.4529881692</v>
      </c>
      <c r="N80" s="17">
        <v>5703689.3117266577</v>
      </c>
      <c r="O80" s="17">
        <v>5720321.4703767998</v>
      </c>
      <c r="P80" s="17">
        <v>5799867.5814942904</v>
      </c>
      <c r="Q80" s="17">
        <v>5936930.9914684212</v>
      </c>
    </row>
    <row r="81" spans="1:17" x14ac:dyDescent="0.35">
      <c r="A81" s="10" t="s">
        <v>21</v>
      </c>
      <c r="B81" s="16">
        <v>4977186</v>
      </c>
      <c r="C81" s="16">
        <v>5048061</v>
      </c>
      <c r="D81" s="16">
        <v>5128284</v>
      </c>
      <c r="E81" s="16">
        <v>5160718</v>
      </c>
      <c r="F81" s="16">
        <v>5133236</v>
      </c>
      <c r="G81" s="16">
        <v>5155639</v>
      </c>
      <c r="H81" s="16">
        <v>5258476</v>
      </c>
      <c r="I81" s="16">
        <v>5256191</v>
      </c>
      <c r="J81" s="16">
        <v>5335821</v>
      </c>
      <c r="K81" s="16">
        <v>5331542</v>
      </c>
      <c r="L81" s="16">
        <v>5287311</v>
      </c>
      <c r="M81" s="16">
        <v>5325523</v>
      </c>
      <c r="N81" s="16">
        <v>5253452</v>
      </c>
      <c r="O81" s="16">
        <v>5244760</v>
      </c>
      <c r="P81" s="16">
        <v>5321019</v>
      </c>
      <c r="Q81" s="16">
        <v>5446891</v>
      </c>
    </row>
    <row r="82" spans="1:17" x14ac:dyDescent="0.35">
      <c r="A82" s="9" t="s">
        <v>38</v>
      </c>
      <c r="B82" s="15">
        <v>330063.1790475634</v>
      </c>
      <c r="C82" s="15">
        <v>351009.88082532288</v>
      </c>
      <c r="D82" s="15">
        <v>367916.21092722681</v>
      </c>
      <c r="E82" s="15">
        <v>375039.24138334551</v>
      </c>
      <c r="F82" s="15">
        <v>437118.85675420141</v>
      </c>
      <c r="G82" s="15">
        <v>450916.33850810013</v>
      </c>
      <c r="H82" s="15">
        <v>471389.73345569643</v>
      </c>
      <c r="I82" s="15">
        <v>487164.69491664221</v>
      </c>
      <c r="J82" s="15">
        <v>485137.90327165648</v>
      </c>
      <c r="K82" s="15">
        <v>433480.55668062117</v>
      </c>
      <c r="L82" s="15">
        <v>449102.96609892522</v>
      </c>
      <c r="M82" s="15">
        <v>448425.45298816875</v>
      </c>
      <c r="N82" s="15">
        <v>450237.31172665808</v>
      </c>
      <c r="O82" s="15">
        <v>475561.47037679993</v>
      </c>
      <c r="P82" s="15">
        <v>478848.58149429015</v>
      </c>
      <c r="Q82" s="15">
        <v>490039.99146842147</v>
      </c>
    </row>
    <row r="84" spans="1:17" x14ac:dyDescent="0.35">
      <c r="A84" s="14" t="s">
        <v>109</v>
      </c>
      <c r="B84" s="20">
        <v>256144294.17904755</v>
      </c>
      <c r="C84" s="20">
        <v>263427961.88082531</v>
      </c>
      <c r="D84" s="20">
        <v>268820935.21092725</v>
      </c>
      <c r="E84" s="20">
        <v>273658329.24138331</v>
      </c>
      <c r="F84" s="20">
        <v>278404118.85675418</v>
      </c>
      <c r="G84" s="20">
        <v>284589505.33850813</v>
      </c>
      <c r="H84" s="20">
        <v>291258991.73345572</v>
      </c>
      <c r="I84" s="20">
        <v>298753086.69491667</v>
      </c>
      <c r="J84" s="20">
        <v>303748883.90327168</v>
      </c>
      <c r="K84" s="20">
        <v>305611817.55668062</v>
      </c>
      <c r="L84" s="20">
        <v>310156348.9660989</v>
      </c>
      <c r="M84" s="20">
        <v>313582448.45298815</v>
      </c>
      <c r="N84" s="20">
        <v>314987025.31172669</v>
      </c>
      <c r="O84" s="20">
        <v>319608426.47037679</v>
      </c>
      <c r="P84" s="20">
        <v>323509058.58149427</v>
      </c>
      <c r="Q84" s="20">
        <v>327835506.99146843</v>
      </c>
    </row>
    <row r="85" spans="1:17" x14ac:dyDescent="0.35">
      <c r="A85" s="13" t="s">
        <v>16</v>
      </c>
      <c r="B85" s="19">
        <v>227942846</v>
      </c>
      <c r="C85" s="19">
        <v>234377604</v>
      </c>
      <c r="D85" s="19">
        <v>239280894</v>
      </c>
      <c r="E85" s="19">
        <v>243548497</v>
      </c>
      <c r="F85" s="19">
        <v>247577889</v>
      </c>
      <c r="G85" s="19">
        <v>253066482</v>
      </c>
      <c r="H85" s="19">
        <v>258973453</v>
      </c>
      <c r="I85" s="19">
        <v>265190216</v>
      </c>
      <c r="J85" s="19">
        <v>269860619</v>
      </c>
      <c r="K85" s="19">
        <v>272113428</v>
      </c>
      <c r="L85" s="19">
        <v>276529092</v>
      </c>
      <c r="M85" s="19">
        <v>279812599</v>
      </c>
      <c r="N85" s="19">
        <v>281549162</v>
      </c>
      <c r="O85" s="19">
        <v>286000218</v>
      </c>
      <c r="P85" s="19">
        <v>289308296</v>
      </c>
      <c r="Q85" s="19">
        <v>292751201</v>
      </c>
    </row>
    <row r="86" spans="1:17" x14ac:dyDescent="0.35">
      <c r="A86" s="12" t="s">
        <v>18</v>
      </c>
      <c r="B86" s="18">
        <v>26679508</v>
      </c>
      <c r="C86" s="18">
        <v>27609356</v>
      </c>
      <c r="D86" s="18">
        <v>28647121</v>
      </c>
      <c r="E86" s="18">
        <v>29429695</v>
      </c>
      <c r="F86" s="18">
        <v>30192633</v>
      </c>
      <c r="G86" s="18">
        <v>31273941</v>
      </c>
      <c r="H86" s="18">
        <v>32303391</v>
      </c>
      <c r="I86" s="18">
        <v>33513997</v>
      </c>
      <c r="J86" s="18">
        <v>34753905</v>
      </c>
      <c r="K86" s="18">
        <v>35320124</v>
      </c>
      <c r="L86" s="18">
        <v>35884391</v>
      </c>
      <c r="M86" s="18">
        <v>36307796</v>
      </c>
      <c r="N86" s="18">
        <v>36013088</v>
      </c>
      <c r="O86" s="18">
        <v>36192222</v>
      </c>
      <c r="P86" s="18">
        <v>36564027</v>
      </c>
      <c r="Q86" s="18">
        <v>37036579</v>
      </c>
    </row>
    <row r="87" spans="1:17" x14ac:dyDescent="0.35">
      <c r="A87" s="11" t="s">
        <v>20</v>
      </c>
      <c r="B87" s="17">
        <v>200599391</v>
      </c>
      <c r="C87" s="17">
        <v>206096297</v>
      </c>
      <c r="D87" s="17">
        <v>209967381</v>
      </c>
      <c r="E87" s="17">
        <v>213447603</v>
      </c>
      <c r="F87" s="17">
        <v>216710017</v>
      </c>
      <c r="G87" s="17">
        <v>221125428</v>
      </c>
      <c r="H87" s="17">
        <v>226000715</v>
      </c>
      <c r="I87" s="17">
        <v>231005293</v>
      </c>
      <c r="J87" s="17">
        <v>234426746</v>
      </c>
      <c r="K87" s="17">
        <v>236114507</v>
      </c>
      <c r="L87" s="17">
        <v>239968731</v>
      </c>
      <c r="M87" s="17">
        <v>242827586</v>
      </c>
      <c r="N87" s="17">
        <v>244863667</v>
      </c>
      <c r="O87" s="17">
        <v>249130639</v>
      </c>
      <c r="P87" s="17">
        <v>252056715</v>
      </c>
      <c r="Q87" s="17">
        <v>255004455</v>
      </c>
    </row>
    <row r="88" spans="1:17" x14ac:dyDescent="0.35">
      <c r="A88" s="10" t="s">
        <v>22</v>
      </c>
      <c r="B88" s="16">
        <v>158855956</v>
      </c>
      <c r="C88" s="16">
        <v>160086903</v>
      </c>
      <c r="D88" s="16">
        <v>159210184</v>
      </c>
      <c r="E88" s="16">
        <v>157556134</v>
      </c>
      <c r="F88" s="16">
        <v>155284913</v>
      </c>
      <c r="G88" s="16">
        <v>154388861</v>
      </c>
      <c r="H88" s="16">
        <v>153000612</v>
      </c>
      <c r="I88" s="16">
        <v>152669704</v>
      </c>
      <c r="J88" s="16">
        <v>150364082</v>
      </c>
      <c r="K88" s="16">
        <v>147365482</v>
      </c>
      <c r="L88" s="16">
        <v>145998073</v>
      </c>
      <c r="M88" s="16">
        <v>144080609</v>
      </c>
      <c r="N88" s="16">
        <v>141772302</v>
      </c>
      <c r="O88" s="16">
        <v>140845134</v>
      </c>
      <c r="P88" s="16">
        <v>139854618</v>
      </c>
      <c r="Q88" s="16">
        <v>139055432</v>
      </c>
    </row>
    <row r="89" spans="1:17" x14ac:dyDescent="0.35">
      <c r="A89" s="10" t="s">
        <v>24</v>
      </c>
      <c r="B89" s="16">
        <v>37724220</v>
      </c>
      <c r="C89" s="16">
        <v>41413208</v>
      </c>
      <c r="D89" s="16">
        <v>45664297</v>
      </c>
      <c r="E89" s="16">
        <v>50212367</v>
      </c>
      <c r="F89" s="16">
        <v>55448971</v>
      </c>
      <c r="G89" s="16">
        <v>60408251</v>
      </c>
      <c r="H89" s="16">
        <v>66388125</v>
      </c>
      <c r="I89" s="16">
        <v>71405384</v>
      </c>
      <c r="J89" s="16">
        <v>76862917</v>
      </c>
      <c r="K89" s="16">
        <v>81238312</v>
      </c>
      <c r="L89" s="16">
        <v>86017480</v>
      </c>
      <c r="M89" s="16">
        <v>90815705</v>
      </c>
      <c r="N89" s="16">
        <v>94836497</v>
      </c>
      <c r="O89" s="16">
        <v>99612472</v>
      </c>
      <c r="P89" s="16">
        <v>103154291</v>
      </c>
      <c r="Q89" s="16">
        <v>106612315</v>
      </c>
    </row>
    <row r="90" spans="1:17" x14ac:dyDescent="0.35">
      <c r="A90" s="10" t="s">
        <v>26</v>
      </c>
      <c r="B90" s="16">
        <v>3730015</v>
      </c>
      <c r="C90" s="16">
        <v>4257955</v>
      </c>
      <c r="D90" s="16">
        <v>4753347</v>
      </c>
      <c r="E90" s="16">
        <v>5341617</v>
      </c>
      <c r="F90" s="16">
        <v>5628901</v>
      </c>
      <c r="G90" s="16">
        <v>5881840</v>
      </c>
      <c r="H90" s="16">
        <v>6086089</v>
      </c>
      <c r="I90" s="16">
        <v>6334989</v>
      </c>
      <c r="J90" s="16">
        <v>6520408</v>
      </c>
      <c r="K90" s="16">
        <v>6755828</v>
      </c>
      <c r="L90" s="16">
        <v>7017824</v>
      </c>
      <c r="M90" s="16">
        <v>6940405</v>
      </c>
      <c r="N90" s="16">
        <v>7119510</v>
      </c>
      <c r="O90" s="16">
        <v>7401821</v>
      </c>
      <c r="P90" s="16">
        <v>7614498</v>
      </c>
      <c r="Q90" s="16">
        <v>7685081</v>
      </c>
    </row>
    <row r="91" spans="1:17" x14ac:dyDescent="0.35">
      <c r="A91" s="10" t="s">
        <v>28</v>
      </c>
      <c r="B91" s="16">
        <v>289200</v>
      </c>
      <c r="C91" s="16">
        <v>338231</v>
      </c>
      <c r="D91" s="16">
        <v>339553</v>
      </c>
      <c r="E91" s="16">
        <v>337476</v>
      </c>
      <c r="F91" s="16">
        <v>347219</v>
      </c>
      <c r="G91" s="16">
        <v>446461</v>
      </c>
      <c r="H91" s="16">
        <v>525839</v>
      </c>
      <c r="I91" s="16">
        <v>595140</v>
      </c>
      <c r="J91" s="16">
        <v>678143</v>
      </c>
      <c r="K91" s="16">
        <v>752594</v>
      </c>
      <c r="L91" s="16">
        <v>926798</v>
      </c>
      <c r="M91" s="16">
        <v>965753</v>
      </c>
      <c r="N91" s="16">
        <v>1089082</v>
      </c>
      <c r="O91" s="16">
        <v>1175568</v>
      </c>
      <c r="P91" s="16">
        <v>1238936</v>
      </c>
      <c r="Q91" s="16">
        <v>1313031</v>
      </c>
    </row>
    <row r="92" spans="1:17" x14ac:dyDescent="0.35">
      <c r="A92" s="10" t="s">
        <v>30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132</v>
      </c>
      <c r="K92" s="16">
        <v>165</v>
      </c>
      <c r="L92" s="16">
        <v>389</v>
      </c>
      <c r="M92" s="16">
        <v>608</v>
      </c>
      <c r="N92" s="16">
        <v>6805</v>
      </c>
      <c r="O92" s="16">
        <v>30848</v>
      </c>
      <c r="P92" s="16">
        <v>92956</v>
      </c>
      <c r="Q92" s="16">
        <v>181560</v>
      </c>
    </row>
    <row r="93" spans="1:17" x14ac:dyDescent="0.35">
      <c r="A93" s="10" t="s">
        <v>31</v>
      </c>
      <c r="B93" s="16">
        <v>0</v>
      </c>
      <c r="C93" s="16">
        <v>0</v>
      </c>
      <c r="D93" s="16">
        <v>0</v>
      </c>
      <c r="E93" s="16">
        <v>9</v>
      </c>
      <c r="F93" s="16">
        <v>13</v>
      </c>
      <c r="G93" s="16">
        <v>15</v>
      </c>
      <c r="H93" s="16">
        <v>50</v>
      </c>
      <c r="I93" s="16">
        <v>76</v>
      </c>
      <c r="J93" s="16">
        <v>1064</v>
      </c>
      <c r="K93" s="16">
        <v>2126</v>
      </c>
      <c r="L93" s="16">
        <v>8167</v>
      </c>
      <c r="M93" s="16">
        <v>24506</v>
      </c>
      <c r="N93" s="16">
        <v>39471</v>
      </c>
      <c r="O93" s="16">
        <v>64796</v>
      </c>
      <c r="P93" s="16">
        <v>101416</v>
      </c>
      <c r="Q93" s="16">
        <v>157036</v>
      </c>
    </row>
    <row r="94" spans="1:17" x14ac:dyDescent="0.35">
      <c r="A94" s="11" t="s">
        <v>32</v>
      </c>
      <c r="B94" s="17">
        <v>663947</v>
      </c>
      <c r="C94" s="17">
        <v>671951</v>
      </c>
      <c r="D94" s="17">
        <v>666392</v>
      </c>
      <c r="E94" s="17">
        <v>671199</v>
      </c>
      <c r="F94" s="17">
        <v>675239</v>
      </c>
      <c r="G94" s="17">
        <v>667113</v>
      </c>
      <c r="H94" s="17">
        <v>669347</v>
      </c>
      <c r="I94" s="17">
        <v>670926</v>
      </c>
      <c r="J94" s="17">
        <v>679968</v>
      </c>
      <c r="K94" s="17">
        <v>678797</v>
      </c>
      <c r="L94" s="17">
        <v>675970</v>
      </c>
      <c r="M94" s="17">
        <v>677217</v>
      </c>
      <c r="N94" s="17">
        <v>672407</v>
      </c>
      <c r="O94" s="17">
        <v>677357</v>
      </c>
      <c r="P94" s="17">
        <v>687554</v>
      </c>
      <c r="Q94" s="17">
        <v>710167</v>
      </c>
    </row>
    <row r="95" spans="1:17" x14ac:dyDescent="0.35">
      <c r="A95" s="10" t="s">
        <v>22</v>
      </c>
      <c r="B95" s="16">
        <v>14605</v>
      </c>
      <c r="C95" s="16">
        <v>13822</v>
      </c>
      <c r="D95" s="16">
        <v>13094</v>
      </c>
      <c r="E95" s="16">
        <v>11242</v>
      </c>
      <c r="F95" s="16">
        <v>10158</v>
      </c>
      <c r="G95" s="16">
        <v>9073</v>
      </c>
      <c r="H95" s="16">
        <v>8454</v>
      </c>
      <c r="I95" s="16">
        <v>7523</v>
      </c>
      <c r="J95" s="16">
        <v>6926</v>
      </c>
      <c r="K95" s="16">
        <v>6185</v>
      </c>
      <c r="L95" s="16">
        <v>5664</v>
      </c>
      <c r="M95" s="16">
        <v>5248</v>
      </c>
      <c r="N95" s="16">
        <v>4881</v>
      </c>
      <c r="O95" s="16">
        <v>5320</v>
      </c>
      <c r="P95" s="16">
        <v>4517</v>
      </c>
      <c r="Q95" s="16">
        <v>4259</v>
      </c>
    </row>
    <row r="96" spans="1:17" x14ac:dyDescent="0.35">
      <c r="A96" s="10" t="s">
        <v>24</v>
      </c>
      <c r="B96" s="16">
        <v>642963</v>
      </c>
      <c r="C96" s="16">
        <v>649691</v>
      </c>
      <c r="D96" s="16">
        <v>644832</v>
      </c>
      <c r="E96" s="16">
        <v>649240</v>
      </c>
      <c r="F96" s="16">
        <v>652562</v>
      </c>
      <c r="G96" s="16">
        <v>644096</v>
      </c>
      <c r="H96" s="16">
        <v>644828</v>
      </c>
      <c r="I96" s="16">
        <v>645585</v>
      </c>
      <c r="J96" s="16">
        <v>653488</v>
      </c>
      <c r="K96" s="16">
        <v>651693</v>
      </c>
      <c r="L96" s="16">
        <v>648171</v>
      </c>
      <c r="M96" s="16">
        <v>647470</v>
      </c>
      <c r="N96" s="16">
        <v>641729</v>
      </c>
      <c r="O96" s="16">
        <v>643303</v>
      </c>
      <c r="P96" s="16">
        <v>651602</v>
      </c>
      <c r="Q96" s="16">
        <v>664879</v>
      </c>
    </row>
    <row r="97" spans="1:17" x14ac:dyDescent="0.35">
      <c r="A97" s="10" t="s">
        <v>26</v>
      </c>
      <c r="B97" s="16">
        <v>1225</v>
      </c>
      <c r="C97" s="16">
        <v>1203</v>
      </c>
      <c r="D97" s="16">
        <v>1138</v>
      </c>
      <c r="E97" s="16">
        <v>1103</v>
      </c>
      <c r="F97" s="16">
        <v>2248</v>
      </c>
      <c r="G97" s="16">
        <v>2247</v>
      </c>
      <c r="H97" s="16">
        <v>2167</v>
      </c>
      <c r="I97" s="16">
        <v>2263</v>
      </c>
      <c r="J97" s="16">
        <v>2282</v>
      </c>
      <c r="K97" s="16">
        <v>2396</v>
      </c>
      <c r="L97" s="16">
        <v>2375</v>
      </c>
      <c r="M97" s="16">
        <v>2314</v>
      </c>
      <c r="N97" s="16">
        <v>2212</v>
      </c>
      <c r="O97" s="16">
        <v>2153</v>
      </c>
      <c r="P97" s="16">
        <v>2116</v>
      </c>
      <c r="Q97" s="16">
        <v>2004</v>
      </c>
    </row>
    <row r="98" spans="1:17" x14ac:dyDescent="0.35">
      <c r="A98" s="10" t="s">
        <v>28</v>
      </c>
      <c r="B98" s="16">
        <v>3430</v>
      </c>
      <c r="C98" s="16">
        <v>5453</v>
      </c>
      <c r="D98" s="16">
        <v>5514</v>
      </c>
      <c r="E98" s="16">
        <v>7848</v>
      </c>
      <c r="F98" s="16">
        <v>8498</v>
      </c>
      <c r="G98" s="16">
        <v>9526</v>
      </c>
      <c r="H98" s="16">
        <v>11770</v>
      </c>
      <c r="I98" s="16">
        <v>13446</v>
      </c>
      <c r="J98" s="16">
        <v>15119</v>
      </c>
      <c r="K98" s="16">
        <v>16318</v>
      </c>
      <c r="L98" s="16">
        <v>17209</v>
      </c>
      <c r="M98" s="16">
        <v>19523</v>
      </c>
      <c r="N98" s="16">
        <v>20930</v>
      </c>
      <c r="O98" s="16">
        <v>22803</v>
      </c>
      <c r="P98" s="16">
        <v>25598</v>
      </c>
      <c r="Q98" s="16">
        <v>34907</v>
      </c>
    </row>
    <row r="99" spans="1:17" x14ac:dyDescent="0.35">
      <c r="A99" s="10" t="s">
        <v>31</v>
      </c>
      <c r="B99" s="16">
        <v>1724</v>
      </c>
      <c r="C99" s="16">
        <v>1782</v>
      </c>
      <c r="D99" s="16">
        <v>1814</v>
      </c>
      <c r="E99" s="16">
        <v>1766</v>
      </c>
      <c r="F99" s="16">
        <v>1773</v>
      </c>
      <c r="G99" s="16">
        <v>2171</v>
      </c>
      <c r="H99" s="16">
        <v>2128</v>
      </c>
      <c r="I99" s="16">
        <v>2109</v>
      </c>
      <c r="J99" s="16">
        <v>2153</v>
      </c>
      <c r="K99" s="16">
        <v>2205</v>
      </c>
      <c r="L99" s="16">
        <v>2551</v>
      </c>
      <c r="M99" s="16">
        <v>2662</v>
      </c>
      <c r="N99" s="16">
        <v>2655</v>
      </c>
      <c r="O99" s="16">
        <v>3778</v>
      </c>
      <c r="P99" s="16">
        <v>3721</v>
      </c>
      <c r="Q99" s="16">
        <v>4118</v>
      </c>
    </row>
    <row r="100" spans="1:17" x14ac:dyDescent="0.35">
      <c r="A100" s="13" t="s">
        <v>34</v>
      </c>
      <c r="B100" s="19">
        <v>28201448.179047562</v>
      </c>
      <c r="C100" s="19">
        <v>29050357.880825322</v>
      </c>
      <c r="D100" s="19">
        <v>29540041.210927226</v>
      </c>
      <c r="E100" s="19">
        <v>30109832.241383344</v>
      </c>
      <c r="F100" s="19">
        <v>30826229.856754202</v>
      </c>
      <c r="G100" s="19">
        <v>31523023.338508099</v>
      </c>
      <c r="H100" s="19">
        <v>32285538.733455695</v>
      </c>
      <c r="I100" s="19">
        <v>33562870.694916643</v>
      </c>
      <c r="J100" s="19">
        <v>33888264.90327166</v>
      </c>
      <c r="K100" s="19">
        <v>33498389.55668062</v>
      </c>
      <c r="L100" s="19">
        <v>33627256.966098927</v>
      </c>
      <c r="M100" s="19">
        <v>33769849.45298817</v>
      </c>
      <c r="N100" s="19">
        <v>33437863.31172666</v>
      </c>
      <c r="O100" s="19">
        <v>33608208.470376797</v>
      </c>
      <c r="P100" s="19">
        <v>34200762.581494287</v>
      </c>
      <c r="Q100" s="19">
        <v>35084305.991468422</v>
      </c>
    </row>
    <row r="101" spans="1:17" x14ac:dyDescent="0.35">
      <c r="A101" s="12" t="s">
        <v>35</v>
      </c>
      <c r="B101" s="18">
        <v>22894199</v>
      </c>
      <c r="C101" s="18">
        <v>23651287</v>
      </c>
      <c r="D101" s="18">
        <v>24043841</v>
      </c>
      <c r="E101" s="18">
        <v>24574075</v>
      </c>
      <c r="F101" s="18">
        <v>25255875</v>
      </c>
      <c r="G101" s="18">
        <v>25916468</v>
      </c>
      <c r="H101" s="18">
        <v>26555673</v>
      </c>
      <c r="I101" s="18">
        <v>27819515</v>
      </c>
      <c r="J101" s="18">
        <v>28067306</v>
      </c>
      <c r="K101" s="18">
        <v>27733367</v>
      </c>
      <c r="L101" s="18">
        <v>27890843</v>
      </c>
      <c r="M101" s="18">
        <v>27995901</v>
      </c>
      <c r="N101" s="18">
        <v>27734174</v>
      </c>
      <c r="O101" s="18">
        <v>27887887</v>
      </c>
      <c r="P101" s="18">
        <v>28400895</v>
      </c>
      <c r="Q101" s="18">
        <v>29147375</v>
      </c>
    </row>
    <row r="102" spans="1:17" x14ac:dyDescent="0.35">
      <c r="A102" s="10" t="s">
        <v>22</v>
      </c>
      <c r="B102" s="16">
        <v>4256246</v>
      </c>
      <c r="C102" s="16">
        <v>4129059</v>
      </c>
      <c r="D102" s="16">
        <v>3876127</v>
      </c>
      <c r="E102" s="16">
        <v>3698441</v>
      </c>
      <c r="F102" s="16">
        <v>3472911</v>
      </c>
      <c r="G102" s="16">
        <v>3303603</v>
      </c>
      <c r="H102" s="16">
        <v>3150880</v>
      </c>
      <c r="I102" s="16">
        <v>3018511</v>
      </c>
      <c r="J102" s="16">
        <v>2945459</v>
      </c>
      <c r="K102" s="16">
        <v>2774534</v>
      </c>
      <c r="L102" s="16">
        <v>2663701</v>
      </c>
      <c r="M102" s="16">
        <v>2535325</v>
      </c>
      <c r="N102" s="16">
        <v>2414411</v>
      </c>
      <c r="O102" s="16">
        <v>2340037</v>
      </c>
      <c r="P102" s="16">
        <v>2239165</v>
      </c>
      <c r="Q102" s="16">
        <v>2226999</v>
      </c>
    </row>
    <row r="103" spans="1:17" x14ac:dyDescent="0.35">
      <c r="A103" s="10" t="s">
        <v>24</v>
      </c>
      <c r="B103" s="16">
        <v>18473309</v>
      </c>
      <c r="C103" s="16">
        <v>19325329</v>
      </c>
      <c r="D103" s="16">
        <v>19923880</v>
      </c>
      <c r="E103" s="16">
        <v>20605800</v>
      </c>
      <c r="F103" s="16">
        <v>21498986</v>
      </c>
      <c r="G103" s="16">
        <v>22312167</v>
      </c>
      <c r="H103" s="16">
        <v>23065641</v>
      </c>
      <c r="I103" s="16">
        <v>24452804</v>
      </c>
      <c r="J103" s="16">
        <v>24750723</v>
      </c>
      <c r="K103" s="16">
        <v>24571070</v>
      </c>
      <c r="L103" s="16">
        <v>24810533</v>
      </c>
      <c r="M103" s="16">
        <v>25030027</v>
      </c>
      <c r="N103" s="16">
        <v>24884593</v>
      </c>
      <c r="O103" s="16">
        <v>25105666</v>
      </c>
      <c r="P103" s="16">
        <v>25689788</v>
      </c>
      <c r="Q103" s="16">
        <v>26430217</v>
      </c>
    </row>
    <row r="104" spans="1:17" x14ac:dyDescent="0.35">
      <c r="A104" s="10" t="s">
        <v>26</v>
      </c>
      <c r="B104" s="16">
        <v>151939</v>
      </c>
      <c r="C104" s="16">
        <v>182110</v>
      </c>
      <c r="D104" s="16">
        <v>226935</v>
      </c>
      <c r="E104" s="16">
        <v>250547</v>
      </c>
      <c r="F104" s="16">
        <v>261558</v>
      </c>
      <c r="G104" s="16">
        <v>275825</v>
      </c>
      <c r="H104" s="16">
        <v>300756</v>
      </c>
      <c r="I104" s="16">
        <v>304964</v>
      </c>
      <c r="J104" s="16">
        <v>315874</v>
      </c>
      <c r="K104" s="16">
        <v>313737</v>
      </c>
      <c r="L104" s="16">
        <v>320139</v>
      </c>
      <c r="M104" s="16">
        <v>325834</v>
      </c>
      <c r="N104" s="16">
        <v>320541</v>
      </c>
      <c r="O104" s="16">
        <v>312457</v>
      </c>
      <c r="P104" s="16">
        <v>324103</v>
      </c>
      <c r="Q104" s="16">
        <v>320764</v>
      </c>
    </row>
    <row r="105" spans="1:17" x14ac:dyDescent="0.35">
      <c r="A105" s="10" t="s">
        <v>28</v>
      </c>
      <c r="B105" s="16">
        <v>7509</v>
      </c>
      <c r="C105" s="16">
        <v>8885</v>
      </c>
      <c r="D105" s="16">
        <v>10724</v>
      </c>
      <c r="E105" s="16">
        <v>12990</v>
      </c>
      <c r="F105" s="16">
        <v>14937</v>
      </c>
      <c r="G105" s="16">
        <v>17506</v>
      </c>
      <c r="H105" s="16">
        <v>30914</v>
      </c>
      <c r="I105" s="16">
        <v>35571</v>
      </c>
      <c r="J105" s="16">
        <v>48075</v>
      </c>
      <c r="K105" s="16">
        <v>66498</v>
      </c>
      <c r="L105" s="16">
        <v>89137</v>
      </c>
      <c r="M105" s="16">
        <v>96274</v>
      </c>
      <c r="N105" s="16">
        <v>99591</v>
      </c>
      <c r="O105" s="16">
        <v>107225</v>
      </c>
      <c r="P105" s="16">
        <v>116812</v>
      </c>
      <c r="Q105" s="16">
        <v>128891</v>
      </c>
    </row>
    <row r="106" spans="1:17" x14ac:dyDescent="0.35">
      <c r="A106" s="10" t="s">
        <v>31</v>
      </c>
      <c r="B106" s="16">
        <v>5196</v>
      </c>
      <c r="C106" s="16">
        <v>5904</v>
      </c>
      <c r="D106" s="16">
        <v>6175</v>
      </c>
      <c r="E106" s="16">
        <v>6297</v>
      </c>
      <c r="F106" s="16">
        <v>7483</v>
      </c>
      <c r="G106" s="16">
        <v>7367</v>
      </c>
      <c r="H106" s="16">
        <v>7482</v>
      </c>
      <c r="I106" s="16">
        <v>7665</v>
      </c>
      <c r="J106" s="16">
        <v>7175</v>
      </c>
      <c r="K106" s="16">
        <v>7528</v>
      </c>
      <c r="L106" s="16">
        <v>7333</v>
      </c>
      <c r="M106" s="16">
        <v>8441</v>
      </c>
      <c r="N106" s="16">
        <v>15038</v>
      </c>
      <c r="O106" s="16">
        <v>22502</v>
      </c>
      <c r="P106" s="16">
        <v>31027</v>
      </c>
      <c r="Q106" s="16">
        <v>40504</v>
      </c>
    </row>
    <row r="107" spans="1:17" x14ac:dyDescent="0.35">
      <c r="A107" s="11" t="s">
        <v>37</v>
      </c>
      <c r="B107" s="17">
        <v>5307249.1790475631</v>
      </c>
      <c r="C107" s="17">
        <v>5399070.8808253231</v>
      </c>
      <c r="D107" s="17">
        <v>5496200.2109272266</v>
      </c>
      <c r="E107" s="17">
        <v>5535757.2413833458</v>
      </c>
      <c r="F107" s="17">
        <v>5570354.8567542015</v>
      </c>
      <c r="G107" s="17">
        <v>5606555.3385081002</v>
      </c>
      <c r="H107" s="17">
        <v>5729865.7334556961</v>
      </c>
      <c r="I107" s="17">
        <v>5743355.6949166423</v>
      </c>
      <c r="J107" s="17">
        <v>5820958.9032716565</v>
      </c>
      <c r="K107" s="17">
        <v>5765022.5566806216</v>
      </c>
      <c r="L107" s="17">
        <v>5736413.9660989251</v>
      </c>
      <c r="M107" s="17">
        <v>5773948.4529881692</v>
      </c>
      <c r="N107" s="17">
        <v>5703689.3117266577</v>
      </c>
      <c r="O107" s="17">
        <v>5720321.4703767998</v>
      </c>
      <c r="P107" s="17">
        <v>5799867.5814942904</v>
      </c>
      <c r="Q107" s="17">
        <v>5936930.9914684212</v>
      </c>
    </row>
    <row r="108" spans="1:17" x14ac:dyDescent="0.35">
      <c r="A108" s="10" t="s">
        <v>21</v>
      </c>
      <c r="B108" s="16">
        <v>4977186</v>
      </c>
      <c r="C108" s="16">
        <v>5048061</v>
      </c>
      <c r="D108" s="16">
        <v>5128284</v>
      </c>
      <c r="E108" s="16">
        <v>5160718</v>
      </c>
      <c r="F108" s="16">
        <v>5133236</v>
      </c>
      <c r="G108" s="16">
        <v>5155639</v>
      </c>
      <c r="H108" s="16">
        <v>5258476</v>
      </c>
      <c r="I108" s="16">
        <v>5256191</v>
      </c>
      <c r="J108" s="16">
        <v>5335821</v>
      </c>
      <c r="K108" s="16">
        <v>5331542</v>
      </c>
      <c r="L108" s="16">
        <v>5287311</v>
      </c>
      <c r="M108" s="16">
        <v>5325523</v>
      </c>
      <c r="N108" s="16">
        <v>5253452</v>
      </c>
      <c r="O108" s="16">
        <v>5244760</v>
      </c>
      <c r="P108" s="16">
        <v>5321019</v>
      </c>
      <c r="Q108" s="16">
        <v>5446891</v>
      </c>
    </row>
    <row r="109" spans="1:17" x14ac:dyDescent="0.35">
      <c r="A109" s="9" t="s">
        <v>38</v>
      </c>
      <c r="B109" s="15">
        <v>330063.1790475634</v>
      </c>
      <c r="C109" s="15">
        <v>351009.88082532288</v>
      </c>
      <c r="D109" s="15">
        <v>367916.21092722681</v>
      </c>
      <c r="E109" s="15">
        <v>375039.24138334551</v>
      </c>
      <c r="F109" s="15">
        <v>437118.85675420141</v>
      </c>
      <c r="G109" s="15">
        <v>450916.33850810013</v>
      </c>
      <c r="H109" s="15">
        <v>471389.73345569643</v>
      </c>
      <c r="I109" s="15">
        <v>487164.69491664221</v>
      </c>
      <c r="J109" s="15">
        <v>485137.90327165648</v>
      </c>
      <c r="K109" s="15">
        <v>433480.55668062117</v>
      </c>
      <c r="L109" s="15">
        <v>449102.96609892522</v>
      </c>
      <c r="M109" s="15">
        <v>448425.45298816875</v>
      </c>
      <c r="N109" s="15">
        <v>450237.31172665808</v>
      </c>
      <c r="O109" s="15">
        <v>475561.47037679993</v>
      </c>
      <c r="P109" s="15">
        <v>478848.58149429015</v>
      </c>
      <c r="Q109" s="15">
        <v>490039.99146842147</v>
      </c>
    </row>
    <row r="111" spans="1:17" x14ac:dyDescent="0.35">
      <c r="A111" s="14" t="s">
        <v>110</v>
      </c>
      <c r="B111" s="20"/>
      <c r="C111" s="20">
        <v>23595931</v>
      </c>
      <c r="D111" s="20">
        <v>22607966</v>
      </c>
      <c r="E111" s="20">
        <v>22640849</v>
      </c>
      <c r="F111" s="20">
        <v>23621252</v>
      </c>
      <c r="G111" s="20">
        <v>24119132</v>
      </c>
      <c r="H111" s="20">
        <v>25514376</v>
      </c>
      <c r="I111" s="20">
        <v>27056237</v>
      </c>
      <c r="J111" s="20">
        <v>24937718</v>
      </c>
      <c r="K111" s="20">
        <v>22319667</v>
      </c>
      <c r="L111" s="20">
        <v>21816463</v>
      </c>
      <c r="M111" s="20">
        <v>21677952</v>
      </c>
      <c r="N111" s="20">
        <v>20132311</v>
      </c>
      <c r="O111" s="20">
        <v>20817568</v>
      </c>
      <c r="P111" s="20">
        <v>22045070</v>
      </c>
      <c r="Q111" s="20">
        <v>24382696</v>
      </c>
    </row>
    <row r="112" spans="1:17" x14ac:dyDescent="0.35">
      <c r="A112" s="13" t="s">
        <v>16</v>
      </c>
      <c r="B112" s="19"/>
      <c r="C112" s="19">
        <v>20869836</v>
      </c>
      <c r="D112" s="19">
        <v>20074109</v>
      </c>
      <c r="E112" s="19">
        <v>20009882</v>
      </c>
      <c r="F112" s="19">
        <v>20720340</v>
      </c>
      <c r="G112" s="19">
        <v>21388661</v>
      </c>
      <c r="H112" s="19">
        <v>22443420</v>
      </c>
      <c r="I112" s="19">
        <v>23268492</v>
      </c>
      <c r="J112" s="19">
        <v>22058854</v>
      </c>
      <c r="K112" s="19">
        <v>19841083</v>
      </c>
      <c r="L112" s="19">
        <v>19107234</v>
      </c>
      <c r="M112" s="19">
        <v>18892430</v>
      </c>
      <c r="N112" s="19">
        <v>17623362</v>
      </c>
      <c r="O112" s="19">
        <v>17903058</v>
      </c>
      <c r="P112" s="19">
        <v>18707667</v>
      </c>
      <c r="Q112" s="19">
        <v>20815237</v>
      </c>
    </row>
    <row r="113" spans="1:17" x14ac:dyDescent="0.35">
      <c r="A113" s="12" t="s">
        <v>18</v>
      </c>
      <c r="B113" s="18"/>
      <c r="C113" s="18">
        <v>2289402</v>
      </c>
      <c r="D113" s="18">
        <v>2632014</v>
      </c>
      <c r="E113" s="18">
        <v>2307391</v>
      </c>
      <c r="F113" s="18">
        <v>2341697</v>
      </c>
      <c r="G113" s="18">
        <v>2823246</v>
      </c>
      <c r="H113" s="18">
        <v>3046514</v>
      </c>
      <c r="I113" s="18">
        <v>3061977</v>
      </c>
      <c r="J113" s="18">
        <v>3366691</v>
      </c>
      <c r="K113" s="18">
        <v>2473581</v>
      </c>
      <c r="L113" s="18">
        <v>2062910</v>
      </c>
      <c r="M113" s="18">
        <v>2071624</v>
      </c>
      <c r="N113" s="18">
        <v>1731038</v>
      </c>
      <c r="O113" s="18">
        <v>1870592</v>
      </c>
      <c r="P113" s="18">
        <v>2084896</v>
      </c>
      <c r="Q113" s="18">
        <v>2031962</v>
      </c>
    </row>
    <row r="114" spans="1:17" x14ac:dyDescent="0.35">
      <c r="A114" s="11" t="s">
        <v>20</v>
      </c>
      <c r="B114" s="17"/>
      <c r="C114" s="17">
        <v>18521813</v>
      </c>
      <c r="D114" s="17">
        <v>17388835</v>
      </c>
      <c r="E114" s="17">
        <v>17649925</v>
      </c>
      <c r="F114" s="17">
        <v>18320580</v>
      </c>
      <c r="G114" s="17">
        <v>18511686</v>
      </c>
      <c r="H114" s="17">
        <v>19334425</v>
      </c>
      <c r="I114" s="17">
        <v>20144889</v>
      </c>
      <c r="J114" s="17">
        <v>18629316</v>
      </c>
      <c r="K114" s="17">
        <v>17316596</v>
      </c>
      <c r="L114" s="17">
        <v>16996810</v>
      </c>
      <c r="M114" s="17">
        <v>16771608</v>
      </c>
      <c r="N114" s="17">
        <v>15847684</v>
      </c>
      <c r="O114" s="17">
        <v>15983455</v>
      </c>
      <c r="P114" s="17">
        <v>16565850</v>
      </c>
      <c r="Q114" s="17">
        <v>18714984</v>
      </c>
    </row>
    <row r="115" spans="1:17" x14ac:dyDescent="0.35">
      <c r="A115" s="10" t="s">
        <v>22</v>
      </c>
      <c r="B115" s="16"/>
      <c r="C115" s="16">
        <v>11416459</v>
      </c>
      <c r="D115" s="16">
        <v>10095773</v>
      </c>
      <c r="E115" s="16">
        <v>9732128</v>
      </c>
      <c r="F115" s="16">
        <v>9621405</v>
      </c>
      <c r="G115" s="16">
        <v>9516072</v>
      </c>
      <c r="H115" s="16">
        <v>9543702</v>
      </c>
      <c r="I115" s="16">
        <v>10316915</v>
      </c>
      <c r="J115" s="16">
        <v>9401713</v>
      </c>
      <c r="K115" s="16">
        <v>8789435</v>
      </c>
      <c r="L115" s="16">
        <v>8056954</v>
      </c>
      <c r="M115" s="16">
        <v>7652723</v>
      </c>
      <c r="N115" s="16">
        <v>7142763</v>
      </c>
      <c r="O115" s="16">
        <v>6922148</v>
      </c>
      <c r="P115" s="16">
        <v>7579810</v>
      </c>
      <c r="Q115" s="16">
        <v>9118346</v>
      </c>
    </row>
    <row r="116" spans="1:17" x14ac:dyDescent="0.35">
      <c r="A116" s="10" t="s">
        <v>24</v>
      </c>
      <c r="B116" s="16"/>
      <c r="C116" s="16">
        <v>6397363</v>
      </c>
      <c r="D116" s="16">
        <v>6586835</v>
      </c>
      <c r="E116" s="16">
        <v>7177687</v>
      </c>
      <c r="F116" s="16">
        <v>8206019</v>
      </c>
      <c r="G116" s="16">
        <v>8434036</v>
      </c>
      <c r="H116" s="16">
        <v>9275168</v>
      </c>
      <c r="I116" s="16">
        <v>9280698</v>
      </c>
      <c r="J116" s="16">
        <v>8670770</v>
      </c>
      <c r="K116" s="16">
        <v>7669112</v>
      </c>
      <c r="L116" s="16">
        <v>8226770</v>
      </c>
      <c r="M116" s="16">
        <v>8710890</v>
      </c>
      <c r="N116" s="16">
        <v>8056921</v>
      </c>
      <c r="O116" s="16">
        <v>8277999</v>
      </c>
      <c r="P116" s="16">
        <v>8206006</v>
      </c>
      <c r="Q116" s="16">
        <v>8794891</v>
      </c>
    </row>
    <row r="117" spans="1:17" x14ac:dyDescent="0.35">
      <c r="A117" s="10" t="s">
        <v>26</v>
      </c>
      <c r="B117" s="16"/>
      <c r="C117" s="16">
        <v>658931</v>
      </c>
      <c r="D117" s="16">
        <v>704885</v>
      </c>
      <c r="E117" s="16">
        <v>734401</v>
      </c>
      <c r="F117" s="16">
        <v>472051</v>
      </c>
      <c r="G117" s="16">
        <v>462183</v>
      </c>
      <c r="H117" s="16">
        <v>435549</v>
      </c>
      <c r="I117" s="16">
        <v>466049</v>
      </c>
      <c r="J117" s="16">
        <v>469847</v>
      </c>
      <c r="K117" s="16">
        <v>679618</v>
      </c>
      <c r="L117" s="16">
        <v>530929</v>
      </c>
      <c r="M117" s="16">
        <v>319648</v>
      </c>
      <c r="N117" s="16">
        <v>498328</v>
      </c>
      <c r="O117" s="16">
        <v>633744</v>
      </c>
      <c r="P117" s="16">
        <v>555069</v>
      </c>
      <c r="Q117" s="16">
        <v>557532</v>
      </c>
    </row>
    <row r="118" spans="1:17" x14ac:dyDescent="0.35">
      <c r="A118" s="10" t="s">
        <v>28</v>
      </c>
      <c r="B118" s="16"/>
      <c r="C118" s="16">
        <v>49060</v>
      </c>
      <c r="D118" s="16">
        <v>1342</v>
      </c>
      <c r="E118" s="16">
        <v>5700</v>
      </c>
      <c r="F118" s="16">
        <v>21101</v>
      </c>
      <c r="G118" s="16">
        <v>99393</v>
      </c>
      <c r="H118" s="16">
        <v>79971</v>
      </c>
      <c r="I118" s="16">
        <v>81200</v>
      </c>
      <c r="J118" s="16">
        <v>85863</v>
      </c>
      <c r="K118" s="16">
        <v>177336</v>
      </c>
      <c r="L118" s="16">
        <v>175770</v>
      </c>
      <c r="M118" s="16">
        <v>71498</v>
      </c>
      <c r="N118" s="16">
        <v>127541</v>
      </c>
      <c r="O118" s="16">
        <v>99242</v>
      </c>
      <c r="P118" s="16">
        <v>122987</v>
      </c>
      <c r="Q118" s="16">
        <v>94046</v>
      </c>
    </row>
    <row r="119" spans="1:17" x14ac:dyDescent="0.35">
      <c r="A119" s="10" t="s">
        <v>30</v>
      </c>
      <c r="B119" s="16"/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132</v>
      </c>
      <c r="K119" s="16">
        <v>33</v>
      </c>
      <c r="L119" s="16">
        <v>224</v>
      </c>
      <c r="M119" s="16">
        <v>224</v>
      </c>
      <c r="N119" s="16">
        <v>6219</v>
      </c>
      <c r="O119" s="16">
        <v>24367</v>
      </c>
      <c r="P119" s="16">
        <v>63358</v>
      </c>
      <c r="Q119" s="16">
        <v>92083</v>
      </c>
    </row>
    <row r="120" spans="1:17" x14ac:dyDescent="0.35">
      <c r="A120" s="10" t="s">
        <v>31</v>
      </c>
      <c r="B120" s="16"/>
      <c r="C120" s="16">
        <v>0</v>
      </c>
      <c r="D120" s="16">
        <v>0</v>
      </c>
      <c r="E120" s="16">
        <v>9</v>
      </c>
      <c r="F120" s="16">
        <v>4</v>
      </c>
      <c r="G120" s="16">
        <v>2</v>
      </c>
      <c r="H120" s="16">
        <v>35</v>
      </c>
      <c r="I120" s="16">
        <v>27</v>
      </c>
      <c r="J120" s="16">
        <v>991</v>
      </c>
      <c r="K120" s="16">
        <v>1062</v>
      </c>
      <c r="L120" s="16">
        <v>6163</v>
      </c>
      <c r="M120" s="16">
        <v>16625</v>
      </c>
      <c r="N120" s="16">
        <v>15912</v>
      </c>
      <c r="O120" s="16">
        <v>25955</v>
      </c>
      <c r="P120" s="16">
        <v>38620</v>
      </c>
      <c r="Q120" s="16">
        <v>58086</v>
      </c>
    </row>
    <row r="121" spans="1:17" x14ac:dyDescent="0.35">
      <c r="A121" s="11" t="s">
        <v>32</v>
      </c>
      <c r="B121" s="17"/>
      <c r="C121" s="17">
        <v>58621</v>
      </c>
      <c r="D121" s="17">
        <v>53260</v>
      </c>
      <c r="E121" s="17">
        <v>52566</v>
      </c>
      <c r="F121" s="17">
        <v>58063</v>
      </c>
      <c r="G121" s="17">
        <v>53729</v>
      </c>
      <c r="H121" s="17">
        <v>62481</v>
      </c>
      <c r="I121" s="17">
        <v>61626</v>
      </c>
      <c r="J121" s="17">
        <v>62847</v>
      </c>
      <c r="K121" s="17">
        <v>50906</v>
      </c>
      <c r="L121" s="17">
        <v>47514</v>
      </c>
      <c r="M121" s="17">
        <v>49198</v>
      </c>
      <c r="N121" s="17">
        <v>44640</v>
      </c>
      <c r="O121" s="17">
        <v>49011</v>
      </c>
      <c r="P121" s="17">
        <v>56921</v>
      </c>
      <c r="Q121" s="17">
        <v>68291</v>
      </c>
    </row>
    <row r="122" spans="1:17" x14ac:dyDescent="0.35">
      <c r="A122" s="10" t="s">
        <v>22</v>
      </c>
      <c r="B122" s="16"/>
      <c r="C122" s="16">
        <v>147</v>
      </c>
      <c r="D122" s="16">
        <v>174</v>
      </c>
      <c r="E122" s="16">
        <v>92</v>
      </c>
      <c r="F122" s="16">
        <v>83</v>
      </c>
      <c r="G122" s="16">
        <v>15</v>
      </c>
      <c r="H122" s="16">
        <v>87</v>
      </c>
      <c r="I122" s="16">
        <v>213</v>
      </c>
      <c r="J122" s="16">
        <v>238</v>
      </c>
      <c r="K122" s="16">
        <v>47</v>
      </c>
      <c r="L122" s="16">
        <v>82</v>
      </c>
      <c r="M122" s="16">
        <v>83</v>
      </c>
      <c r="N122" s="16">
        <v>39</v>
      </c>
      <c r="O122" s="16">
        <v>683</v>
      </c>
      <c r="P122" s="16">
        <v>33</v>
      </c>
      <c r="Q122" s="16">
        <v>25</v>
      </c>
    </row>
    <row r="123" spans="1:17" x14ac:dyDescent="0.35">
      <c r="A123" s="10" t="s">
        <v>24</v>
      </c>
      <c r="B123" s="16"/>
      <c r="C123" s="16">
        <v>56011</v>
      </c>
      <c r="D123" s="16">
        <v>52007</v>
      </c>
      <c r="E123" s="16">
        <v>49809</v>
      </c>
      <c r="F123" s="16">
        <v>55827</v>
      </c>
      <c r="G123" s="16">
        <v>51636</v>
      </c>
      <c r="H123" s="16">
        <v>59724</v>
      </c>
      <c r="I123" s="16">
        <v>58966</v>
      </c>
      <c r="J123" s="16">
        <v>60065</v>
      </c>
      <c r="K123" s="16">
        <v>48853</v>
      </c>
      <c r="L123" s="16">
        <v>45745</v>
      </c>
      <c r="M123" s="16">
        <v>46120</v>
      </c>
      <c r="N123" s="16">
        <v>42527</v>
      </c>
      <c r="O123" s="16">
        <v>43896</v>
      </c>
      <c r="P123" s="16">
        <v>52620</v>
      </c>
      <c r="Q123" s="16">
        <v>57538</v>
      </c>
    </row>
    <row r="124" spans="1:17" x14ac:dyDescent="0.35">
      <c r="A124" s="10" t="s">
        <v>26</v>
      </c>
      <c r="B124" s="16"/>
      <c r="C124" s="16">
        <v>54</v>
      </c>
      <c r="D124" s="16">
        <v>35</v>
      </c>
      <c r="E124" s="16">
        <v>47</v>
      </c>
      <c r="F124" s="16">
        <v>1165</v>
      </c>
      <c r="G124" s="16">
        <v>147</v>
      </c>
      <c r="H124" s="16">
        <v>62</v>
      </c>
      <c r="I124" s="16">
        <v>196</v>
      </c>
      <c r="J124" s="16">
        <v>107</v>
      </c>
      <c r="K124" s="16">
        <v>212</v>
      </c>
      <c r="L124" s="16">
        <v>71</v>
      </c>
      <c r="M124" s="16">
        <v>53</v>
      </c>
      <c r="N124" s="16">
        <v>12</v>
      </c>
      <c r="O124" s="16">
        <v>54</v>
      </c>
      <c r="P124" s="16">
        <v>93</v>
      </c>
      <c r="Q124" s="16">
        <v>103</v>
      </c>
    </row>
    <row r="125" spans="1:17" x14ac:dyDescent="0.35">
      <c r="A125" s="10" t="s">
        <v>28</v>
      </c>
      <c r="B125" s="16"/>
      <c r="C125" s="16">
        <v>2319</v>
      </c>
      <c r="D125" s="16">
        <v>976</v>
      </c>
      <c r="E125" s="16">
        <v>2553</v>
      </c>
      <c r="F125" s="16">
        <v>929</v>
      </c>
      <c r="G125" s="16">
        <v>1391</v>
      </c>
      <c r="H125" s="16">
        <v>2526</v>
      </c>
      <c r="I125" s="16">
        <v>2186</v>
      </c>
      <c r="J125" s="16">
        <v>2321</v>
      </c>
      <c r="K125" s="16">
        <v>1666</v>
      </c>
      <c r="L125" s="16">
        <v>1200</v>
      </c>
      <c r="M125" s="16">
        <v>2750</v>
      </c>
      <c r="N125" s="16">
        <v>1992</v>
      </c>
      <c r="O125" s="16">
        <v>2974</v>
      </c>
      <c r="P125" s="16">
        <v>3736</v>
      </c>
      <c r="Q125" s="16">
        <v>10117</v>
      </c>
    </row>
    <row r="126" spans="1:17" x14ac:dyDescent="0.35">
      <c r="A126" s="10" t="s">
        <v>31</v>
      </c>
      <c r="B126" s="16"/>
      <c r="C126" s="16">
        <v>90</v>
      </c>
      <c r="D126" s="16">
        <v>68</v>
      </c>
      <c r="E126" s="16">
        <v>65</v>
      </c>
      <c r="F126" s="16">
        <v>59</v>
      </c>
      <c r="G126" s="16">
        <v>540</v>
      </c>
      <c r="H126" s="16">
        <v>82</v>
      </c>
      <c r="I126" s="16">
        <v>65</v>
      </c>
      <c r="J126" s="16">
        <v>116</v>
      </c>
      <c r="K126" s="16">
        <v>128</v>
      </c>
      <c r="L126" s="16">
        <v>416</v>
      </c>
      <c r="M126" s="16">
        <v>192</v>
      </c>
      <c r="N126" s="16">
        <v>70</v>
      </c>
      <c r="O126" s="16">
        <v>1404</v>
      </c>
      <c r="P126" s="16">
        <v>439</v>
      </c>
      <c r="Q126" s="16">
        <v>508</v>
      </c>
    </row>
    <row r="127" spans="1:17" x14ac:dyDescent="0.35">
      <c r="A127" s="13" t="s">
        <v>34</v>
      </c>
      <c r="B127" s="19"/>
      <c r="C127" s="19">
        <v>2726095</v>
      </c>
      <c r="D127" s="19">
        <v>2533857</v>
      </c>
      <c r="E127" s="19">
        <v>2630967</v>
      </c>
      <c r="F127" s="19">
        <v>2900912</v>
      </c>
      <c r="G127" s="19">
        <v>2730471</v>
      </c>
      <c r="H127" s="19">
        <v>3070956</v>
      </c>
      <c r="I127" s="19">
        <v>3787745</v>
      </c>
      <c r="J127" s="19">
        <v>2878864</v>
      </c>
      <c r="K127" s="19">
        <v>2478584</v>
      </c>
      <c r="L127" s="19">
        <v>2709229</v>
      </c>
      <c r="M127" s="19">
        <v>2785522</v>
      </c>
      <c r="N127" s="19">
        <v>2508949</v>
      </c>
      <c r="O127" s="19">
        <v>2914510</v>
      </c>
      <c r="P127" s="19">
        <v>3337403</v>
      </c>
      <c r="Q127" s="19">
        <v>3567459</v>
      </c>
    </row>
    <row r="128" spans="1:17" x14ac:dyDescent="0.35">
      <c r="A128" s="12" t="s">
        <v>35</v>
      </c>
      <c r="B128" s="18"/>
      <c r="C128" s="18">
        <v>2298811</v>
      </c>
      <c r="D128" s="18">
        <v>2077203</v>
      </c>
      <c r="E128" s="18">
        <v>2229061</v>
      </c>
      <c r="F128" s="18">
        <v>2420617</v>
      </c>
      <c r="G128" s="18">
        <v>2262797</v>
      </c>
      <c r="H128" s="18">
        <v>2512771</v>
      </c>
      <c r="I128" s="18">
        <v>3259943</v>
      </c>
      <c r="J128" s="18">
        <v>2342335</v>
      </c>
      <c r="K128" s="18">
        <v>2073334</v>
      </c>
      <c r="L128" s="18">
        <v>2230347</v>
      </c>
      <c r="M128" s="18">
        <v>2247306</v>
      </c>
      <c r="N128" s="18">
        <v>2049537</v>
      </c>
      <c r="O128" s="18">
        <v>2357106</v>
      </c>
      <c r="P128" s="18">
        <v>2781653</v>
      </c>
      <c r="Q128" s="18">
        <v>2926545</v>
      </c>
    </row>
    <row r="129" spans="1:17" x14ac:dyDescent="0.35">
      <c r="A129" s="10" t="s">
        <v>22</v>
      </c>
      <c r="B129" s="16"/>
      <c r="C129" s="16">
        <v>210137</v>
      </c>
      <c r="D129" s="16">
        <v>220974</v>
      </c>
      <c r="E129" s="16">
        <v>226231</v>
      </c>
      <c r="F129" s="16">
        <v>176047</v>
      </c>
      <c r="G129" s="16">
        <v>149850</v>
      </c>
      <c r="H129" s="16">
        <v>171498</v>
      </c>
      <c r="I129" s="16">
        <v>195849</v>
      </c>
      <c r="J129" s="16">
        <v>239140</v>
      </c>
      <c r="K129" s="16">
        <v>137287</v>
      </c>
      <c r="L129" s="16">
        <v>193091</v>
      </c>
      <c r="M129" s="16">
        <v>160772</v>
      </c>
      <c r="N129" s="16">
        <v>142374</v>
      </c>
      <c r="O129" s="16">
        <v>162708</v>
      </c>
      <c r="P129" s="16">
        <v>138057</v>
      </c>
      <c r="Q129" s="16">
        <v>201298</v>
      </c>
    </row>
    <row r="130" spans="1:17" x14ac:dyDescent="0.35">
      <c r="A130" s="10" t="s">
        <v>24</v>
      </c>
      <c r="B130" s="16"/>
      <c r="C130" s="16">
        <v>2050835</v>
      </c>
      <c r="D130" s="16">
        <v>1802989</v>
      </c>
      <c r="E130" s="16">
        <v>1969664</v>
      </c>
      <c r="F130" s="16">
        <v>2222320</v>
      </c>
      <c r="G130" s="16">
        <v>2086291</v>
      </c>
      <c r="H130" s="16">
        <v>2294166</v>
      </c>
      <c r="I130" s="16">
        <v>3040364</v>
      </c>
      <c r="J130" s="16">
        <v>2070336</v>
      </c>
      <c r="K130" s="16">
        <v>1902042</v>
      </c>
      <c r="L130" s="16">
        <v>1997478</v>
      </c>
      <c r="M130" s="16">
        <v>2061607</v>
      </c>
      <c r="N130" s="16">
        <v>1873404</v>
      </c>
      <c r="O130" s="16">
        <v>2161917</v>
      </c>
      <c r="P130" s="16">
        <v>2596774</v>
      </c>
      <c r="Q130" s="16">
        <v>2687171</v>
      </c>
    </row>
    <row r="131" spans="1:17" x14ac:dyDescent="0.35">
      <c r="A131" s="10" t="s">
        <v>26</v>
      </c>
      <c r="B131" s="16"/>
      <c r="C131" s="16">
        <v>35361</v>
      </c>
      <c r="D131" s="16">
        <v>50691</v>
      </c>
      <c r="E131" s="16">
        <v>30210</v>
      </c>
      <c r="F131" s="16">
        <v>18403</v>
      </c>
      <c r="G131" s="16">
        <v>23211</v>
      </c>
      <c r="H131" s="16">
        <v>32563</v>
      </c>
      <c r="I131" s="16">
        <v>17745</v>
      </c>
      <c r="J131" s="16">
        <v>19654</v>
      </c>
      <c r="K131" s="16">
        <v>14206</v>
      </c>
      <c r="L131" s="16">
        <v>14665</v>
      </c>
      <c r="M131" s="16">
        <v>14462</v>
      </c>
      <c r="N131" s="16">
        <v>17693</v>
      </c>
      <c r="O131" s="16">
        <v>14039</v>
      </c>
      <c r="P131" s="16">
        <v>23844</v>
      </c>
      <c r="Q131" s="16">
        <v>11205</v>
      </c>
    </row>
    <row r="132" spans="1:17" x14ac:dyDescent="0.35">
      <c r="A132" s="10" t="s">
        <v>28</v>
      </c>
      <c r="B132" s="16"/>
      <c r="C132" s="16">
        <v>1718</v>
      </c>
      <c r="D132" s="16">
        <v>2204</v>
      </c>
      <c r="E132" s="16">
        <v>2718</v>
      </c>
      <c r="F132" s="16">
        <v>2460</v>
      </c>
      <c r="G132" s="16">
        <v>3161</v>
      </c>
      <c r="H132" s="16">
        <v>14057</v>
      </c>
      <c r="I132" s="16">
        <v>5507</v>
      </c>
      <c r="J132" s="16">
        <v>12685</v>
      </c>
      <c r="K132" s="16">
        <v>19104</v>
      </c>
      <c r="L132" s="16">
        <v>23917</v>
      </c>
      <c r="M132" s="16">
        <v>8568</v>
      </c>
      <c r="N132" s="16">
        <v>9050</v>
      </c>
      <c r="O132" s="16">
        <v>10370</v>
      </c>
      <c r="P132" s="16">
        <v>13497</v>
      </c>
      <c r="Q132" s="16">
        <v>16637</v>
      </c>
    </row>
    <row r="133" spans="1:17" x14ac:dyDescent="0.35">
      <c r="A133" s="10" t="s">
        <v>31</v>
      </c>
      <c r="B133" s="16"/>
      <c r="C133" s="16">
        <v>760</v>
      </c>
      <c r="D133" s="16">
        <v>345</v>
      </c>
      <c r="E133" s="16">
        <v>238</v>
      </c>
      <c r="F133" s="16">
        <v>1387</v>
      </c>
      <c r="G133" s="16">
        <v>284</v>
      </c>
      <c r="H133" s="16">
        <v>487</v>
      </c>
      <c r="I133" s="16">
        <v>478</v>
      </c>
      <c r="J133" s="16">
        <v>520</v>
      </c>
      <c r="K133" s="16">
        <v>695</v>
      </c>
      <c r="L133" s="16">
        <v>1196</v>
      </c>
      <c r="M133" s="16">
        <v>1897</v>
      </c>
      <c r="N133" s="16">
        <v>7016</v>
      </c>
      <c r="O133" s="16">
        <v>8072</v>
      </c>
      <c r="P133" s="16">
        <v>9481</v>
      </c>
      <c r="Q133" s="16">
        <v>10234</v>
      </c>
    </row>
    <row r="134" spans="1:17" x14ac:dyDescent="0.35">
      <c r="A134" s="11" t="s">
        <v>37</v>
      </c>
      <c r="B134" s="17"/>
      <c r="C134" s="17">
        <v>427284</v>
      </c>
      <c r="D134" s="17">
        <v>456654</v>
      </c>
      <c r="E134" s="17">
        <v>401906</v>
      </c>
      <c r="F134" s="17">
        <v>480295</v>
      </c>
      <c r="G134" s="17">
        <v>467674</v>
      </c>
      <c r="H134" s="17">
        <v>558185</v>
      </c>
      <c r="I134" s="17">
        <v>527802</v>
      </c>
      <c r="J134" s="17">
        <v>536529</v>
      </c>
      <c r="K134" s="17">
        <v>405250</v>
      </c>
      <c r="L134" s="17">
        <v>478882</v>
      </c>
      <c r="M134" s="17">
        <v>538216</v>
      </c>
      <c r="N134" s="17">
        <v>459412</v>
      </c>
      <c r="O134" s="17">
        <v>557404</v>
      </c>
      <c r="P134" s="17">
        <v>555750</v>
      </c>
      <c r="Q134" s="17">
        <v>640914</v>
      </c>
    </row>
    <row r="135" spans="1:17" x14ac:dyDescent="0.35">
      <c r="A135" s="10" t="s">
        <v>21</v>
      </c>
      <c r="B135" s="16"/>
      <c r="C135" s="16">
        <v>305796</v>
      </c>
      <c r="D135" s="16">
        <v>345367</v>
      </c>
      <c r="E135" s="16">
        <v>309942</v>
      </c>
      <c r="F135" s="16">
        <v>341111</v>
      </c>
      <c r="G135" s="16">
        <v>375088</v>
      </c>
      <c r="H135" s="16">
        <v>451788</v>
      </c>
      <c r="I135" s="16">
        <v>418147</v>
      </c>
      <c r="J135" s="16">
        <v>435929</v>
      </c>
      <c r="K135" s="16">
        <v>350036</v>
      </c>
      <c r="L135" s="16">
        <v>361387</v>
      </c>
      <c r="M135" s="16">
        <v>437970</v>
      </c>
      <c r="N135" s="16">
        <v>358761</v>
      </c>
      <c r="O135" s="16">
        <v>434516</v>
      </c>
      <c r="P135" s="16">
        <v>452558</v>
      </c>
      <c r="Q135" s="16">
        <v>529607</v>
      </c>
    </row>
    <row r="136" spans="1:17" x14ac:dyDescent="0.35">
      <c r="A136" s="9" t="s">
        <v>38</v>
      </c>
      <c r="B136" s="15"/>
      <c r="C136" s="15">
        <v>121488</v>
      </c>
      <c r="D136" s="15">
        <v>111287</v>
      </c>
      <c r="E136" s="15">
        <v>91964</v>
      </c>
      <c r="F136" s="15">
        <v>139184</v>
      </c>
      <c r="G136" s="15">
        <v>92586</v>
      </c>
      <c r="H136" s="15">
        <v>106397</v>
      </c>
      <c r="I136" s="15">
        <v>109655</v>
      </c>
      <c r="J136" s="15">
        <v>100600</v>
      </c>
      <c r="K136" s="15">
        <v>55214</v>
      </c>
      <c r="L136" s="15">
        <v>117495</v>
      </c>
      <c r="M136" s="15">
        <v>100246</v>
      </c>
      <c r="N136" s="15">
        <v>100651</v>
      </c>
      <c r="O136" s="15">
        <v>122888</v>
      </c>
      <c r="P136" s="15">
        <v>103192</v>
      </c>
      <c r="Q136" s="15">
        <v>111307</v>
      </c>
    </row>
    <row r="138" spans="1:17" x14ac:dyDescent="0.35">
      <c r="A138" s="83" t="s">
        <v>45</v>
      </c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</row>
    <row r="140" spans="1:17" x14ac:dyDescent="0.35">
      <c r="A140" s="14" t="s">
        <v>111</v>
      </c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</row>
    <row r="141" spans="1:17" x14ac:dyDescent="0.35">
      <c r="A141" s="13" t="s">
        <v>112</v>
      </c>
      <c r="B141" s="82">
        <v>1.9508047391729848</v>
      </c>
      <c r="C141" s="82">
        <v>1.9277174523025951</v>
      </c>
      <c r="D141" s="82">
        <v>1.9203153123695187</v>
      </c>
      <c r="E141" s="82">
        <v>1.9256726019269648</v>
      </c>
      <c r="F141" s="82">
        <v>1.9003985270525749</v>
      </c>
      <c r="G141" s="82">
        <v>1.8961519649169927</v>
      </c>
      <c r="H141" s="82">
        <v>1.8712081493966415</v>
      </c>
      <c r="I141" s="82">
        <v>1.8638315817716753</v>
      </c>
      <c r="J141" s="82">
        <v>1.8551842257014122</v>
      </c>
      <c r="K141" s="82">
        <v>1.8404760743823789</v>
      </c>
      <c r="L141" s="82">
        <v>1.8367279223998716</v>
      </c>
      <c r="M141" s="82">
        <v>1.8255720162393345</v>
      </c>
      <c r="N141" s="82">
        <v>1.8124300590261477</v>
      </c>
      <c r="O141" s="82">
        <v>1.8203025176050402</v>
      </c>
      <c r="P141" s="82">
        <v>1.7778752727985112</v>
      </c>
      <c r="Q141" s="82">
        <v>1.7780577172314376</v>
      </c>
    </row>
    <row r="142" spans="1:17" x14ac:dyDescent="0.35">
      <c r="A142" s="12" t="s">
        <v>18</v>
      </c>
      <c r="B142" s="81">
        <v>1.2143498204081258</v>
      </c>
      <c r="C142" s="81">
        <v>1.220081599423082</v>
      </c>
      <c r="D142" s="81">
        <v>1.2149558758991881</v>
      </c>
      <c r="E142" s="81">
        <v>1.2106843167682992</v>
      </c>
      <c r="F142" s="81">
        <v>1.2235616660547088</v>
      </c>
      <c r="G142" s="81">
        <v>1.2154266451719098</v>
      </c>
      <c r="H142" s="81">
        <v>1.2235637593739808</v>
      </c>
      <c r="I142" s="81">
        <v>1.20797732928223</v>
      </c>
      <c r="J142" s="81">
        <v>1.2174531855143551</v>
      </c>
      <c r="K142" s="81">
        <v>1.1952320355529915</v>
      </c>
      <c r="L142" s="81">
        <v>1.1885219337730979</v>
      </c>
      <c r="M142" s="81">
        <v>1.2050299564543561</v>
      </c>
      <c r="N142" s="81">
        <v>1.2217795379984917</v>
      </c>
      <c r="O142" s="81">
        <v>1.2224905393202261</v>
      </c>
      <c r="P142" s="81">
        <v>1.2036848354241776</v>
      </c>
      <c r="Q142" s="81">
        <v>1.1849439476365549</v>
      </c>
    </row>
    <row r="143" spans="1:17" x14ac:dyDescent="0.35">
      <c r="A143" s="11" t="s">
        <v>20</v>
      </c>
      <c r="B143" s="80">
        <v>1.7705606878855802</v>
      </c>
      <c r="C143" s="80">
        <v>1.7529683560937888</v>
      </c>
      <c r="D143" s="80">
        <v>1.7523298290325084</v>
      </c>
      <c r="E143" s="80">
        <v>1.7570621587026143</v>
      </c>
      <c r="F143" s="80">
        <v>1.7347447082078449</v>
      </c>
      <c r="G143" s="80">
        <v>1.7305711469829905</v>
      </c>
      <c r="H143" s="80">
        <v>1.7085844682380309</v>
      </c>
      <c r="I143" s="80">
        <v>1.6990961993720937</v>
      </c>
      <c r="J143" s="80">
        <v>1.6881362030408915</v>
      </c>
      <c r="K143" s="80">
        <v>1.6842500473991437</v>
      </c>
      <c r="L143" s="80">
        <v>1.6813352091001101</v>
      </c>
      <c r="M143" s="80">
        <v>1.6686260144220428</v>
      </c>
      <c r="N143" s="80">
        <v>1.6533944223131383</v>
      </c>
      <c r="O143" s="80">
        <v>1.6635939853920261</v>
      </c>
      <c r="P143" s="80">
        <v>1.6281660824534891</v>
      </c>
      <c r="Q143" s="80">
        <v>1.6292668452964092</v>
      </c>
    </row>
    <row r="144" spans="1:17" x14ac:dyDescent="0.35">
      <c r="A144" s="10" t="s">
        <v>22</v>
      </c>
      <c r="B144" s="79">
        <v>1.7577919126344164</v>
      </c>
      <c r="C144" s="79">
        <v>1.7413378642800748</v>
      </c>
      <c r="D144" s="79">
        <v>1.7409941622673832</v>
      </c>
      <c r="E144" s="79">
        <v>1.7469625647482756</v>
      </c>
      <c r="F144" s="79">
        <v>1.7238516893924309</v>
      </c>
      <c r="G144" s="79">
        <v>1.7210381905227197</v>
      </c>
      <c r="H144" s="79">
        <v>1.6980129610009671</v>
      </c>
      <c r="I144" s="79">
        <v>1.6938107732889687</v>
      </c>
      <c r="J144" s="79">
        <v>1.6842788850151345</v>
      </c>
      <c r="K144" s="79">
        <v>1.682573268230356</v>
      </c>
      <c r="L144" s="79">
        <v>1.676157988835576</v>
      </c>
      <c r="M144" s="79">
        <v>1.6628888754118281</v>
      </c>
      <c r="N144" s="79">
        <v>1.6536696784008145</v>
      </c>
      <c r="O144" s="79">
        <v>1.6567435635131749</v>
      </c>
      <c r="P144" s="79">
        <v>1.6231820152404266</v>
      </c>
      <c r="Q144" s="79">
        <v>1.6229717118978251</v>
      </c>
    </row>
    <row r="145" spans="1:17" x14ac:dyDescent="0.35">
      <c r="A145" s="10" t="s">
        <v>24</v>
      </c>
      <c r="B145" s="79">
        <v>1.7948124335343871</v>
      </c>
      <c r="C145" s="79">
        <v>1.7731186310947276</v>
      </c>
      <c r="D145" s="79">
        <v>1.7691142779457922</v>
      </c>
      <c r="E145" s="79">
        <v>1.7700051457816619</v>
      </c>
      <c r="F145" s="79">
        <v>1.7483619011841725</v>
      </c>
      <c r="G145" s="79">
        <v>1.7399061851304458</v>
      </c>
      <c r="H145" s="79">
        <v>1.720028181454885</v>
      </c>
      <c r="I145" s="79">
        <v>1.7048866933639899</v>
      </c>
      <c r="J145" s="79">
        <v>1.6925700847337453</v>
      </c>
      <c r="K145" s="79">
        <v>1.6856417293170023</v>
      </c>
      <c r="L145" s="79">
        <v>1.6861930180193094</v>
      </c>
      <c r="M145" s="79">
        <v>1.6741417788766639</v>
      </c>
      <c r="N145" s="79">
        <v>1.6559803227126471</v>
      </c>
      <c r="O145" s="79">
        <v>1.6674075547255016</v>
      </c>
      <c r="P145" s="79">
        <v>1.631177690258945</v>
      </c>
      <c r="Q145" s="79">
        <v>1.6326624920124617</v>
      </c>
    </row>
    <row r="146" spans="1:17" x14ac:dyDescent="0.35">
      <c r="A146" s="10" t="s">
        <v>26</v>
      </c>
      <c r="B146" s="79">
        <v>1.8668219776276027</v>
      </c>
      <c r="C146" s="79">
        <v>1.8309163969880289</v>
      </c>
      <c r="D146" s="79">
        <v>1.8377593634533853</v>
      </c>
      <c r="E146" s="79">
        <v>1.8313686956038517</v>
      </c>
      <c r="F146" s="79">
        <v>1.7819575186322871</v>
      </c>
      <c r="G146" s="79">
        <v>1.7965169543006525</v>
      </c>
      <c r="H146" s="79">
        <v>1.7315442129066172</v>
      </c>
      <c r="I146" s="79">
        <v>1.6914810331142538</v>
      </c>
      <c r="J146" s="79">
        <v>1.6658058070214865</v>
      </c>
      <c r="K146" s="79">
        <v>1.6719148465991567</v>
      </c>
      <c r="L146" s="79">
        <v>1.6602121919806587</v>
      </c>
      <c r="M146" s="79">
        <v>1.6436652873691213</v>
      </c>
      <c r="N146" s="79">
        <v>1.5976640760730128</v>
      </c>
      <c r="O146" s="79">
        <v>1.6862759565141476</v>
      </c>
      <c r="P146" s="79">
        <v>1.6412459344608663</v>
      </c>
      <c r="Q146" s="79">
        <v>1.6445564975020517</v>
      </c>
    </row>
    <row r="147" spans="1:17" x14ac:dyDescent="0.35">
      <c r="A147" s="10" t="s">
        <v>28</v>
      </c>
      <c r="B147" s="79">
        <v>1.9702592368822414</v>
      </c>
      <c r="C147" s="79">
        <v>1.8972225318005933</v>
      </c>
      <c r="D147" s="79">
        <v>1.8918971360223662</v>
      </c>
      <c r="E147" s="79">
        <v>1.8906968481510358</v>
      </c>
      <c r="F147" s="79">
        <v>1.8737627844577529</v>
      </c>
      <c r="G147" s="79">
        <v>1.8253473713378479</v>
      </c>
      <c r="H147" s="79">
        <v>1.8036062671748705</v>
      </c>
      <c r="I147" s="79">
        <v>1.8144070876766651</v>
      </c>
      <c r="J147" s="79">
        <v>1.819399437757427</v>
      </c>
      <c r="K147" s="79">
        <v>1.8198334865938015</v>
      </c>
      <c r="L147" s="79">
        <v>1.8290081931766813</v>
      </c>
      <c r="M147" s="79">
        <v>1.7797029589581865</v>
      </c>
      <c r="N147" s="79">
        <v>1.656107811905966</v>
      </c>
      <c r="O147" s="79">
        <v>1.718207448863732</v>
      </c>
      <c r="P147" s="79">
        <v>1.6519590283924803</v>
      </c>
      <c r="Q147" s="79">
        <v>1.701609303733975</v>
      </c>
    </row>
    <row r="148" spans="1:17" x14ac:dyDescent="0.35">
      <c r="A148" s="10" t="s">
        <v>30</v>
      </c>
      <c r="B148" s="79" t="s">
        <v>113</v>
      </c>
      <c r="C148" s="79" t="s">
        <v>113</v>
      </c>
      <c r="D148" s="79" t="s">
        <v>113</v>
      </c>
      <c r="E148" s="79" t="s">
        <v>113</v>
      </c>
      <c r="F148" s="79" t="s">
        <v>113</v>
      </c>
      <c r="G148" s="79" t="s">
        <v>113</v>
      </c>
      <c r="H148" s="79" t="s">
        <v>113</v>
      </c>
      <c r="I148" s="79" t="s">
        <v>113</v>
      </c>
      <c r="J148" s="79">
        <v>1.830497767033139</v>
      </c>
      <c r="K148" s="79">
        <v>1.8265689649149806</v>
      </c>
      <c r="L148" s="79">
        <v>1.4188790443962924</v>
      </c>
      <c r="M148" s="79">
        <v>1.511671617599506</v>
      </c>
      <c r="N148" s="79">
        <v>1.4177435742861846</v>
      </c>
      <c r="O148" s="79">
        <v>1.5805667460594761</v>
      </c>
      <c r="P148" s="79">
        <v>1.552294899123928</v>
      </c>
      <c r="Q148" s="79">
        <v>1.5209511168437631</v>
      </c>
    </row>
    <row r="149" spans="1:17" x14ac:dyDescent="0.35">
      <c r="A149" s="10" t="s">
        <v>31</v>
      </c>
      <c r="B149" s="79" t="s">
        <v>113</v>
      </c>
      <c r="C149" s="79" t="s">
        <v>113</v>
      </c>
      <c r="D149" s="79" t="s">
        <v>113</v>
      </c>
      <c r="E149" s="79">
        <v>1.1792734394639639</v>
      </c>
      <c r="F149" s="79">
        <v>1.2389500640300508</v>
      </c>
      <c r="G149" s="79">
        <v>1.1459158718759619</v>
      </c>
      <c r="H149" s="79">
        <v>1.4552271403069033</v>
      </c>
      <c r="I149" s="79">
        <v>1.4698652274600017</v>
      </c>
      <c r="J149" s="79">
        <v>1.5618727058084809</v>
      </c>
      <c r="K149" s="79">
        <v>1.567893025148265</v>
      </c>
      <c r="L149" s="79">
        <v>1.5994966463536173</v>
      </c>
      <c r="M149" s="79">
        <v>1.5348834818511503</v>
      </c>
      <c r="N149" s="79">
        <v>1.4852117944569327</v>
      </c>
      <c r="O149" s="79">
        <v>1.4995925561010779</v>
      </c>
      <c r="P149" s="79">
        <v>1.4569139854836732</v>
      </c>
      <c r="Q149" s="79">
        <v>1.4589264898336516</v>
      </c>
    </row>
    <row r="150" spans="1:17" x14ac:dyDescent="0.35">
      <c r="A150" s="11" t="s">
        <v>32</v>
      </c>
      <c r="B150" s="80">
        <v>21.405873542079249</v>
      </c>
      <c r="C150" s="80">
        <v>21.15118153530813</v>
      </c>
      <c r="D150" s="80">
        <v>20.785890116458049</v>
      </c>
      <c r="E150" s="80">
        <v>20.975665791217459</v>
      </c>
      <c r="F150" s="80">
        <v>20.798812350319089</v>
      </c>
      <c r="G150" s="80">
        <v>20.829339370358092</v>
      </c>
      <c r="H150" s="80">
        <v>20.439483307044753</v>
      </c>
      <c r="I150" s="80">
        <v>20.658832008184874</v>
      </c>
      <c r="J150" s="80">
        <v>20.875720629265491</v>
      </c>
      <c r="K150" s="80">
        <v>20.234876559790255</v>
      </c>
      <c r="L150" s="80">
        <v>20.040241818564695</v>
      </c>
      <c r="M150" s="80">
        <v>20.047717025840097</v>
      </c>
      <c r="N150" s="80">
        <v>20.288066015451225</v>
      </c>
      <c r="O150" s="80">
        <v>19.993610244359502</v>
      </c>
      <c r="P150" s="80">
        <v>19.507098855935926</v>
      </c>
      <c r="Q150" s="80">
        <v>19.287545409771859</v>
      </c>
    </row>
    <row r="151" spans="1:17" x14ac:dyDescent="0.35">
      <c r="A151" s="10" t="s">
        <v>22</v>
      </c>
      <c r="B151" s="79">
        <v>7.7563870725162714</v>
      </c>
      <c r="C151" s="79">
        <v>7.7182393799027347</v>
      </c>
      <c r="D151" s="79">
        <v>7.7393271620810449</v>
      </c>
      <c r="E151" s="79">
        <v>7.9875348105962161</v>
      </c>
      <c r="F151" s="79">
        <v>8.1156354167686242</v>
      </c>
      <c r="G151" s="79">
        <v>8.2473417111481968</v>
      </c>
      <c r="H151" s="79">
        <v>8.0616464889919737</v>
      </c>
      <c r="I151" s="79">
        <v>8.3570835903250931</v>
      </c>
      <c r="J151" s="79">
        <v>8.4513210052901506</v>
      </c>
      <c r="K151" s="79">
        <v>8.382444772948995</v>
      </c>
      <c r="L151" s="79">
        <v>8.4284295695397304</v>
      </c>
      <c r="M151" s="79">
        <v>8.5938361563461143</v>
      </c>
      <c r="N151" s="79">
        <v>8.7432025531388877</v>
      </c>
      <c r="O151" s="79">
        <v>8.8536538666319977</v>
      </c>
      <c r="P151" s="79">
        <v>8.5085562602604874</v>
      </c>
      <c r="Q151" s="79">
        <v>8.5213862890703336</v>
      </c>
    </row>
    <row r="152" spans="1:17" x14ac:dyDescent="0.35">
      <c r="A152" s="10" t="s">
        <v>24</v>
      </c>
      <c r="B152" s="79">
        <v>21.569793646961582</v>
      </c>
      <c r="C152" s="79">
        <v>21.305821233042746</v>
      </c>
      <c r="D152" s="79">
        <v>20.933675157883041</v>
      </c>
      <c r="E152" s="79">
        <v>21.089682749357404</v>
      </c>
      <c r="F152" s="79">
        <v>20.878606372525759</v>
      </c>
      <c r="G152" s="79">
        <v>20.888413441621914</v>
      </c>
      <c r="H152" s="79">
        <v>20.492786689964298</v>
      </c>
      <c r="I152" s="79">
        <v>20.6927502479613</v>
      </c>
      <c r="J152" s="79">
        <v>20.92098888940059</v>
      </c>
      <c r="K152" s="79">
        <v>20.25829063448213</v>
      </c>
      <c r="L152" s="79">
        <v>20.053274474697545</v>
      </c>
      <c r="M152" s="79">
        <v>20.095729627161205</v>
      </c>
      <c r="N152" s="79">
        <v>20.32406192124721</v>
      </c>
      <c r="O152" s="79">
        <v>20.02251341107047</v>
      </c>
      <c r="P152" s="79">
        <v>19.530965145201549</v>
      </c>
      <c r="Q152" s="79">
        <v>19.230428411379332</v>
      </c>
    </row>
    <row r="153" spans="1:17" x14ac:dyDescent="0.35">
      <c r="A153" s="10" t="s">
        <v>26</v>
      </c>
      <c r="B153" s="79">
        <v>28.421465566247655</v>
      </c>
      <c r="C153" s="79">
        <v>26.938944396612694</v>
      </c>
      <c r="D153" s="79">
        <v>25.62771400287086</v>
      </c>
      <c r="E153" s="79">
        <v>25.729365154047052</v>
      </c>
      <c r="F153" s="79">
        <v>27.589935693484186</v>
      </c>
      <c r="G153" s="79">
        <v>25.998730468924183</v>
      </c>
      <c r="H153" s="79">
        <v>26.617095672798921</v>
      </c>
      <c r="I153" s="79">
        <v>25.100765029851868</v>
      </c>
      <c r="J153" s="79">
        <v>25.149845340132359</v>
      </c>
      <c r="K153" s="79">
        <v>23.399291438350048</v>
      </c>
      <c r="L153" s="79">
        <v>22.463286916474477</v>
      </c>
      <c r="M153" s="79">
        <v>21.616282683459357</v>
      </c>
      <c r="N153" s="79">
        <v>21.775324933649333</v>
      </c>
      <c r="O153" s="79">
        <v>21.195679522803722</v>
      </c>
      <c r="P153" s="79">
        <v>21.570344937391852</v>
      </c>
      <c r="Q153" s="79">
        <v>19.843943588649299</v>
      </c>
    </row>
    <row r="154" spans="1:17" x14ac:dyDescent="0.35">
      <c r="A154" s="10" t="s">
        <v>28</v>
      </c>
      <c r="B154" s="79">
        <v>20.672425718524295</v>
      </c>
      <c r="C154" s="79">
        <v>20.567231897853517</v>
      </c>
      <c r="D154" s="79">
        <v>19.850169012605644</v>
      </c>
      <c r="E154" s="79">
        <v>20.76936127094908</v>
      </c>
      <c r="F154" s="79">
        <v>21.176495719848123</v>
      </c>
      <c r="G154" s="79">
        <v>21.449329398512024</v>
      </c>
      <c r="H154" s="79">
        <v>20.569564808137795</v>
      </c>
      <c r="I154" s="79">
        <v>21.354359999506574</v>
      </c>
      <c r="J154" s="79">
        <v>20.858849576179722</v>
      </c>
      <c r="K154" s="79">
        <v>20.809605670916216</v>
      </c>
      <c r="L154" s="79">
        <v>20.804831909854734</v>
      </c>
      <c r="M154" s="79">
        <v>19.712671609192878</v>
      </c>
      <c r="N154" s="79">
        <v>20.213206744860329</v>
      </c>
      <c r="O154" s="79">
        <v>19.869048085282024</v>
      </c>
      <c r="P154" s="79">
        <v>19.257686351724224</v>
      </c>
      <c r="Q154" s="79">
        <v>20.43861105407435</v>
      </c>
    </row>
    <row r="155" spans="1:17" x14ac:dyDescent="0.35">
      <c r="A155" s="10" t="s">
        <v>31</v>
      </c>
      <c r="B155" s="79">
        <v>24.254097249867932</v>
      </c>
      <c r="C155" s="79">
        <v>23.659582476357485</v>
      </c>
      <c r="D155" s="79">
        <v>23.115717258223203</v>
      </c>
      <c r="E155" s="79">
        <v>23.533819387893942</v>
      </c>
      <c r="F155" s="79">
        <v>23.026498914927579</v>
      </c>
      <c r="G155" s="79">
        <v>24.420182456682085</v>
      </c>
      <c r="H155" s="79">
        <v>24.677817818146522</v>
      </c>
      <c r="I155" s="79">
        <v>24.410601075624001</v>
      </c>
      <c r="J155" s="79">
        <v>24.430479611487016</v>
      </c>
      <c r="K155" s="79">
        <v>22.758070968055339</v>
      </c>
      <c r="L155" s="79">
        <v>21.673182209626152</v>
      </c>
      <c r="M155" s="79">
        <v>21.260379537870797</v>
      </c>
      <c r="N155" s="79">
        <v>21.29114688417685</v>
      </c>
      <c r="O155" s="79">
        <v>22.295623490864664</v>
      </c>
      <c r="P155" s="79">
        <v>22.378552491530083</v>
      </c>
      <c r="Q155" s="79">
        <v>21.519262305581297</v>
      </c>
    </row>
    <row r="156" spans="1:17" x14ac:dyDescent="0.35">
      <c r="A156" s="13" t="s">
        <v>114</v>
      </c>
      <c r="B156" s="82">
        <v>3.2769885977462394</v>
      </c>
      <c r="C156" s="82">
        <v>3.2583100546938488</v>
      </c>
      <c r="D156" s="82">
        <v>3.2893777315785111</v>
      </c>
      <c r="E156" s="82">
        <v>3.1874494620841753</v>
      </c>
      <c r="F156" s="82">
        <v>3.2932208265773801</v>
      </c>
      <c r="G156" s="82">
        <v>3.2669390207449243</v>
      </c>
      <c r="H156" s="82">
        <v>3.3295285798790215</v>
      </c>
      <c r="I156" s="82">
        <v>3.2909967509658427</v>
      </c>
      <c r="J156" s="82">
        <v>3.26395300508731</v>
      </c>
      <c r="K156" s="82">
        <v>3.0358728857100052</v>
      </c>
      <c r="L156" s="82">
        <v>3.0529993575595102</v>
      </c>
      <c r="M156" s="82">
        <v>3.0109054117284368</v>
      </c>
      <c r="N156" s="82">
        <v>3.0127397835397458</v>
      </c>
      <c r="O156" s="82">
        <v>3.0634945720944393</v>
      </c>
      <c r="P156" s="82">
        <v>3.0020582709298633</v>
      </c>
      <c r="Q156" s="82">
        <v>3.0342085024802525</v>
      </c>
    </row>
    <row r="157" spans="1:17" x14ac:dyDescent="0.35">
      <c r="A157" s="12" t="s">
        <v>35</v>
      </c>
      <c r="B157" s="81">
        <v>0.25203191085691001</v>
      </c>
      <c r="C157" s="81">
        <v>0.25433462408720425</v>
      </c>
      <c r="D157" s="81">
        <v>0.2538669223284396</v>
      </c>
      <c r="E157" s="81">
        <v>0.25335562730317063</v>
      </c>
      <c r="F157" s="81">
        <v>0.2537214626348967</v>
      </c>
      <c r="G157" s="81">
        <v>0.25299066931130643</v>
      </c>
      <c r="H157" s="81">
        <v>0.25590404596558985</v>
      </c>
      <c r="I157" s="81">
        <v>0.25675444469155867</v>
      </c>
      <c r="J157" s="81">
        <v>0.25648833205432964</v>
      </c>
      <c r="K157" s="81">
        <v>0.25551201207658641</v>
      </c>
      <c r="L157" s="81">
        <v>0.25342829191844596</v>
      </c>
      <c r="M157" s="81">
        <v>0.25346052719387097</v>
      </c>
      <c r="N157" s="81">
        <v>0.2558709394688693</v>
      </c>
      <c r="O157" s="81">
        <v>0.25836284132931048</v>
      </c>
      <c r="P157" s="81">
        <v>0.25819735228445873</v>
      </c>
      <c r="Q157" s="81">
        <v>0.26069981911413037</v>
      </c>
    </row>
    <row r="158" spans="1:17" x14ac:dyDescent="0.35">
      <c r="A158" s="10" t="s">
        <v>22</v>
      </c>
      <c r="B158" s="79">
        <v>0.19400375744823881</v>
      </c>
      <c r="C158" s="79">
        <v>0.19415267126164545</v>
      </c>
      <c r="D158" s="79">
        <v>0.19412070230549586</v>
      </c>
      <c r="E158" s="79">
        <v>0.19359189095281076</v>
      </c>
      <c r="F158" s="79">
        <v>0.19371630646169857</v>
      </c>
      <c r="G158" s="79">
        <v>0.193828574384454</v>
      </c>
      <c r="H158" s="79">
        <v>0.19319151690170672</v>
      </c>
      <c r="I158" s="79">
        <v>0.19367510566798452</v>
      </c>
      <c r="J158" s="79">
        <v>0.19366387515145378</v>
      </c>
      <c r="K158" s="79">
        <v>0.19327062780694679</v>
      </c>
      <c r="L158" s="79">
        <v>0.19416127446768122</v>
      </c>
      <c r="M158" s="79">
        <v>0.19556283374461153</v>
      </c>
      <c r="N158" s="79">
        <v>0.19720623420421496</v>
      </c>
      <c r="O158" s="79">
        <v>0.19802792745952064</v>
      </c>
      <c r="P158" s="79">
        <v>0.19885323558581808</v>
      </c>
      <c r="Q158" s="79">
        <v>0.200547354644764</v>
      </c>
    </row>
    <row r="159" spans="1:17" x14ac:dyDescent="0.35">
      <c r="A159" s="10" t="s">
        <v>24</v>
      </c>
      <c r="B159" s="79">
        <v>0.26276737490577551</v>
      </c>
      <c r="C159" s="79">
        <v>0.26451600367572925</v>
      </c>
      <c r="D159" s="79">
        <v>0.26312130110318899</v>
      </c>
      <c r="E159" s="79">
        <v>0.26169043320437257</v>
      </c>
      <c r="F159" s="79">
        <v>0.26112383044376064</v>
      </c>
      <c r="G159" s="79">
        <v>0.25956012968198866</v>
      </c>
      <c r="H159" s="79">
        <v>0.2624018769720376</v>
      </c>
      <c r="I159" s="79">
        <v>0.26256421253611789</v>
      </c>
      <c r="J159" s="79">
        <v>0.26190235018928243</v>
      </c>
      <c r="K159" s="79">
        <v>0.26058639721527915</v>
      </c>
      <c r="L159" s="79">
        <v>0.25791706564246775</v>
      </c>
      <c r="M159" s="79">
        <v>0.25756670337390264</v>
      </c>
      <c r="N159" s="79">
        <v>0.25989176149075427</v>
      </c>
      <c r="O159" s="79">
        <v>0.26240713650571107</v>
      </c>
      <c r="P159" s="79">
        <v>0.26199691677767878</v>
      </c>
      <c r="Q159" s="79">
        <v>0.26452492606374295</v>
      </c>
    </row>
    <row r="160" spans="1:17" x14ac:dyDescent="0.35">
      <c r="A160" s="10" t="s">
        <v>26</v>
      </c>
      <c r="B160" s="79">
        <v>0.16252619763561771</v>
      </c>
      <c r="C160" s="79">
        <v>0.18016671153399172</v>
      </c>
      <c r="D160" s="79">
        <v>0.19118265716375318</v>
      </c>
      <c r="E160" s="79">
        <v>0.19585569826529597</v>
      </c>
      <c r="F160" s="79">
        <v>0.19779654157843701</v>
      </c>
      <c r="G160" s="79">
        <v>0.19963480209195755</v>
      </c>
      <c r="H160" s="79">
        <v>0.20021996258211402</v>
      </c>
      <c r="I160" s="79">
        <v>0.20074905282447406</v>
      </c>
      <c r="J160" s="79">
        <v>0.20227494474301608</v>
      </c>
      <c r="K160" s="79">
        <v>0.19991011015248422</v>
      </c>
      <c r="L160" s="79">
        <v>0.19967297543516133</v>
      </c>
      <c r="M160" s="79">
        <v>0.19865656373813137</v>
      </c>
      <c r="N160" s="79">
        <v>0.19913179684076737</v>
      </c>
      <c r="O160" s="79">
        <v>0.2006366697543561</v>
      </c>
      <c r="P160" s="79">
        <v>0.19788168318097216</v>
      </c>
      <c r="Q160" s="79">
        <v>0.19583233581610679</v>
      </c>
    </row>
    <row r="161" spans="1:17" x14ac:dyDescent="0.35">
      <c r="A161" s="10" t="s">
        <v>28</v>
      </c>
      <c r="B161" s="79">
        <v>0.16573964243322356</v>
      </c>
      <c r="C161" s="79">
        <v>0.16558968096261384</v>
      </c>
      <c r="D161" s="79">
        <v>0.16554077879973977</v>
      </c>
      <c r="E161" s="79">
        <v>0.16582860646857622</v>
      </c>
      <c r="F161" s="79">
        <v>0.16569115765637615</v>
      </c>
      <c r="G161" s="79">
        <v>0.16573068836195826</v>
      </c>
      <c r="H161" s="79">
        <v>0.22813977954115935</v>
      </c>
      <c r="I161" s="79">
        <v>0.2404603255342791</v>
      </c>
      <c r="J161" s="79">
        <v>0.23645978247912272</v>
      </c>
      <c r="K161" s="79">
        <v>0.23191390540624976</v>
      </c>
      <c r="L161" s="79">
        <v>0.22058966289357243</v>
      </c>
      <c r="M161" s="79">
        <v>0.21839893025039867</v>
      </c>
      <c r="N161" s="79">
        <v>0.21834075100653649</v>
      </c>
      <c r="O161" s="79">
        <v>0.21596008667779548</v>
      </c>
      <c r="P161" s="79">
        <v>0.21274518032845047</v>
      </c>
      <c r="Q161" s="79">
        <v>0.208836232593577</v>
      </c>
    </row>
    <row r="162" spans="1:17" x14ac:dyDescent="0.35">
      <c r="A162" s="10" t="s">
        <v>31</v>
      </c>
      <c r="B162" s="79">
        <v>0.23014071122083718</v>
      </c>
      <c r="C162" s="79">
        <v>0.22519705996574937</v>
      </c>
      <c r="D162" s="79">
        <v>0.22261545597193524</v>
      </c>
      <c r="E162" s="79">
        <v>0.22017142056490424</v>
      </c>
      <c r="F162" s="79">
        <v>0.22441673160860984</v>
      </c>
      <c r="G162" s="79">
        <v>0.22344478462238279</v>
      </c>
      <c r="H162" s="79">
        <v>0.2214339181359615</v>
      </c>
      <c r="I162" s="79">
        <v>0.21860777568578665</v>
      </c>
      <c r="J162" s="79">
        <v>0.22056289391116665</v>
      </c>
      <c r="K162" s="79">
        <v>0.22006424983930589</v>
      </c>
      <c r="L162" s="79">
        <v>0.22554905084620358</v>
      </c>
      <c r="M162" s="79">
        <v>0.23123797336077478</v>
      </c>
      <c r="N162" s="79">
        <v>0.22494718116061224</v>
      </c>
      <c r="O162" s="79">
        <v>0.22146793086552305</v>
      </c>
      <c r="P162" s="79">
        <v>0.22337683855646695</v>
      </c>
      <c r="Q162" s="79">
        <v>0.22477484781297979</v>
      </c>
    </row>
    <row r="163" spans="1:17" x14ac:dyDescent="0.35">
      <c r="A163" s="11" t="s">
        <v>37</v>
      </c>
      <c r="B163" s="80">
        <v>11.053879033944018</v>
      </c>
      <c r="C163" s="80">
        <v>10.996992876455824</v>
      </c>
      <c r="D163" s="80">
        <v>11.076121822464284</v>
      </c>
      <c r="E163" s="80">
        <v>10.915393605785463</v>
      </c>
      <c r="F163" s="80">
        <v>10.899953809983215</v>
      </c>
      <c r="G163" s="80">
        <v>10.89427705688613</v>
      </c>
      <c r="H163" s="80">
        <v>11.020936130440511</v>
      </c>
      <c r="I163" s="80">
        <v>11.011443013160587</v>
      </c>
      <c r="J163" s="80">
        <v>11.028169395398736</v>
      </c>
      <c r="K163" s="80">
        <v>10.821541257351559</v>
      </c>
      <c r="L163" s="80">
        <v>11.081872928312974</v>
      </c>
      <c r="M163" s="80">
        <v>11.006831598985887</v>
      </c>
      <c r="N163" s="80">
        <v>11.073484881794043</v>
      </c>
      <c r="O163" s="80">
        <v>11.099705436005886</v>
      </c>
      <c r="P163" s="80">
        <v>11.009323235631783</v>
      </c>
      <c r="Q163" s="80">
        <v>11.014140677147525</v>
      </c>
    </row>
    <row r="164" spans="1:17" x14ac:dyDescent="0.35">
      <c r="A164" s="10" t="s">
        <v>21</v>
      </c>
      <c r="B164" s="79">
        <v>10.294118890619385</v>
      </c>
      <c r="C164" s="79">
        <v>10.192249927297317</v>
      </c>
      <c r="D164" s="79">
        <v>10.240225234967191</v>
      </c>
      <c r="E164" s="79">
        <v>10.047440651971121</v>
      </c>
      <c r="F164" s="79">
        <v>9.9978740379835909</v>
      </c>
      <c r="G164" s="79">
        <v>9.980395345039657</v>
      </c>
      <c r="H164" s="79">
        <v>10.079646602105298</v>
      </c>
      <c r="I164" s="79">
        <v>10.063793601922663</v>
      </c>
      <c r="J164" s="79">
        <v>10.125439027649596</v>
      </c>
      <c r="K164" s="79">
        <v>9.9375456493542451</v>
      </c>
      <c r="L164" s="79">
        <v>10.102192828807439</v>
      </c>
      <c r="M164" s="79">
        <v>10.021300892119156</v>
      </c>
      <c r="N164" s="79">
        <v>10.069387963309971</v>
      </c>
      <c r="O164" s="79">
        <v>10.038933393843561</v>
      </c>
      <c r="P164" s="79">
        <v>9.9120837565446802</v>
      </c>
      <c r="Q164" s="79">
        <v>9.9636374468945217</v>
      </c>
    </row>
    <row r="165" spans="1:17" x14ac:dyDescent="0.35">
      <c r="A165" s="9" t="s">
        <v>38</v>
      </c>
      <c r="B165" s="78">
        <v>13.913692746975425</v>
      </c>
      <c r="C165" s="78">
        <v>13.919074370474085</v>
      </c>
      <c r="D165" s="78">
        <v>14.024477182889742</v>
      </c>
      <c r="E165" s="78">
        <v>13.97162096351955</v>
      </c>
      <c r="F165" s="78">
        <v>13.81500165065426</v>
      </c>
      <c r="G165" s="78">
        <v>13.82351615239809</v>
      </c>
      <c r="H165" s="78">
        <v>13.939417391086476</v>
      </c>
      <c r="I165" s="78">
        <v>13.963308820051857</v>
      </c>
      <c r="J165" s="78">
        <v>13.787173971497717</v>
      </c>
      <c r="K165" s="78">
        <v>13.619716537018856</v>
      </c>
      <c r="L165" s="78">
        <v>14.06277280729255</v>
      </c>
      <c r="M165" s="78">
        <v>14.01375532562386</v>
      </c>
      <c r="N165" s="78">
        <v>13.96804593245797</v>
      </c>
      <c r="O165" s="78">
        <v>13.989681202243821</v>
      </c>
      <c r="P165" s="78">
        <v>14.017252789885671</v>
      </c>
      <c r="Q165" s="78">
        <v>13.908158906450231</v>
      </c>
    </row>
    <row r="167" spans="1:17" x14ac:dyDescent="0.35">
      <c r="A167" s="14" t="s">
        <v>115</v>
      </c>
      <c r="B167" s="102">
        <v>11782.006156703043</v>
      </c>
      <c r="C167" s="102">
        <v>11812.819802143385</v>
      </c>
      <c r="D167" s="102">
        <v>11786.936364991583</v>
      </c>
      <c r="E167" s="102">
        <v>11700.755946127956</v>
      </c>
      <c r="F167" s="102">
        <v>11841.855546776636</v>
      </c>
      <c r="G167" s="102">
        <v>11593.376789362323</v>
      </c>
      <c r="H167" s="102">
        <v>11544.667117741534</v>
      </c>
      <c r="I167" s="102">
        <v>11487.835269178058</v>
      </c>
      <c r="J167" s="102">
        <v>11364.351009077058</v>
      </c>
      <c r="K167" s="102">
        <v>11402.815293792673</v>
      </c>
      <c r="L167" s="102">
        <v>11205.031044223484</v>
      </c>
      <c r="M167" s="102">
        <v>11103.615764512575</v>
      </c>
      <c r="N167" s="102">
        <v>10887.323133084225</v>
      </c>
      <c r="O167" s="102">
        <v>10771.694683438735</v>
      </c>
      <c r="P167" s="102">
        <v>11011.30925436428</v>
      </c>
      <c r="Q167" s="102">
        <v>11092.80943671941</v>
      </c>
    </row>
    <row r="168" spans="1:17" x14ac:dyDescent="0.35">
      <c r="A168" s="13" t="s">
        <v>16</v>
      </c>
      <c r="B168" s="101">
        <v>11145.823926982561</v>
      </c>
      <c r="C168" s="101">
        <v>11168.744865370438</v>
      </c>
      <c r="D168" s="101">
        <v>11132.604091990464</v>
      </c>
      <c r="E168" s="101">
        <v>10996.867959521216</v>
      </c>
      <c r="F168" s="101">
        <v>11092.005455960767</v>
      </c>
      <c r="G168" s="101">
        <v>10788.79064138291</v>
      </c>
      <c r="H168" s="101">
        <v>10761.897356501828</v>
      </c>
      <c r="I168" s="101">
        <v>10664.308735795654</v>
      </c>
      <c r="J168" s="101">
        <v>10571.433554201385</v>
      </c>
      <c r="K168" s="101">
        <v>10663.154138227215</v>
      </c>
      <c r="L168" s="101">
        <v>10409.011636733976</v>
      </c>
      <c r="M168" s="101">
        <v>10291.646141480878</v>
      </c>
      <c r="N168" s="101">
        <v>10109.434441937881</v>
      </c>
      <c r="O168" s="101">
        <v>10003.042185946017</v>
      </c>
      <c r="P168" s="101">
        <v>10250.595250754906</v>
      </c>
      <c r="Q168" s="101">
        <v>10350.797078915431</v>
      </c>
    </row>
    <row r="169" spans="1:17" x14ac:dyDescent="0.35">
      <c r="A169" s="12" t="s">
        <v>18</v>
      </c>
      <c r="B169" s="100">
        <v>3214.6954505427843</v>
      </c>
      <c r="C169" s="100">
        <v>3218.2150325697271</v>
      </c>
      <c r="D169" s="100">
        <v>3161.6101597672468</v>
      </c>
      <c r="E169" s="100">
        <v>3174.5015905350183</v>
      </c>
      <c r="F169" s="100">
        <v>3170.3206766564736</v>
      </c>
      <c r="G169" s="100">
        <v>3159.7228899479246</v>
      </c>
      <c r="H169" s="100">
        <v>3025.6318579557205</v>
      </c>
      <c r="I169" s="100">
        <v>2849.7358517049643</v>
      </c>
      <c r="J169" s="100">
        <v>2849.1608267777237</v>
      </c>
      <c r="K169" s="100">
        <v>2790.3575117348482</v>
      </c>
      <c r="L169" s="100">
        <v>2801.9715770402458</v>
      </c>
      <c r="M169" s="100">
        <v>2794.1812357693875</v>
      </c>
      <c r="N169" s="100">
        <v>2782.9868509186754</v>
      </c>
      <c r="O169" s="100">
        <v>2759.2801836827089</v>
      </c>
      <c r="P169" s="100">
        <v>2831.3597979687838</v>
      </c>
      <c r="Q169" s="100">
        <v>2838.5204712282011</v>
      </c>
    </row>
    <row r="170" spans="1:17" x14ac:dyDescent="0.35">
      <c r="A170" s="11" t="s">
        <v>20</v>
      </c>
      <c r="B170" s="98">
        <v>12109.174667930558</v>
      </c>
      <c r="C170" s="98">
        <v>12143.975223458729</v>
      </c>
      <c r="D170" s="98">
        <v>12131.318300614408</v>
      </c>
      <c r="E170" s="98">
        <v>11987.451405596361</v>
      </c>
      <c r="F170" s="98">
        <v>12108.283268756157</v>
      </c>
      <c r="G170" s="98">
        <v>11781.223987697989</v>
      </c>
      <c r="H170" s="98">
        <v>11781.286941354361</v>
      </c>
      <c r="I170" s="98">
        <v>11711.931368599986</v>
      </c>
      <c r="J170" s="98">
        <v>11630.619996952953</v>
      </c>
      <c r="K170" s="98">
        <v>11756.997115708216</v>
      </c>
      <c r="L170" s="98">
        <v>11463.098873603334</v>
      </c>
      <c r="M170" s="98">
        <v>11329.567685777269</v>
      </c>
      <c r="N170" s="98">
        <v>11106.041284290586</v>
      </c>
      <c r="O170" s="98">
        <v>10974.74871339353</v>
      </c>
      <c r="P170" s="98">
        <v>11246.540782117791</v>
      </c>
      <c r="Q170" s="98">
        <v>11360.197544533117</v>
      </c>
    </row>
    <row r="171" spans="1:17" x14ac:dyDescent="0.35">
      <c r="A171" s="10" t="s">
        <v>22</v>
      </c>
      <c r="B171" s="99">
        <v>10717.649597932224</v>
      </c>
      <c r="C171" s="99">
        <v>10594.236738914906</v>
      </c>
      <c r="D171" s="99">
        <v>10482.503710887349</v>
      </c>
      <c r="E171" s="99">
        <v>10206.521756144281</v>
      </c>
      <c r="F171" s="99">
        <v>10066.618174664098</v>
      </c>
      <c r="G171" s="99">
        <v>9680.1751912694181</v>
      </c>
      <c r="H171" s="99">
        <v>9413.5328940994259</v>
      </c>
      <c r="I171" s="99">
        <v>9201.9941842120425</v>
      </c>
      <c r="J171" s="99">
        <v>9069.5110843982657</v>
      </c>
      <c r="K171" s="99">
        <v>9128.0242497801082</v>
      </c>
      <c r="L171" s="99">
        <v>8853.060593890059</v>
      </c>
      <c r="M171" s="99">
        <v>8702.5824758076233</v>
      </c>
      <c r="N171" s="99">
        <v>8344.977139752933</v>
      </c>
      <c r="O171" s="99">
        <v>8214.648234277447</v>
      </c>
      <c r="P171" s="99">
        <v>8311.7283218844987</v>
      </c>
      <c r="Q171" s="99">
        <v>8352.5660661049533</v>
      </c>
    </row>
    <row r="172" spans="1:17" x14ac:dyDescent="0.35">
      <c r="A172" s="10" t="s">
        <v>24</v>
      </c>
      <c r="B172" s="99">
        <v>17888.860535582779</v>
      </c>
      <c r="C172" s="99">
        <v>18157.580954792418</v>
      </c>
      <c r="D172" s="99">
        <v>17977.409367823824</v>
      </c>
      <c r="E172" s="99">
        <v>17737.46036777283</v>
      </c>
      <c r="F172" s="99">
        <v>17965.89729581913</v>
      </c>
      <c r="G172" s="99">
        <v>17296.43342426751</v>
      </c>
      <c r="H172" s="99">
        <v>17380.383013633258</v>
      </c>
      <c r="I172" s="99">
        <v>17214.979387957908</v>
      </c>
      <c r="J172" s="99">
        <v>16768.709144795823</v>
      </c>
      <c r="K172" s="99">
        <v>16635.239282366449</v>
      </c>
      <c r="L172" s="99">
        <v>15974.276858878378</v>
      </c>
      <c r="M172" s="99">
        <v>15568.047875881768</v>
      </c>
      <c r="N172" s="99">
        <v>15309.008229646823</v>
      </c>
      <c r="O172" s="99">
        <v>14934.396161448272</v>
      </c>
      <c r="P172" s="99">
        <v>15301.329780143897</v>
      </c>
      <c r="Q172" s="99">
        <v>15347.108299933387</v>
      </c>
    </row>
    <row r="173" spans="1:17" x14ac:dyDescent="0.35">
      <c r="A173" s="10" t="s">
        <v>26</v>
      </c>
      <c r="B173" s="99">
        <v>12825.49698323333</v>
      </c>
      <c r="C173" s="99">
        <v>11836.003023571433</v>
      </c>
      <c r="D173" s="99">
        <v>11123.24033886265</v>
      </c>
      <c r="E173" s="99">
        <v>10407.096042264226</v>
      </c>
      <c r="F173" s="99">
        <v>10678.326582481845</v>
      </c>
      <c r="G173" s="99">
        <v>10260.194468039112</v>
      </c>
      <c r="H173" s="99">
        <v>10220.90118286078</v>
      </c>
      <c r="I173" s="99">
        <v>10178.853812392848</v>
      </c>
      <c r="J173" s="99">
        <v>10136.273424677103</v>
      </c>
      <c r="K173" s="99">
        <v>10392.094743668573</v>
      </c>
      <c r="L173" s="99">
        <v>10456.346077000137</v>
      </c>
      <c r="M173" s="99">
        <v>10363.397265273112</v>
      </c>
      <c r="N173" s="99">
        <v>10081.958482831002</v>
      </c>
      <c r="O173" s="99">
        <v>10128.105741955889</v>
      </c>
      <c r="P173" s="99">
        <v>10092.195327480007</v>
      </c>
      <c r="Q173" s="99">
        <v>10357.10809645452</v>
      </c>
    </row>
    <row r="174" spans="1:17" x14ac:dyDescent="0.35">
      <c r="A174" s="10" t="s">
        <v>28</v>
      </c>
      <c r="B174" s="99">
        <v>13305.616955050404</v>
      </c>
      <c r="C174" s="99">
        <v>13212.656796674855</v>
      </c>
      <c r="D174" s="99">
        <v>13139.054310869638</v>
      </c>
      <c r="E174" s="99">
        <v>12925.317016111294</v>
      </c>
      <c r="F174" s="99">
        <v>12944.168872392924</v>
      </c>
      <c r="G174" s="99">
        <v>12141.518115277231</v>
      </c>
      <c r="H174" s="99">
        <v>11878.076995909823</v>
      </c>
      <c r="I174" s="99">
        <v>11638.037107040131</v>
      </c>
      <c r="J174" s="99">
        <v>11496.469323430922</v>
      </c>
      <c r="K174" s="99">
        <v>12196.75285068204</v>
      </c>
      <c r="L174" s="99">
        <v>11528.323918776054</v>
      </c>
      <c r="M174" s="99">
        <v>11546.710489773932</v>
      </c>
      <c r="N174" s="99">
        <v>11118.308082695219</v>
      </c>
      <c r="O174" s="99">
        <v>11333.577970251212</v>
      </c>
      <c r="P174" s="99">
        <v>11895.181145446038</v>
      </c>
      <c r="Q174" s="99">
        <v>11821.538536437583</v>
      </c>
    </row>
    <row r="175" spans="1:17" x14ac:dyDescent="0.35">
      <c r="A175" s="10" t="s">
        <v>30</v>
      </c>
      <c r="B175" s="99" t="s">
        <v>113</v>
      </c>
      <c r="C175" s="99" t="s">
        <v>113</v>
      </c>
      <c r="D175" s="99" t="s">
        <v>113</v>
      </c>
      <c r="E175" s="99" t="s">
        <v>113</v>
      </c>
      <c r="F175" s="99" t="s">
        <v>113</v>
      </c>
      <c r="G175" s="99" t="s">
        <v>113</v>
      </c>
      <c r="H175" s="99" t="s">
        <v>113</v>
      </c>
      <c r="I175" s="99" t="s">
        <v>113</v>
      </c>
      <c r="J175" s="99">
        <v>12458.318250173465</v>
      </c>
      <c r="K175" s="99">
        <v>12380.631736531925</v>
      </c>
      <c r="L175" s="99">
        <v>13314.794513813857</v>
      </c>
      <c r="M175" s="99">
        <v>12503.837302537158</v>
      </c>
      <c r="N175" s="99">
        <v>11079.697877986255</v>
      </c>
      <c r="O175" s="99">
        <v>9291.3338632074046</v>
      </c>
      <c r="P175" s="99">
        <v>9794.4668426404041</v>
      </c>
      <c r="Q175" s="99">
        <v>10492.521222140071</v>
      </c>
    </row>
    <row r="176" spans="1:17" x14ac:dyDescent="0.35">
      <c r="A176" s="10" t="s">
        <v>31</v>
      </c>
      <c r="B176" s="99" t="s">
        <v>113</v>
      </c>
      <c r="C176" s="99" t="s">
        <v>113</v>
      </c>
      <c r="D176" s="99" t="s">
        <v>113</v>
      </c>
      <c r="E176" s="99">
        <v>9339.8505907450108</v>
      </c>
      <c r="F176" s="99">
        <v>9450.8472258070669</v>
      </c>
      <c r="G176" s="99">
        <v>9755.7296212883721</v>
      </c>
      <c r="H176" s="99">
        <v>13360.827911551425</v>
      </c>
      <c r="I176" s="99">
        <v>13249.983372179786</v>
      </c>
      <c r="J176" s="99">
        <v>16221.087780010046</v>
      </c>
      <c r="K176" s="99">
        <v>16309.979642814465</v>
      </c>
      <c r="L176" s="99">
        <v>14455.67345249352</v>
      </c>
      <c r="M176" s="99">
        <v>14278.071748001226</v>
      </c>
      <c r="N176" s="99">
        <v>14286.73343161459</v>
      </c>
      <c r="O176" s="99">
        <v>14265.890146615362</v>
      </c>
      <c r="P176" s="99">
        <v>14197.825837434744</v>
      </c>
      <c r="Q176" s="99">
        <v>14125.889143195776</v>
      </c>
    </row>
    <row r="177" spans="1:17" x14ac:dyDescent="0.35">
      <c r="A177" s="11" t="s">
        <v>32</v>
      </c>
      <c r="B177" s="98">
        <v>38785.128995966676</v>
      </c>
      <c r="C177" s="98">
        <v>38726.77070123476</v>
      </c>
      <c r="D177" s="98">
        <v>39117.065061520989</v>
      </c>
      <c r="E177" s="98">
        <v>38965.017914008815</v>
      </c>
      <c r="F177" s="98">
        <v>39139.762169670816</v>
      </c>
      <c r="G177" s="98">
        <v>39477.732811579619</v>
      </c>
      <c r="H177" s="98">
        <v>39931.870836802867</v>
      </c>
      <c r="I177" s="98">
        <v>40311.690040590591</v>
      </c>
      <c r="J177" s="98">
        <v>40098.560671076208</v>
      </c>
      <c r="K177" s="98">
        <v>39826.449955906603</v>
      </c>
      <c r="L177" s="98">
        <v>40034.621145849866</v>
      </c>
      <c r="M177" s="98">
        <v>40090.725690351734</v>
      </c>
      <c r="N177" s="98">
        <v>39578.484952995452</v>
      </c>
      <c r="O177" s="98">
        <v>39656.495826504586</v>
      </c>
      <c r="P177" s="98">
        <v>39691.7249086015</v>
      </c>
      <c r="Q177" s="98">
        <v>39678.27982434845</v>
      </c>
    </row>
    <row r="178" spans="1:17" x14ac:dyDescent="0.35">
      <c r="A178" s="10" t="s">
        <v>22</v>
      </c>
      <c r="B178" s="99">
        <v>22213.170572151379</v>
      </c>
      <c r="C178" s="99">
        <v>22292.714331862502</v>
      </c>
      <c r="D178" s="99">
        <v>22414.445917735036</v>
      </c>
      <c r="E178" s="99">
        <v>21531.582728073488</v>
      </c>
      <c r="F178" s="99">
        <v>21055.504711237034</v>
      </c>
      <c r="G178" s="99">
        <v>20715.65323644138</v>
      </c>
      <c r="H178" s="99">
        <v>20449.215771934741</v>
      </c>
      <c r="I178" s="99">
        <v>20208.645403196806</v>
      </c>
      <c r="J178" s="99">
        <v>20142.766908185629</v>
      </c>
      <c r="K178" s="99">
        <v>19881.328311028796</v>
      </c>
      <c r="L178" s="99">
        <v>19553.198367395598</v>
      </c>
      <c r="M178" s="99">
        <v>18898.383065097183</v>
      </c>
      <c r="N178" s="99">
        <v>18117.314601185433</v>
      </c>
      <c r="O178" s="99">
        <v>17190.18696061541</v>
      </c>
      <c r="P178" s="99">
        <v>17437.68326535499</v>
      </c>
      <c r="Q178" s="99">
        <v>16967.710511127287</v>
      </c>
    </row>
    <row r="179" spans="1:17" x14ac:dyDescent="0.35">
      <c r="A179" s="10" t="s">
        <v>24</v>
      </c>
      <c r="B179" s="99">
        <v>39162.589414187139</v>
      </c>
      <c r="C179" s="99">
        <v>39065.627754645</v>
      </c>
      <c r="D179" s="99">
        <v>39423.899078181777</v>
      </c>
      <c r="E179" s="99">
        <v>39222.036694235823</v>
      </c>
      <c r="F179" s="99">
        <v>39403.688788724212</v>
      </c>
      <c r="G179" s="99">
        <v>39734.440654929269</v>
      </c>
      <c r="H179" s="99">
        <v>40125.57068569777</v>
      </c>
      <c r="I179" s="99">
        <v>40515.637288233207</v>
      </c>
      <c r="J179" s="99">
        <v>40293.014333294741</v>
      </c>
      <c r="K179" s="99">
        <v>39903.650324098649</v>
      </c>
      <c r="L179" s="99">
        <v>40051.565997313417</v>
      </c>
      <c r="M179" s="99">
        <v>39985.040020365741</v>
      </c>
      <c r="N179" s="99">
        <v>39367.445712329289</v>
      </c>
      <c r="O179" s="99">
        <v>39533.571114450373</v>
      </c>
      <c r="P179" s="99">
        <v>39604.618058627719</v>
      </c>
      <c r="Q179" s="99">
        <v>39498.690049004574</v>
      </c>
    </row>
    <row r="180" spans="1:17" x14ac:dyDescent="0.35">
      <c r="A180" s="10" t="s">
        <v>26</v>
      </c>
      <c r="B180" s="99">
        <v>23756.285201169278</v>
      </c>
      <c r="C180" s="99">
        <v>23584.995202040947</v>
      </c>
      <c r="D180" s="99">
        <v>23628.063586568631</v>
      </c>
      <c r="E180" s="99">
        <v>23619.272943776406</v>
      </c>
      <c r="F180" s="99">
        <v>23182.030051307211</v>
      </c>
      <c r="G180" s="99">
        <v>23520.435840709164</v>
      </c>
      <c r="H180" s="99">
        <v>23618.112311279096</v>
      </c>
      <c r="I180" s="99">
        <v>23886.957276754438</v>
      </c>
      <c r="J180" s="99">
        <v>24093.012284657798</v>
      </c>
      <c r="K180" s="99">
        <v>24093.195877527232</v>
      </c>
      <c r="L180" s="99">
        <v>24614.475810656473</v>
      </c>
      <c r="M180" s="99">
        <v>24788.995136197613</v>
      </c>
      <c r="N180" s="99">
        <v>24753.564776339976</v>
      </c>
      <c r="O180" s="99">
        <v>24791.82143533523</v>
      </c>
      <c r="P180" s="99">
        <v>24765.087458239002</v>
      </c>
      <c r="Q180" s="99">
        <v>24720.392890790325</v>
      </c>
    </row>
    <row r="181" spans="1:17" x14ac:dyDescent="0.35">
      <c r="A181" s="10" t="s">
        <v>28</v>
      </c>
      <c r="B181" s="99">
        <v>42603.480276206508</v>
      </c>
      <c r="C181" s="99">
        <v>42463.400767078725</v>
      </c>
      <c r="D181" s="99">
        <v>45291.876274648937</v>
      </c>
      <c r="E181" s="99">
        <v>44223.558530818882</v>
      </c>
      <c r="F181" s="99">
        <v>44142.988051651286</v>
      </c>
      <c r="G181" s="99">
        <v>43274.637931447192</v>
      </c>
      <c r="H181" s="99">
        <v>46039.341383555562</v>
      </c>
      <c r="I181" s="99">
        <v>44348.607919732269</v>
      </c>
      <c r="J181" s="99">
        <v>43056.71703576768</v>
      </c>
      <c r="K181" s="99">
        <v>46388.252730807726</v>
      </c>
      <c r="L181" s="99">
        <v>47985.876142297733</v>
      </c>
      <c r="M181" s="99">
        <v>50845.52833989387</v>
      </c>
      <c r="N181" s="99">
        <v>52303.681434644495</v>
      </c>
      <c r="O181" s="99">
        <v>49479.948511200717</v>
      </c>
      <c r="P181" s="99">
        <v>46835.655485707059</v>
      </c>
      <c r="Q181" s="99">
        <v>46510.222532436135</v>
      </c>
    </row>
    <row r="182" spans="1:17" x14ac:dyDescent="0.35">
      <c r="A182" s="10" t="s">
        <v>31</v>
      </c>
      <c r="B182" s="99">
        <v>41484.524968672027</v>
      </c>
      <c r="C182" s="99">
        <v>41442.181153981262</v>
      </c>
      <c r="D182" s="99">
        <v>41557.129607624469</v>
      </c>
      <c r="E182" s="99">
        <v>41670.077612275505</v>
      </c>
      <c r="F182" s="99">
        <v>41862.251248666158</v>
      </c>
      <c r="G182" s="99">
        <v>41583.021174907102</v>
      </c>
      <c r="H182" s="99">
        <v>41468.650040150831</v>
      </c>
      <c r="I182" s="99">
        <v>41477.500082967708</v>
      </c>
      <c r="J182" s="99">
        <v>41464.556084893549</v>
      </c>
      <c r="K182" s="99">
        <v>41491.310235428689</v>
      </c>
      <c r="L182" s="99">
        <v>41921.45581319202</v>
      </c>
      <c r="M182" s="99">
        <v>42002.035689775475</v>
      </c>
      <c r="N182" s="99">
        <v>42078.045943763405</v>
      </c>
      <c r="O182" s="99">
        <v>41402.936165364648</v>
      </c>
      <c r="P182" s="99">
        <v>41302.833129880732</v>
      </c>
      <c r="Q182" s="99">
        <v>41529.364391979303</v>
      </c>
    </row>
    <row r="183" spans="1:17" x14ac:dyDescent="0.35">
      <c r="A183" s="13" t="s">
        <v>34</v>
      </c>
      <c r="B183" s="101">
        <v>16924.053724488957</v>
      </c>
      <c r="C183" s="101">
        <v>17009.201240767026</v>
      </c>
      <c r="D183" s="101">
        <v>17087.173089063686</v>
      </c>
      <c r="E183" s="101">
        <v>17394.273592460457</v>
      </c>
      <c r="F183" s="101">
        <v>17864.204157467193</v>
      </c>
      <c r="G183" s="101">
        <v>18052.585468320158</v>
      </c>
      <c r="H183" s="101">
        <v>17823.533629644222</v>
      </c>
      <c r="I183" s="101">
        <v>17994.763155489287</v>
      </c>
      <c r="J183" s="101">
        <v>17678.548439940383</v>
      </c>
      <c r="K183" s="101">
        <v>17411.215556103736</v>
      </c>
      <c r="L183" s="101">
        <v>17750.986433607934</v>
      </c>
      <c r="M183" s="101">
        <v>17831.490901943638</v>
      </c>
      <c r="N183" s="101">
        <v>17437.200650070252</v>
      </c>
      <c r="O183" s="101">
        <v>17312.798534390193</v>
      </c>
      <c r="P183" s="101">
        <v>17446.278989414823</v>
      </c>
      <c r="Q183" s="101">
        <v>17284.324496381119</v>
      </c>
    </row>
    <row r="184" spans="1:17" x14ac:dyDescent="0.35">
      <c r="A184" s="12" t="s">
        <v>35</v>
      </c>
      <c r="B184" s="100">
        <v>15009.22632156156</v>
      </c>
      <c r="C184" s="100">
        <v>15049.979736682169</v>
      </c>
      <c r="D184" s="100">
        <v>15104.821987885742</v>
      </c>
      <c r="E184" s="100">
        <v>15447.606655970176</v>
      </c>
      <c r="F184" s="100">
        <v>15579.15498590194</v>
      </c>
      <c r="G184" s="100">
        <v>15738.753094903244</v>
      </c>
      <c r="H184" s="100">
        <v>15482.28404896193</v>
      </c>
      <c r="I184" s="100">
        <v>15584.76457128037</v>
      </c>
      <c r="J184" s="100">
        <v>15385.419824965247</v>
      </c>
      <c r="K184" s="100">
        <v>15496.531910409938</v>
      </c>
      <c r="L184" s="100">
        <v>15868.681096740653</v>
      </c>
      <c r="M184" s="100">
        <v>15993.609043459499</v>
      </c>
      <c r="N184" s="100">
        <v>15665.481812570022</v>
      </c>
      <c r="O184" s="100">
        <v>15465.546915519819</v>
      </c>
      <c r="P184" s="100">
        <v>15647.207053141736</v>
      </c>
      <c r="Q184" s="100">
        <v>15438.944356348686</v>
      </c>
    </row>
    <row r="185" spans="1:17" x14ac:dyDescent="0.35">
      <c r="A185" s="10" t="s">
        <v>22</v>
      </c>
      <c r="B185" s="99">
        <v>12165.334570590579</v>
      </c>
      <c r="C185" s="99">
        <v>11963.551686016353</v>
      </c>
      <c r="D185" s="99">
        <v>11929.831587577952</v>
      </c>
      <c r="E185" s="99">
        <v>11849.589626668318</v>
      </c>
      <c r="F185" s="99">
        <v>11648.860026539231</v>
      </c>
      <c r="G185" s="99">
        <v>11471.262115002583</v>
      </c>
      <c r="H185" s="99">
        <v>11315.125881655447</v>
      </c>
      <c r="I185" s="99">
        <v>11136.238223735243</v>
      </c>
      <c r="J185" s="99">
        <v>10611.017904433344</v>
      </c>
      <c r="K185" s="99">
        <v>10542.509371445416</v>
      </c>
      <c r="L185" s="99">
        <v>10355.122327905134</v>
      </c>
      <c r="M185" s="99">
        <v>10185.401244643575</v>
      </c>
      <c r="N185" s="99">
        <v>9914.6586404717273</v>
      </c>
      <c r="O185" s="99">
        <v>9858.3467376806329</v>
      </c>
      <c r="P185" s="99">
        <v>9922.1376796446875</v>
      </c>
      <c r="Q185" s="99">
        <v>9873.0436264660511</v>
      </c>
    </row>
    <row r="186" spans="1:17" x14ac:dyDescent="0.35">
      <c r="A186" s="10" t="s">
        <v>24</v>
      </c>
      <c r="B186" s="99">
        <v>15726.862706694312</v>
      </c>
      <c r="C186" s="99">
        <v>15771.355127119486</v>
      </c>
      <c r="D186" s="99">
        <v>15789.891391838406</v>
      </c>
      <c r="E186" s="99">
        <v>16166.167020599052</v>
      </c>
      <c r="F186" s="99">
        <v>16286.867647386805</v>
      </c>
      <c r="G186" s="99">
        <v>16446.361996392294</v>
      </c>
      <c r="H186" s="99">
        <v>16127.634899129836</v>
      </c>
      <c r="I186" s="99">
        <v>16207.376449408213</v>
      </c>
      <c r="J186" s="99">
        <v>16028.958973173072</v>
      </c>
      <c r="K186" s="99">
        <v>16137.940300858871</v>
      </c>
      <c r="L186" s="99">
        <v>16550.211897327787</v>
      </c>
      <c r="M186" s="99">
        <v>16676.644449827025</v>
      </c>
      <c r="N186" s="99">
        <v>16315.295798177058</v>
      </c>
      <c r="O186" s="99">
        <v>16076.899090995554</v>
      </c>
      <c r="P186" s="99">
        <v>16241.880543259515</v>
      </c>
      <c r="Q186" s="99">
        <v>16003.014122074244</v>
      </c>
    </row>
    <row r="187" spans="1:17" x14ac:dyDescent="0.35">
      <c r="A187" s="10" t="s">
        <v>26</v>
      </c>
      <c r="B187" s="99">
        <v>7677.8073160485983</v>
      </c>
      <c r="C187" s="99">
        <v>8726.0694937522385</v>
      </c>
      <c r="D187" s="99">
        <v>9409.8704936921858</v>
      </c>
      <c r="E187" s="99">
        <v>9709.0832342552931</v>
      </c>
      <c r="F187" s="99">
        <v>9865.8029725799915</v>
      </c>
      <c r="G187" s="99">
        <v>9900.1302893633092</v>
      </c>
      <c r="H187" s="99">
        <v>9972.3353883972613</v>
      </c>
      <c r="I187" s="99">
        <v>10015.679983548815</v>
      </c>
      <c r="J187" s="99">
        <v>9836.831051283385</v>
      </c>
      <c r="K187" s="99">
        <v>9600.3082109898642</v>
      </c>
      <c r="L187" s="99">
        <v>9659.0909254425715</v>
      </c>
      <c r="M187" s="99">
        <v>9588.6875004371614</v>
      </c>
      <c r="N187" s="99">
        <v>9594.8121917408662</v>
      </c>
      <c r="O187" s="99">
        <v>9655.1681786102617</v>
      </c>
      <c r="P187" s="99">
        <v>9622.5422301912713</v>
      </c>
      <c r="Q187" s="99">
        <v>9545.9202022711052</v>
      </c>
    </row>
    <row r="188" spans="1:17" x14ac:dyDescent="0.35">
      <c r="A188" s="10" t="s">
        <v>28</v>
      </c>
      <c r="B188" s="99">
        <v>13622.333779965176</v>
      </c>
      <c r="C188" s="99">
        <v>13663.931087649526</v>
      </c>
      <c r="D188" s="99">
        <v>13668.190121243226</v>
      </c>
      <c r="E188" s="99">
        <v>13605.954744101218</v>
      </c>
      <c r="F188" s="99">
        <v>13621.313447824974</v>
      </c>
      <c r="G188" s="99">
        <v>13603.825490597585</v>
      </c>
      <c r="H188" s="99">
        <v>13650.82662846235</v>
      </c>
      <c r="I188" s="99">
        <v>14045.995094959788</v>
      </c>
      <c r="J188" s="99">
        <v>13851.701534059899</v>
      </c>
      <c r="K188" s="99">
        <v>13640.832537895551</v>
      </c>
      <c r="L188" s="99">
        <v>13707.465484594937</v>
      </c>
      <c r="M188" s="99">
        <v>13543.410413873189</v>
      </c>
      <c r="N188" s="99">
        <v>13072.633183911288</v>
      </c>
      <c r="O188" s="99">
        <v>12745.125171347396</v>
      </c>
      <c r="P188" s="99">
        <v>12750.212695922128</v>
      </c>
      <c r="Q188" s="99">
        <v>12215.10480058117</v>
      </c>
    </row>
    <row r="189" spans="1:17" x14ac:dyDescent="0.35">
      <c r="A189" s="10" t="s">
        <v>31</v>
      </c>
      <c r="B189" s="99">
        <v>9529.4044733039245</v>
      </c>
      <c r="C189" s="99">
        <v>9492.578709609159</v>
      </c>
      <c r="D189" s="99">
        <v>9471.7332141445841</v>
      </c>
      <c r="E189" s="99">
        <v>9450.3737631829899</v>
      </c>
      <c r="F189" s="99">
        <v>9976.7497051581195</v>
      </c>
      <c r="G189" s="99">
        <v>9986.099496635341</v>
      </c>
      <c r="H189" s="99">
        <v>9942.6009747954831</v>
      </c>
      <c r="I189" s="99">
        <v>9899.8814894649331</v>
      </c>
      <c r="J189" s="99">
        <v>9968.6040247596411</v>
      </c>
      <c r="K189" s="99">
        <v>9954.2022708970289</v>
      </c>
      <c r="L189" s="99">
        <v>10128.309010481669</v>
      </c>
      <c r="M189" s="99">
        <v>10322.64625609</v>
      </c>
      <c r="N189" s="99">
        <v>10253.662882997674</v>
      </c>
      <c r="O189" s="99">
        <v>10125.714331774772</v>
      </c>
      <c r="P189" s="99">
        <v>10276.230849477726</v>
      </c>
      <c r="Q189" s="99">
        <v>10317.547759055555</v>
      </c>
    </row>
    <row r="190" spans="1:17" x14ac:dyDescent="0.35">
      <c r="A190" s="11" t="s">
        <v>37</v>
      </c>
      <c r="B190" s="98">
        <v>25184.159503268362</v>
      </c>
      <c r="C190" s="98">
        <v>25591.809454756469</v>
      </c>
      <c r="D190" s="98">
        <v>25759.225207568365</v>
      </c>
      <c r="E190" s="98">
        <v>26035.826538409019</v>
      </c>
      <c r="F190" s="98">
        <v>28224.570369312663</v>
      </c>
      <c r="G190" s="98">
        <v>28748.34410128152</v>
      </c>
      <c r="H190" s="98">
        <v>28674.304165673708</v>
      </c>
      <c r="I190" s="98">
        <v>29668.250803610968</v>
      </c>
      <c r="J190" s="98">
        <v>28735.479712499087</v>
      </c>
      <c r="K190" s="98">
        <v>26622.042350422191</v>
      </c>
      <c r="L190" s="98">
        <v>26902.885675693109</v>
      </c>
      <c r="M190" s="98">
        <v>26742.751364130399</v>
      </c>
      <c r="N190" s="98">
        <v>26052.178751574502</v>
      </c>
      <c r="O190" s="98">
        <v>26318.576386981847</v>
      </c>
      <c r="P190" s="98">
        <v>26256.006529155347</v>
      </c>
      <c r="Q190" s="98">
        <v>26344.222116274821</v>
      </c>
    </row>
    <row r="191" spans="1:17" x14ac:dyDescent="0.35">
      <c r="A191" s="10" t="s">
        <v>21</v>
      </c>
      <c r="B191" s="99">
        <v>21217.45894762241</v>
      </c>
      <c r="C191" s="99">
        <v>21460.94378507974</v>
      </c>
      <c r="D191" s="99">
        <v>21509.140502036338</v>
      </c>
      <c r="E191" s="99">
        <v>21750.787347383448</v>
      </c>
      <c r="F191" s="99">
        <v>23389.879174149486</v>
      </c>
      <c r="G191" s="99">
        <v>23828.528979845029</v>
      </c>
      <c r="H191" s="99">
        <v>23625.055153973412</v>
      </c>
      <c r="I191" s="99">
        <v>24539.884137243054</v>
      </c>
      <c r="J191" s="99">
        <v>23619.856193482279</v>
      </c>
      <c r="K191" s="99">
        <v>21875.627602152981</v>
      </c>
      <c r="L191" s="99">
        <v>21968.130302908226</v>
      </c>
      <c r="M191" s="99">
        <v>21837.31144595068</v>
      </c>
      <c r="N191" s="99">
        <v>21000.165604593298</v>
      </c>
      <c r="O191" s="99">
        <v>20997.718216691734</v>
      </c>
      <c r="P191" s="99">
        <v>20969.523255026128</v>
      </c>
      <c r="Q191" s="99">
        <v>21067.142605465018</v>
      </c>
    </row>
    <row r="192" spans="1:17" x14ac:dyDescent="0.35">
      <c r="A192" s="9" t="s">
        <v>38</v>
      </c>
      <c r="B192" s="96">
        <v>85000.000000000015</v>
      </c>
      <c r="C192" s="96">
        <v>85000</v>
      </c>
      <c r="D192" s="96">
        <v>84999.999999999985</v>
      </c>
      <c r="E192" s="96">
        <v>85000</v>
      </c>
      <c r="F192" s="96">
        <v>85000.000000000015</v>
      </c>
      <c r="G192" s="96">
        <v>85000.000000000015</v>
      </c>
      <c r="H192" s="96">
        <v>85000.000000000044</v>
      </c>
      <c r="I192" s="96">
        <v>84999.999999999985</v>
      </c>
      <c r="J192" s="96">
        <v>84999.999999999985</v>
      </c>
      <c r="K192" s="96">
        <v>85000.000000000015</v>
      </c>
      <c r="L192" s="96">
        <v>85000</v>
      </c>
      <c r="M192" s="96">
        <v>85000</v>
      </c>
      <c r="N192" s="96">
        <v>85000</v>
      </c>
      <c r="O192" s="96">
        <v>85000</v>
      </c>
      <c r="P192" s="96">
        <v>85000</v>
      </c>
      <c r="Q192" s="96">
        <v>85000</v>
      </c>
    </row>
    <row r="194" spans="1:17" x14ac:dyDescent="0.35">
      <c r="A194" s="14" t="s">
        <v>116</v>
      </c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</row>
    <row r="195" spans="1:17" x14ac:dyDescent="0.35">
      <c r="A195" s="13" t="s">
        <v>117</v>
      </c>
      <c r="B195" s="101">
        <v>21743.326138745229</v>
      </c>
      <c r="C195" s="101">
        <v>21530.184397289588</v>
      </c>
      <c r="D195" s="101">
        <v>21378.110104396852</v>
      </c>
      <c r="E195" s="101">
        <v>21176.367336658492</v>
      </c>
      <c r="F195" s="101">
        <v>21079.230830566969</v>
      </c>
      <c r="G195" s="101">
        <v>20457.186573736264</v>
      </c>
      <c r="H195" s="101">
        <v>20137.750036456393</v>
      </c>
      <c r="I195" s="101">
        <v>19876.475419539511</v>
      </c>
      <c r="J195" s="101">
        <v>19611.956772805024</v>
      </c>
      <c r="K195" s="101">
        <v>19625.280068858647</v>
      </c>
      <c r="L195" s="101">
        <v>19118.522317774481</v>
      </c>
      <c r="M195" s="101">
        <v>18788.141196925011</v>
      </c>
      <c r="N195" s="101">
        <v>18322.642862322446</v>
      </c>
      <c r="O195" s="101">
        <v>18208.56287478696</v>
      </c>
      <c r="P195" s="101">
        <v>18224.279827783004</v>
      </c>
      <c r="Q195" s="101">
        <v>18404.314625662202</v>
      </c>
    </row>
    <row r="196" spans="1:17" x14ac:dyDescent="0.35">
      <c r="A196" s="12" t="s">
        <v>18</v>
      </c>
      <c r="B196" s="100">
        <v>3903.7648430334493</v>
      </c>
      <c r="C196" s="100">
        <v>3926.4849442250788</v>
      </c>
      <c r="D196" s="100">
        <v>3841.2168409117876</v>
      </c>
      <c r="E196" s="100">
        <v>3843.3192892167676</v>
      </c>
      <c r="F196" s="100">
        <v>3879.0828490574859</v>
      </c>
      <c r="G196" s="100">
        <v>3840.4113918022972</v>
      </c>
      <c r="H196" s="100">
        <v>3702.0534906019834</v>
      </c>
      <c r="I196" s="100">
        <v>3442.4163033023829</v>
      </c>
      <c r="J196" s="100">
        <v>3468.7199246032537</v>
      </c>
      <c r="K196" s="100">
        <v>3335.1246886714225</v>
      </c>
      <c r="L196" s="100">
        <v>3330.2046771211299</v>
      </c>
      <c r="M196" s="100">
        <v>3367.0720928647634</v>
      </c>
      <c r="N196" s="100">
        <v>3400.1963889712965</v>
      </c>
      <c r="O196" s="100">
        <v>3373.1939198858877</v>
      </c>
      <c r="P196" s="100">
        <v>3408.0648524446879</v>
      </c>
      <c r="Q196" s="100">
        <v>3363.4876526243183</v>
      </c>
    </row>
    <row r="197" spans="1:17" x14ac:dyDescent="0.35">
      <c r="A197" s="11" t="s">
        <v>20</v>
      </c>
      <c r="B197" s="98">
        <v>21440.028629777771</v>
      </c>
      <c r="C197" s="98">
        <v>21288.004283910148</v>
      </c>
      <c r="D197" s="98">
        <v>21258.070923654584</v>
      </c>
      <c r="E197" s="98">
        <v>21062.697244059829</v>
      </c>
      <c r="F197" s="98">
        <v>21004.78032595633</v>
      </c>
      <c r="G197" s="98">
        <v>20388.246309254031</v>
      </c>
      <c r="H197" s="98">
        <v>20129.323883853598</v>
      </c>
      <c r="I197" s="98">
        <v>19899.69807569504</v>
      </c>
      <c r="J197" s="98">
        <v>19634.070680667628</v>
      </c>
      <c r="K197" s="98">
        <v>19801.72294940316</v>
      </c>
      <c r="L197" s="98">
        <v>19273.311741585105</v>
      </c>
      <c r="M197" s="98">
        <v>18904.811372643289</v>
      </c>
      <c r="N197" s="98">
        <v>18362.666713425497</v>
      </c>
      <c r="O197" s="98">
        <v>18257.525950790354</v>
      </c>
      <c r="P197" s="98">
        <v>18311.236246374123</v>
      </c>
      <c r="Q197" s="98">
        <v>18508.793215325488</v>
      </c>
    </row>
    <row r="198" spans="1:17" x14ac:dyDescent="0.35">
      <c r="A198" s="10" t="s">
        <v>22</v>
      </c>
      <c r="B198" s="99">
        <v>18839.397785694768</v>
      </c>
      <c r="C198" s="99">
        <v>18448.145576619587</v>
      </c>
      <c r="D198" s="99">
        <v>18249.977766601056</v>
      </c>
      <c r="E198" s="99">
        <v>17830.41142427289</v>
      </c>
      <c r="F198" s="99">
        <v>17353.356746863254</v>
      </c>
      <c r="G198" s="99">
        <v>16659.951195125239</v>
      </c>
      <c r="H198" s="99">
        <v>15984.300862989767</v>
      </c>
      <c r="I198" s="99">
        <v>15586.436884960794</v>
      </c>
      <c r="J198" s="99">
        <v>15275.586016862711</v>
      </c>
      <c r="K198" s="99">
        <v>15358.569594438457</v>
      </c>
      <c r="L198" s="99">
        <v>14839.128240094251</v>
      </c>
      <c r="M198" s="99">
        <v>14471.427586374422</v>
      </c>
      <c r="N198" s="99">
        <v>13799.835662957381</v>
      </c>
      <c r="O198" s="99">
        <v>13609.565588664027</v>
      </c>
      <c r="P198" s="99">
        <v>13491.44792764741</v>
      </c>
      <c r="Q198" s="99">
        <v>13555.978447046038</v>
      </c>
    </row>
    <row r="199" spans="1:17" x14ac:dyDescent="0.35">
      <c r="A199" s="10" t="s">
        <v>24</v>
      </c>
      <c r="B199" s="99">
        <v>32107.14931102658</v>
      </c>
      <c r="C199" s="99">
        <v>32195.545086553229</v>
      </c>
      <c r="D199" s="99">
        <v>31804.091593093573</v>
      </c>
      <c r="E199" s="99">
        <v>31395.396124056202</v>
      </c>
      <c r="F199" s="99">
        <v>31410.890352597915</v>
      </c>
      <c r="G199" s="99">
        <v>30094.171495580013</v>
      </c>
      <c r="H199" s="99">
        <v>29894.748587928985</v>
      </c>
      <c r="I199" s="99">
        <v>29349.589285064798</v>
      </c>
      <c r="J199" s="99">
        <v>28382.215458082595</v>
      </c>
      <c r="K199" s="99">
        <v>28041.053511530306</v>
      </c>
      <c r="L199" s="99">
        <v>26935.714107348147</v>
      </c>
      <c r="M199" s="99">
        <v>26063.11936456577</v>
      </c>
      <c r="N199" s="99">
        <v>25351.416388541114</v>
      </c>
      <c r="O199" s="99">
        <v>24901.72498486238</v>
      </c>
      <c r="P199" s="99">
        <v>24959.187768665532</v>
      </c>
      <c r="Q199" s="99">
        <v>25056.648082154381</v>
      </c>
    </row>
    <row r="200" spans="1:17" x14ac:dyDescent="0.35">
      <c r="A200" s="10" t="s">
        <v>26</v>
      </c>
      <c r="B200" s="99">
        <v>23942.9196422965</v>
      </c>
      <c r="C200" s="99">
        <v>21670.732010656826</v>
      </c>
      <c r="D200" s="99">
        <v>20441.839084687243</v>
      </c>
      <c r="E200" s="99">
        <v>19059.229903945441</v>
      </c>
      <c r="F200" s="99">
        <v>19028.324340064537</v>
      </c>
      <c r="G200" s="99">
        <v>18432.613316254028</v>
      </c>
      <c r="H200" s="99">
        <v>17697.94229387298</v>
      </c>
      <c r="I200" s="99">
        <v>17217.338162505217</v>
      </c>
      <c r="J200" s="99">
        <v>16885.06313238469</v>
      </c>
      <c r="K200" s="99">
        <v>17374.697489204544</v>
      </c>
      <c r="L200" s="99">
        <v>17359.753240604758</v>
      </c>
      <c r="M200" s="99">
        <v>17033.956344145496</v>
      </c>
      <c r="N200" s="99">
        <v>16107.582884478667</v>
      </c>
      <c r="O200" s="99">
        <v>17078.781197693097</v>
      </c>
      <c r="P200" s="99">
        <v>16563.774551011513</v>
      </c>
      <c r="Q200" s="99">
        <v>17032.849415355387</v>
      </c>
    </row>
    <row r="201" spans="1:17" x14ac:dyDescent="0.35">
      <c r="A201" s="10" t="s">
        <v>28</v>
      </c>
      <c r="B201" s="99">
        <v>26215.51470810502</v>
      </c>
      <c r="C201" s="99">
        <v>25067.350179599787</v>
      </c>
      <c r="D201" s="99">
        <v>24857.739220776592</v>
      </c>
      <c r="E201" s="99">
        <v>24437.856143714573</v>
      </c>
      <c r="F201" s="99">
        <v>24254.301908826339</v>
      </c>
      <c r="G201" s="99">
        <v>22162.488175772152</v>
      </c>
      <c r="H201" s="99">
        <v>21423.374111808615</v>
      </c>
      <c r="I201" s="99">
        <v>21116.137013657644</v>
      </c>
      <c r="J201" s="99">
        <v>20916.669823245727</v>
      </c>
      <c r="K201" s="99">
        <v>22196.059265379587</v>
      </c>
      <c r="L201" s="99">
        <v>21085.398901036111</v>
      </c>
      <c r="M201" s="99">
        <v>20549.714824884199</v>
      </c>
      <c r="N201" s="99">
        <v>18413.116870928796</v>
      </c>
      <c r="O201" s="99">
        <v>19473.438090763528</v>
      </c>
      <c r="P201" s="99">
        <v>19650.351887583591</v>
      </c>
      <c r="Q201" s="99">
        <v>20115.63995805191</v>
      </c>
    </row>
    <row r="202" spans="1:17" x14ac:dyDescent="0.35">
      <c r="A202" s="10" t="s">
        <v>30</v>
      </c>
      <c r="B202" s="99" t="s">
        <v>113</v>
      </c>
      <c r="C202" s="99" t="s">
        <v>113</v>
      </c>
      <c r="D202" s="99" t="s">
        <v>113</v>
      </c>
      <c r="E202" s="99" t="s">
        <v>113</v>
      </c>
      <c r="F202" s="99" t="s">
        <v>113</v>
      </c>
      <c r="G202" s="99" t="s">
        <v>113</v>
      </c>
      <c r="H202" s="99" t="s">
        <v>113</v>
      </c>
      <c r="I202" s="99" t="s">
        <v>113</v>
      </c>
      <c r="J202" s="99">
        <v>22804.923737930734</v>
      </c>
      <c r="K202" s="99">
        <v>22614.077695990673</v>
      </c>
      <c r="L202" s="99">
        <v>18892.082916093201</v>
      </c>
      <c r="M202" s="99">
        <v>18901.69596132739</v>
      </c>
      <c r="N202" s="99">
        <v>15708.170471547286</v>
      </c>
      <c r="O202" s="99">
        <v>14685.573330721949</v>
      </c>
      <c r="P202" s="99">
        <v>15203.900919469148</v>
      </c>
      <c r="Q202" s="99">
        <v>15958.611871320825</v>
      </c>
    </row>
    <row r="203" spans="1:17" x14ac:dyDescent="0.35">
      <c r="A203" s="10" t="s">
        <v>31</v>
      </c>
      <c r="B203" s="99" t="s">
        <v>113</v>
      </c>
      <c r="C203" s="99" t="s">
        <v>113</v>
      </c>
      <c r="D203" s="99" t="s">
        <v>113</v>
      </c>
      <c r="E203" s="99">
        <v>11014.237730227404</v>
      </c>
      <c r="F203" s="99">
        <v>11709.127775551893</v>
      </c>
      <c r="G203" s="99">
        <v>11179.245414764815</v>
      </c>
      <c r="H203" s="99">
        <v>19443.039393859635</v>
      </c>
      <c r="I203" s="99">
        <v>19475.689823190285</v>
      </c>
      <c r="J203" s="99">
        <v>25335.27426212118</v>
      </c>
      <c r="K203" s="99">
        <v>25572.303322278989</v>
      </c>
      <c r="L203" s="99">
        <v>23121.8012080464</v>
      </c>
      <c r="M203" s="99">
        <v>21915.176478692665</v>
      </c>
      <c r="N203" s="99">
        <v>21218.824996896157</v>
      </c>
      <c r="O203" s="99">
        <v>21393.022670020109</v>
      </c>
      <c r="P203" s="99">
        <v>20685.011026020125</v>
      </c>
      <c r="Q203" s="99">
        <v>20608.633863461906</v>
      </c>
    </row>
    <row r="204" spans="1:17" x14ac:dyDescent="0.35">
      <c r="A204" s="11" t="s">
        <v>32</v>
      </c>
      <c r="B204" s="98">
        <v>830229.56660089374</v>
      </c>
      <c r="C204" s="98">
        <v>819116.95737806847</v>
      </c>
      <c r="D204" s="98">
        <v>813083.01604711544</v>
      </c>
      <c r="E204" s="98">
        <v>817317.1933130502</v>
      </c>
      <c r="F204" s="98">
        <v>814060.56880310108</v>
      </c>
      <c r="G204" s="98">
        <v>822295.09430471284</v>
      </c>
      <c r="H204" s="98">
        <v>816186.80738789937</v>
      </c>
      <c r="I204" s="98">
        <v>832792.4325145802</v>
      </c>
      <c r="J204" s="98">
        <v>837086.35020503961</v>
      </c>
      <c r="K204" s="98">
        <v>805883.29867243406</v>
      </c>
      <c r="L204" s="98">
        <v>802303.48887745477</v>
      </c>
      <c r="M204" s="98">
        <v>803727.52400074934</v>
      </c>
      <c r="N204" s="98">
        <v>802970.91551791481</v>
      </c>
      <c r="O204" s="98">
        <v>792876.52121220203</v>
      </c>
      <c r="P204" s="98">
        <v>774270.40155470383</v>
      </c>
      <c r="Q204" s="98">
        <v>765296.62389375537</v>
      </c>
    </row>
    <row r="205" spans="1:17" x14ac:dyDescent="0.35">
      <c r="A205" s="10" t="s">
        <v>22</v>
      </c>
      <c r="B205" s="99">
        <v>172293.94906543382</v>
      </c>
      <c r="C205" s="99">
        <v>172060.50564110326</v>
      </c>
      <c r="D205" s="99">
        <v>173472.73011412335</v>
      </c>
      <c r="E205" s="99">
        <v>171984.26656771923</v>
      </c>
      <c r="F205" s="99">
        <v>170878.7997524539</v>
      </c>
      <c r="G205" s="99">
        <v>170849.07101058515</v>
      </c>
      <c r="H205" s="99">
        <v>164854.34853045701</v>
      </c>
      <c r="I205" s="99">
        <v>168885.33888175464</v>
      </c>
      <c r="J205" s="99">
        <v>170232.98907581251</v>
      </c>
      <c r="K205" s="99">
        <v>166654.1365800662</v>
      </c>
      <c r="L205" s="99">
        <v>164802.75529883304</v>
      </c>
      <c r="M205" s="99">
        <v>162409.60768131126</v>
      </c>
      <c r="N205" s="99">
        <v>158403.35127710496</v>
      </c>
      <c r="O205" s="99">
        <v>152195.96525197959</v>
      </c>
      <c r="P205" s="99">
        <v>148369.50911187573</v>
      </c>
      <c r="Q205" s="99">
        <v>144588.41570643464</v>
      </c>
    </row>
    <row r="206" spans="1:17" x14ac:dyDescent="0.35">
      <c r="A206" s="10" t="s">
        <v>24</v>
      </c>
      <c r="B206" s="99">
        <v>844728.97234469862</v>
      </c>
      <c r="C206" s="99">
        <v>832325.2812970595</v>
      </c>
      <c r="D206" s="99">
        <v>825287.09675982199</v>
      </c>
      <c r="E206" s="99">
        <v>827180.31066508824</v>
      </c>
      <c r="F206" s="99">
        <v>822694.10784527904</v>
      </c>
      <c r="G206" s="99">
        <v>829989.42427175259</v>
      </c>
      <c r="H206" s="99">
        <v>822284.76087508886</v>
      </c>
      <c r="I206" s="99">
        <v>838379.96354239783</v>
      </c>
      <c r="J206" s="99">
        <v>842969.70518731815</v>
      </c>
      <c r="K206" s="99">
        <v>808379.74564233737</v>
      </c>
      <c r="L206" s="99">
        <v>803165.04608558922</v>
      </c>
      <c r="M206" s="99">
        <v>803528.55338049028</v>
      </c>
      <c r="N206" s="99">
        <v>800106.40433871851</v>
      </c>
      <c r="O206" s="99">
        <v>791561.45782659063</v>
      </c>
      <c r="P206" s="99">
        <v>773516.4148920778</v>
      </c>
      <c r="Q206" s="99">
        <v>759576.73133064364</v>
      </c>
    </row>
    <row r="207" spans="1:17" x14ac:dyDescent="0.35">
      <c r="A207" s="10" t="s">
        <v>26</v>
      </c>
      <c r="B207" s="99">
        <v>675188.44182699139</v>
      </c>
      <c r="C207" s="99">
        <v>635354.87434215832</v>
      </c>
      <c r="D207" s="99">
        <v>605533.25603822793</v>
      </c>
      <c r="E207" s="99">
        <v>607708.89824352704</v>
      </c>
      <c r="F207" s="99">
        <v>639590.71835998388</v>
      </c>
      <c r="G207" s="99">
        <v>611501.47193422168</v>
      </c>
      <c r="H207" s="99">
        <v>628645.55500022578</v>
      </c>
      <c r="I207" s="99">
        <v>599580.90188192332</v>
      </c>
      <c r="J207" s="99">
        <v>605935.53273705265</v>
      </c>
      <c r="K207" s="99">
        <v>563763.71201951371</v>
      </c>
      <c r="L207" s="99">
        <v>552922.03243339702</v>
      </c>
      <c r="M207" s="99">
        <v>535845.92630294664</v>
      </c>
      <c r="N207" s="99">
        <v>539016.91627093975</v>
      </c>
      <c r="O207" s="99">
        <v>525479.50192994135</v>
      </c>
      <c r="P207" s="99">
        <v>534191.47887889214</v>
      </c>
      <c r="Q207" s="99">
        <v>490550.08201409038</v>
      </c>
    </row>
    <row r="208" spans="1:17" x14ac:dyDescent="0.35">
      <c r="A208" s="10" t="s">
        <v>28</v>
      </c>
      <c r="B208" s="99">
        <v>880717.28136049397</v>
      </c>
      <c r="C208" s="99">
        <v>873354.61074799916</v>
      </c>
      <c r="D208" s="99">
        <v>899051.39894980507</v>
      </c>
      <c r="E208" s="99">
        <v>918495.06381353945</v>
      </c>
      <c r="F208" s="99">
        <v>934793.79753710038</v>
      </c>
      <c r="G208" s="99">
        <v>928211.96359295398</v>
      </c>
      <c r="H208" s="99">
        <v>947009.21631302638</v>
      </c>
      <c r="I208" s="99">
        <v>947036.13899493124</v>
      </c>
      <c r="J208" s="99">
        <v>898113.58389321284</v>
      </c>
      <c r="K208" s="99">
        <v>965321.24709091114</v>
      </c>
      <c r="L208" s="99">
        <v>998338.08718761278</v>
      </c>
      <c r="M208" s="99">
        <v>1002301.2029602379</v>
      </c>
      <c r="N208" s="99">
        <v>1057225.1263557822</v>
      </c>
      <c r="O208" s="99">
        <v>983119.47622632573</v>
      </c>
      <c r="P208" s="99">
        <v>901946.36342115875</v>
      </c>
      <c r="Q208" s="99">
        <v>950604.34837890707</v>
      </c>
    </row>
    <row r="209" spans="1:17" x14ac:dyDescent="0.35">
      <c r="A209" s="10" t="s">
        <v>31</v>
      </c>
      <c r="B209" s="99">
        <v>1006169.7029547456</v>
      </c>
      <c r="C209" s="99">
        <v>980504.70301276748</v>
      </c>
      <c r="D209" s="99">
        <v>960622.85807318345</v>
      </c>
      <c r="E209" s="99">
        <v>980656.08040681458</v>
      </c>
      <c r="F209" s="99">
        <v>963941.08295383712</v>
      </c>
      <c r="G209" s="99">
        <v>1015464.964191306</v>
      </c>
      <c r="H209" s="99">
        <v>1023355.7908553166</v>
      </c>
      <c r="I209" s="99">
        <v>1012490.7081394861</v>
      </c>
      <c r="J209" s="99">
        <v>1012998.9920313517</v>
      </c>
      <c r="K209" s="99">
        <v>944262.18289548683</v>
      </c>
      <c r="L209" s="99">
        <v>908571.35033210204</v>
      </c>
      <c r="M209" s="99">
        <v>892979.22012782132</v>
      </c>
      <c r="N209" s="99">
        <v>895889.85678780859</v>
      </c>
      <c r="O209" s="99">
        <v>923104.27615927416</v>
      </c>
      <c r="P209" s="99">
        <v>924297.61924594361</v>
      </c>
      <c r="Q209" s="99">
        <v>893681.28573507036</v>
      </c>
    </row>
    <row r="210" spans="1:17" x14ac:dyDescent="0.35">
      <c r="A210" s="13" t="s">
        <v>118</v>
      </c>
      <c r="B210" s="101">
        <v>55459.931082795083</v>
      </c>
      <c r="C210" s="101">
        <v>55421.251425102295</v>
      </c>
      <c r="D210" s="101">
        <v>56206.166654793684</v>
      </c>
      <c r="E210" s="101">
        <v>55443.368005633063</v>
      </c>
      <c r="F210" s="101">
        <v>58830.769181601179</v>
      </c>
      <c r="G210" s="101">
        <v>58976.695891787909</v>
      </c>
      <c r="H210" s="101">
        <v>59343.964614335317</v>
      </c>
      <c r="I210" s="101">
        <v>59220.707079115098</v>
      </c>
      <c r="J210" s="101">
        <v>57701.951306124996</v>
      </c>
      <c r="K210" s="101">
        <v>52858.237214027591</v>
      </c>
      <c r="L210" s="101">
        <v>54193.750177852606</v>
      </c>
      <c r="M210" s="101">
        <v>53688.932455848473</v>
      </c>
      <c r="N210" s="101">
        <v>52533.748112031768</v>
      </c>
      <c r="O210" s="101">
        <v>53037.664337868919</v>
      </c>
      <c r="P210" s="101">
        <v>52374.746137122667</v>
      </c>
      <c r="Q210" s="101">
        <v>52444.244346547304</v>
      </c>
    </row>
    <row r="211" spans="1:17" x14ac:dyDescent="0.35">
      <c r="A211" s="12" t="s">
        <v>35</v>
      </c>
      <c r="B211" s="100">
        <v>3782.8039903069903</v>
      </c>
      <c r="C211" s="100">
        <v>3827.7309388491012</v>
      </c>
      <c r="D211" s="100">
        <v>3834.6146703834961</v>
      </c>
      <c r="E211" s="100">
        <v>3913.7380746559579</v>
      </c>
      <c r="F211" s="100">
        <v>3952.765989638784</v>
      </c>
      <c r="G211" s="100">
        <v>3981.7576796049666</v>
      </c>
      <c r="H211" s="100">
        <v>3961.9791289178729</v>
      </c>
      <c r="I211" s="100">
        <v>4001.4575731477694</v>
      </c>
      <c r="J211" s="100">
        <v>3946.1806688609527</v>
      </c>
      <c r="K211" s="100">
        <v>3959.5500486378705</v>
      </c>
      <c r="L211" s="100">
        <v>4021.5727453455156</v>
      </c>
      <c r="M211" s="100">
        <v>4053.748579887907</v>
      </c>
      <c r="N211" s="100">
        <v>4008.3415486147774</v>
      </c>
      <c r="O211" s="100">
        <v>3995.7226438054545</v>
      </c>
      <c r="P211" s="100">
        <v>4040.0674317679041</v>
      </c>
      <c r="Q211" s="100">
        <v>4024.930001013226</v>
      </c>
    </row>
    <row r="212" spans="1:17" x14ac:dyDescent="0.35">
      <c r="A212" s="10" t="s">
        <v>22</v>
      </c>
      <c r="B212" s="99">
        <v>2360.1206173095293</v>
      </c>
      <c r="C212" s="99">
        <v>2322.7555176168371</v>
      </c>
      <c r="D212" s="99">
        <v>2315.8272861669211</v>
      </c>
      <c r="E212" s="99">
        <v>2293.9844628415308</v>
      </c>
      <c r="F212" s="99">
        <v>2256.5741388305037</v>
      </c>
      <c r="G212" s="99">
        <v>2223.4583821413471</v>
      </c>
      <c r="H212" s="99">
        <v>2185.9863330107773</v>
      </c>
      <c r="I212" s="99">
        <v>2156.8121147257712</v>
      </c>
      <c r="J212" s="99">
        <v>2054.9708466740199</v>
      </c>
      <c r="K212" s="99">
        <v>2037.5574048798755</v>
      </c>
      <c r="L212" s="99">
        <v>2010.5637484548031</v>
      </c>
      <c r="M212" s="99">
        <v>1991.8859302283911</v>
      </c>
      <c r="N212" s="99">
        <v>1955.2324939077109</v>
      </c>
      <c r="O212" s="99">
        <v>1952.2279726402223</v>
      </c>
      <c r="P212" s="99">
        <v>1973.0491815253072</v>
      </c>
      <c r="Q212" s="99">
        <v>1980.0127815801141</v>
      </c>
    </row>
    <row r="213" spans="1:17" x14ac:dyDescent="0.35">
      <c r="A213" s="10" t="s">
        <v>24</v>
      </c>
      <c r="B213" s="99">
        <v>4132.5064289416041</v>
      </c>
      <c r="C213" s="99">
        <v>4171.7758307763697</v>
      </c>
      <c r="D213" s="99">
        <v>4154.6567672985648</v>
      </c>
      <c r="E213" s="99">
        <v>4230.5312508748066</v>
      </c>
      <c r="F213" s="99">
        <v>4252.8892660162037</v>
      </c>
      <c r="G213" s="99">
        <v>4268.8198525805128</v>
      </c>
      <c r="H213" s="99">
        <v>4231.9216686514073</v>
      </c>
      <c r="I213" s="99">
        <v>4255.4770347152898</v>
      </c>
      <c r="J213" s="99">
        <v>4198.022026161615</v>
      </c>
      <c r="K213" s="99">
        <v>4205.3277214760719</v>
      </c>
      <c r="L213" s="99">
        <v>4268.5820883198412</v>
      </c>
      <c r="M213" s="99">
        <v>4295.3483342806376</v>
      </c>
      <c r="N213" s="99">
        <v>4240.210964230937</v>
      </c>
      <c r="O213" s="99">
        <v>4218.6930543594126</v>
      </c>
      <c r="P213" s="99">
        <v>4255.3226250053631</v>
      </c>
      <c r="Q213" s="99">
        <v>4233.196127438724</v>
      </c>
    </row>
    <row r="214" spans="1:17" x14ac:dyDescent="0.35">
      <c r="A214" s="10" t="s">
        <v>26</v>
      </c>
      <c r="B214" s="99">
        <v>1247.844829256306</v>
      </c>
      <c r="C214" s="99">
        <v>1572.1472453064246</v>
      </c>
      <c r="D214" s="99">
        <v>1799.0040445508698</v>
      </c>
      <c r="E214" s="99">
        <v>1901.5792763609488</v>
      </c>
      <c r="F214" s="99">
        <v>1951.4217078705856</v>
      </c>
      <c r="G214" s="99">
        <v>1976.4105510016386</v>
      </c>
      <c r="H214" s="99">
        <v>1996.6606183211914</v>
      </c>
      <c r="I214" s="99">
        <v>2010.6382700904687</v>
      </c>
      <c r="J214" s="99">
        <v>1989.744457344731</v>
      </c>
      <c r="K214" s="99">
        <v>1919.1986719567828</v>
      </c>
      <c r="L214" s="99">
        <v>1928.6594250818841</v>
      </c>
      <c r="M214" s="99">
        <v>1904.8557095956187</v>
      </c>
      <c r="N214" s="99">
        <v>1910.63219209106</v>
      </c>
      <c r="O214" s="99">
        <v>1937.1807892745949</v>
      </c>
      <c r="P214" s="99">
        <v>1904.1248529902341</v>
      </c>
      <c r="Q214" s="99">
        <v>1869.399850724913</v>
      </c>
    </row>
    <row r="215" spans="1:17" x14ac:dyDescent="0.35">
      <c r="A215" s="10" t="s">
        <v>28</v>
      </c>
      <c r="B215" s="99">
        <v>2257.7607297974509</v>
      </c>
      <c r="C215" s="99">
        <v>2262.6059894990262</v>
      </c>
      <c r="D215" s="99">
        <v>2262.6428374535135</v>
      </c>
      <c r="E215" s="99">
        <v>2256.2565148888184</v>
      </c>
      <c r="F215" s="99">
        <v>2256.9311939704849</v>
      </c>
      <c r="G215" s="99">
        <v>2254.5713629126917</v>
      </c>
      <c r="H215" s="99">
        <v>3114.2965775719881</v>
      </c>
      <c r="I215" s="99">
        <v>3377.5045529869176</v>
      </c>
      <c r="J215" s="99">
        <v>3275.3703317095342</v>
      </c>
      <c r="K215" s="99">
        <v>3163.4987468560025</v>
      </c>
      <c r="L215" s="99">
        <v>3023.7251903720771</v>
      </c>
      <c r="M215" s="99">
        <v>2957.8663463320136</v>
      </c>
      <c r="N215" s="99">
        <v>2854.288547008161</v>
      </c>
      <c r="O215" s="99">
        <v>2752.4383367235368</v>
      </c>
      <c r="P215" s="99">
        <v>2712.5462992200519</v>
      </c>
      <c r="Q215" s="99">
        <v>2550.9564672890879</v>
      </c>
    </row>
    <row r="216" spans="1:17" x14ac:dyDescent="0.35">
      <c r="A216" s="10" t="s">
        <v>31</v>
      </c>
      <c r="B216" s="99">
        <v>2193.1039229971925</v>
      </c>
      <c r="C216" s="99">
        <v>2137.7008168974494</v>
      </c>
      <c r="D216" s="99">
        <v>2108.5542083113205</v>
      </c>
      <c r="E216" s="99">
        <v>2080.7022163092988</v>
      </c>
      <c r="F216" s="99">
        <v>2238.9495609087471</v>
      </c>
      <c r="G216" s="99">
        <v>2231.3418512433691</v>
      </c>
      <c r="H216" s="99">
        <v>2201.6290903113941</v>
      </c>
      <c r="I216" s="99">
        <v>2164.1910719648213</v>
      </c>
      <c r="J216" s="99">
        <v>2198.7041519554896</v>
      </c>
      <c r="K216" s="99">
        <v>2190.5640554936695</v>
      </c>
      <c r="L216" s="99">
        <v>2284.430483991192</v>
      </c>
      <c r="M216" s="99">
        <v>2386.9877999784408</v>
      </c>
      <c r="N216" s="99">
        <v>2306.5325621015231</v>
      </c>
      <c r="O216" s="99">
        <v>2242.5210015935313</v>
      </c>
      <c r="P216" s="99">
        <v>2295.4719594327707</v>
      </c>
      <c r="Q216" s="99">
        <v>2319.1252273448631</v>
      </c>
    </row>
    <row r="217" spans="1:17" x14ac:dyDescent="0.35">
      <c r="A217" s="11" t="s">
        <v>37</v>
      </c>
      <c r="B217" s="98">
        <v>278382.65272068011</v>
      </c>
      <c r="C217" s="98">
        <v>281432.94626957172</v>
      </c>
      <c r="D217" s="98">
        <v>285312.31645132008</v>
      </c>
      <c r="E217" s="98">
        <v>284191.29451868922</v>
      </c>
      <c r="F217" s="98">
        <v>307646.51333212893</v>
      </c>
      <c r="G217" s="98">
        <v>313192.42556605901</v>
      </c>
      <c r="H217" s="98">
        <v>316017.6747947142</v>
      </c>
      <c r="I217" s="98">
        <v>326690.25302411796</v>
      </c>
      <c r="J217" s="98">
        <v>316899.73792748369</v>
      </c>
      <c r="K217" s="98">
        <v>288091.52965005423</v>
      </c>
      <c r="L217" s="98">
        <v>298134.3604629623</v>
      </c>
      <c r="M217" s="98">
        <v>294352.96075853339</v>
      </c>
      <c r="N217" s="98">
        <v>288488.40754335624</v>
      </c>
      <c r="O217" s="98">
        <v>292128.44539051852</v>
      </c>
      <c r="P217" s="98">
        <v>289060.86275632976</v>
      </c>
      <c r="Q217" s="98">
        <v>290158.96841867198</v>
      </c>
    </row>
    <row r="218" spans="1:17" x14ac:dyDescent="0.35">
      <c r="A218" s="10" t="s">
        <v>21</v>
      </c>
      <c r="B218" s="97">
        <v>218415.04496366117</v>
      </c>
      <c r="C218" s="97">
        <v>218735.30273321079</v>
      </c>
      <c r="D218" s="97">
        <v>220258.44335140739</v>
      </c>
      <c r="E218" s="97">
        <v>218539.74500647956</v>
      </c>
      <c r="F218" s="97">
        <v>233849.06574680223</v>
      </c>
      <c r="G218" s="97">
        <v>237818.13970958788</v>
      </c>
      <c r="H218" s="97">
        <v>238132.20690729833</v>
      </c>
      <c r="I218" s="97">
        <v>246964.32897231015</v>
      </c>
      <c r="J218" s="97">
        <v>239161.41372895654</v>
      </c>
      <c r="K218" s="97">
        <v>217390.04790466902</v>
      </c>
      <c r="L218" s="97">
        <v>221926.28840834685</v>
      </c>
      <c r="M218" s="97">
        <v>218838.26867478937</v>
      </c>
      <c r="N218" s="97">
        <v>211458.8147664078</v>
      </c>
      <c r="O218" s="97">
        <v>210794.6946000639</v>
      </c>
      <c r="P218" s="97">
        <v>207851.67083863041</v>
      </c>
      <c r="Q218" s="97">
        <v>209905.37096287828</v>
      </c>
    </row>
    <row r="219" spans="1:17" x14ac:dyDescent="0.35">
      <c r="A219" s="9" t="s">
        <v>38</v>
      </c>
      <c r="B219" s="96">
        <v>1182663.8834929112</v>
      </c>
      <c r="C219" s="96">
        <v>1183121.3214902971</v>
      </c>
      <c r="D219" s="96">
        <v>1192080.5605456277</v>
      </c>
      <c r="E219" s="96">
        <v>1187587.7818991619</v>
      </c>
      <c r="F219" s="96">
        <v>1174275.1403056122</v>
      </c>
      <c r="G219" s="96">
        <v>1174998.8729538375</v>
      </c>
      <c r="H219" s="96">
        <v>1184850.4782423512</v>
      </c>
      <c r="I219" s="96">
        <v>1186881.2497044078</v>
      </c>
      <c r="J219" s="96">
        <v>1171909.7875773059</v>
      </c>
      <c r="K219" s="96">
        <v>1157675.9056466031</v>
      </c>
      <c r="L219" s="96">
        <v>1195335.6886198667</v>
      </c>
      <c r="M219" s="96">
        <v>1191169.2026780283</v>
      </c>
      <c r="N219" s="96">
        <v>1187283.9042589273</v>
      </c>
      <c r="O219" s="96">
        <v>1189122.9021907249</v>
      </c>
      <c r="P219" s="96">
        <v>1191466.4871402818</v>
      </c>
      <c r="Q219" s="96">
        <v>1182193.5070482695</v>
      </c>
    </row>
    <row r="221" spans="1:17" x14ac:dyDescent="0.35">
      <c r="A221" s="14" t="s">
        <v>54</v>
      </c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</row>
    <row r="222" spans="1:17" x14ac:dyDescent="0.35">
      <c r="A222" s="13" t="s">
        <v>55</v>
      </c>
      <c r="B222" s="94">
        <v>1</v>
      </c>
      <c r="C222" s="94">
        <v>1</v>
      </c>
      <c r="D222" s="94">
        <v>1</v>
      </c>
      <c r="E222" s="94">
        <v>1</v>
      </c>
      <c r="F222" s="94">
        <v>1</v>
      </c>
      <c r="G222" s="94">
        <v>1</v>
      </c>
      <c r="H222" s="94">
        <v>1</v>
      </c>
      <c r="I222" s="94">
        <v>1</v>
      </c>
      <c r="J222" s="94">
        <v>1</v>
      </c>
      <c r="K222" s="94">
        <v>1</v>
      </c>
      <c r="L222" s="94">
        <v>1</v>
      </c>
      <c r="M222" s="94">
        <v>1</v>
      </c>
      <c r="N222" s="94">
        <v>1</v>
      </c>
      <c r="O222" s="94">
        <v>1</v>
      </c>
      <c r="P222" s="94">
        <v>1</v>
      </c>
      <c r="Q222" s="94">
        <v>1</v>
      </c>
    </row>
    <row r="223" spans="1:17" x14ac:dyDescent="0.35">
      <c r="A223" s="93" t="s">
        <v>18</v>
      </c>
      <c r="B223" s="92">
        <v>2.1014038252386288E-2</v>
      </c>
      <c r="C223" s="92">
        <v>2.1483070495110564E-2</v>
      </c>
      <c r="D223" s="92">
        <v>2.1511588152508261E-2</v>
      </c>
      <c r="E223" s="92">
        <v>2.1930842259673792E-2</v>
      </c>
      <c r="F223" s="92">
        <v>2.2442096638256571E-2</v>
      </c>
      <c r="G223" s="92">
        <v>2.3199564260678002E-2</v>
      </c>
      <c r="H223" s="92">
        <v>2.2931085331114143E-2</v>
      </c>
      <c r="I223" s="92">
        <v>2.1887327854223208E-2</v>
      </c>
      <c r="J223" s="92">
        <v>2.2777833028066401E-2</v>
      </c>
      <c r="K223" s="92">
        <v>2.2058118131847226E-2</v>
      </c>
      <c r="L223" s="92">
        <v>2.2603794828013599E-2</v>
      </c>
      <c r="M223" s="92">
        <v>2.3254190244592028E-2</v>
      </c>
      <c r="N223" s="92">
        <v>2.3736791137636465E-2</v>
      </c>
      <c r="O223" s="92">
        <v>2.344307201937175E-2</v>
      </c>
      <c r="P223" s="92">
        <v>2.3634728010962898E-2</v>
      </c>
      <c r="Q223" s="92">
        <v>2.3120773977345493E-2</v>
      </c>
    </row>
    <row r="224" spans="1:17" x14ac:dyDescent="0.35">
      <c r="A224" s="89" t="s">
        <v>20</v>
      </c>
      <c r="B224" s="88">
        <v>0.86776678858474288</v>
      </c>
      <c r="C224" s="88">
        <v>0.86944332588750584</v>
      </c>
      <c r="D224" s="88">
        <v>0.87256612901789155</v>
      </c>
      <c r="E224" s="88">
        <v>0.87170262072809401</v>
      </c>
      <c r="F224" s="88">
        <v>0.87222898561269491</v>
      </c>
      <c r="G224" s="88">
        <v>0.87083930861274672</v>
      </c>
      <c r="H224" s="88">
        <v>0.87231392975095767</v>
      </c>
      <c r="I224" s="88">
        <v>0.87211055990202646</v>
      </c>
      <c r="J224" s="88">
        <v>0.86967516816021817</v>
      </c>
      <c r="K224" s="88">
        <v>0.87550738632517922</v>
      </c>
      <c r="L224" s="88">
        <v>0.87481425458195283</v>
      </c>
      <c r="M224" s="88">
        <v>0.87321118542695508</v>
      </c>
      <c r="N224" s="88">
        <v>0.87160105082230033</v>
      </c>
      <c r="O224" s="88">
        <v>0.87342784722881384</v>
      </c>
      <c r="P224" s="88">
        <v>0.87539623641855646</v>
      </c>
      <c r="Q224" s="88">
        <v>0.87600691967370459</v>
      </c>
    </row>
    <row r="225" spans="1:17" x14ac:dyDescent="0.35">
      <c r="A225" s="91" t="s">
        <v>22</v>
      </c>
      <c r="B225" s="90">
        <v>0.60383540294337779</v>
      </c>
      <c r="C225" s="90">
        <v>0.58525436349890503</v>
      </c>
      <c r="D225" s="90">
        <v>0.56800983018387219</v>
      </c>
      <c r="E225" s="90">
        <v>0.54470299668746969</v>
      </c>
      <c r="F225" s="90">
        <v>0.5163523321209621</v>
      </c>
      <c r="G225" s="90">
        <v>0.49683153561618848</v>
      </c>
      <c r="H225" s="90">
        <v>0.46894360761629983</v>
      </c>
      <c r="I225" s="90">
        <v>0.45144290906421092</v>
      </c>
      <c r="J225" s="90">
        <v>0.4339918238219217</v>
      </c>
      <c r="K225" s="90">
        <v>0.42381927305209044</v>
      </c>
      <c r="L225" s="90">
        <v>0.40978906161450879</v>
      </c>
      <c r="M225" s="90">
        <v>0.39661198205649101</v>
      </c>
      <c r="N225" s="90">
        <v>0.37924769520212531</v>
      </c>
      <c r="O225" s="90">
        <v>0.36808157279522874</v>
      </c>
      <c r="P225" s="90">
        <v>0.35786902512964469</v>
      </c>
      <c r="Q225" s="90">
        <v>0.34986499629808232</v>
      </c>
    </row>
    <row r="226" spans="1:17" x14ac:dyDescent="0.35">
      <c r="A226" s="91" t="s">
        <v>24</v>
      </c>
      <c r="B226" s="90">
        <v>0.24438248133777191</v>
      </c>
      <c r="C226" s="90">
        <v>0.26422310773661839</v>
      </c>
      <c r="D226" s="90">
        <v>0.28391114387367355</v>
      </c>
      <c r="E226" s="90">
        <v>0.30566080025061471</v>
      </c>
      <c r="F226" s="90">
        <v>0.33373912476935247</v>
      </c>
      <c r="G226" s="90">
        <v>0.35115440399895703</v>
      </c>
      <c r="H226" s="90">
        <v>0.38055647457832054</v>
      </c>
      <c r="I226" s="90">
        <v>0.39759060557676396</v>
      </c>
      <c r="J226" s="90">
        <v>0.41219499607132398</v>
      </c>
      <c r="K226" s="90">
        <v>0.42656908799087628</v>
      </c>
      <c r="L226" s="90">
        <v>0.4382481172832588</v>
      </c>
      <c r="M226" s="90">
        <v>0.45023190876857067</v>
      </c>
      <c r="N226" s="90">
        <v>0.46605307393097595</v>
      </c>
      <c r="O226" s="90">
        <v>0.47632252107307199</v>
      </c>
      <c r="P226" s="90">
        <v>0.48832221749802657</v>
      </c>
      <c r="Q226" s="90">
        <v>0.49580626793969429</v>
      </c>
    </row>
    <row r="227" spans="1:17" x14ac:dyDescent="0.35">
      <c r="A227" s="91" t="s">
        <v>26</v>
      </c>
      <c r="B227" s="90">
        <v>1.8019209712401479E-2</v>
      </c>
      <c r="C227" s="90">
        <v>1.8285666267664001E-2</v>
      </c>
      <c r="D227" s="90">
        <v>1.8995124858095978E-2</v>
      </c>
      <c r="E227" s="90">
        <v>1.9739728657807327E-2</v>
      </c>
      <c r="F227" s="90">
        <v>2.0523788976331097E-2</v>
      </c>
      <c r="G227" s="90">
        <v>2.0942068949087976E-2</v>
      </c>
      <c r="H227" s="90">
        <v>2.0653558087678724E-2</v>
      </c>
      <c r="I227" s="90">
        <v>2.0692597088194622E-2</v>
      </c>
      <c r="J227" s="90">
        <v>2.0802571377699579E-2</v>
      </c>
      <c r="K227" s="90">
        <v>2.1980116971630402E-2</v>
      </c>
      <c r="L227" s="90">
        <v>2.304362876069381E-2</v>
      </c>
      <c r="M227" s="90">
        <v>2.2487918732445576E-2</v>
      </c>
      <c r="N227" s="90">
        <v>2.2229931450810363E-2</v>
      </c>
      <c r="O227" s="90">
        <v>2.4274674694537098E-2</v>
      </c>
      <c r="P227" s="90">
        <v>2.3921550477293135E-2</v>
      </c>
      <c r="Q227" s="90">
        <v>2.4295028997447638E-2</v>
      </c>
    </row>
    <row r="228" spans="1:17" x14ac:dyDescent="0.35">
      <c r="A228" s="91" t="s">
        <v>28</v>
      </c>
      <c r="B228" s="90">
        <v>1.5296945911917196E-3</v>
      </c>
      <c r="C228" s="90">
        <v>1.6801883843184336E-3</v>
      </c>
      <c r="D228" s="90">
        <v>1.6500301022498349E-3</v>
      </c>
      <c r="E228" s="90">
        <v>1.5990759119077944E-3</v>
      </c>
      <c r="F228" s="90">
        <v>1.6137105784095448E-3</v>
      </c>
      <c r="G228" s="90">
        <v>1.9112676575982891E-3</v>
      </c>
      <c r="H228" s="90">
        <v>2.1601030591904017E-3</v>
      </c>
      <c r="I228" s="90">
        <v>2.3841673647975376E-3</v>
      </c>
      <c r="J228" s="90">
        <v>2.6801147237136762E-3</v>
      </c>
      <c r="K228" s="90">
        <v>3.1280291436122879E-3</v>
      </c>
      <c r="L228" s="90">
        <v>3.6963387019004587E-3</v>
      </c>
      <c r="M228" s="90">
        <v>3.7750332795207864E-3</v>
      </c>
      <c r="N228" s="90">
        <v>3.8872774077052447E-3</v>
      </c>
      <c r="O228" s="90">
        <v>4.39590558011437E-3</v>
      </c>
      <c r="P228" s="90">
        <v>4.6175110330043496E-3</v>
      </c>
      <c r="Q228" s="90">
        <v>4.9021940555712745E-3</v>
      </c>
    </row>
    <row r="229" spans="1:17" x14ac:dyDescent="0.35">
      <c r="A229" s="91" t="s">
        <v>30</v>
      </c>
      <c r="B229" s="90">
        <v>0</v>
      </c>
      <c r="C229" s="90">
        <v>0</v>
      </c>
      <c r="D229" s="90">
        <v>0</v>
      </c>
      <c r="E229" s="90">
        <v>0</v>
      </c>
      <c r="F229" s="90">
        <v>0</v>
      </c>
      <c r="G229" s="90">
        <v>0</v>
      </c>
      <c r="H229" s="90">
        <v>0</v>
      </c>
      <c r="I229" s="90">
        <v>0</v>
      </c>
      <c r="J229" s="90">
        <v>5.6877711746248895E-7</v>
      </c>
      <c r="K229" s="90">
        <v>6.987100459194172E-7</v>
      </c>
      <c r="L229" s="90">
        <v>1.3900623940992665E-6</v>
      </c>
      <c r="M229" s="90">
        <v>2.1860156746325284E-6</v>
      </c>
      <c r="N229" s="90">
        <v>2.0721031916524315E-5</v>
      </c>
      <c r="O229" s="90">
        <v>8.6991312653058507E-5</v>
      </c>
      <c r="P229" s="90">
        <v>2.680533229865652E-4</v>
      </c>
      <c r="Q229" s="90">
        <v>5.3777047177022859E-4</v>
      </c>
    </row>
    <row r="230" spans="1:17" x14ac:dyDescent="0.35">
      <c r="A230" s="91" t="s">
        <v>31</v>
      </c>
      <c r="B230" s="90">
        <v>0</v>
      </c>
      <c r="C230" s="90">
        <v>0</v>
      </c>
      <c r="D230" s="90">
        <v>0</v>
      </c>
      <c r="E230" s="90">
        <v>1.9220294589545381E-8</v>
      </c>
      <c r="F230" s="90">
        <v>2.9167639412335438E-8</v>
      </c>
      <c r="G230" s="90">
        <v>3.2390914926062108E-8</v>
      </c>
      <c r="H230" s="90">
        <v>1.8640946807959623E-7</v>
      </c>
      <c r="I230" s="90">
        <v>2.8080805956857313E-7</v>
      </c>
      <c r="J230" s="90">
        <v>5.0933884418474185E-6</v>
      </c>
      <c r="K230" s="90">
        <v>1.0180456923744433E-5</v>
      </c>
      <c r="L230" s="90">
        <v>3.5718159196624768E-5</v>
      </c>
      <c r="M230" s="90">
        <v>1.0215657425238778E-4</v>
      </c>
      <c r="N230" s="90">
        <v>1.6235179876689481E-4</v>
      </c>
      <c r="O230" s="90">
        <v>2.6618177320857864E-4</v>
      </c>
      <c r="P230" s="90">
        <v>3.9787895760132219E-4</v>
      </c>
      <c r="Q230" s="90">
        <v>6.0066191113892652E-4</v>
      </c>
    </row>
    <row r="231" spans="1:17" x14ac:dyDescent="0.35">
      <c r="A231" s="89" t="s">
        <v>32</v>
      </c>
      <c r="B231" s="88">
        <v>0.11121917316287078</v>
      </c>
      <c r="C231" s="88">
        <v>0.10907360361738373</v>
      </c>
      <c r="D231" s="88">
        <v>0.10592228282960013</v>
      </c>
      <c r="E231" s="88">
        <v>0.10636653701223213</v>
      </c>
      <c r="F231" s="88">
        <v>0.10532891774904853</v>
      </c>
      <c r="G231" s="88">
        <v>0.10596112712657525</v>
      </c>
      <c r="H231" s="88">
        <v>0.10475498491792833</v>
      </c>
      <c r="I231" s="88">
        <v>0.10600211224375032</v>
      </c>
      <c r="J231" s="88">
        <v>0.10754699881171534</v>
      </c>
      <c r="K231" s="88">
        <v>0.10243449554297349</v>
      </c>
      <c r="L231" s="88">
        <v>0.10258195059003357</v>
      </c>
      <c r="M231" s="88">
        <v>0.10353462432845292</v>
      </c>
      <c r="N231" s="88">
        <v>0.10466215804006315</v>
      </c>
      <c r="O231" s="88">
        <v>0.10312908075181446</v>
      </c>
      <c r="P231" s="88">
        <v>0.10096903557048063</v>
      </c>
      <c r="Q231" s="88">
        <v>0.10087230634894979</v>
      </c>
    </row>
    <row r="232" spans="1:17" x14ac:dyDescent="0.35">
      <c r="A232" s="91" t="s">
        <v>22</v>
      </c>
      <c r="B232" s="90">
        <v>5.0771458584294537E-4</v>
      </c>
      <c r="C232" s="90">
        <v>4.712899989265404E-4</v>
      </c>
      <c r="D232" s="90">
        <v>4.4404421649668478E-4</v>
      </c>
      <c r="E232" s="90">
        <v>3.7488268690928173E-4</v>
      </c>
      <c r="F232" s="90">
        <v>3.3260576933116445E-4</v>
      </c>
      <c r="G232" s="90">
        <v>2.9942151173737157E-4</v>
      </c>
      <c r="H232" s="90">
        <v>2.672369199932507E-4</v>
      </c>
      <c r="I232" s="90">
        <v>2.4103834593897127E-4</v>
      </c>
      <c r="J232" s="90">
        <v>2.2277465129715761E-4</v>
      </c>
      <c r="K232" s="90">
        <v>1.9301451292264729E-4</v>
      </c>
      <c r="L232" s="90">
        <v>1.7656009873026973E-4</v>
      </c>
      <c r="M232" s="90">
        <v>1.6212667011440048E-4</v>
      </c>
      <c r="N232" s="90">
        <v>1.4987555956652216E-4</v>
      </c>
      <c r="O232" s="90">
        <v>1.5547935752575299E-4</v>
      </c>
      <c r="P232" s="90">
        <v>1.2711110314006068E-4</v>
      </c>
      <c r="Q232" s="90">
        <v>1.1429383486545422E-4</v>
      </c>
    </row>
    <row r="233" spans="1:17" x14ac:dyDescent="0.35">
      <c r="A233" s="91" t="s">
        <v>24</v>
      </c>
      <c r="B233" s="90">
        <v>0.10958507898414227</v>
      </c>
      <c r="C233" s="90">
        <v>0.10716083210162791</v>
      </c>
      <c r="D233" s="90">
        <v>0.10403376219006542</v>
      </c>
      <c r="E233" s="90">
        <v>0.10412824333643127</v>
      </c>
      <c r="F233" s="90">
        <v>0.10287113985214473</v>
      </c>
      <c r="G233" s="90">
        <v>0.10326249803101351</v>
      </c>
      <c r="H233" s="90">
        <v>0.10167166501290495</v>
      </c>
      <c r="I233" s="90">
        <v>0.10268273993593074</v>
      </c>
      <c r="J233" s="90">
        <v>0.10408523920984029</v>
      </c>
      <c r="K233" s="90">
        <v>9.8648989962488109E-2</v>
      </c>
      <c r="L233" s="90">
        <v>9.8468936157602438E-2</v>
      </c>
      <c r="M233" s="90">
        <v>9.8962323603401445E-2</v>
      </c>
      <c r="N233" s="90">
        <v>9.9530699596953709E-2</v>
      </c>
      <c r="O233" s="90">
        <v>9.7781834778816107E-2</v>
      </c>
      <c r="P233" s="90">
        <v>9.5596211277300253E-2</v>
      </c>
      <c r="Q233" s="90">
        <v>9.3733737420785071E-2</v>
      </c>
    </row>
    <row r="234" spans="1:17" x14ac:dyDescent="0.35">
      <c r="A234" s="91" t="s">
        <v>26</v>
      </c>
      <c r="B234" s="90">
        <v>1.6688186378801048E-4</v>
      </c>
      <c r="C234" s="90">
        <v>1.5146703839476308E-4</v>
      </c>
      <c r="D234" s="90">
        <v>1.3471095954354913E-4</v>
      </c>
      <c r="E234" s="90">
        <v>1.2996732856672435E-4</v>
      </c>
      <c r="F234" s="90">
        <v>2.7550649670228354E-4</v>
      </c>
      <c r="G234" s="90">
        <v>2.6541168877443181E-4</v>
      </c>
      <c r="H234" s="90">
        <v>2.6121527364093665E-4</v>
      </c>
      <c r="I234" s="90">
        <v>2.574159611766921E-4</v>
      </c>
      <c r="J234" s="90">
        <v>2.6126523301264163E-4</v>
      </c>
      <c r="K234" s="90">
        <v>2.5294033831017106E-4</v>
      </c>
      <c r="L234" s="90">
        <v>2.4838900039554743E-4</v>
      </c>
      <c r="M234" s="90">
        <v>2.3585886662363286E-4</v>
      </c>
      <c r="N234" s="90">
        <v>2.3112406225798602E-4</v>
      </c>
      <c r="O234" s="90">
        <v>2.1724899453897897E-4</v>
      </c>
      <c r="P234" s="90">
        <v>2.1438843642732831E-4</v>
      </c>
      <c r="Q234" s="90">
        <v>1.8245792662528358E-4</v>
      </c>
    </row>
    <row r="235" spans="1:17" x14ac:dyDescent="0.35">
      <c r="A235" s="91" t="s">
        <v>28</v>
      </c>
      <c r="B235" s="90">
        <v>6.0950699150141385E-4</v>
      </c>
      <c r="C235" s="90">
        <v>9.4376149733745008E-4</v>
      </c>
      <c r="D235" s="90">
        <v>9.6911195433793359E-4</v>
      </c>
      <c r="E235" s="90">
        <v>1.397651533612996E-3</v>
      </c>
      <c r="F235" s="90">
        <v>1.5221797274607234E-3</v>
      </c>
      <c r="G235" s="90">
        <v>1.70795807149924E-3</v>
      </c>
      <c r="H235" s="90">
        <v>2.1372950266454411E-3</v>
      </c>
      <c r="I235" s="90">
        <v>2.4158100628488433E-3</v>
      </c>
      <c r="J235" s="90">
        <v>2.5656292168611573E-3</v>
      </c>
      <c r="K235" s="90">
        <v>2.9496667823029573E-3</v>
      </c>
      <c r="L235" s="90">
        <v>3.2496614959490332E-3</v>
      </c>
      <c r="M235" s="90">
        <v>3.7221487508144954E-3</v>
      </c>
      <c r="N235" s="90">
        <v>4.2893782852933358E-3</v>
      </c>
      <c r="O235" s="90">
        <v>4.3048324503385076E-3</v>
      </c>
      <c r="P235" s="90">
        <v>4.3790054329201399E-3</v>
      </c>
      <c r="Q235" s="90">
        <v>6.1587700357403933E-3</v>
      </c>
    </row>
    <row r="236" spans="1:17" x14ac:dyDescent="0.35">
      <c r="A236" s="91" t="s">
        <v>31</v>
      </c>
      <c r="B236" s="90">
        <v>3.4999073759613928E-4</v>
      </c>
      <c r="C236" s="90">
        <v>3.4625298109705946E-4</v>
      </c>
      <c r="D236" s="90">
        <v>3.4065350915652852E-4</v>
      </c>
      <c r="E236" s="90">
        <v>3.3579212671185315E-4</v>
      </c>
      <c r="F236" s="90">
        <v>3.2748590340961234E-4</v>
      </c>
      <c r="G236" s="90">
        <v>4.2583782355069512E-4</v>
      </c>
      <c r="H236" s="90">
        <v>4.1757268474373242E-4</v>
      </c>
      <c r="I236" s="90">
        <v>4.0510793785504513E-4</v>
      </c>
      <c r="J236" s="90">
        <v>4.1209050070407433E-4</v>
      </c>
      <c r="K236" s="90">
        <v>3.8988394694961296E-4</v>
      </c>
      <c r="L236" s="90">
        <v>4.3840383735629874E-4</v>
      </c>
      <c r="M236" s="90">
        <v>4.5216643749895947E-4</v>
      </c>
      <c r="N236" s="90">
        <v>4.610805359915832E-4</v>
      </c>
      <c r="O236" s="90">
        <v>6.6968517059511198E-4</v>
      </c>
      <c r="P236" s="90">
        <v>6.5231932069282749E-4</v>
      </c>
      <c r="Q236" s="90">
        <v>6.8304713093359155E-4</v>
      </c>
    </row>
    <row r="237" spans="1:17" x14ac:dyDescent="0.35">
      <c r="A237" s="13" t="s">
        <v>56</v>
      </c>
      <c r="B237" s="94">
        <v>1</v>
      </c>
      <c r="C237" s="94">
        <v>1</v>
      </c>
      <c r="D237" s="94">
        <v>1</v>
      </c>
      <c r="E237" s="94">
        <v>1</v>
      </c>
      <c r="F237" s="94">
        <v>1</v>
      </c>
      <c r="G237" s="94">
        <v>1</v>
      </c>
      <c r="H237" s="94">
        <v>1</v>
      </c>
      <c r="I237" s="94">
        <v>1</v>
      </c>
      <c r="J237" s="94">
        <v>1</v>
      </c>
      <c r="K237" s="94">
        <v>1</v>
      </c>
      <c r="L237" s="94">
        <v>1</v>
      </c>
      <c r="M237" s="94">
        <v>1</v>
      </c>
      <c r="N237" s="94">
        <v>1</v>
      </c>
      <c r="O237" s="94">
        <v>1</v>
      </c>
      <c r="P237" s="94">
        <v>1</v>
      </c>
      <c r="Q237" s="94">
        <v>1</v>
      </c>
    </row>
    <row r="238" spans="1:17" x14ac:dyDescent="0.35">
      <c r="A238" s="93" t="s">
        <v>35</v>
      </c>
      <c r="B238" s="92">
        <v>5.5371789079080982E-2</v>
      </c>
      <c r="C238" s="92">
        <v>5.6230036525613536E-2</v>
      </c>
      <c r="D238" s="92">
        <v>5.5530363093509796E-2</v>
      </c>
      <c r="E238" s="92">
        <v>5.7611740588519006E-2</v>
      </c>
      <c r="F238" s="92">
        <v>5.5047624776284672E-2</v>
      </c>
      <c r="G238" s="92">
        <v>5.5506307676013222E-2</v>
      </c>
      <c r="H238" s="92">
        <v>5.4914230325523457E-2</v>
      </c>
      <c r="I238" s="92">
        <v>5.6006067902219847E-2</v>
      </c>
      <c r="J238" s="92">
        <v>5.6641906273941708E-2</v>
      </c>
      <c r="K238" s="92">
        <v>6.2017153842316243E-2</v>
      </c>
      <c r="L238" s="92">
        <v>6.1548421937598845E-2</v>
      </c>
      <c r="M238" s="92">
        <v>6.2594671631182278E-2</v>
      </c>
      <c r="N238" s="92">
        <v>6.3285330257223368E-2</v>
      </c>
      <c r="O238" s="92">
        <v>6.2514561890835915E-2</v>
      </c>
      <c r="P238" s="92">
        <v>6.4056457816351331E-2</v>
      </c>
      <c r="Q238" s="92">
        <v>6.3759816428976462E-2</v>
      </c>
    </row>
    <row r="239" spans="1:17" x14ac:dyDescent="0.35">
      <c r="A239" s="91" t="s">
        <v>22</v>
      </c>
      <c r="B239" s="90">
        <v>6.4225897796616463E-3</v>
      </c>
      <c r="C239" s="90">
        <v>5.956988667932166E-3</v>
      </c>
      <c r="D239" s="90">
        <v>5.4064115369725774E-3</v>
      </c>
      <c r="E239" s="90">
        <v>5.0821938559114464E-3</v>
      </c>
      <c r="F239" s="90">
        <v>4.3213388440791244E-3</v>
      </c>
      <c r="G239" s="90">
        <v>3.9510138784777877E-3</v>
      </c>
      <c r="H239" s="90">
        <v>3.594965370188078E-3</v>
      </c>
      <c r="I239" s="90">
        <v>3.2754606691813835E-3</v>
      </c>
      <c r="J239" s="90">
        <v>3.0954145071223683E-3</v>
      </c>
      <c r="K239" s="90">
        <v>3.1927381373871664E-3</v>
      </c>
      <c r="L239" s="90">
        <v>2.9387502148316095E-3</v>
      </c>
      <c r="M239" s="90">
        <v>2.7853784403865968E-3</v>
      </c>
      <c r="N239" s="90">
        <v>2.687402406218896E-3</v>
      </c>
      <c r="O239" s="90">
        <v>2.5628518560956793E-3</v>
      </c>
      <c r="P239" s="90">
        <v>2.4664157632728824E-3</v>
      </c>
      <c r="Q239" s="90">
        <v>2.3964992285326007E-3</v>
      </c>
    </row>
    <row r="240" spans="1:17" x14ac:dyDescent="0.35">
      <c r="A240" s="91" t="s">
        <v>24</v>
      </c>
      <c r="B240" s="90">
        <v>4.8809852643674746E-2</v>
      </c>
      <c r="C240" s="90">
        <v>5.0074894720825866E-2</v>
      </c>
      <c r="D240" s="90">
        <v>4.9855606575979088E-2</v>
      </c>
      <c r="E240" s="90">
        <v>5.2218747112044397E-2</v>
      </c>
      <c r="F240" s="90">
        <v>5.0417013106114773E-2</v>
      </c>
      <c r="G240" s="90">
        <v>5.1231996191142666E-2</v>
      </c>
      <c r="H240" s="90">
        <v>5.0946992756835854E-2</v>
      </c>
      <c r="I240" s="90">
        <v>5.2353320233952547E-2</v>
      </c>
      <c r="J240" s="90">
        <v>5.3136478533300412E-2</v>
      </c>
      <c r="K240" s="90">
        <v>5.8356241230916039E-2</v>
      </c>
      <c r="L240" s="90">
        <v>5.8113774561628834E-2</v>
      </c>
      <c r="M240" s="90">
        <v>5.9298787589504298E-2</v>
      </c>
      <c r="N240" s="90">
        <v>6.0067713570930104E-2</v>
      </c>
      <c r="O240" s="90">
        <v>5.9418258906128195E-2</v>
      </c>
      <c r="P240" s="90">
        <v>6.1028864868304236E-2</v>
      </c>
      <c r="Q240" s="90">
        <v>6.0807674772282154E-2</v>
      </c>
    </row>
    <row r="241" spans="1:17" x14ac:dyDescent="0.35">
      <c r="A241" s="91" t="s">
        <v>26</v>
      </c>
      <c r="B241" s="90">
        <v>1.2122134865515124E-4</v>
      </c>
      <c r="C241" s="90">
        <v>1.778276127948191E-4</v>
      </c>
      <c r="D241" s="90">
        <v>2.4588869274214516E-4</v>
      </c>
      <c r="E241" s="90">
        <v>2.8539456779571676E-4</v>
      </c>
      <c r="F241" s="90">
        <v>2.814454297021659E-4</v>
      </c>
      <c r="G241" s="90">
        <v>2.9322600875666944E-4</v>
      </c>
      <c r="H241" s="90">
        <v>3.1342523312066355E-4</v>
      </c>
      <c r="I241" s="90">
        <v>3.0849620913481608E-4</v>
      </c>
      <c r="J241" s="90">
        <v>3.2141885554350916E-4</v>
      </c>
      <c r="K241" s="90">
        <v>3.4005492535127174E-4</v>
      </c>
      <c r="L241" s="90">
        <v>3.388078626533093E-4</v>
      </c>
      <c r="M241" s="90">
        <v>3.4232970890880822E-4</v>
      </c>
      <c r="N241" s="90">
        <v>3.4864526615839135E-4</v>
      </c>
      <c r="O241" s="90">
        <v>3.39571051390257E-4</v>
      </c>
      <c r="P241" s="90">
        <v>3.4452500836010339E-4</v>
      </c>
      <c r="Q241" s="90">
        <v>3.2589455319685488E-4</v>
      </c>
    </row>
    <row r="242" spans="1:17" x14ac:dyDescent="0.35">
      <c r="A242" s="91" t="s">
        <v>28</v>
      </c>
      <c r="B242" s="90">
        <v>1.083950083624643E-5</v>
      </c>
      <c r="C242" s="90">
        <v>1.2486437554600508E-5</v>
      </c>
      <c r="D242" s="90">
        <v>1.4614290867341952E-5</v>
      </c>
      <c r="E242" s="90">
        <v>1.7556570473352442E-5</v>
      </c>
      <c r="F242" s="90">
        <v>1.8589031404632968E-5</v>
      </c>
      <c r="G242" s="90">
        <v>2.122963898723493E-5</v>
      </c>
      <c r="H242" s="90">
        <v>5.0249364819312332E-5</v>
      </c>
      <c r="I242" s="90">
        <v>6.0444853527674231E-5</v>
      </c>
      <c r="J242" s="90">
        <v>8.0526694169982897E-5</v>
      </c>
      <c r="K242" s="90">
        <v>1.1880634793820075E-4</v>
      </c>
      <c r="L242" s="90">
        <v>1.4789710865983896E-4</v>
      </c>
      <c r="M242" s="90">
        <v>1.5706292073220423E-4</v>
      </c>
      <c r="N242" s="90">
        <v>1.6182330343068456E-4</v>
      </c>
      <c r="O242" s="90">
        <v>1.6557085833258483E-4</v>
      </c>
      <c r="P242" s="90">
        <v>1.7689147318075647E-4</v>
      </c>
      <c r="Q242" s="90">
        <v>1.7869603581026109E-4</v>
      </c>
    </row>
    <row r="243" spans="1:17" x14ac:dyDescent="0.35">
      <c r="A243" s="91" t="s">
        <v>31</v>
      </c>
      <c r="B243" s="90">
        <v>2.2991981834583598E-6</v>
      </c>
      <c r="C243" s="90">
        <v>2.5010905332276371E-6</v>
      </c>
      <c r="D243" s="90">
        <v>2.5453317829014314E-6</v>
      </c>
      <c r="E243" s="90">
        <v>2.5404269274821064E-6</v>
      </c>
      <c r="F243" s="90">
        <v>3.2103578141441111E-6</v>
      </c>
      <c r="G243" s="90">
        <v>3.1752377354214343E-6</v>
      </c>
      <c r="H243" s="90">
        <v>3.1586075241751447E-6</v>
      </c>
      <c r="I243" s="90">
        <v>3.1471024950273166E-6</v>
      </c>
      <c r="J243" s="90">
        <v>2.9807685983260384E-6</v>
      </c>
      <c r="K243" s="90">
        <v>3.0879462405117948E-6</v>
      </c>
      <c r="L243" s="90">
        <v>3.1685785792424949E-6</v>
      </c>
      <c r="M243" s="90">
        <v>3.8325957957564111E-6</v>
      </c>
      <c r="N243" s="90">
        <v>6.7236843199484246E-6</v>
      </c>
      <c r="O243" s="90">
        <v>9.6898176676334508E-6</v>
      </c>
      <c r="P243" s="90">
        <v>1.3508294337367035E-5</v>
      </c>
      <c r="Q243" s="90">
        <v>1.7434270505572646E-5</v>
      </c>
    </row>
    <row r="244" spans="1:17" x14ac:dyDescent="0.35">
      <c r="A244" s="89" t="s">
        <v>37</v>
      </c>
      <c r="B244" s="88">
        <v>0.94462821092091898</v>
      </c>
      <c r="C244" s="88">
        <v>0.94376996347438635</v>
      </c>
      <c r="D244" s="88">
        <v>0.94446963690649022</v>
      </c>
      <c r="E244" s="88">
        <v>0.94238825941148097</v>
      </c>
      <c r="F244" s="88">
        <v>0.94495237522371534</v>
      </c>
      <c r="G244" s="88">
        <v>0.94449369232398683</v>
      </c>
      <c r="H244" s="88">
        <v>0.94508576967447655</v>
      </c>
      <c r="I244" s="88">
        <v>0.94399393209778015</v>
      </c>
      <c r="J244" s="88">
        <v>0.94335809372605828</v>
      </c>
      <c r="K244" s="88">
        <v>0.93798284615768368</v>
      </c>
      <c r="L244" s="88">
        <v>0.9384515780624012</v>
      </c>
      <c r="M244" s="88">
        <v>0.93740532836881763</v>
      </c>
      <c r="N244" s="88">
        <v>0.93671466974277673</v>
      </c>
      <c r="O244" s="88">
        <v>0.93748543810916407</v>
      </c>
      <c r="P244" s="88">
        <v>0.93594354218364861</v>
      </c>
      <c r="Q244" s="88">
        <v>0.93624018357102345</v>
      </c>
    </row>
    <row r="245" spans="1:17" x14ac:dyDescent="0.35">
      <c r="A245" s="91" t="s">
        <v>21</v>
      </c>
      <c r="B245" s="90">
        <v>0.69504941984899926</v>
      </c>
      <c r="C245" s="90">
        <v>0.68582870884702585</v>
      </c>
      <c r="D245" s="90">
        <v>0.68031425331532058</v>
      </c>
      <c r="E245" s="90">
        <v>0.67558907836157756</v>
      </c>
      <c r="F245" s="90">
        <v>0.66191455582701009</v>
      </c>
      <c r="G245" s="90">
        <v>0.6595066459256349</v>
      </c>
      <c r="H245" s="90">
        <v>0.65357200024875606</v>
      </c>
      <c r="I245" s="90">
        <v>0.6530894665652861</v>
      </c>
      <c r="J245" s="90">
        <v>0.6526082064210883</v>
      </c>
      <c r="K245" s="90">
        <v>0.65456968600676513</v>
      </c>
      <c r="L245" s="90">
        <v>0.6438770693700715</v>
      </c>
      <c r="M245" s="90">
        <v>0.64279374462977967</v>
      </c>
      <c r="N245" s="90">
        <v>0.63240261435988487</v>
      </c>
      <c r="O245" s="90">
        <v>0.62023396170458356</v>
      </c>
      <c r="P245" s="90">
        <v>0.61743409678837291</v>
      </c>
      <c r="Q245" s="90">
        <v>0.62138607045512539</v>
      </c>
    </row>
    <row r="246" spans="1:17" x14ac:dyDescent="0.35">
      <c r="A246" s="85" t="s">
        <v>38</v>
      </c>
      <c r="B246" s="84">
        <v>0.24957879107191963</v>
      </c>
      <c r="C246" s="84">
        <v>0.25794125462736062</v>
      </c>
      <c r="D246" s="84">
        <v>0.26415538359116963</v>
      </c>
      <c r="E246" s="84">
        <v>0.2667991810499033</v>
      </c>
      <c r="F246" s="84">
        <v>0.28303781939670519</v>
      </c>
      <c r="G246" s="84">
        <v>0.28498704639835187</v>
      </c>
      <c r="H246" s="84">
        <v>0.29151376942572033</v>
      </c>
      <c r="I246" s="84">
        <v>0.29090446553249399</v>
      </c>
      <c r="J246" s="84">
        <v>0.29074988730497003</v>
      </c>
      <c r="K246" s="84">
        <v>0.28341316015091855</v>
      </c>
      <c r="L246" s="84">
        <v>0.29457450869232965</v>
      </c>
      <c r="M246" s="84">
        <v>0.29461158373903801</v>
      </c>
      <c r="N246" s="84">
        <v>0.30431205538289186</v>
      </c>
      <c r="O246" s="84">
        <v>0.31725147640458051</v>
      </c>
      <c r="P246" s="84">
        <v>0.31850944539527576</v>
      </c>
      <c r="Q246" s="84">
        <v>0.31485411311589806</v>
      </c>
    </row>
    <row r="248" spans="1:17" x14ac:dyDescent="0.35">
      <c r="A248" s="14" t="s">
        <v>57</v>
      </c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</row>
    <row r="249" spans="1:17" x14ac:dyDescent="0.35">
      <c r="A249" s="13" t="s">
        <v>16</v>
      </c>
      <c r="B249" s="94">
        <v>1</v>
      </c>
      <c r="C249" s="94">
        <v>1</v>
      </c>
      <c r="D249" s="94">
        <v>1</v>
      </c>
      <c r="E249" s="94">
        <v>1</v>
      </c>
      <c r="F249" s="94">
        <v>1</v>
      </c>
      <c r="G249" s="94">
        <v>1</v>
      </c>
      <c r="H249" s="94">
        <v>1</v>
      </c>
      <c r="I249" s="94">
        <v>1</v>
      </c>
      <c r="J249" s="94">
        <v>1</v>
      </c>
      <c r="K249" s="94">
        <v>1</v>
      </c>
      <c r="L249" s="94">
        <v>1</v>
      </c>
      <c r="M249" s="94">
        <v>1</v>
      </c>
      <c r="N249" s="94">
        <v>1</v>
      </c>
      <c r="O249" s="94">
        <v>1</v>
      </c>
      <c r="P249" s="94">
        <v>1</v>
      </c>
      <c r="Q249" s="94">
        <v>1</v>
      </c>
    </row>
    <row r="250" spans="1:17" x14ac:dyDescent="0.35">
      <c r="A250" s="93" t="s">
        <v>18</v>
      </c>
      <c r="B250" s="92">
        <v>3.3758217544051644E-2</v>
      </c>
      <c r="C250" s="92">
        <v>3.394304933543292E-2</v>
      </c>
      <c r="D250" s="92">
        <v>3.4000438157538476E-2</v>
      </c>
      <c r="E250" s="92">
        <v>3.4882439205428432E-2</v>
      </c>
      <c r="F250" s="92">
        <v>3.4856377556214957E-2</v>
      </c>
      <c r="G250" s="92">
        <v>3.6192969384738732E-2</v>
      </c>
      <c r="H250" s="92">
        <v>3.5068735419267624E-2</v>
      </c>
      <c r="I250" s="92">
        <v>3.3770743793289329E-2</v>
      </c>
      <c r="J250" s="92">
        <v>3.4709405693884206E-2</v>
      </c>
      <c r="K250" s="92">
        <v>3.3966156746109942E-2</v>
      </c>
      <c r="L250" s="92">
        <v>3.4931640664812871E-2</v>
      </c>
      <c r="M250" s="92">
        <v>3.5229164838144776E-2</v>
      </c>
      <c r="N250" s="92">
        <v>3.5211977631541339E-2</v>
      </c>
      <c r="O250" s="92">
        <v>3.490700471268067E-2</v>
      </c>
      <c r="P250" s="92">
        <v>3.490913673860617E-2</v>
      </c>
      <c r="Q250" s="92">
        <v>3.4693683765193765E-2</v>
      </c>
    </row>
    <row r="251" spans="1:17" x14ac:dyDescent="0.35">
      <c r="A251" s="89" t="s">
        <v>20</v>
      </c>
      <c r="B251" s="88">
        <v>0.95610592466595834</v>
      </c>
      <c r="C251" s="88">
        <v>0.95611598878838211</v>
      </c>
      <c r="D251" s="88">
        <v>0.95621387643283051</v>
      </c>
      <c r="E251" s="88">
        <v>0.95535257273054219</v>
      </c>
      <c r="F251" s="88">
        <v>0.95551966330732685</v>
      </c>
      <c r="G251" s="88">
        <v>0.95416109821993056</v>
      </c>
      <c r="H251" s="88">
        <v>0.95534108177015264</v>
      </c>
      <c r="I251" s="88">
        <v>0.95666578793047263</v>
      </c>
      <c r="J251" s="88">
        <v>0.95573310408767909</v>
      </c>
      <c r="K251" s="88">
        <v>0.95671684852544658</v>
      </c>
      <c r="L251" s="88">
        <v>0.95566652004159069</v>
      </c>
      <c r="M251" s="88">
        <v>0.95534283332791803</v>
      </c>
      <c r="N251" s="88">
        <v>0.95543805075806032</v>
      </c>
      <c r="O251" s="88">
        <v>0.95570368925221827</v>
      </c>
      <c r="P251" s="88">
        <v>0.95588855424636332</v>
      </c>
      <c r="Q251" s="88">
        <v>0.95600721782968656</v>
      </c>
    </row>
    <row r="252" spans="1:17" x14ac:dyDescent="0.35">
      <c r="A252" s="91" t="s">
        <v>22</v>
      </c>
      <c r="B252" s="90">
        <v>0.67013902912828005</v>
      </c>
      <c r="C252" s="90">
        <v>0.64789554841473707</v>
      </c>
      <c r="D252" s="90">
        <v>0.62651443532582074</v>
      </c>
      <c r="E252" s="90">
        <v>0.60042479333821108</v>
      </c>
      <c r="F252" s="90">
        <v>0.56923412695014819</v>
      </c>
      <c r="G252" s="90">
        <v>0.54738360698738153</v>
      </c>
      <c r="H252" s="90">
        <v>0.51677526634532067</v>
      </c>
      <c r="I252" s="90">
        <v>0.49675770431364907</v>
      </c>
      <c r="J252" s="90">
        <v>0.47802937672675322</v>
      </c>
      <c r="K252" s="90">
        <v>0.46359302542283914</v>
      </c>
      <c r="L252" s="90">
        <v>0.44904538639838409</v>
      </c>
      <c r="M252" s="90">
        <v>0.43541318151414754</v>
      </c>
      <c r="N252" s="90">
        <v>0.41565732962185753</v>
      </c>
      <c r="O252" s="90">
        <v>0.40441974750901127</v>
      </c>
      <c r="P252" s="90">
        <v>0.39197482765619673</v>
      </c>
      <c r="Q252" s="90">
        <v>0.38329698053056205</v>
      </c>
    </row>
    <row r="253" spans="1:17" x14ac:dyDescent="0.35">
      <c r="A253" s="91" t="s">
        <v>24</v>
      </c>
      <c r="B253" s="90">
        <v>0.26562246497577818</v>
      </c>
      <c r="C253" s="90">
        <v>0.28726081106656454</v>
      </c>
      <c r="D253" s="90">
        <v>0.30817620078563757</v>
      </c>
      <c r="E253" s="90">
        <v>0.33254289114834373</v>
      </c>
      <c r="F253" s="90">
        <v>0.36276090247786885</v>
      </c>
      <c r="G253" s="90">
        <v>0.38268851437065143</v>
      </c>
      <c r="H253" s="90">
        <v>0.41400506352999372</v>
      </c>
      <c r="I253" s="90">
        <v>0.43465758174668756</v>
      </c>
      <c r="J253" s="90">
        <v>0.45179674479764237</v>
      </c>
      <c r="K253" s="90">
        <v>0.46575152172842016</v>
      </c>
      <c r="L253" s="90">
        <v>0.47737272385273122</v>
      </c>
      <c r="M253" s="90">
        <v>0.49095649116255419</v>
      </c>
      <c r="N253" s="90">
        <v>0.5100837182113126</v>
      </c>
      <c r="O253" s="90">
        <v>0.51999949373147214</v>
      </c>
      <c r="P253" s="90">
        <v>0.53223876272489801</v>
      </c>
      <c r="Q253" s="90">
        <v>0.53995982958807542</v>
      </c>
    </row>
    <row r="254" spans="1:17" x14ac:dyDescent="0.35">
      <c r="A254" s="91" t="s">
        <v>26</v>
      </c>
      <c r="B254" s="90">
        <v>1.8829840297775229E-2</v>
      </c>
      <c r="C254" s="90">
        <v>1.9252434490807185E-2</v>
      </c>
      <c r="D254" s="90">
        <v>1.9848425126142915E-2</v>
      </c>
      <c r="E254" s="90">
        <v>2.0756199850450342E-2</v>
      </c>
      <c r="F254" s="90">
        <v>2.1887939489205057E-2</v>
      </c>
      <c r="G254" s="90">
        <v>2.2103518195127941E-2</v>
      </c>
      <c r="H254" s="90">
        <v>2.2319445220995694E-2</v>
      </c>
      <c r="I254" s="90">
        <v>2.2801033654421498E-2</v>
      </c>
      <c r="J254" s="90">
        <v>2.3167527758196943E-2</v>
      </c>
      <c r="K254" s="90">
        <v>2.4196136233073769E-2</v>
      </c>
      <c r="L254" s="90">
        <v>2.5493654716322034E-2</v>
      </c>
      <c r="M254" s="90">
        <v>2.4976688050112442E-2</v>
      </c>
      <c r="N254" s="90">
        <v>2.5218189840364284E-2</v>
      </c>
      <c r="O254" s="90">
        <v>2.6204045245270931E-2</v>
      </c>
      <c r="P254" s="90">
        <v>2.5912955631814821E-2</v>
      </c>
      <c r="Q254" s="90">
        <v>2.6267242180422225E-2</v>
      </c>
    </row>
    <row r="255" spans="1:17" x14ac:dyDescent="0.35">
      <c r="A255" s="91" t="s">
        <v>28</v>
      </c>
      <c r="B255" s="90">
        <v>1.5145902641249458E-3</v>
      </c>
      <c r="C255" s="90">
        <v>1.7071948162732291E-3</v>
      </c>
      <c r="D255" s="90">
        <v>1.6748151952292725E-3</v>
      </c>
      <c r="E255" s="90">
        <v>1.6286570081150476E-3</v>
      </c>
      <c r="F255" s="90">
        <v>1.6366496504978492E-3</v>
      </c>
      <c r="G255" s="90">
        <v>1.9854050693820123E-3</v>
      </c>
      <c r="H255" s="90">
        <v>2.2410669786732335E-3</v>
      </c>
      <c r="I255" s="90">
        <v>2.4491121429806081E-3</v>
      </c>
      <c r="J255" s="90">
        <v>2.732828457192599E-3</v>
      </c>
      <c r="K255" s="90">
        <v>3.1635107504064909E-3</v>
      </c>
      <c r="L255" s="90">
        <v>3.7119399080636252E-3</v>
      </c>
      <c r="M255" s="90">
        <v>3.8723288517200612E-3</v>
      </c>
      <c r="N255" s="90">
        <v>4.2542027583275886E-3</v>
      </c>
      <c r="O255" s="90">
        <v>4.657108197224937E-3</v>
      </c>
      <c r="P255" s="90">
        <v>4.9694687013159527E-3</v>
      </c>
      <c r="Q255" s="90">
        <v>5.1224355395492593E-3</v>
      </c>
    </row>
    <row r="256" spans="1:17" x14ac:dyDescent="0.35">
      <c r="A256" s="91" t="s">
        <v>30</v>
      </c>
      <c r="B256" s="90">
        <v>0</v>
      </c>
      <c r="C256" s="90">
        <v>0</v>
      </c>
      <c r="D256" s="90">
        <v>0</v>
      </c>
      <c r="E256" s="90">
        <v>0</v>
      </c>
      <c r="F256" s="90">
        <v>0</v>
      </c>
      <c r="G256" s="90">
        <v>0</v>
      </c>
      <c r="H256" s="90">
        <v>0</v>
      </c>
      <c r="I256" s="90">
        <v>0</v>
      </c>
      <c r="J256" s="90">
        <v>5.7644775932536042E-7</v>
      </c>
      <c r="K256" s="90">
        <v>7.0402987631247587E-7</v>
      </c>
      <c r="L256" s="90">
        <v>1.7994249920059001E-6</v>
      </c>
      <c r="M256" s="90">
        <v>2.6399444139904305E-6</v>
      </c>
      <c r="N256" s="90">
        <v>2.6489572430936616E-5</v>
      </c>
      <c r="O256" s="90">
        <v>1.001859021942063E-4</v>
      </c>
      <c r="P256" s="90">
        <v>3.0700698365899884E-4</v>
      </c>
      <c r="Q256" s="90">
        <v>6.2867696853696352E-4</v>
      </c>
    </row>
    <row r="257" spans="1:17" x14ac:dyDescent="0.35">
      <c r="A257" s="91" t="s">
        <v>31</v>
      </c>
      <c r="B257" s="90">
        <v>0</v>
      </c>
      <c r="C257" s="90">
        <v>0</v>
      </c>
      <c r="D257" s="90">
        <v>0</v>
      </c>
      <c r="E257" s="90">
        <v>3.1385422119636934E-8</v>
      </c>
      <c r="F257" s="90">
        <v>4.4739607015717821E-8</v>
      </c>
      <c r="G257" s="90">
        <v>5.3597387460883274E-8</v>
      </c>
      <c r="H257" s="90">
        <v>2.3969516932021372E-7</v>
      </c>
      <c r="I257" s="90">
        <v>3.5607273378686057E-7</v>
      </c>
      <c r="J257" s="90">
        <v>6.0499001343352092E-6</v>
      </c>
      <c r="K257" s="90">
        <v>1.1950360830682466E-5</v>
      </c>
      <c r="L257" s="90">
        <v>4.1015741097503121E-5</v>
      </c>
      <c r="M257" s="90">
        <v>1.2150380496968605E-4</v>
      </c>
      <c r="N257" s="90">
        <v>1.9812075376742972E-4</v>
      </c>
      <c r="O257" s="90">
        <v>3.2310866704481718E-4</v>
      </c>
      <c r="P257" s="90">
        <v>4.8553254847876203E-4</v>
      </c>
      <c r="Q257" s="90">
        <v>7.3205302254079169E-4</v>
      </c>
    </row>
    <row r="258" spans="1:17" x14ac:dyDescent="0.35">
      <c r="A258" s="89" t="s">
        <v>32</v>
      </c>
      <c r="B258" s="88">
        <v>1.0135857789990203E-2</v>
      </c>
      <c r="C258" s="88">
        <v>9.9409618761849925E-3</v>
      </c>
      <c r="D258" s="88">
        <v>9.7856854096309686E-3</v>
      </c>
      <c r="E258" s="88">
        <v>9.7649880640292824E-3</v>
      </c>
      <c r="F258" s="88">
        <v>9.6239591364582298E-3</v>
      </c>
      <c r="G258" s="88">
        <v>9.6459323953307311E-3</v>
      </c>
      <c r="H258" s="88">
        <v>9.5901828105796234E-3</v>
      </c>
      <c r="I258" s="88">
        <v>9.5634682762380779E-3</v>
      </c>
      <c r="J258" s="88">
        <v>9.5574902184367323E-3</v>
      </c>
      <c r="K258" s="88">
        <v>9.3169947284435194E-3</v>
      </c>
      <c r="L258" s="88">
        <v>9.4018392935965641E-3</v>
      </c>
      <c r="M258" s="88">
        <v>9.42800183393727E-3</v>
      </c>
      <c r="N258" s="88">
        <v>9.3499716103983069E-3</v>
      </c>
      <c r="O258" s="88">
        <v>9.3893060351009743E-3</v>
      </c>
      <c r="P258" s="88">
        <v>9.202309015030526E-3</v>
      </c>
      <c r="Q258" s="88">
        <v>9.2990984051197333E-3</v>
      </c>
    </row>
    <row r="259" spans="1:17" x14ac:dyDescent="0.35">
      <c r="A259" s="91" t="s">
        <v>22</v>
      </c>
      <c r="B259" s="90">
        <v>1.2769502230222657E-4</v>
      </c>
      <c r="C259" s="90">
        <v>1.1770999982094521E-4</v>
      </c>
      <c r="D259" s="90">
        <v>1.1017817058898227E-4</v>
      </c>
      <c r="E259" s="90">
        <v>9.0378488011131811E-5</v>
      </c>
      <c r="F259" s="90">
        <v>7.7884661109851598E-5</v>
      </c>
      <c r="G259" s="90">
        <v>6.8840204238389857E-5</v>
      </c>
      <c r="H259" s="90">
        <v>6.2029004024654997E-5</v>
      </c>
      <c r="I259" s="90">
        <v>5.3757375611171188E-5</v>
      </c>
      <c r="J259" s="90">
        <v>4.8902179755557695E-5</v>
      </c>
      <c r="K259" s="90">
        <v>4.2378876648145901E-5</v>
      </c>
      <c r="L259" s="90">
        <v>3.8476072042122304E-5</v>
      </c>
      <c r="M259" s="90">
        <v>3.4440255394949989E-5</v>
      </c>
      <c r="N259" s="90">
        <v>3.1068589297889229E-5</v>
      </c>
      <c r="O259" s="90">
        <v>3.1966402821144535E-5</v>
      </c>
      <c r="P259" s="90">
        <v>2.6560050878001305E-5</v>
      </c>
      <c r="Q259" s="90">
        <v>2.3848353803083774E-5</v>
      </c>
    </row>
    <row r="260" spans="1:17" x14ac:dyDescent="0.35">
      <c r="A260" s="91" t="s">
        <v>24</v>
      </c>
      <c r="B260" s="90">
        <v>9.9110401760855275E-3</v>
      </c>
      <c r="C260" s="90">
        <v>9.6957448382793271E-3</v>
      </c>
      <c r="D260" s="90">
        <v>9.5433613558181633E-3</v>
      </c>
      <c r="E260" s="90">
        <v>9.5078198976634391E-3</v>
      </c>
      <c r="F260" s="90">
        <v>9.3634679998799864E-3</v>
      </c>
      <c r="G260" s="90">
        <v>9.373684080457384E-3</v>
      </c>
      <c r="H260" s="90">
        <v>9.2836982599365844E-3</v>
      </c>
      <c r="I260" s="90">
        <v>9.24881087830705E-3</v>
      </c>
      <c r="J260" s="90">
        <v>9.2298358806683668E-3</v>
      </c>
      <c r="K260" s="90">
        <v>8.9623112366108149E-3</v>
      </c>
      <c r="L260" s="90">
        <v>9.0190080805946059E-3</v>
      </c>
      <c r="M260" s="90">
        <v>8.9901114308489107E-3</v>
      </c>
      <c r="N260" s="90">
        <v>8.8758060492245636E-3</v>
      </c>
      <c r="O260" s="90">
        <v>8.8896192186095277E-3</v>
      </c>
      <c r="P260" s="90">
        <v>8.7019836930531998E-3</v>
      </c>
      <c r="Q260" s="90">
        <v>8.6666813458690824E-3</v>
      </c>
    </row>
    <row r="261" spans="1:17" x14ac:dyDescent="0.35">
      <c r="A261" s="91" t="s">
        <v>26</v>
      </c>
      <c r="B261" s="90">
        <v>1.1454508916890194E-5</v>
      </c>
      <c r="C261" s="90">
        <v>1.0838793423504981E-5</v>
      </c>
      <c r="D261" s="90">
        <v>1.0094053583026935E-5</v>
      </c>
      <c r="E261" s="90">
        <v>9.7271938995826475E-6</v>
      </c>
      <c r="F261" s="90">
        <v>1.8976925004217563E-5</v>
      </c>
      <c r="G261" s="90">
        <v>1.9357133448616464E-5</v>
      </c>
      <c r="H261" s="90">
        <v>1.8363692071908001E-5</v>
      </c>
      <c r="I261" s="90">
        <v>1.9114158374162577E-5</v>
      </c>
      <c r="J261" s="90">
        <v>1.9272291040128745E-5</v>
      </c>
      <c r="K261" s="90">
        <v>1.9895074264645355E-5</v>
      </c>
      <c r="L261" s="90">
        <v>2.0309717555577441E-5</v>
      </c>
      <c r="M261" s="90">
        <v>1.9919120831053195E-5</v>
      </c>
      <c r="N261" s="90">
        <v>1.9237196187749456E-5</v>
      </c>
      <c r="O261" s="90">
        <v>1.8657523637352891E-5</v>
      </c>
      <c r="P261" s="90">
        <v>1.7670366468611952E-5</v>
      </c>
      <c r="Q261" s="90">
        <v>1.6348601428785605E-5</v>
      </c>
    </row>
    <row r="262" spans="1:17" x14ac:dyDescent="0.35">
      <c r="A262" s="91" t="s">
        <v>28</v>
      </c>
      <c r="B262" s="90">
        <v>5.7517639379618259E-5</v>
      </c>
      <c r="C262" s="90">
        <v>8.8456507820991782E-5</v>
      </c>
      <c r="D262" s="90">
        <v>9.3752376825289227E-5</v>
      </c>
      <c r="E262" s="90">
        <v>1.2958603927239418E-4</v>
      </c>
      <c r="F262" s="90">
        <v>1.3660183206158887E-4</v>
      </c>
      <c r="G262" s="90">
        <v>1.5098598157077046E-4</v>
      </c>
      <c r="H262" s="90">
        <v>1.9442919229587378E-4</v>
      </c>
      <c r="I262" s="90">
        <v>2.1085450890607495E-4</v>
      </c>
      <c r="J262" s="90">
        <v>2.2818683430916349E-4</v>
      </c>
      <c r="K262" s="90">
        <v>2.6087909718618075E-4</v>
      </c>
      <c r="L262" s="90">
        <v>2.8689220051473141E-4</v>
      </c>
      <c r="M262" s="90">
        <v>3.4470470235999415E-4</v>
      </c>
      <c r="N262" s="90">
        <v>3.8460983637722128E-4</v>
      </c>
      <c r="O262" s="90">
        <v>3.943871550154253E-4</v>
      </c>
      <c r="P262" s="90">
        <v>4.042710705973255E-4</v>
      </c>
      <c r="Q262" s="90">
        <v>5.3578242482964504E-4</v>
      </c>
    </row>
    <row r="263" spans="1:17" x14ac:dyDescent="0.35">
      <c r="A263" s="91" t="s">
        <v>31</v>
      </c>
      <c r="B263" s="90">
        <v>2.8150443305941424E-5</v>
      </c>
      <c r="C263" s="90">
        <v>2.8211736840225243E-5</v>
      </c>
      <c r="D263" s="90">
        <v>2.8299452815507148E-5</v>
      </c>
      <c r="E263" s="90">
        <v>2.7476445182732843E-5</v>
      </c>
      <c r="F263" s="90">
        <v>2.7027718402585759E-5</v>
      </c>
      <c r="G263" s="90">
        <v>3.3064995615570558E-5</v>
      </c>
      <c r="H263" s="90">
        <v>3.1662662250603846E-5</v>
      </c>
      <c r="I263" s="90">
        <v>3.0931355039618953E-5</v>
      </c>
      <c r="J263" s="90">
        <v>3.1293032663514797E-5</v>
      </c>
      <c r="K263" s="90">
        <v>3.1530443733731242E-5</v>
      </c>
      <c r="L263" s="90">
        <v>3.7153222889526722E-5</v>
      </c>
      <c r="M263" s="90">
        <v>3.8826324502361238E-5</v>
      </c>
      <c r="N263" s="90">
        <v>3.9249939310882808E-5</v>
      </c>
      <c r="O263" s="90">
        <v>5.467573501752595E-5</v>
      </c>
      <c r="P263" s="90">
        <v>5.1823834033387264E-5</v>
      </c>
      <c r="Q263" s="90">
        <v>5.6437679189136012E-5</v>
      </c>
    </row>
    <row r="264" spans="1:17" x14ac:dyDescent="0.35">
      <c r="A264" s="13" t="s">
        <v>34</v>
      </c>
      <c r="B264" s="94">
        <v>1</v>
      </c>
      <c r="C264" s="94">
        <v>1</v>
      </c>
      <c r="D264" s="94">
        <v>1</v>
      </c>
      <c r="E264" s="94">
        <v>1</v>
      </c>
      <c r="F264" s="94">
        <v>1</v>
      </c>
      <c r="G264" s="94">
        <v>1</v>
      </c>
      <c r="H264" s="94">
        <v>1</v>
      </c>
      <c r="I264" s="94">
        <v>1</v>
      </c>
      <c r="J264" s="94">
        <v>1</v>
      </c>
      <c r="K264" s="94">
        <v>1</v>
      </c>
      <c r="L264" s="94">
        <v>1</v>
      </c>
      <c r="M264" s="94">
        <v>1</v>
      </c>
      <c r="N264" s="94">
        <v>1</v>
      </c>
      <c r="O264" s="94">
        <v>1</v>
      </c>
      <c r="P264" s="94">
        <v>1</v>
      </c>
      <c r="Q264" s="94">
        <v>1</v>
      </c>
    </row>
    <row r="265" spans="1:17" x14ac:dyDescent="0.35">
      <c r="A265" s="93" t="s">
        <v>35</v>
      </c>
      <c r="B265" s="92">
        <v>0.71995931321560747</v>
      </c>
      <c r="C265" s="92">
        <v>0.72036945046219769</v>
      </c>
      <c r="D265" s="92">
        <v>0.71951216846574462</v>
      </c>
      <c r="E265" s="92">
        <v>0.72480928686406121</v>
      </c>
      <c r="F265" s="92">
        <v>0.71449999729720926</v>
      </c>
      <c r="G265" s="92">
        <v>0.71676842050291778</v>
      </c>
      <c r="H265" s="92">
        <v>0.7144806899046644</v>
      </c>
      <c r="I265" s="92">
        <v>0.71786795247886759</v>
      </c>
      <c r="J265" s="92">
        <v>0.72079894908258468</v>
      </c>
      <c r="K265" s="92">
        <v>0.73685849157792471</v>
      </c>
      <c r="L265" s="92">
        <v>0.74146138622423452</v>
      </c>
      <c r="M265" s="92">
        <v>0.74357391127626682</v>
      </c>
      <c r="N265" s="92">
        <v>0.74515000639056761</v>
      </c>
      <c r="O265" s="92">
        <v>0.74125605696267416</v>
      </c>
      <c r="P265" s="92">
        <v>0.74478385348501619</v>
      </c>
      <c r="Q265" s="92">
        <v>0.74208174667235349</v>
      </c>
    </row>
    <row r="266" spans="1:17" x14ac:dyDescent="0.35">
      <c r="A266" s="91" t="s">
        <v>22</v>
      </c>
      <c r="B266" s="90">
        <v>0.10848631878466647</v>
      </c>
      <c r="C266" s="90">
        <v>9.9971408821172641E-2</v>
      </c>
      <c r="D266" s="90">
        <v>9.1611711199559479E-2</v>
      </c>
      <c r="E266" s="90">
        <v>8.3677244911983972E-2</v>
      </c>
      <c r="F266" s="90">
        <v>7.3463733332294154E-2</v>
      </c>
      <c r="G266" s="90">
        <v>6.6593490934425861E-2</v>
      </c>
      <c r="H266" s="90">
        <v>6.1956860920588532E-2</v>
      </c>
      <c r="I266" s="90">
        <v>5.5657800639962417E-2</v>
      </c>
      <c r="J266" s="90">
        <v>5.2169189915319457E-2</v>
      </c>
      <c r="K266" s="90">
        <v>5.0151164987924643E-2</v>
      </c>
      <c r="L266" s="90">
        <v>4.6209021559560248E-2</v>
      </c>
      <c r="M266" s="90">
        <v>4.2883971659071936E-2</v>
      </c>
      <c r="N266" s="90">
        <v>4.1055721064131856E-2</v>
      </c>
      <c r="O266" s="90">
        <v>3.9647351012327151E-2</v>
      </c>
      <c r="P266" s="90">
        <v>3.7235118754151232E-2</v>
      </c>
      <c r="Q266" s="90">
        <v>3.6258161311981334E-2</v>
      </c>
    </row>
    <row r="267" spans="1:17" x14ac:dyDescent="0.35">
      <c r="A267" s="91" t="s">
        <v>24</v>
      </c>
      <c r="B267" s="90">
        <v>0.60871076794960455</v>
      </c>
      <c r="C267" s="90">
        <v>0.61682291690986102</v>
      </c>
      <c r="D267" s="90">
        <v>0.62326357226795137</v>
      </c>
      <c r="E267" s="90">
        <v>0.63603630960023338</v>
      </c>
      <c r="F267" s="90">
        <v>0.6358452895422021</v>
      </c>
      <c r="G267" s="90">
        <v>0.64482864788425764</v>
      </c>
      <c r="H267" s="90">
        <v>0.64644914281939669</v>
      </c>
      <c r="I267" s="90">
        <v>0.6561998877455989</v>
      </c>
      <c r="J267" s="90">
        <v>0.66221234236034177</v>
      </c>
      <c r="K267" s="90">
        <v>0.67985947216780729</v>
      </c>
      <c r="L267" s="90">
        <v>0.68790064728775147</v>
      </c>
      <c r="M267" s="90">
        <v>0.6931914650590042</v>
      </c>
      <c r="N267" s="90">
        <v>0.69632215097302885</v>
      </c>
      <c r="O267" s="90">
        <v>0.69368354864946336</v>
      </c>
      <c r="P267" s="90">
        <v>0.69929146799395747</v>
      </c>
      <c r="Q267" s="90">
        <v>0.69748876431271534</v>
      </c>
    </row>
    <row r="268" spans="1:17" x14ac:dyDescent="0.35">
      <c r="A268" s="91" t="s">
        <v>26</v>
      </c>
      <c r="B268" s="90">
        <v>2.4441658214201427E-3</v>
      </c>
      <c r="C268" s="90">
        <v>3.2160075179162384E-3</v>
      </c>
      <c r="D268" s="90">
        <v>4.2306179982642767E-3</v>
      </c>
      <c r="E268" s="90">
        <v>4.6446479201743551E-3</v>
      </c>
      <c r="F268" s="90">
        <v>4.6859360797905647E-3</v>
      </c>
      <c r="G268" s="90">
        <v>4.7985194959303552E-3</v>
      </c>
      <c r="H268" s="90">
        <v>5.2120590668001494E-3</v>
      </c>
      <c r="I268" s="90">
        <v>5.0573589646555218E-3</v>
      </c>
      <c r="J268" s="90">
        <v>5.1864853592015767E-3</v>
      </c>
      <c r="K268" s="90">
        <v>5.1641386558119347E-3</v>
      </c>
      <c r="L268" s="90">
        <v>5.1803714787259864E-3</v>
      </c>
      <c r="M268" s="90">
        <v>5.188463717250476E-3</v>
      </c>
      <c r="N268" s="90">
        <v>5.274785244558944E-3</v>
      </c>
      <c r="O268" s="90">
        <v>5.1848651298293819E-3</v>
      </c>
      <c r="P268" s="90">
        <v>5.2267806411557902E-3</v>
      </c>
      <c r="Q268" s="90">
        <v>5.0493807373591607E-3</v>
      </c>
    </row>
    <row r="269" spans="1:17" x14ac:dyDescent="0.35">
      <c r="A269" s="91" t="s">
        <v>28</v>
      </c>
      <c r="B269" s="90">
        <v>2.1431758946838407E-4</v>
      </c>
      <c r="C269" s="90">
        <v>2.4569577521347684E-4</v>
      </c>
      <c r="D269" s="90">
        <v>2.9039323899762509E-4</v>
      </c>
      <c r="E269" s="90">
        <v>3.3746096227332438E-4</v>
      </c>
      <c r="F269" s="90">
        <v>3.6946923561604109E-4</v>
      </c>
      <c r="G269" s="90">
        <v>4.1848577767474883E-4</v>
      </c>
      <c r="H269" s="90">
        <v>7.3335170492037569E-4</v>
      </c>
      <c r="I269" s="90">
        <v>8.2726252711416357E-4</v>
      </c>
      <c r="J269" s="90">
        <v>1.1115435473644168E-3</v>
      </c>
      <c r="K269" s="90">
        <v>1.5552364991827379E-3</v>
      </c>
      <c r="L269" s="90">
        <v>2.0469217451102696E-3</v>
      </c>
      <c r="M269" s="90">
        <v>2.1653109631639554E-3</v>
      </c>
      <c r="N269" s="90">
        <v>2.2328928608240056E-3</v>
      </c>
      <c r="O269" s="90">
        <v>2.3486998620983733E-3</v>
      </c>
      <c r="P269" s="90">
        <v>2.4961247502735652E-3</v>
      </c>
      <c r="Q269" s="90">
        <v>2.596297704097186E-3</v>
      </c>
    </row>
    <row r="270" spans="1:17" x14ac:dyDescent="0.35">
      <c r="A270" s="91" t="s">
        <v>31</v>
      </c>
      <c r="B270" s="90">
        <v>1.0374307044807645E-4</v>
      </c>
      <c r="C270" s="90">
        <v>1.134214380342913E-4</v>
      </c>
      <c r="D270" s="90">
        <v>1.1587376097195363E-4</v>
      </c>
      <c r="E270" s="90">
        <v>1.1362346939619156E-4</v>
      </c>
      <c r="F270" s="90">
        <v>1.3556910730634728E-4</v>
      </c>
      <c r="G270" s="90">
        <v>1.2927641062921273E-4</v>
      </c>
      <c r="H270" s="90">
        <v>1.29275392958732E-4</v>
      </c>
      <c r="I270" s="90">
        <v>1.2564260153649512E-4</v>
      </c>
      <c r="J270" s="90">
        <v>1.1938790035753206E-4</v>
      </c>
      <c r="K270" s="90">
        <v>1.2847926719809733E-4</v>
      </c>
      <c r="L270" s="90">
        <v>1.2442415308666188E-4</v>
      </c>
      <c r="M270" s="90">
        <v>1.4469987777621679E-4</v>
      </c>
      <c r="N270" s="90">
        <v>2.6445624802385524E-4</v>
      </c>
      <c r="O270" s="90">
        <v>3.9159230895598559E-4</v>
      </c>
      <c r="P270" s="90">
        <v>5.3436134547810209E-4</v>
      </c>
      <c r="Q270" s="90">
        <v>6.8914260620048815E-4</v>
      </c>
    </row>
    <row r="271" spans="1:17" x14ac:dyDescent="0.35">
      <c r="A271" s="89" t="s">
        <v>37</v>
      </c>
      <c r="B271" s="88">
        <v>0.28004068678439259</v>
      </c>
      <c r="C271" s="88">
        <v>0.27963054953780231</v>
      </c>
      <c r="D271" s="88">
        <v>0.28048783153425533</v>
      </c>
      <c r="E271" s="88">
        <v>0.27519071313593874</v>
      </c>
      <c r="F271" s="88">
        <v>0.28550000270279074</v>
      </c>
      <c r="G271" s="88">
        <v>0.28323157949708222</v>
      </c>
      <c r="H271" s="88">
        <v>0.28551931009533554</v>
      </c>
      <c r="I271" s="88">
        <v>0.28213204752113247</v>
      </c>
      <c r="J271" s="88">
        <v>0.27920105091741537</v>
      </c>
      <c r="K271" s="88">
        <v>0.26314150842207534</v>
      </c>
      <c r="L271" s="88">
        <v>0.25853861377576548</v>
      </c>
      <c r="M271" s="88">
        <v>0.25642608872373324</v>
      </c>
      <c r="N271" s="88">
        <v>0.25484999360943233</v>
      </c>
      <c r="O271" s="88">
        <v>0.25874394303732573</v>
      </c>
      <c r="P271" s="88">
        <v>0.25521614651498375</v>
      </c>
      <c r="Q271" s="88">
        <v>0.25791825332764656</v>
      </c>
    </row>
    <row r="272" spans="1:17" x14ac:dyDescent="0.35">
      <c r="A272" s="87" t="s">
        <v>21</v>
      </c>
      <c r="B272" s="86">
        <v>0.22125924986070025</v>
      </c>
      <c r="C272" s="86">
        <v>0.21924919362986281</v>
      </c>
      <c r="D272" s="86">
        <v>0.21853138031470726</v>
      </c>
      <c r="E272" s="86">
        <v>0.21432383817973547</v>
      </c>
      <c r="F272" s="86">
        <v>0.21802943229557453</v>
      </c>
      <c r="G272" s="86">
        <v>0.21588002494168751</v>
      </c>
      <c r="H272" s="86">
        <v>0.21588918141062818</v>
      </c>
      <c r="I272" s="86">
        <v>0.21356909705955718</v>
      </c>
      <c r="J272" s="86">
        <v>0.21036939837138138</v>
      </c>
      <c r="K272" s="86">
        <v>0.19996792283261414</v>
      </c>
      <c r="L272" s="86">
        <v>0.19458708742210631</v>
      </c>
      <c r="M272" s="86">
        <v>0.19312773712373013</v>
      </c>
      <c r="N272" s="86">
        <v>0.1892135373509114</v>
      </c>
      <c r="O272" s="86">
        <v>0.1892714395610853</v>
      </c>
      <c r="P272" s="86">
        <v>0.18700135940576373</v>
      </c>
      <c r="Q272" s="86">
        <v>0.18922957688362926</v>
      </c>
    </row>
    <row r="273" spans="1:17" x14ac:dyDescent="0.35">
      <c r="A273" s="85" t="s">
        <v>38</v>
      </c>
      <c r="B273" s="84">
        <v>5.8781436923692337E-2</v>
      </c>
      <c r="C273" s="84">
        <v>6.0381355907939548E-2</v>
      </c>
      <c r="D273" s="84">
        <v>6.1956451219548056E-2</v>
      </c>
      <c r="E273" s="84">
        <v>6.0866874956203278E-2</v>
      </c>
      <c r="F273" s="84">
        <v>6.7470570407216227E-2</v>
      </c>
      <c r="G273" s="84">
        <v>6.735155455539471E-2</v>
      </c>
      <c r="H273" s="84">
        <v>6.963012868470736E-2</v>
      </c>
      <c r="I273" s="84">
        <v>6.8562950461575276E-2</v>
      </c>
      <c r="J273" s="84">
        <v>6.8831652546033933E-2</v>
      </c>
      <c r="K273" s="84">
        <v>6.317358558946122E-2</v>
      </c>
      <c r="L273" s="84">
        <v>6.3951526353659152E-2</v>
      </c>
      <c r="M273" s="84">
        <v>6.3298351600003105E-2</v>
      </c>
      <c r="N273" s="84">
        <v>6.5636456258520923E-2</v>
      </c>
      <c r="O273" s="84">
        <v>6.9472503476240441E-2</v>
      </c>
      <c r="P273" s="84">
        <v>6.8214787109220007E-2</v>
      </c>
      <c r="Q273" s="84">
        <v>6.8688676444017285E-2</v>
      </c>
    </row>
    <row r="275" spans="1:17" x14ac:dyDescent="0.35">
      <c r="A275" s="75" t="s">
        <v>128</v>
      </c>
      <c r="Q275" s="76">
        <v>2015</v>
      </c>
    </row>
    <row r="276" spans="1:17" x14ac:dyDescent="0.35">
      <c r="A276" s="14" t="s">
        <v>129</v>
      </c>
      <c r="Q276" s="102">
        <v>30819</v>
      </c>
    </row>
    <row r="277" spans="1:17" x14ac:dyDescent="0.35">
      <c r="A277" s="13" t="s">
        <v>16</v>
      </c>
      <c r="Q277" s="109">
        <v>25061</v>
      </c>
    </row>
    <row r="278" spans="1:17" x14ac:dyDescent="0.35">
      <c r="A278" s="124" t="s">
        <v>64</v>
      </c>
      <c r="Q278" s="128">
        <v>12071</v>
      </c>
    </row>
    <row r="279" spans="1:17" x14ac:dyDescent="0.35">
      <c r="A279" s="11" t="s">
        <v>62</v>
      </c>
      <c r="Q279" s="107">
        <v>12285</v>
      </c>
    </row>
    <row r="280" spans="1:17" x14ac:dyDescent="0.35">
      <c r="A280" s="10" t="s">
        <v>121</v>
      </c>
      <c r="Q280" s="106">
        <v>4092</v>
      </c>
    </row>
    <row r="281" spans="1:17" x14ac:dyDescent="0.35">
      <c r="A281" s="10" t="s">
        <v>122</v>
      </c>
      <c r="Q281" s="106">
        <v>8193</v>
      </c>
    </row>
    <row r="282" spans="1:17" x14ac:dyDescent="0.35">
      <c r="A282" s="125" t="s">
        <v>63</v>
      </c>
      <c r="Q282" s="127">
        <v>705</v>
      </c>
    </row>
    <row r="283" spans="1:17" x14ac:dyDescent="0.35">
      <c r="A283" s="13" t="s">
        <v>34</v>
      </c>
      <c r="Q283" s="109">
        <v>5758</v>
      </c>
    </row>
    <row r="284" spans="1:17" x14ac:dyDescent="0.35">
      <c r="A284" s="22" t="s">
        <v>121</v>
      </c>
      <c r="Q284" s="106">
        <v>1640.5</v>
      </c>
    </row>
    <row r="285" spans="1:17" x14ac:dyDescent="0.35">
      <c r="A285" s="21" t="s">
        <v>122</v>
      </c>
      <c r="Q285" s="105">
        <v>4117.5</v>
      </c>
    </row>
    <row r="288" spans="1:17" x14ac:dyDescent="0.35">
      <c r="A288" s="75" t="s">
        <v>130</v>
      </c>
      <c r="Q288" s="76">
        <v>2015</v>
      </c>
    </row>
    <row r="289" spans="1:17" x14ac:dyDescent="0.35">
      <c r="Q289" s="77"/>
    </row>
    <row r="290" spans="1:17" x14ac:dyDescent="0.35">
      <c r="A290" s="14" t="s">
        <v>124</v>
      </c>
      <c r="Q290" s="102">
        <v>14053817.860116277</v>
      </c>
    </row>
    <row r="291" spans="1:17" x14ac:dyDescent="0.35">
      <c r="A291" s="140" t="s">
        <v>125</v>
      </c>
      <c r="Q291" s="106">
        <v>934012.70063174493</v>
      </c>
    </row>
    <row r="292" spans="1:17" x14ac:dyDescent="0.35">
      <c r="A292" s="139" t="s">
        <v>126</v>
      </c>
      <c r="Q292" s="105">
        <v>13119805.159484532</v>
      </c>
    </row>
    <row r="294" spans="1:17" x14ac:dyDescent="0.35">
      <c r="A294" s="14" t="s">
        <v>33</v>
      </c>
      <c r="Q294" s="141">
        <v>367.14488211210704</v>
      </c>
    </row>
    <row r="295" spans="1:17" x14ac:dyDescent="0.35">
      <c r="A295" s="140" t="s">
        <v>125</v>
      </c>
      <c r="Q295" s="143">
        <v>83.780844053560372</v>
      </c>
    </row>
    <row r="296" spans="1:17" x14ac:dyDescent="0.35">
      <c r="A296" s="139" t="s">
        <v>126</v>
      </c>
      <c r="Q296" s="142">
        <v>283.36403805854667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7D38-6917-45C1-8182-25A86033203B}">
  <sheetPr>
    <tabColor theme="7"/>
  </sheetPr>
  <dimension ref="A1:T58"/>
  <sheetViews>
    <sheetView zoomScale="80" zoomScaleNormal="80" workbookViewId="0">
      <selection activeCell="E47" sqref="E47"/>
    </sheetView>
  </sheetViews>
  <sheetFormatPr defaultColWidth="11.453125" defaultRowHeight="14.5" x14ac:dyDescent="0.35"/>
  <cols>
    <col min="2" max="2" width="20.54296875" bestFit="1" customWidth="1"/>
    <col min="3" max="3" width="16.81640625" bestFit="1" customWidth="1"/>
    <col min="4" max="4" width="14.54296875" bestFit="1" customWidth="1"/>
    <col min="5" max="5" width="12.54296875" bestFit="1" customWidth="1"/>
    <col min="6" max="6" width="28.453125" bestFit="1" customWidth="1"/>
    <col min="7" max="7" width="10.81640625" bestFit="1" customWidth="1"/>
    <col min="8" max="8" width="12" bestFit="1" customWidth="1"/>
    <col min="9" max="9" width="12.81640625" bestFit="1" customWidth="1"/>
    <col min="10" max="10" width="28.1796875" bestFit="1" customWidth="1"/>
    <col min="12" max="12" width="16.453125" customWidth="1"/>
    <col min="13" max="13" width="20.81640625" bestFit="1" customWidth="1"/>
    <col min="15" max="15" width="14.81640625" bestFit="1" customWidth="1"/>
    <col min="16" max="16" width="12.81640625" bestFit="1" customWidth="1"/>
    <col min="17" max="17" width="28.81640625" bestFit="1" customWidth="1"/>
    <col min="20" max="20" width="12.81640625" bestFit="1" customWidth="1"/>
  </cols>
  <sheetData>
    <row r="1" spans="1:20" x14ac:dyDescent="0.35">
      <c r="A1" s="146" t="s">
        <v>131</v>
      </c>
      <c r="B1" s="146"/>
      <c r="C1" s="146"/>
      <c r="D1" s="146"/>
      <c r="E1" s="146"/>
      <c r="F1" s="146"/>
      <c r="G1" s="146"/>
      <c r="H1" s="146"/>
      <c r="I1" s="133"/>
      <c r="L1" s="146" t="s">
        <v>132</v>
      </c>
      <c r="M1" s="146"/>
      <c r="N1" s="146"/>
      <c r="O1" s="146"/>
      <c r="P1" s="146"/>
      <c r="Q1" s="146"/>
      <c r="R1" s="146"/>
      <c r="S1" s="146"/>
      <c r="T1" s="133"/>
    </row>
    <row r="2" spans="1:20" x14ac:dyDescent="0.35">
      <c r="A2" s="146"/>
      <c r="B2" s="146"/>
      <c r="C2" s="146"/>
      <c r="D2" s="146"/>
      <c r="E2" s="146"/>
      <c r="F2" s="146"/>
      <c r="G2" s="146"/>
      <c r="H2" s="146"/>
      <c r="I2" s="133"/>
      <c r="L2" s="146"/>
      <c r="M2" s="146"/>
      <c r="N2" s="146"/>
      <c r="O2" s="146"/>
      <c r="P2" s="146"/>
      <c r="Q2" s="146"/>
      <c r="R2" s="146"/>
      <c r="S2" s="146"/>
      <c r="T2" s="133"/>
    </row>
    <row r="4" spans="1:20" ht="18.5" x14ac:dyDescent="0.45">
      <c r="A4" s="145" t="s">
        <v>133</v>
      </c>
      <c r="B4" s="145"/>
      <c r="C4" s="145"/>
      <c r="D4" s="145"/>
      <c r="E4" s="145"/>
      <c r="F4" s="145"/>
      <c r="G4" s="145"/>
      <c r="H4" s="145"/>
      <c r="I4" s="135"/>
      <c r="L4" s="145" t="s">
        <v>133</v>
      </c>
      <c r="M4" s="145"/>
      <c r="N4" s="145"/>
      <c r="O4" s="145"/>
      <c r="P4" s="145"/>
      <c r="Q4" s="145"/>
      <c r="R4" s="145"/>
      <c r="S4" s="145"/>
      <c r="T4" s="135"/>
    </row>
    <row r="5" spans="1:20" ht="29" x14ac:dyDescent="0.35">
      <c r="A5" s="6" t="s">
        <v>134</v>
      </c>
      <c r="B5" s="8" t="s">
        <v>135</v>
      </c>
      <c r="C5" s="8" t="s">
        <v>136</v>
      </c>
      <c r="D5" s="8" t="s">
        <v>137</v>
      </c>
      <c r="E5" s="8" t="s">
        <v>138</v>
      </c>
      <c r="F5" s="8" t="s">
        <v>139</v>
      </c>
      <c r="G5" s="8" t="s">
        <v>140</v>
      </c>
      <c r="H5" s="8" t="s">
        <v>141</v>
      </c>
      <c r="I5" s="7" t="s">
        <v>142</v>
      </c>
      <c r="L5" s="6" t="s">
        <v>134</v>
      </c>
      <c r="M5" s="8" t="s">
        <v>135</v>
      </c>
      <c r="N5" s="8" t="s">
        <v>136</v>
      </c>
      <c r="O5" s="8" t="s">
        <v>137</v>
      </c>
      <c r="P5" s="8" t="s">
        <v>138</v>
      </c>
      <c r="Q5" s="8" t="s">
        <v>139</v>
      </c>
      <c r="R5" s="8" t="s">
        <v>140</v>
      </c>
      <c r="S5" s="8" t="s">
        <v>141</v>
      </c>
      <c r="T5" s="7" t="s">
        <v>142</v>
      </c>
    </row>
    <row r="6" spans="1:20" x14ac:dyDescent="0.35">
      <c r="A6" s="68" t="s">
        <v>143</v>
      </c>
      <c r="B6" s="73">
        <f>JRC_2015_UK_Transports!Q66</f>
        <v>21498</v>
      </c>
      <c r="C6" s="73">
        <f>JRC_2015_UK_Transports!Q64</f>
        <v>0</v>
      </c>
      <c r="D6" s="73">
        <f>JRC_2015_UK_Transports!Q61</f>
        <v>18748833</v>
      </c>
      <c r="E6" s="73">
        <f>JRC_2015_UK_Transports!Q62</f>
        <v>11439660</v>
      </c>
      <c r="F6" s="73">
        <f>JRC_2015_UK_Transports!Q65</f>
        <v>26590</v>
      </c>
      <c r="G6" s="73">
        <f>JRC_2015_UK_Transports!Q63</f>
        <v>13793</v>
      </c>
      <c r="H6" s="73">
        <f>JRC_2015_UK_Transports!Q60-SUM(Calculations!B6:G6)</f>
        <v>0</v>
      </c>
      <c r="I6" s="136">
        <f>SUM(B6:H6)</f>
        <v>30250374</v>
      </c>
      <c r="J6" s="116" t="s">
        <v>144</v>
      </c>
      <c r="L6" s="68" t="s">
        <v>143</v>
      </c>
      <c r="M6" s="73">
        <f>JRC_2015_UK_Transports!Q79</f>
        <v>6160</v>
      </c>
      <c r="N6" s="73">
        <f>JRC_2015_UK_Transports!Q78</f>
        <v>0</v>
      </c>
      <c r="O6" s="73">
        <f>JRC_2015_UK_Transports!Q75</f>
        <v>189531</v>
      </c>
      <c r="P6" s="73">
        <f>JRC_2015_UK_Transports!Q76</f>
        <v>3369616</v>
      </c>
      <c r="Q6" s="73">
        <v>0</v>
      </c>
      <c r="R6" s="73">
        <f>JRC_2015_UK_Transports!Q77</f>
        <v>38173</v>
      </c>
      <c r="S6" s="73">
        <f>JRC_2015_UK_Transports!Q74-SUM(Calculations!M6:R6)</f>
        <v>0</v>
      </c>
      <c r="T6" s="136">
        <f>SUM(M6:S6)</f>
        <v>3603480</v>
      </c>
    </row>
    <row r="7" spans="1:20" x14ac:dyDescent="0.35">
      <c r="A7" s="68" t="s">
        <v>145</v>
      </c>
      <c r="B7" s="73">
        <f>JRC_2015_UK_Transports!Q72</f>
        <v>194</v>
      </c>
      <c r="C7" s="73">
        <f>JRC_2015_UK_Transports!Q70</f>
        <v>0</v>
      </c>
      <c r="D7" s="73">
        <f>JRC_2015_UK_Transports!Q68</f>
        <v>0</v>
      </c>
      <c r="E7" s="73">
        <f>JRC_2015_UK_Transports!Q69</f>
        <v>40626</v>
      </c>
      <c r="F7" s="73">
        <v>0</v>
      </c>
      <c r="G7" s="73">
        <f>JRC_2015_UK_Transports!Q70</f>
        <v>0</v>
      </c>
      <c r="H7" s="73">
        <f>JRC_2015_UK_Transports!Q67-SUM(Calculations!B7:G7)</f>
        <v>0</v>
      </c>
      <c r="I7" s="136">
        <f t="shared" ref="I7:I11" si="0">SUM(B7:H7)</f>
        <v>40820</v>
      </c>
      <c r="J7" s="112" t="s">
        <v>146</v>
      </c>
      <c r="L7" s="68" t="s">
        <v>145</v>
      </c>
      <c r="M7" s="73">
        <v>0</v>
      </c>
      <c r="N7" s="73">
        <v>0</v>
      </c>
      <c r="O7" s="73">
        <v>0</v>
      </c>
      <c r="P7" s="73">
        <f>JRC_2015_UK_Transports!Q80</f>
        <v>652838.55958794698</v>
      </c>
      <c r="Q7" s="73">
        <v>0</v>
      </c>
      <c r="R7" s="73">
        <v>0</v>
      </c>
      <c r="S7" s="73">
        <v>0</v>
      </c>
      <c r="T7" s="136">
        <f t="shared" ref="T7:T11" si="1">SUM(M7:S7)</f>
        <v>652838.55958794698</v>
      </c>
    </row>
    <row r="8" spans="1:20" x14ac:dyDescent="0.35">
      <c r="A8" s="68" t="s">
        <v>147</v>
      </c>
      <c r="B8" s="114">
        <v>0</v>
      </c>
      <c r="C8" s="73">
        <v>0</v>
      </c>
      <c r="D8" s="73">
        <v>0</v>
      </c>
      <c r="E8" s="73">
        <f>'Raw data JRC Aircraft'!E41</f>
        <v>136.969297198725</v>
      </c>
      <c r="F8" s="73">
        <v>0</v>
      </c>
      <c r="G8" s="73">
        <v>0</v>
      </c>
      <c r="H8" s="73">
        <f>('Raw data JRC Aircraft'!E41+'Raw data JRC Aircraft'!E42)-SUM(B8:G8)</f>
        <v>633.04279279279297</v>
      </c>
      <c r="I8" s="136">
        <f t="shared" si="0"/>
        <v>770.012089991518</v>
      </c>
      <c r="J8" s="113" t="s">
        <v>148</v>
      </c>
      <c r="L8" s="68" t="s">
        <v>147</v>
      </c>
      <c r="M8" s="114">
        <v>0</v>
      </c>
      <c r="N8" s="73">
        <v>0</v>
      </c>
      <c r="O8" s="73">
        <v>0</v>
      </c>
      <c r="P8" s="73">
        <f>'Raw data JRC Aircraft'!E45</f>
        <v>16.485103132161999</v>
      </c>
      <c r="Q8" s="73">
        <v>0</v>
      </c>
      <c r="R8" s="73">
        <v>0</v>
      </c>
      <c r="S8" s="73">
        <v>0</v>
      </c>
      <c r="T8" s="136">
        <f t="shared" si="1"/>
        <v>16.485103132161999</v>
      </c>
    </row>
    <row r="9" spans="1:20" x14ac:dyDescent="0.35">
      <c r="A9" s="68" t="s">
        <v>149</v>
      </c>
      <c r="B9" s="73">
        <f>JRC_2015_UK_Transports!Q280+JRC_2015_UK_Transports!Q277+JRC_2015_UK_Transports!Q281</f>
        <v>2122.5</v>
      </c>
      <c r="C9" s="73">
        <v>0</v>
      </c>
      <c r="D9" s="73">
        <v>0</v>
      </c>
      <c r="E9" s="73">
        <f>JRC_2015_UK_Transports!Q279</f>
        <v>1252</v>
      </c>
      <c r="F9" s="73">
        <v>0</v>
      </c>
      <c r="G9" s="73">
        <v>0</v>
      </c>
      <c r="H9" s="73">
        <f>0</f>
        <v>0</v>
      </c>
      <c r="I9" s="136">
        <f t="shared" si="0"/>
        <v>3374.5</v>
      </c>
      <c r="J9" s="130" t="s">
        <v>150</v>
      </c>
      <c r="L9" s="68" t="s">
        <v>149</v>
      </c>
      <c r="M9" s="73">
        <f>JRC_2015_UK_Transports!Q284</f>
        <v>118</v>
      </c>
      <c r="N9" s="73">
        <v>0</v>
      </c>
      <c r="O9" s="73">
        <v>0</v>
      </c>
      <c r="P9" s="73">
        <f>JRC_2015_UK_Transports!Q283</f>
        <v>244</v>
      </c>
      <c r="Q9" s="73">
        <v>0</v>
      </c>
      <c r="R9" s="73">
        <v>0</v>
      </c>
      <c r="S9" s="73">
        <f>0</f>
        <v>0</v>
      </c>
      <c r="T9" s="136">
        <f t="shared" si="1"/>
        <v>362</v>
      </c>
    </row>
    <row r="10" spans="1:20" x14ac:dyDescent="0.35">
      <c r="A10" s="1" t="s">
        <v>151</v>
      </c>
      <c r="B10" s="73">
        <v>0</v>
      </c>
      <c r="C10" s="73">
        <v>0</v>
      </c>
      <c r="D10" s="73">
        <v>0</v>
      </c>
      <c r="E10" s="73">
        <v>0</v>
      </c>
      <c r="F10" s="73">
        <v>0</v>
      </c>
      <c r="G10" s="73">
        <v>0</v>
      </c>
      <c r="H10" s="73">
        <f>JRC_2015_UK_Transports!Q64-SUM(Calculations!B10:G10)</f>
        <v>0</v>
      </c>
      <c r="I10" s="136">
        <f t="shared" si="0"/>
        <v>0</v>
      </c>
      <c r="L10" s="1" t="s">
        <v>151</v>
      </c>
      <c r="M10" s="73">
        <v>0</v>
      </c>
      <c r="N10" s="73">
        <v>0</v>
      </c>
      <c r="O10" s="73">
        <v>0</v>
      </c>
      <c r="P10" s="73">
        <v>0</v>
      </c>
      <c r="Q10" s="73">
        <v>0</v>
      </c>
      <c r="R10" s="73">
        <v>0</v>
      </c>
      <c r="S10" s="73">
        <f>JRC_2015_UK_Transports!AB64-SUM(Calculations!M10:R10)</f>
        <v>0</v>
      </c>
      <c r="T10" s="136">
        <f t="shared" si="1"/>
        <v>0</v>
      </c>
    </row>
    <row r="11" spans="1:20" x14ac:dyDescent="0.35">
      <c r="A11" s="68" t="s">
        <v>152</v>
      </c>
      <c r="B11" s="73">
        <v>0</v>
      </c>
      <c r="C11" s="73">
        <v>0</v>
      </c>
      <c r="D11" s="73">
        <f>JRC_2015_UK_Transports!Q59</f>
        <v>1253100</v>
      </c>
      <c r="E11" s="73">
        <v>0</v>
      </c>
      <c r="F11" s="73">
        <v>0</v>
      </c>
      <c r="G11" s="73">
        <v>0</v>
      </c>
      <c r="H11" s="73">
        <v>0</v>
      </c>
      <c r="I11" s="136">
        <f t="shared" si="0"/>
        <v>1253100</v>
      </c>
      <c r="L11" s="68" t="s">
        <v>152</v>
      </c>
      <c r="M11" s="73">
        <v>0</v>
      </c>
      <c r="N11" s="73">
        <v>0</v>
      </c>
      <c r="O11" s="73">
        <v>0</v>
      </c>
      <c r="P11" s="73">
        <v>0</v>
      </c>
      <c r="Q11" s="73">
        <v>0</v>
      </c>
      <c r="R11" s="73">
        <v>0</v>
      </c>
      <c r="S11" s="73">
        <v>0</v>
      </c>
      <c r="T11" s="136">
        <f t="shared" si="1"/>
        <v>0</v>
      </c>
    </row>
    <row r="13" spans="1:20" ht="18.5" x14ac:dyDescent="0.45">
      <c r="A13" s="145" t="s">
        <v>153</v>
      </c>
      <c r="B13" s="145"/>
      <c r="C13" s="145"/>
      <c r="D13" s="145"/>
      <c r="E13" s="145"/>
      <c r="F13" s="145"/>
      <c r="G13" s="145"/>
      <c r="H13" s="145"/>
      <c r="I13" s="135"/>
      <c r="L13" s="145" t="s">
        <v>153</v>
      </c>
      <c r="M13" s="145"/>
      <c r="N13" s="145"/>
      <c r="O13" s="145"/>
      <c r="P13" s="145"/>
      <c r="Q13" s="145"/>
      <c r="R13" s="145"/>
      <c r="S13" s="145"/>
      <c r="T13" s="135"/>
    </row>
    <row r="14" spans="1:20" ht="29" x14ac:dyDescent="0.35">
      <c r="A14" s="6" t="s">
        <v>134</v>
      </c>
      <c r="B14" s="8" t="s">
        <v>135</v>
      </c>
      <c r="C14" s="8" t="s">
        <v>136</v>
      </c>
      <c r="D14" s="8" t="s">
        <v>137</v>
      </c>
      <c r="E14" s="8" t="s">
        <v>138</v>
      </c>
      <c r="F14" s="8" t="s">
        <v>139</v>
      </c>
      <c r="G14" s="8" t="s">
        <v>140</v>
      </c>
      <c r="H14" s="8" t="s">
        <v>141</v>
      </c>
      <c r="I14" s="7" t="s">
        <v>142</v>
      </c>
      <c r="L14" s="6" t="s">
        <v>134</v>
      </c>
      <c r="M14" s="8" t="s">
        <v>135</v>
      </c>
      <c r="N14" s="8" t="s">
        <v>136</v>
      </c>
      <c r="O14" s="8" t="s">
        <v>137</v>
      </c>
      <c r="P14" s="8" t="s">
        <v>138</v>
      </c>
      <c r="Q14" s="8" t="s">
        <v>139</v>
      </c>
      <c r="R14" s="8" t="s">
        <v>140</v>
      </c>
      <c r="S14" s="8" t="s">
        <v>141</v>
      </c>
      <c r="T14" s="7" t="s">
        <v>142</v>
      </c>
    </row>
    <row r="15" spans="1:20" x14ac:dyDescent="0.35">
      <c r="A15" s="126" t="s">
        <v>143</v>
      </c>
      <c r="B15" s="73">
        <f>JRC_2015_UE_Transports!Q66</f>
        <v>157036</v>
      </c>
      <c r="C15" s="73">
        <f>JRC_2015_UE_Transports!Q64</f>
        <v>1313031</v>
      </c>
      <c r="D15" s="73">
        <f>JRC_2015_UE_Transports!Q61</f>
        <v>139055432</v>
      </c>
      <c r="E15" s="73">
        <f>JRC_2015_UE_Transports!Q62</f>
        <v>106612315</v>
      </c>
      <c r="F15" s="73">
        <f>JRC_2015_UE_Transports!Q65</f>
        <v>181560</v>
      </c>
      <c r="G15" s="73">
        <f>JRC_2015_UE_Transports!Q63</f>
        <v>7685081</v>
      </c>
      <c r="H15" s="73">
        <f>JRC_2015_UE_Transports!Q60-SUM(Calculations!B15:G15)</f>
        <v>0</v>
      </c>
      <c r="I15" s="136">
        <f>SUM(B15:H15)</f>
        <v>255004455</v>
      </c>
      <c r="L15" s="126" t="s">
        <v>143</v>
      </c>
      <c r="M15" s="73">
        <f>JRC_2015_UE_Transports!Q79</f>
        <v>40504</v>
      </c>
      <c r="N15" s="73">
        <f>JRC_2015_UE_Transports!Q78</f>
        <v>128891</v>
      </c>
      <c r="O15" s="73">
        <f>JRC_2015_UE_Transports!Q75</f>
        <v>2226999</v>
      </c>
      <c r="P15" s="73">
        <f>JRC_2015_UE_Transports!Q76</f>
        <v>26430217</v>
      </c>
      <c r="Q15" s="73">
        <v>0</v>
      </c>
      <c r="R15" s="73">
        <f>JRC_2015_UE_Transports!Q77</f>
        <v>320764</v>
      </c>
      <c r="S15" s="73">
        <f>JRC_2015_UE_Transports!Q74-SUM(Calculations!M15:R15)</f>
        <v>0</v>
      </c>
      <c r="T15" s="136">
        <f>SUM(M15:S15)</f>
        <v>29147375</v>
      </c>
    </row>
    <row r="16" spans="1:20" x14ac:dyDescent="0.35">
      <c r="A16" s="126" t="s">
        <v>145</v>
      </c>
      <c r="B16" s="73">
        <f>JRC_2015_UE_Transports!Q72</f>
        <v>4118</v>
      </c>
      <c r="C16" s="73">
        <f>JRC_2015_UE_Transports!Q71</f>
        <v>34907</v>
      </c>
      <c r="D16" s="73">
        <f>JRC_2015_UE_Transports!Q68</f>
        <v>4259</v>
      </c>
      <c r="E16" s="73">
        <f>JRC_2015_UE_Transports!Q69</f>
        <v>664879</v>
      </c>
      <c r="F16" s="73">
        <v>0</v>
      </c>
      <c r="G16" s="73">
        <f>JRC_2015_UE_Transports!Q70</f>
        <v>2004</v>
      </c>
      <c r="H16" s="73">
        <v>0</v>
      </c>
      <c r="I16" s="136">
        <f t="shared" ref="I16:I20" si="2">SUM(B16:H16)</f>
        <v>710167</v>
      </c>
      <c r="L16" s="126" t="s">
        <v>145</v>
      </c>
      <c r="M16" s="73"/>
      <c r="N16" s="73">
        <f>JRC_2015_UE_Transports!AB71</f>
        <v>0</v>
      </c>
      <c r="O16" s="73">
        <f>JRC_2015_UE_Transports!AB68</f>
        <v>0</v>
      </c>
      <c r="P16" s="73">
        <f>JRC_2015_UE_Transports!Q26</f>
        <v>1722653.7720573205</v>
      </c>
      <c r="Q16" s="73">
        <v>0</v>
      </c>
      <c r="R16" s="73">
        <f>JRC_2015_UE_Transports!AB70</f>
        <v>0</v>
      </c>
      <c r="S16" s="73">
        <v>0</v>
      </c>
      <c r="T16" s="136">
        <f t="shared" ref="T16:T20" si="3">SUM(M16:S16)</f>
        <v>1722653.7720573205</v>
      </c>
    </row>
    <row r="17" spans="1:20" x14ac:dyDescent="0.35">
      <c r="A17" s="126" t="s">
        <v>147</v>
      </c>
      <c r="B17" s="114">
        <v>0</v>
      </c>
      <c r="C17" s="73">
        <v>0</v>
      </c>
      <c r="D17" s="73">
        <v>0</v>
      </c>
      <c r="E17" s="73">
        <f>'Raw data JRC Aircraft'!B31</f>
        <v>1103.3234132134789</v>
      </c>
      <c r="F17" s="73">
        <v>0</v>
      </c>
      <c r="G17" s="73">
        <v>0</v>
      </c>
      <c r="H17" s="73">
        <v>0</v>
      </c>
      <c r="I17" s="136">
        <f t="shared" si="2"/>
        <v>1103.3234132134789</v>
      </c>
      <c r="L17" s="126" t="s">
        <v>147</v>
      </c>
      <c r="M17" s="114">
        <v>0</v>
      </c>
      <c r="N17" s="73">
        <v>0</v>
      </c>
      <c r="O17" s="73">
        <v>0</v>
      </c>
      <c r="P17" s="73">
        <f>'Raw data JRC Aircraft'!B35</f>
        <v>165.67674900357699</v>
      </c>
      <c r="Q17" s="73">
        <v>0</v>
      </c>
      <c r="R17" s="73">
        <v>0</v>
      </c>
      <c r="S17" s="73">
        <v>0</v>
      </c>
      <c r="T17" s="136">
        <f t="shared" si="3"/>
        <v>165.67674900357699</v>
      </c>
    </row>
    <row r="18" spans="1:20" x14ac:dyDescent="0.35">
      <c r="A18" s="126" t="s">
        <v>149</v>
      </c>
      <c r="B18" s="73">
        <f>JRC_2015_UE_Transports!Q281+JRC_2015_UE_Transports!Q282+JRC_2015_UE_Transports!Q278</f>
        <v>20969</v>
      </c>
      <c r="C18" s="73">
        <v>0</v>
      </c>
      <c r="D18" s="73">
        <v>0</v>
      </c>
      <c r="E18" s="73">
        <f>JRC_2015_UE_Transports!Q280</f>
        <v>4092</v>
      </c>
      <c r="F18" s="73">
        <v>0</v>
      </c>
      <c r="G18" s="73">
        <v>0</v>
      </c>
      <c r="H18" s="73">
        <v>0</v>
      </c>
      <c r="I18" s="136">
        <f t="shared" si="2"/>
        <v>25061</v>
      </c>
      <c r="L18" s="126" t="s">
        <v>149</v>
      </c>
      <c r="M18" s="73">
        <f>JRC_2015_UE_Transports!Q285</f>
        <v>4117.5</v>
      </c>
      <c r="N18" s="73">
        <v>0</v>
      </c>
      <c r="O18" s="73">
        <v>0</v>
      </c>
      <c r="P18" s="73">
        <f>JRC_2015_UE_Transports!Q284</f>
        <v>1640.5</v>
      </c>
      <c r="Q18" s="73">
        <v>0</v>
      </c>
      <c r="R18" s="73">
        <v>0</v>
      </c>
      <c r="S18" s="73">
        <v>0</v>
      </c>
      <c r="T18" s="136">
        <f t="shared" si="3"/>
        <v>5758</v>
      </c>
    </row>
    <row r="19" spans="1:20" x14ac:dyDescent="0.35">
      <c r="A19" s="1" t="s">
        <v>151</v>
      </c>
      <c r="B19" s="73">
        <v>0</v>
      </c>
      <c r="C19" s="73">
        <v>0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136">
        <f t="shared" si="2"/>
        <v>0</v>
      </c>
      <c r="L19" s="1" t="s">
        <v>151</v>
      </c>
      <c r="M19" s="73">
        <v>0</v>
      </c>
      <c r="N19" s="73">
        <v>0</v>
      </c>
      <c r="O19" s="73">
        <v>0</v>
      </c>
      <c r="P19" s="73">
        <v>0</v>
      </c>
      <c r="Q19" s="73">
        <v>0</v>
      </c>
      <c r="R19" s="73">
        <v>0</v>
      </c>
      <c r="S19" s="73">
        <v>0</v>
      </c>
      <c r="T19" s="136">
        <f t="shared" si="3"/>
        <v>0</v>
      </c>
    </row>
    <row r="20" spans="1:20" x14ac:dyDescent="0.35">
      <c r="A20" s="126" t="s">
        <v>152</v>
      </c>
      <c r="B20" s="114">
        <v>0</v>
      </c>
      <c r="C20" s="73">
        <v>0</v>
      </c>
      <c r="D20" s="73">
        <f>JRC_2015_UE_Transports!Q59</f>
        <v>37036579</v>
      </c>
      <c r="E20" s="73">
        <v>0</v>
      </c>
      <c r="F20" s="73">
        <v>0</v>
      </c>
      <c r="G20" s="73">
        <v>0</v>
      </c>
      <c r="H20" s="73">
        <v>0</v>
      </c>
      <c r="I20" s="136">
        <f t="shared" si="2"/>
        <v>37036579</v>
      </c>
      <c r="L20" s="126" t="s">
        <v>152</v>
      </c>
      <c r="M20" s="114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  <c r="T20" s="136">
        <f t="shared" si="3"/>
        <v>0</v>
      </c>
    </row>
    <row r="22" spans="1:20" ht="18.5" x14ac:dyDescent="0.45">
      <c r="A22" s="145" t="s">
        <v>154</v>
      </c>
      <c r="B22" s="145"/>
      <c r="C22" s="145"/>
      <c r="D22" s="145"/>
      <c r="E22" s="145"/>
      <c r="F22" s="145"/>
      <c r="G22" s="145"/>
      <c r="H22" s="145"/>
      <c r="I22" s="135"/>
      <c r="L22" s="145" t="s">
        <v>154</v>
      </c>
      <c r="M22" s="145"/>
      <c r="N22" s="145"/>
      <c r="O22" s="145"/>
      <c r="P22" s="145"/>
      <c r="Q22" s="145"/>
      <c r="R22" s="145"/>
      <c r="S22" s="145"/>
      <c r="T22" s="135"/>
    </row>
    <row r="23" spans="1:20" ht="29" x14ac:dyDescent="0.35">
      <c r="A23" s="6" t="s">
        <v>134</v>
      </c>
      <c r="B23" s="8" t="s">
        <v>135</v>
      </c>
      <c r="C23" s="8" t="s">
        <v>136</v>
      </c>
      <c r="D23" s="8" t="s">
        <v>137</v>
      </c>
      <c r="E23" s="8" t="s">
        <v>138</v>
      </c>
      <c r="F23" s="8" t="s">
        <v>139</v>
      </c>
      <c r="G23" s="8" t="s">
        <v>140</v>
      </c>
      <c r="H23" s="8" t="s">
        <v>141</v>
      </c>
      <c r="I23" s="7" t="s">
        <v>142</v>
      </c>
      <c r="L23" s="6" t="s">
        <v>134</v>
      </c>
      <c r="M23" s="8" t="s">
        <v>135</v>
      </c>
      <c r="N23" s="8" t="s">
        <v>136</v>
      </c>
      <c r="O23" s="8" t="s">
        <v>137</v>
      </c>
      <c r="P23" s="8" t="s">
        <v>138</v>
      </c>
      <c r="Q23" s="8" t="s">
        <v>139</v>
      </c>
      <c r="R23" s="8" t="s">
        <v>140</v>
      </c>
      <c r="S23" s="8" t="s">
        <v>141</v>
      </c>
      <c r="T23" s="7" t="s">
        <v>142</v>
      </c>
    </row>
    <row r="24" spans="1:20" x14ac:dyDescent="0.35">
      <c r="A24" s="1" t="s">
        <v>143</v>
      </c>
      <c r="B24" s="115">
        <f>IFERROR(B6/B15,0)</f>
        <v>0.13689854555643291</v>
      </c>
      <c r="C24" s="115">
        <f t="shared" ref="C24:H24" si="4">IFERROR(C6/C15,0)</f>
        <v>0</v>
      </c>
      <c r="D24" s="115">
        <f t="shared" si="4"/>
        <v>0.13482992163873181</v>
      </c>
      <c r="E24" s="115">
        <f t="shared" si="4"/>
        <v>0.10730148763770865</v>
      </c>
      <c r="F24" s="115">
        <f t="shared" si="4"/>
        <v>0.146452963207755</v>
      </c>
      <c r="G24" s="115">
        <f t="shared" si="4"/>
        <v>1.794776138338685E-3</v>
      </c>
      <c r="H24" s="115">
        <f t="shared" si="4"/>
        <v>0</v>
      </c>
      <c r="I24" s="115">
        <f>I6/I15</f>
        <v>0.11862684516629327</v>
      </c>
      <c r="L24" s="1" t="s">
        <v>143</v>
      </c>
      <c r="M24" s="115">
        <f>IFERROR(M6/M15,0)</f>
        <v>0.15208374481532688</v>
      </c>
      <c r="N24" s="115">
        <f t="shared" ref="N24:T24" si="5">IFERROR(N6/N15,0)</f>
        <v>0</v>
      </c>
      <c r="O24" s="115">
        <f t="shared" si="5"/>
        <v>8.510601037539757E-2</v>
      </c>
      <c r="P24" s="115">
        <f t="shared" si="5"/>
        <v>0.12749104557105981</v>
      </c>
      <c r="Q24" s="115">
        <f t="shared" si="5"/>
        <v>0</v>
      </c>
      <c r="R24" s="115">
        <f t="shared" si="5"/>
        <v>0.1190064969884401</v>
      </c>
      <c r="S24" s="115">
        <f t="shared" si="5"/>
        <v>0</v>
      </c>
      <c r="T24" s="115">
        <f t="shared" si="5"/>
        <v>0.12362965790229824</v>
      </c>
    </row>
    <row r="25" spans="1:20" x14ac:dyDescent="0.35">
      <c r="A25" s="1" t="s">
        <v>145</v>
      </c>
      <c r="B25" s="115">
        <f t="shared" ref="B25:H25" si="6">IFERROR(B7/B16,0)</f>
        <v>4.7110247693054878E-2</v>
      </c>
      <c r="C25" s="115">
        <f t="shared" si="6"/>
        <v>0</v>
      </c>
      <c r="D25" s="115">
        <f t="shared" si="6"/>
        <v>0</v>
      </c>
      <c r="E25" s="115">
        <f t="shared" si="6"/>
        <v>6.110284728499471E-2</v>
      </c>
      <c r="F25" s="115">
        <f t="shared" si="6"/>
        <v>0</v>
      </c>
      <c r="G25" s="115">
        <f t="shared" si="6"/>
        <v>0</v>
      </c>
      <c r="H25" s="115">
        <f t="shared" si="6"/>
        <v>0</v>
      </c>
      <c r="I25" s="115">
        <f t="shared" ref="I25:I29" si="7">I7/I16</f>
        <v>5.7479437935020916E-2</v>
      </c>
      <c r="L25" s="1" t="s">
        <v>145</v>
      </c>
      <c r="M25" s="115">
        <f t="shared" ref="M25:T25" si="8">IFERROR(M7/M16,0)</f>
        <v>0</v>
      </c>
      <c r="N25" s="115">
        <f t="shared" si="8"/>
        <v>0</v>
      </c>
      <c r="O25" s="115">
        <f t="shared" si="8"/>
        <v>0</v>
      </c>
      <c r="P25" s="115">
        <f t="shared" si="8"/>
        <v>0.37897258879146617</v>
      </c>
      <c r="Q25" s="115">
        <f t="shared" si="8"/>
        <v>0</v>
      </c>
      <c r="R25" s="115">
        <f t="shared" si="8"/>
        <v>0</v>
      </c>
      <c r="S25" s="115">
        <f t="shared" si="8"/>
        <v>0</v>
      </c>
      <c r="T25" s="115">
        <f t="shared" si="8"/>
        <v>0.37897258879146617</v>
      </c>
    </row>
    <row r="26" spans="1:20" x14ac:dyDescent="0.35">
      <c r="A26" s="1" t="s">
        <v>147</v>
      </c>
      <c r="B26" s="115">
        <f t="shared" ref="B26:H26" si="9">IFERROR(B8/B17,0)</f>
        <v>0</v>
      </c>
      <c r="C26" s="115">
        <f t="shared" si="9"/>
        <v>0</v>
      </c>
      <c r="D26" s="115">
        <f t="shared" si="9"/>
        <v>0</v>
      </c>
      <c r="E26" s="115">
        <f>IFERROR(E8/E17,0)</f>
        <v>0.12414247314828186</v>
      </c>
      <c r="F26" s="115">
        <f t="shared" si="9"/>
        <v>0</v>
      </c>
      <c r="G26" s="115">
        <f t="shared" si="9"/>
        <v>0</v>
      </c>
      <c r="H26" s="115">
        <f t="shared" si="9"/>
        <v>0</v>
      </c>
      <c r="I26" s="115">
        <f t="shared" si="7"/>
        <v>0.6979024289431357</v>
      </c>
      <c r="L26" s="1" t="s">
        <v>147</v>
      </c>
      <c r="M26" s="115">
        <f t="shared" ref="M26:T26" si="10">IFERROR(M8/M17,0)</f>
        <v>0</v>
      </c>
      <c r="N26" s="115">
        <f t="shared" si="10"/>
        <v>0</v>
      </c>
      <c r="O26" s="115">
        <f t="shared" si="10"/>
        <v>0</v>
      </c>
      <c r="P26" s="115">
        <f t="shared" si="10"/>
        <v>9.9501609195663795E-2</v>
      </c>
      <c r="Q26" s="115">
        <f t="shared" si="10"/>
        <v>0</v>
      </c>
      <c r="R26" s="115">
        <f t="shared" si="10"/>
        <v>0</v>
      </c>
      <c r="S26" s="115">
        <f t="shared" si="10"/>
        <v>0</v>
      </c>
      <c r="T26" s="115">
        <f t="shared" si="10"/>
        <v>9.9501609195663795E-2</v>
      </c>
    </row>
    <row r="27" spans="1:20" x14ac:dyDescent="0.35">
      <c r="A27" s="1" t="s">
        <v>149</v>
      </c>
      <c r="B27" s="115">
        <f t="shared" ref="B27:H27" si="11">IFERROR(B9/B18,0)</f>
        <v>0.10122084982593352</v>
      </c>
      <c r="C27" s="115">
        <f t="shared" si="11"/>
        <v>0</v>
      </c>
      <c r="D27" s="115">
        <f t="shared" si="11"/>
        <v>0</v>
      </c>
      <c r="E27" s="115">
        <f t="shared" si="11"/>
        <v>0.30596285434995113</v>
      </c>
      <c r="F27" s="115">
        <f t="shared" si="11"/>
        <v>0</v>
      </c>
      <c r="G27" s="115">
        <f t="shared" si="11"/>
        <v>0</v>
      </c>
      <c r="H27" s="115">
        <f t="shared" si="11"/>
        <v>0</v>
      </c>
      <c r="I27" s="115">
        <f t="shared" si="7"/>
        <v>0.13465145046087545</v>
      </c>
      <c r="L27" s="1" t="s">
        <v>149</v>
      </c>
      <c r="M27" s="115">
        <f t="shared" ref="M27:T27" si="12">IFERROR(M9/M18,0)</f>
        <v>2.8658166363084395E-2</v>
      </c>
      <c r="N27" s="115">
        <f t="shared" si="12"/>
        <v>0</v>
      </c>
      <c r="O27" s="115">
        <f t="shared" si="12"/>
        <v>0</v>
      </c>
      <c r="P27" s="115">
        <f t="shared" si="12"/>
        <v>0.14873514172508381</v>
      </c>
      <c r="Q27" s="115">
        <f t="shared" si="12"/>
        <v>0</v>
      </c>
      <c r="R27" s="115">
        <f t="shared" si="12"/>
        <v>0</v>
      </c>
      <c r="S27" s="115">
        <f t="shared" si="12"/>
        <v>0</v>
      </c>
      <c r="T27" s="115">
        <f t="shared" si="12"/>
        <v>6.2869051754081279E-2</v>
      </c>
    </row>
    <row r="28" spans="1:20" x14ac:dyDescent="0.35">
      <c r="A28" s="1" t="s">
        <v>151</v>
      </c>
      <c r="B28" s="115">
        <f t="shared" ref="B28:H28" si="13">IFERROR(B10/B19,0)</f>
        <v>0</v>
      </c>
      <c r="C28" s="115">
        <f t="shared" si="13"/>
        <v>0</v>
      </c>
      <c r="D28" s="115">
        <f t="shared" si="13"/>
        <v>0</v>
      </c>
      <c r="E28" s="115">
        <f t="shared" si="13"/>
        <v>0</v>
      </c>
      <c r="F28" s="115">
        <f t="shared" si="13"/>
        <v>0</v>
      </c>
      <c r="G28" s="115">
        <f t="shared" si="13"/>
        <v>0</v>
      </c>
      <c r="H28" s="115">
        <f t="shared" si="13"/>
        <v>0</v>
      </c>
      <c r="I28" s="115"/>
      <c r="L28" s="1" t="s">
        <v>151</v>
      </c>
      <c r="M28" s="115">
        <f t="shared" ref="M28:S28" si="14">IFERROR(M10/M19,0)</f>
        <v>0</v>
      </c>
      <c r="N28" s="115">
        <f t="shared" si="14"/>
        <v>0</v>
      </c>
      <c r="O28" s="115">
        <f t="shared" si="14"/>
        <v>0</v>
      </c>
      <c r="P28" s="115">
        <f t="shared" si="14"/>
        <v>0</v>
      </c>
      <c r="Q28" s="115">
        <f t="shared" si="14"/>
        <v>0</v>
      </c>
      <c r="R28" s="115">
        <f t="shared" si="14"/>
        <v>0</v>
      </c>
      <c r="S28" s="115">
        <f t="shared" si="14"/>
        <v>0</v>
      </c>
      <c r="T28" s="115"/>
    </row>
    <row r="29" spans="1:20" x14ac:dyDescent="0.35">
      <c r="A29" s="1" t="s">
        <v>152</v>
      </c>
      <c r="B29" s="115">
        <f t="shared" ref="B29:H29" si="15">IFERROR(B11/B20,0)</f>
        <v>0</v>
      </c>
      <c r="C29" s="115">
        <f t="shared" si="15"/>
        <v>0</v>
      </c>
      <c r="D29" s="115">
        <f t="shared" si="15"/>
        <v>3.3834118426542582E-2</v>
      </c>
      <c r="E29" s="115">
        <f t="shared" si="15"/>
        <v>0</v>
      </c>
      <c r="F29" s="115">
        <f t="shared" si="15"/>
        <v>0</v>
      </c>
      <c r="G29" s="115">
        <f t="shared" si="15"/>
        <v>0</v>
      </c>
      <c r="H29" s="115">
        <f t="shared" si="15"/>
        <v>0</v>
      </c>
      <c r="I29" s="115">
        <f t="shared" si="7"/>
        <v>3.3834118426542582E-2</v>
      </c>
      <c r="L29" s="1" t="s">
        <v>152</v>
      </c>
      <c r="M29" s="115">
        <f t="shared" ref="M29:S29" si="16">IFERROR(M11/M20,0)</f>
        <v>0</v>
      </c>
      <c r="N29" s="115">
        <f t="shared" si="16"/>
        <v>0</v>
      </c>
      <c r="O29" s="115">
        <f t="shared" si="16"/>
        <v>0</v>
      </c>
      <c r="P29" s="115">
        <f t="shared" si="16"/>
        <v>0</v>
      </c>
      <c r="Q29" s="115">
        <f t="shared" si="16"/>
        <v>0</v>
      </c>
      <c r="R29" s="115">
        <f t="shared" si="16"/>
        <v>0</v>
      </c>
      <c r="S29" s="115">
        <f t="shared" si="16"/>
        <v>0</v>
      </c>
      <c r="T29" s="115"/>
    </row>
    <row r="33" spans="1:20" ht="18.5" x14ac:dyDescent="0.45">
      <c r="A33" s="145" t="s">
        <v>155</v>
      </c>
      <c r="B33" s="145"/>
      <c r="C33" s="145"/>
      <c r="D33" s="145"/>
      <c r="E33" s="145"/>
      <c r="F33" s="145"/>
      <c r="G33" s="145"/>
      <c r="H33" s="145"/>
      <c r="I33" s="135"/>
      <c r="L33" s="145" t="s">
        <v>155</v>
      </c>
      <c r="M33" s="145"/>
      <c r="N33" s="145"/>
      <c r="O33" s="145"/>
      <c r="P33" s="145"/>
      <c r="Q33" s="145"/>
      <c r="R33" s="145"/>
      <c r="S33" s="145"/>
      <c r="T33" s="135"/>
    </row>
    <row r="34" spans="1:20" ht="29" x14ac:dyDescent="0.35">
      <c r="A34" s="6" t="s">
        <v>134</v>
      </c>
      <c r="B34" s="8" t="s">
        <v>135</v>
      </c>
      <c r="C34" s="8" t="s">
        <v>136</v>
      </c>
      <c r="D34" s="8" t="s">
        <v>137</v>
      </c>
      <c r="E34" s="8" t="s">
        <v>138</v>
      </c>
      <c r="F34" s="8" t="s">
        <v>139</v>
      </c>
      <c r="G34" s="8" t="s">
        <v>140</v>
      </c>
      <c r="H34" s="8" t="s">
        <v>141</v>
      </c>
      <c r="I34" s="7" t="s">
        <v>142</v>
      </c>
      <c r="L34" s="6" t="s">
        <v>134</v>
      </c>
      <c r="M34" s="8" t="s">
        <v>135</v>
      </c>
      <c r="N34" s="8" t="s">
        <v>136</v>
      </c>
      <c r="O34" s="8" t="s">
        <v>137</v>
      </c>
      <c r="P34" s="8" t="s">
        <v>138</v>
      </c>
      <c r="Q34" s="8" t="s">
        <v>139</v>
      </c>
      <c r="R34" s="8" t="s">
        <v>140</v>
      </c>
      <c r="S34" s="8" t="s">
        <v>141</v>
      </c>
      <c r="T34" s="7" t="s">
        <v>142</v>
      </c>
    </row>
    <row r="35" spans="1:20" x14ac:dyDescent="0.35">
      <c r="A35" s="117" t="s">
        <v>143</v>
      </c>
      <c r="B35" s="73">
        <f>'Raw data JRC Other'!D70</f>
        <v>2803879</v>
      </c>
      <c r="C35" s="73">
        <f>'Raw data JRC Other'!D49</f>
        <v>1620183</v>
      </c>
      <c r="D35" s="73">
        <f>'Raw data JRC Other'!D48+'Raw data JRC Other'!D52</f>
        <v>147691960</v>
      </c>
      <c r="E35" s="73">
        <f>'Raw data JRC Other'!D51</f>
        <v>119446599</v>
      </c>
      <c r="F35" s="73">
        <f>'Raw data JRC Other'!D62</f>
        <v>1844143</v>
      </c>
      <c r="G35" s="73">
        <f>'Raw data JRC Other'!D47</f>
        <v>7874290</v>
      </c>
      <c r="H35" s="73">
        <f>'Raw data JRC Other'!D45-SUM(Calculations!B35:G35)</f>
        <v>41503</v>
      </c>
      <c r="I35" s="136">
        <f>SUM(B35:H35)</f>
        <v>281322557</v>
      </c>
      <c r="L35" s="117" t="s">
        <v>143</v>
      </c>
      <c r="M35" s="73">
        <f>'Raw data JRC Other'!D134</f>
        <v>384830</v>
      </c>
      <c r="N35" s="73">
        <f>'Raw data JRC Other'!D113</f>
        <v>174724</v>
      </c>
      <c r="O35" s="73">
        <f>'Raw data JRC Other'!D112+'Raw data JRC Other'!D116</f>
        <v>2441501</v>
      </c>
      <c r="P35" s="73">
        <f>'Raw data JRC Other'!D115</f>
        <v>29427123</v>
      </c>
      <c r="Q35" s="73">
        <f>'Raw data JRC Other'!D126</f>
        <v>220122</v>
      </c>
      <c r="R35" s="73">
        <f>'Raw data JRC Other'!D111</f>
        <v>292463</v>
      </c>
      <c r="S35" s="73">
        <f>'Raw data JRC Other'!D109-SUM(Calculations!M35:R35)</f>
        <v>5789</v>
      </c>
      <c r="T35" s="136">
        <f>SUM(M35:S35)</f>
        <v>32946552</v>
      </c>
    </row>
    <row r="36" spans="1:20" x14ac:dyDescent="0.35">
      <c r="A36" s="117" t="s">
        <v>145</v>
      </c>
      <c r="B36" s="73">
        <f>'Raw data JRC Other'!D100</f>
        <v>12983</v>
      </c>
      <c r="C36" s="73">
        <f>'Raw data JRC Other'!D82</f>
        <v>51231</v>
      </c>
      <c r="D36" s="73">
        <f>'Raw data JRC Other'!D81+'Raw data JRC Other'!D84</f>
        <v>3776</v>
      </c>
      <c r="E36" s="73">
        <f>'Raw data JRC Other'!D83</f>
        <v>739026</v>
      </c>
      <c r="F36" s="73">
        <f>'Raw data JRC Other'!D93</f>
        <v>2766</v>
      </c>
      <c r="G36" s="73">
        <f>'Raw data JRC Other'!D80</f>
        <v>1832</v>
      </c>
      <c r="H36" s="73">
        <f>'Raw data JRC Other'!D78-SUM(Calculations!B36:G36)</f>
        <v>15</v>
      </c>
      <c r="I36" s="136">
        <f t="shared" ref="I36:I40" si="17">SUM(B36:H36)</f>
        <v>811629</v>
      </c>
      <c r="L36" s="117" t="s">
        <v>145</v>
      </c>
      <c r="M36" s="73">
        <f>'Raw data JRC Other'!D153+'Raw data JRC Other'!D172</f>
        <v>10</v>
      </c>
      <c r="N36" s="73">
        <f>'Raw data JRC Other'!D146+'Raw data JRC Other'!D165</f>
        <v>868</v>
      </c>
      <c r="O36" s="73">
        <f>'Raw data JRC Other'!D145+'Raw data JRC Other'!D164</f>
        <v>80</v>
      </c>
      <c r="P36" s="73">
        <f>'Raw data JRC Other'!D144+'Raw data JRC Other'!D163</f>
        <v>7006298</v>
      </c>
      <c r="Q36" s="73">
        <v>0</v>
      </c>
      <c r="R36" s="73">
        <v>0</v>
      </c>
      <c r="S36" s="73">
        <f>'Raw data JRC Other'!D142+'Raw data JRC Other'!D161-SUM(Calculations!M36:R36)</f>
        <v>192</v>
      </c>
      <c r="T36" s="136">
        <f t="shared" ref="T36:T40" si="18">SUM(M36:S36)</f>
        <v>7007448</v>
      </c>
    </row>
    <row r="37" spans="1:20" x14ac:dyDescent="0.35">
      <c r="A37" s="69" t="s">
        <v>147</v>
      </c>
      <c r="B37" s="73">
        <f>B17</f>
        <v>0</v>
      </c>
      <c r="C37" s="73">
        <f t="shared" ref="C37:H37" si="19">C17</f>
        <v>0</v>
      </c>
      <c r="D37" s="73">
        <f t="shared" si="19"/>
        <v>0</v>
      </c>
      <c r="E37" s="73">
        <f t="shared" si="19"/>
        <v>1103.3234132134789</v>
      </c>
      <c r="F37" s="73">
        <f t="shared" si="19"/>
        <v>0</v>
      </c>
      <c r="G37" s="73">
        <f t="shared" si="19"/>
        <v>0</v>
      </c>
      <c r="H37" s="73">
        <f t="shared" si="19"/>
        <v>0</v>
      </c>
      <c r="I37" s="136">
        <f t="shared" si="17"/>
        <v>1103.3234132134789</v>
      </c>
      <c r="J37" s="129" t="s">
        <v>156</v>
      </c>
      <c r="L37" s="69" t="s">
        <v>147</v>
      </c>
      <c r="M37" s="114">
        <v>0</v>
      </c>
      <c r="N37" s="73">
        <f t="shared" ref="N37:S37" si="20">N17</f>
        <v>0</v>
      </c>
      <c r="O37" s="73">
        <f t="shared" si="20"/>
        <v>0</v>
      </c>
      <c r="P37" s="73">
        <f>'Raw data JRC Aircraft'!B35</f>
        <v>165.67674900357699</v>
      </c>
      <c r="Q37" s="73">
        <f t="shared" si="20"/>
        <v>0</v>
      </c>
      <c r="R37" s="73">
        <f t="shared" si="20"/>
        <v>0</v>
      </c>
      <c r="S37" s="73">
        <f t="shared" si="20"/>
        <v>0</v>
      </c>
      <c r="T37" s="136">
        <f>SUM(N37:S37)</f>
        <v>165.67674900357699</v>
      </c>
    </row>
    <row r="38" spans="1:20" x14ac:dyDescent="0.35">
      <c r="A38" s="117" t="s">
        <v>149</v>
      </c>
      <c r="B38" s="73">
        <f>'Raw data JRC Other'!D185+'Raw data JRC Other'!D186+'Raw data JRC Other'!D187</f>
        <v>24078</v>
      </c>
      <c r="C38" s="73">
        <v>0</v>
      </c>
      <c r="D38" s="73">
        <v>0</v>
      </c>
      <c r="E38" s="73">
        <f>'Raw data JRC Other'!D184</f>
        <v>4539</v>
      </c>
      <c r="F38" s="73">
        <v>0</v>
      </c>
      <c r="G38" s="73">
        <v>0</v>
      </c>
      <c r="H38" s="73">
        <v>0</v>
      </c>
      <c r="I38" s="136">
        <f t="shared" si="17"/>
        <v>28617</v>
      </c>
      <c r="L38" s="117" t="s">
        <v>149</v>
      </c>
      <c r="M38" s="73">
        <f>'Raw data JRC Other'!D190</f>
        <v>4782</v>
      </c>
      <c r="N38" s="73">
        <v>0</v>
      </c>
      <c r="O38" s="73">
        <v>0</v>
      </c>
      <c r="P38" s="73">
        <f>'Raw data JRC Other'!D189</f>
        <v>1694</v>
      </c>
      <c r="Q38" s="73">
        <v>0</v>
      </c>
      <c r="R38" s="73">
        <v>0</v>
      </c>
      <c r="S38" s="73">
        <v>0</v>
      </c>
      <c r="T38" s="136">
        <f t="shared" si="18"/>
        <v>6476</v>
      </c>
    </row>
    <row r="39" spans="1:20" x14ac:dyDescent="0.35">
      <c r="A39" s="1" t="s">
        <v>151</v>
      </c>
      <c r="B39" s="73">
        <v>0</v>
      </c>
      <c r="C39" s="73">
        <v>0</v>
      </c>
      <c r="D39" s="73">
        <v>0</v>
      </c>
      <c r="E39" s="73">
        <v>0</v>
      </c>
      <c r="F39" s="73">
        <v>0</v>
      </c>
      <c r="G39" s="73">
        <v>0</v>
      </c>
      <c r="H39" s="73">
        <v>0</v>
      </c>
      <c r="I39" s="136">
        <f t="shared" si="17"/>
        <v>0</v>
      </c>
      <c r="L39" s="1" t="s">
        <v>151</v>
      </c>
      <c r="M39" s="73">
        <v>0</v>
      </c>
      <c r="N39" s="73">
        <v>0</v>
      </c>
      <c r="O39" s="73">
        <v>0</v>
      </c>
      <c r="P39" s="73">
        <v>0</v>
      </c>
      <c r="Q39" s="73">
        <v>0</v>
      </c>
      <c r="R39" s="73">
        <v>0</v>
      </c>
      <c r="S39" s="73">
        <v>0</v>
      </c>
      <c r="T39" s="136">
        <f t="shared" si="18"/>
        <v>0</v>
      </c>
    </row>
    <row r="40" spans="1:20" x14ac:dyDescent="0.35">
      <c r="A40" s="117" t="s">
        <v>152</v>
      </c>
      <c r="B40" s="73">
        <f>'Raw data JRC Other'!D39</f>
        <v>3519701</v>
      </c>
      <c r="C40" s="73">
        <v>0</v>
      </c>
      <c r="D40" s="73">
        <f>'Raw data JRC Other'!D34</f>
        <v>39549864</v>
      </c>
      <c r="E40" s="73">
        <f>'Raw data JRC Other'!D35</f>
        <v>0</v>
      </c>
      <c r="F40" s="73">
        <f>'Raw data JRC Other'!D37</f>
        <v>0</v>
      </c>
      <c r="G40" s="73">
        <v>0</v>
      </c>
      <c r="H40" s="73">
        <f>'Raw data JRC Other'!D32-SUM(Calculations!B40:G40)</f>
        <v>0</v>
      </c>
      <c r="I40" s="136">
        <f t="shared" si="17"/>
        <v>43069565</v>
      </c>
      <c r="L40" s="117" t="s">
        <v>152</v>
      </c>
      <c r="M40" s="73">
        <v>0</v>
      </c>
      <c r="N40" s="73">
        <v>0</v>
      </c>
      <c r="O40" s="73">
        <v>0</v>
      </c>
      <c r="P40" s="73">
        <v>0</v>
      </c>
      <c r="Q40" s="73">
        <v>0</v>
      </c>
      <c r="R40" s="73">
        <v>0</v>
      </c>
      <c r="S40" s="73">
        <v>0</v>
      </c>
      <c r="T40" s="136">
        <f t="shared" si="18"/>
        <v>0</v>
      </c>
    </row>
    <row r="43" spans="1:20" ht="18.5" x14ac:dyDescent="0.45">
      <c r="A43" s="145" t="s">
        <v>157</v>
      </c>
      <c r="B43" s="145"/>
      <c r="C43" s="145"/>
      <c r="D43" s="145"/>
      <c r="E43" s="145"/>
      <c r="F43" s="145"/>
      <c r="G43" s="145"/>
      <c r="H43" s="145"/>
      <c r="I43" s="135"/>
      <c r="L43" s="145" t="s">
        <v>157</v>
      </c>
      <c r="M43" s="145"/>
      <c r="N43" s="145"/>
      <c r="O43" s="145"/>
      <c r="P43" s="145"/>
      <c r="Q43" s="145"/>
      <c r="R43" s="145"/>
      <c r="S43" s="145"/>
      <c r="T43" s="135"/>
    </row>
    <row r="44" spans="1:20" ht="29" x14ac:dyDescent="0.35">
      <c r="A44" s="6" t="s">
        <v>134</v>
      </c>
      <c r="B44" s="8" t="s">
        <v>135</v>
      </c>
      <c r="C44" s="8" t="s">
        <v>136</v>
      </c>
      <c r="D44" s="8" t="s">
        <v>137</v>
      </c>
      <c r="E44" s="8" t="s">
        <v>138</v>
      </c>
      <c r="F44" s="8" t="s">
        <v>139</v>
      </c>
      <c r="G44" s="8" t="s">
        <v>140</v>
      </c>
      <c r="H44" s="8" t="s">
        <v>141</v>
      </c>
      <c r="I44" s="7" t="s">
        <v>142</v>
      </c>
      <c r="L44" s="6" t="s">
        <v>134</v>
      </c>
      <c r="M44" s="8" t="s">
        <v>135</v>
      </c>
      <c r="N44" s="8" t="s">
        <v>136</v>
      </c>
      <c r="O44" s="8" t="s">
        <v>137</v>
      </c>
      <c r="P44" s="8" t="s">
        <v>138</v>
      </c>
      <c r="Q44" s="8" t="s">
        <v>139</v>
      </c>
      <c r="R44" s="8" t="s">
        <v>140</v>
      </c>
      <c r="S44" s="8" t="s">
        <v>141</v>
      </c>
      <c r="T44" s="7" t="s">
        <v>142</v>
      </c>
    </row>
    <row r="45" spans="1:20" x14ac:dyDescent="0.35">
      <c r="A45" s="131" t="s">
        <v>143</v>
      </c>
      <c r="B45" s="73">
        <f>B35*(1-B24)</f>
        <v>2420032.0429837746</v>
      </c>
      <c r="C45" s="73">
        <f t="shared" ref="C45:H45" si="21">C35*(1-C24)</f>
        <v>1620183</v>
      </c>
      <c r="D45" s="73">
        <f t="shared" si="21"/>
        <v>127778664.60652928</v>
      </c>
      <c r="E45" s="73">
        <f t="shared" si="21"/>
        <v>106629801.23403516</v>
      </c>
      <c r="F45" s="73">
        <f t="shared" si="21"/>
        <v>1574062.793071161</v>
      </c>
      <c r="G45" s="73">
        <f t="shared" si="21"/>
        <v>7860157.4122016411</v>
      </c>
      <c r="H45" s="73">
        <f t="shared" si="21"/>
        <v>41503</v>
      </c>
      <c r="I45" s="136">
        <f>SUM(B45:H45)</f>
        <v>247924404.08882099</v>
      </c>
      <c r="L45" s="131" t="s">
        <v>143</v>
      </c>
      <c r="M45" s="73">
        <f>M35*(1-M24)</f>
        <v>326303.61248271773</v>
      </c>
      <c r="N45" s="73">
        <f t="shared" ref="N45:S45" si="22">N35*(1-N24)</f>
        <v>174724</v>
      </c>
      <c r="O45" s="73">
        <f t="shared" si="22"/>
        <v>2233714.5905624563</v>
      </c>
      <c r="P45" s="73">
        <f t="shared" si="22"/>
        <v>25675428.320581816</v>
      </c>
      <c r="Q45" s="73">
        <f t="shared" si="22"/>
        <v>220122</v>
      </c>
      <c r="R45" s="73">
        <f t="shared" si="22"/>
        <v>257658.00287126983</v>
      </c>
      <c r="S45" s="73">
        <f t="shared" si="22"/>
        <v>5789</v>
      </c>
      <c r="T45" s="136">
        <f t="shared" ref="T45:T50" si="23">SUM(M45:S45)</f>
        <v>28893739.526498262</v>
      </c>
    </row>
    <row r="46" spans="1:20" x14ac:dyDescent="0.35">
      <c r="A46" s="131" t="s">
        <v>145</v>
      </c>
      <c r="B46" s="73">
        <f>B36*(1-B25)</f>
        <v>12371.367654201069</v>
      </c>
      <c r="C46" s="73">
        <f t="shared" ref="C46:H46" si="24">C36*(1-C25)</f>
        <v>51231</v>
      </c>
      <c r="D46" s="73">
        <f t="shared" si="24"/>
        <v>3776</v>
      </c>
      <c r="E46" s="73">
        <f t="shared" si="24"/>
        <v>693869.40718235949</v>
      </c>
      <c r="F46" s="73">
        <f t="shared" si="24"/>
        <v>2766</v>
      </c>
      <c r="G46" s="73">
        <f t="shared" si="24"/>
        <v>1832</v>
      </c>
      <c r="H46" s="73">
        <f t="shared" si="24"/>
        <v>15</v>
      </c>
      <c r="I46" s="136">
        <f t="shared" ref="I46:I50" si="25">SUM(B46:H46)</f>
        <v>765860.77483656059</v>
      </c>
      <c r="L46" s="131" t="s">
        <v>145</v>
      </c>
      <c r="M46" s="73">
        <f t="shared" ref="M46:S46" si="26">M36*(1-M25)</f>
        <v>10</v>
      </c>
      <c r="N46" s="73">
        <f t="shared" si="26"/>
        <v>868</v>
      </c>
      <c r="O46" s="73">
        <f t="shared" si="26"/>
        <v>80</v>
      </c>
      <c r="P46" s="73">
        <f t="shared" si="26"/>
        <v>4351103.1090955287</v>
      </c>
      <c r="Q46" s="73">
        <f t="shared" si="26"/>
        <v>0</v>
      </c>
      <c r="R46" s="73">
        <f t="shared" si="26"/>
        <v>0</v>
      </c>
      <c r="S46" s="73">
        <f t="shared" si="26"/>
        <v>192</v>
      </c>
      <c r="T46" s="136">
        <f t="shared" si="23"/>
        <v>4352253.1090955287</v>
      </c>
    </row>
    <row r="47" spans="1:20" x14ac:dyDescent="0.35">
      <c r="A47" s="131" t="s">
        <v>147</v>
      </c>
      <c r="B47" s="73">
        <f t="shared" ref="B47:H47" si="27">B37*(1-B26)</f>
        <v>0</v>
      </c>
      <c r="C47" s="73">
        <f t="shared" si="27"/>
        <v>0</v>
      </c>
      <c r="D47" s="73">
        <f t="shared" si="27"/>
        <v>0</v>
      </c>
      <c r="E47" s="73">
        <f t="shared" si="27"/>
        <v>966.35411601475391</v>
      </c>
      <c r="F47" s="73">
        <f t="shared" si="27"/>
        <v>0</v>
      </c>
      <c r="G47" s="73">
        <f t="shared" si="27"/>
        <v>0</v>
      </c>
      <c r="H47" s="73">
        <f t="shared" si="27"/>
        <v>0</v>
      </c>
      <c r="I47" s="136">
        <f t="shared" si="25"/>
        <v>966.35411601475391</v>
      </c>
      <c r="L47" s="131" t="s">
        <v>147</v>
      </c>
      <c r="M47" s="73">
        <f t="shared" ref="M47:S47" si="28">M37*(1-M26)</f>
        <v>0</v>
      </c>
      <c r="N47" s="73">
        <f t="shared" si="28"/>
        <v>0</v>
      </c>
      <c r="O47" s="73">
        <f t="shared" si="28"/>
        <v>0</v>
      </c>
      <c r="P47" s="73">
        <f t="shared" si="28"/>
        <v>149.19164587141501</v>
      </c>
      <c r="Q47" s="73">
        <f t="shared" si="28"/>
        <v>0</v>
      </c>
      <c r="R47" s="73">
        <f t="shared" si="28"/>
        <v>0</v>
      </c>
      <c r="S47" s="73">
        <f t="shared" si="28"/>
        <v>0</v>
      </c>
      <c r="T47" s="136">
        <f t="shared" si="23"/>
        <v>149.19164587141501</v>
      </c>
    </row>
    <row r="48" spans="1:20" x14ac:dyDescent="0.35">
      <c r="A48" s="131" t="s">
        <v>149</v>
      </c>
      <c r="B48" s="73">
        <f t="shared" ref="B48:H48" si="29">B38*(1-B27)</f>
        <v>21640.804377891174</v>
      </c>
      <c r="C48" s="73">
        <f t="shared" si="29"/>
        <v>0</v>
      </c>
      <c r="D48" s="73">
        <f t="shared" si="29"/>
        <v>0</v>
      </c>
      <c r="E48" s="73">
        <f t="shared" si="29"/>
        <v>3150.2346041055721</v>
      </c>
      <c r="F48" s="73">
        <f t="shared" si="29"/>
        <v>0</v>
      </c>
      <c r="G48" s="73">
        <f t="shared" si="29"/>
        <v>0</v>
      </c>
      <c r="H48" s="73">
        <f t="shared" si="29"/>
        <v>0</v>
      </c>
      <c r="I48" s="136">
        <f t="shared" si="25"/>
        <v>24791.038981996746</v>
      </c>
      <c r="L48" s="131" t="s">
        <v>149</v>
      </c>
      <c r="M48" s="73">
        <f t="shared" ref="M48:S48" si="30">M38*(1-M27)</f>
        <v>4644.9566484517309</v>
      </c>
      <c r="N48" s="73">
        <f t="shared" si="30"/>
        <v>0</v>
      </c>
      <c r="O48" s="73">
        <f t="shared" si="30"/>
        <v>0</v>
      </c>
      <c r="P48" s="73">
        <f t="shared" si="30"/>
        <v>1442.0426699177081</v>
      </c>
      <c r="Q48" s="73">
        <f t="shared" si="30"/>
        <v>0</v>
      </c>
      <c r="R48" s="73">
        <f t="shared" si="30"/>
        <v>0</v>
      </c>
      <c r="S48" s="73">
        <f t="shared" si="30"/>
        <v>0</v>
      </c>
      <c r="T48" s="136">
        <f t="shared" si="23"/>
        <v>6086.9993183694387</v>
      </c>
    </row>
    <row r="49" spans="1:20" x14ac:dyDescent="0.35">
      <c r="A49" s="131" t="s">
        <v>151</v>
      </c>
      <c r="B49" s="73">
        <f t="shared" ref="B49:H49" si="31">B39*(1-B28)</f>
        <v>0</v>
      </c>
      <c r="C49" s="73">
        <f t="shared" si="31"/>
        <v>0</v>
      </c>
      <c r="D49" s="73">
        <f t="shared" si="31"/>
        <v>0</v>
      </c>
      <c r="E49" s="73">
        <f t="shared" si="31"/>
        <v>0</v>
      </c>
      <c r="F49" s="73">
        <f t="shared" si="31"/>
        <v>0</v>
      </c>
      <c r="G49" s="73">
        <f t="shared" si="31"/>
        <v>0</v>
      </c>
      <c r="H49" s="73">
        <f t="shared" si="31"/>
        <v>0</v>
      </c>
      <c r="I49" s="136">
        <f t="shared" si="25"/>
        <v>0</v>
      </c>
      <c r="L49" s="131" t="s">
        <v>151</v>
      </c>
      <c r="M49" s="73">
        <f t="shared" ref="M49:S49" si="32">M39*(1-M28)</f>
        <v>0</v>
      </c>
      <c r="N49" s="73">
        <f t="shared" si="32"/>
        <v>0</v>
      </c>
      <c r="O49" s="73">
        <f t="shared" si="32"/>
        <v>0</v>
      </c>
      <c r="P49" s="73">
        <f t="shared" si="32"/>
        <v>0</v>
      </c>
      <c r="Q49" s="73">
        <f t="shared" si="32"/>
        <v>0</v>
      </c>
      <c r="R49" s="73">
        <f t="shared" si="32"/>
        <v>0</v>
      </c>
      <c r="S49" s="73">
        <f t="shared" si="32"/>
        <v>0</v>
      </c>
      <c r="T49" s="136">
        <f t="shared" si="23"/>
        <v>0</v>
      </c>
    </row>
    <row r="50" spans="1:20" x14ac:dyDescent="0.35">
      <c r="A50" s="131" t="s">
        <v>152</v>
      </c>
      <c r="B50" s="73">
        <f t="shared" ref="B50:H50" si="33">B40*(1-B29)</f>
        <v>3519701</v>
      </c>
      <c r="C50" s="73">
        <f t="shared" si="33"/>
        <v>0</v>
      </c>
      <c r="D50" s="73">
        <f t="shared" si="33"/>
        <v>38211729.217670344</v>
      </c>
      <c r="E50" s="73">
        <f t="shared" si="33"/>
        <v>0</v>
      </c>
      <c r="F50" s="73">
        <f t="shared" si="33"/>
        <v>0</v>
      </c>
      <c r="G50" s="73">
        <f t="shared" si="33"/>
        <v>0</v>
      </c>
      <c r="H50" s="73">
        <f t="shared" si="33"/>
        <v>0</v>
      </c>
      <c r="I50" s="136">
        <f t="shared" si="25"/>
        <v>41731430.217670344</v>
      </c>
      <c r="L50" s="131" t="s">
        <v>152</v>
      </c>
      <c r="M50" s="73">
        <f t="shared" ref="M50:S50" si="34">M40*(1-M29)</f>
        <v>0</v>
      </c>
      <c r="N50" s="73">
        <f t="shared" si="34"/>
        <v>0</v>
      </c>
      <c r="O50" s="73">
        <f t="shared" si="34"/>
        <v>0</v>
      </c>
      <c r="P50" s="73">
        <f t="shared" si="34"/>
        <v>0</v>
      </c>
      <c r="Q50" s="73">
        <f t="shared" si="34"/>
        <v>0</v>
      </c>
      <c r="R50" s="73">
        <f t="shared" si="34"/>
        <v>0</v>
      </c>
      <c r="S50" s="73">
        <f t="shared" si="34"/>
        <v>0</v>
      </c>
      <c r="T50" s="136">
        <f t="shared" si="23"/>
        <v>0</v>
      </c>
    </row>
    <row r="53" spans="1:20" ht="18.5" x14ac:dyDescent="0.45">
      <c r="L53" s="137" t="s">
        <v>158</v>
      </c>
      <c r="M53" s="8" t="s">
        <v>135</v>
      </c>
      <c r="N53" s="8" t="s">
        <v>136</v>
      </c>
      <c r="O53" s="8" t="s">
        <v>137</v>
      </c>
      <c r="P53" s="8" t="s">
        <v>138</v>
      </c>
      <c r="Q53" s="8" t="s">
        <v>139</v>
      </c>
      <c r="R53" s="8" t="s">
        <v>140</v>
      </c>
      <c r="S53" s="8" t="s">
        <v>141</v>
      </c>
      <c r="T53" s="7" t="s">
        <v>142</v>
      </c>
    </row>
    <row r="54" spans="1:20" x14ac:dyDescent="0.35">
      <c r="L54" s="116" t="s">
        <v>159</v>
      </c>
      <c r="M54">
        <v>0</v>
      </c>
      <c r="N54">
        <v>0</v>
      </c>
      <c r="O54">
        <v>0</v>
      </c>
      <c r="P54">
        <f>JRC_2015_UK_Transports!Q293</f>
        <v>21.310651668275597</v>
      </c>
      <c r="Q54">
        <v>0</v>
      </c>
      <c r="R54">
        <v>0</v>
      </c>
      <c r="S54">
        <v>0</v>
      </c>
      <c r="T54">
        <f>P54</f>
        <v>21.310651668275597</v>
      </c>
    </row>
    <row r="55" spans="1:20" x14ac:dyDescent="0.35">
      <c r="L55" s="71" t="s">
        <v>160</v>
      </c>
      <c r="M55">
        <v>0</v>
      </c>
      <c r="N55">
        <v>0</v>
      </c>
      <c r="O55">
        <v>0</v>
      </c>
      <c r="P55">
        <f>JRC_2015_UE_Transports!Q294</f>
        <v>367.14488211210704</v>
      </c>
      <c r="Q55">
        <v>0</v>
      </c>
      <c r="R55">
        <v>0</v>
      </c>
      <c r="S55">
        <v>0</v>
      </c>
      <c r="T55">
        <f>P55</f>
        <v>367.14488211210704</v>
      </c>
    </row>
    <row r="56" spans="1:20" x14ac:dyDescent="0.35">
      <c r="L56" t="s">
        <v>154</v>
      </c>
      <c r="P56" s="132">
        <f>P54/P55</f>
        <v>5.8044256386415943E-2</v>
      </c>
    </row>
    <row r="57" spans="1:20" x14ac:dyDescent="0.35">
      <c r="L57" s="113" t="s">
        <v>161</v>
      </c>
      <c r="P57" s="36">
        <f>'Raw data JRC Other'!D222+'Raw data JRC Other'!D229</f>
        <v>2022</v>
      </c>
    </row>
    <row r="58" spans="1:20" x14ac:dyDescent="0.35">
      <c r="L58" s="130" t="s">
        <v>162</v>
      </c>
      <c r="P58">
        <f>P57*(1-P56)</f>
        <v>1904.6345135866668</v>
      </c>
      <c r="T58">
        <f>P58</f>
        <v>1904.6345135866668</v>
      </c>
    </row>
  </sheetData>
  <mergeCells count="12">
    <mergeCell ref="L33:S33"/>
    <mergeCell ref="L43:S43"/>
    <mergeCell ref="A1:H2"/>
    <mergeCell ref="L1:S2"/>
    <mergeCell ref="L4:S4"/>
    <mergeCell ref="L13:S13"/>
    <mergeCell ref="L22:S22"/>
    <mergeCell ref="A4:H4"/>
    <mergeCell ref="A33:H33"/>
    <mergeCell ref="A43:H43"/>
    <mergeCell ref="A13:H13"/>
    <mergeCell ref="A22:H22"/>
  </mergeCells>
  <pageMargins left="0.7" right="0.7" top="0.75" bottom="0.75" header="0.3" footer="0.3"/>
  <ignoredErrors>
    <ignoredError sqref="T37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DC5B-E82B-405F-8287-7258700778E6}">
  <sheetPr>
    <tabColor theme="4"/>
  </sheetPr>
  <dimension ref="A1:H7"/>
  <sheetViews>
    <sheetView tabSelected="1" workbookViewId="0">
      <selection activeCell="E4" sqref="E4"/>
    </sheetView>
  </sheetViews>
  <sheetFormatPr defaultColWidth="11.453125" defaultRowHeight="14.5" x14ac:dyDescent="0.35"/>
  <cols>
    <col min="1" max="1" width="10.54296875" bestFit="1" customWidth="1"/>
    <col min="2" max="2" width="20.54296875" bestFit="1" customWidth="1"/>
    <col min="3" max="3" width="16.81640625" bestFit="1" customWidth="1"/>
    <col min="4" max="5" width="14.54296875" bestFit="1" customWidth="1"/>
    <col min="6" max="6" width="27.81640625" bestFit="1" customWidth="1"/>
    <col min="7" max="7" width="10.81640625" customWidth="1"/>
    <col min="8" max="8" width="15.81640625" bestFit="1" customWidth="1"/>
  </cols>
  <sheetData>
    <row r="1" spans="1:8" s="7" customFormat="1" ht="29" x14ac:dyDescent="0.35">
      <c r="A1" s="6" t="s">
        <v>134</v>
      </c>
      <c r="B1" s="8" t="s">
        <v>135</v>
      </c>
      <c r="C1" s="8" t="s">
        <v>136</v>
      </c>
      <c r="D1" s="8" t="s">
        <v>137</v>
      </c>
      <c r="E1" s="8" t="s">
        <v>138</v>
      </c>
      <c r="F1" s="8" t="s">
        <v>163</v>
      </c>
      <c r="G1" s="8" t="s">
        <v>140</v>
      </c>
      <c r="H1" s="8" t="s">
        <v>141</v>
      </c>
    </row>
    <row r="2" spans="1:8" x14ac:dyDescent="0.35">
      <c r="A2" s="1" t="s">
        <v>143</v>
      </c>
      <c r="B2" s="144">
        <f>Calculations!B45</f>
        <v>2420032.0429837746</v>
      </c>
      <c r="C2" s="144">
        <f>Calculations!C45</f>
        <v>1620183</v>
      </c>
      <c r="D2" s="144">
        <f>Calculations!D45</f>
        <v>127778664.60652928</v>
      </c>
      <c r="E2" s="144">
        <f>Calculations!E45</f>
        <v>106629801.23403516</v>
      </c>
      <c r="F2" s="144">
        <f>Calculations!F45</f>
        <v>1574062.793071161</v>
      </c>
      <c r="G2" s="144">
        <f>Calculations!G45</f>
        <v>7860157.4122016411</v>
      </c>
      <c r="H2" s="144">
        <f>Calculations!H45</f>
        <v>41503</v>
      </c>
    </row>
    <row r="3" spans="1:8" x14ac:dyDescent="0.35">
      <c r="A3" s="1" t="s">
        <v>145</v>
      </c>
      <c r="B3" s="144">
        <f>Calculations!B46</f>
        <v>12371.367654201069</v>
      </c>
      <c r="C3" s="144">
        <f>Calculations!C46</f>
        <v>51231</v>
      </c>
      <c r="D3" s="144">
        <f>Calculations!D46</f>
        <v>3776</v>
      </c>
      <c r="E3" s="144">
        <f>Calculations!E46</f>
        <v>693869.40718235949</v>
      </c>
      <c r="F3" s="144">
        <f>Calculations!F46</f>
        <v>2766</v>
      </c>
      <c r="G3" s="144">
        <f>Calculations!G46</f>
        <v>1832</v>
      </c>
      <c r="H3" s="144">
        <f>Calculations!H46</f>
        <v>15</v>
      </c>
    </row>
    <row r="4" spans="1:8" x14ac:dyDescent="0.35">
      <c r="A4" s="1" t="s">
        <v>147</v>
      </c>
      <c r="B4" s="144">
        <f>Calculations!B47</f>
        <v>0</v>
      </c>
      <c r="C4" s="144">
        <f>Calculations!C47</f>
        <v>0</v>
      </c>
      <c r="D4" s="144">
        <f>Calculations!D47</f>
        <v>0</v>
      </c>
      <c r="E4" s="144">
        <f>Calculations!E47</f>
        <v>966.35411601475391</v>
      </c>
      <c r="F4" s="144">
        <f>Calculations!F47</f>
        <v>0</v>
      </c>
      <c r="G4" s="144">
        <f>Calculations!G47</f>
        <v>0</v>
      </c>
      <c r="H4" s="144">
        <f>Calculations!H47</f>
        <v>0</v>
      </c>
    </row>
    <row r="5" spans="1:8" x14ac:dyDescent="0.35">
      <c r="A5" s="1" t="s">
        <v>149</v>
      </c>
      <c r="B5" s="144">
        <f>Calculations!B48</f>
        <v>21640.804377891174</v>
      </c>
      <c r="C5" s="144">
        <f>Calculations!C48</f>
        <v>0</v>
      </c>
      <c r="D5" s="144">
        <f>Calculations!D48</f>
        <v>0</v>
      </c>
      <c r="E5" s="144">
        <f>Calculations!E48</f>
        <v>3150.2346041055721</v>
      </c>
      <c r="F5" s="144">
        <f>Calculations!F48</f>
        <v>0</v>
      </c>
      <c r="G5" s="144">
        <f>Calculations!G48</f>
        <v>0</v>
      </c>
      <c r="H5" s="144">
        <f>Calculations!H48</f>
        <v>0</v>
      </c>
    </row>
    <row r="6" spans="1:8" x14ac:dyDescent="0.35">
      <c r="A6" s="1" t="s">
        <v>151</v>
      </c>
      <c r="B6" s="144">
        <f>Calculations!B49</f>
        <v>0</v>
      </c>
      <c r="C6" s="144">
        <f>Calculations!C49</f>
        <v>0</v>
      </c>
      <c r="D6" s="144">
        <f>Calculations!D49</f>
        <v>0</v>
      </c>
      <c r="E6" s="144">
        <f>Calculations!E49</f>
        <v>0</v>
      </c>
      <c r="F6" s="144">
        <f>Calculations!F49</f>
        <v>0</v>
      </c>
      <c r="G6" s="144">
        <f>Calculations!G49</f>
        <v>0</v>
      </c>
      <c r="H6" s="144">
        <f>Calculations!H49</f>
        <v>0</v>
      </c>
    </row>
    <row r="7" spans="1:8" x14ac:dyDescent="0.35">
      <c r="A7" s="1" t="s">
        <v>152</v>
      </c>
      <c r="B7" s="144">
        <f>Calculations!B50</f>
        <v>3519701</v>
      </c>
      <c r="C7" s="144">
        <f>Calculations!C50</f>
        <v>0</v>
      </c>
      <c r="D7" s="144">
        <f>Calculations!D50</f>
        <v>38211729.217670344</v>
      </c>
      <c r="E7" s="144">
        <f>Calculations!E50</f>
        <v>0</v>
      </c>
      <c r="F7" s="144">
        <f>Calculations!F50</f>
        <v>0</v>
      </c>
      <c r="G7" s="144">
        <f>Calculations!G50</f>
        <v>0</v>
      </c>
      <c r="H7" s="144">
        <f>Calculations!H50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2D4B-8B2F-42C4-BEB2-9F17DA690057}">
  <sheetPr>
    <tabColor theme="4"/>
  </sheetPr>
  <dimension ref="A1:H7"/>
  <sheetViews>
    <sheetView workbookViewId="0">
      <selection activeCell="E4" sqref="E4"/>
    </sheetView>
  </sheetViews>
  <sheetFormatPr defaultColWidth="11.453125" defaultRowHeight="14.5" x14ac:dyDescent="0.35"/>
  <cols>
    <col min="2" max="2" width="20.54296875" bestFit="1" customWidth="1"/>
    <col min="3" max="3" width="16.81640625" bestFit="1" customWidth="1"/>
    <col min="4" max="4" width="14.54296875" bestFit="1" customWidth="1"/>
    <col min="5" max="5" width="12.54296875" bestFit="1" customWidth="1"/>
    <col min="6" max="6" width="18.81640625" bestFit="1" customWidth="1"/>
    <col min="7" max="7" width="10.81640625" customWidth="1"/>
    <col min="8" max="8" width="15.54296875" bestFit="1" customWidth="1"/>
  </cols>
  <sheetData>
    <row r="1" spans="1:8" s="7" customFormat="1" ht="29" x14ac:dyDescent="0.35">
      <c r="A1" s="6" t="s">
        <v>134</v>
      </c>
      <c r="B1" s="8" t="s">
        <v>135</v>
      </c>
      <c r="C1" s="8" t="s">
        <v>136</v>
      </c>
      <c r="D1" s="8" t="s">
        <v>137</v>
      </c>
      <c r="E1" s="8" t="s">
        <v>138</v>
      </c>
      <c r="F1" s="8" t="s">
        <v>163</v>
      </c>
      <c r="G1" s="8" t="s">
        <v>140</v>
      </c>
      <c r="H1" s="8" t="s">
        <v>141</v>
      </c>
    </row>
    <row r="2" spans="1:8" x14ac:dyDescent="0.35">
      <c r="A2" s="1" t="s">
        <v>143</v>
      </c>
      <c r="B2">
        <f>Calculations!M45</f>
        <v>326303.61248271773</v>
      </c>
      <c r="C2">
        <f>Calculations!N45</f>
        <v>174724</v>
      </c>
      <c r="D2">
        <f>Calculations!O45</f>
        <v>2233714.5905624563</v>
      </c>
      <c r="E2">
        <f>Calculations!P45</f>
        <v>25675428.320581816</v>
      </c>
      <c r="F2">
        <f>Calculations!Q45</f>
        <v>220122</v>
      </c>
      <c r="G2">
        <f>Calculations!R45</f>
        <v>257658.00287126983</v>
      </c>
      <c r="H2">
        <f>Calculations!S45</f>
        <v>5789</v>
      </c>
    </row>
    <row r="3" spans="1:8" x14ac:dyDescent="0.35">
      <c r="A3" s="1" t="s">
        <v>145</v>
      </c>
      <c r="B3">
        <f>Calculations!M46</f>
        <v>10</v>
      </c>
      <c r="C3">
        <f>Calculations!N46</f>
        <v>868</v>
      </c>
      <c r="D3">
        <f>Calculations!O46</f>
        <v>80</v>
      </c>
      <c r="E3">
        <f>Calculations!P46</f>
        <v>4351103.1090955287</v>
      </c>
      <c r="F3">
        <f>Calculations!Q46</f>
        <v>0</v>
      </c>
      <c r="G3">
        <f>Calculations!R46</f>
        <v>0</v>
      </c>
      <c r="H3">
        <f>Calculations!S46</f>
        <v>192</v>
      </c>
    </row>
    <row r="4" spans="1:8" x14ac:dyDescent="0.35">
      <c r="A4" s="1" t="s">
        <v>147</v>
      </c>
      <c r="B4">
        <f>Calculations!M47</f>
        <v>0</v>
      </c>
      <c r="C4">
        <f>Calculations!N47</f>
        <v>0</v>
      </c>
      <c r="D4">
        <f>Calculations!O47</f>
        <v>0</v>
      </c>
      <c r="E4">
        <f>Calculations!P47</f>
        <v>149.19164587141501</v>
      </c>
      <c r="F4">
        <f>Calculations!Q47</f>
        <v>0</v>
      </c>
      <c r="G4">
        <f>Calculations!R47</f>
        <v>0</v>
      </c>
      <c r="H4">
        <f>Calculations!S47</f>
        <v>0</v>
      </c>
    </row>
    <row r="5" spans="1:8" x14ac:dyDescent="0.35">
      <c r="A5" s="1" t="s">
        <v>149</v>
      </c>
      <c r="B5">
        <f>Calculations!M48</f>
        <v>4644.9566484517309</v>
      </c>
      <c r="C5">
        <f>Calculations!N48</f>
        <v>0</v>
      </c>
      <c r="D5">
        <f>Calculations!O48</f>
        <v>0</v>
      </c>
      <c r="E5">
        <f>Calculations!P48</f>
        <v>1442.0426699177081</v>
      </c>
      <c r="F5">
        <f>Calculations!Q48</f>
        <v>0</v>
      </c>
      <c r="G5">
        <f>Calculations!R48</f>
        <v>0</v>
      </c>
      <c r="H5">
        <f>Calculations!S48</f>
        <v>0</v>
      </c>
    </row>
    <row r="6" spans="1:8" x14ac:dyDescent="0.35">
      <c r="A6" s="1" t="s">
        <v>151</v>
      </c>
      <c r="B6">
        <f>Calculations!M49</f>
        <v>0</v>
      </c>
      <c r="C6">
        <f>Calculations!N49</f>
        <v>0</v>
      </c>
      <c r="D6">
        <f>Calculations!O49</f>
        <v>0</v>
      </c>
      <c r="E6">
        <f>Calculations!P58</f>
        <v>1904.6345135866668</v>
      </c>
      <c r="F6">
        <f>Calculations!Q49</f>
        <v>0</v>
      </c>
      <c r="G6">
        <f>Calculations!R49</f>
        <v>0</v>
      </c>
      <c r="H6">
        <f>Calculations!S49</f>
        <v>0</v>
      </c>
    </row>
    <row r="7" spans="1:8" x14ac:dyDescent="0.35">
      <c r="A7" s="1" t="s">
        <v>152</v>
      </c>
      <c r="B7">
        <f>Calculations!M50</f>
        <v>0</v>
      </c>
      <c r="C7">
        <f>Calculations!N50</f>
        <v>0</v>
      </c>
      <c r="D7">
        <f>Calculations!O50</f>
        <v>0</v>
      </c>
      <c r="E7">
        <f>Calculations!P50</f>
        <v>0</v>
      </c>
      <c r="F7">
        <f>Calculations!Q50</f>
        <v>0</v>
      </c>
      <c r="G7">
        <f>Calculations!R50</f>
        <v>0</v>
      </c>
      <c r="H7">
        <f>Calculations!S50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6501B8-0259-48A1-9C13-881AE5763A57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9B958747-05AB-4C5B-933F-03EB048ECE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B30F10-D8D4-42D8-A216-DE34B9D88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Raw data JRC Aircraft</vt:lpstr>
      <vt:lpstr>Raw data JRC Other</vt:lpstr>
      <vt:lpstr>JRC_2015_UK_Transports</vt:lpstr>
      <vt:lpstr>JRC_2015_UE_Transports</vt:lpstr>
      <vt:lpstr>Calculations</vt:lpstr>
      <vt:lpstr>SYVbT-passenger</vt:lpstr>
      <vt:lpstr>SYVbT-freight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Mary Francis Swint</cp:lastModifiedBy>
  <cp:revision/>
  <dcterms:created xsi:type="dcterms:W3CDTF">2023-10-23T08:54:32Z</dcterms:created>
  <dcterms:modified xsi:type="dcterms:W3CDTF">2024-03-06T16:39:03Z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