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EPS Models\EU EPS\InputData\io-model\BPCiOaDCSbIC\"/>
    </mc:Choice>
  </mc:AlternateContent>
  <xr:revisionPtr revIDLastSave="0" documentId="13_ncr:1_{6CB18E67-BBD4-49FF-95A0-44DB3A344F91}" xr6:coauthVersionLast="47" xr6:coauthVersionMax="47" xr10:uidLastSave="{00000000-0000-0000-0000-000000000000}"/>
  <bookViews>
    <workbookView xWindow="765" yWindow="780" windowWidth="28035" windowHeight="13095" firstSheet="2" activeTab="7" xr2:uid="{905DB9B3-BB6F-4C70-865C-EF9BCA6E0904}"/>
  </bookViews>
  <sheets>
    <sheet name="About" sheetId="1" r:id="rId1"/>
    <sheet name="BLS Table 2.7" sheetId="11" r:id="rId2"/>
    <sheet name="POTEnCIA Industry" sheetId="24" r:id="rId3"/>
    <sheet name="Data from BVAbIC" sheetId="14" r:id="rId4"/>
    <sheet name="GDP Forecast" sheetId="17" r:id="rId5"/>
    <sheet name="Rescale to Fit GDP Proj" sheetId="16" r:id="rId6"/>
    <sheet name="Growth Rates" sheetId="13" r:id="rId7"/>
    <sheet name="BPCiObIC" sheetId="2" r:id="rId8"/>
    <sheet name="BPCiDCSbIC" sheetId="20" r:id="rId9"/>
  </sheets>
  <externalReferences>
    <externalReference r:id="rId10"/>
  </externalReferences>
  <definedNames>
    <definedName name="_xlnm._FilterDatabase" localSheetId="1" hidden="1">'BLS Table 2.7'!$A$5:$C$269</definedName>
    <definedName name="gal_per_barrel">[1]About!$A$63</definedName>
    <definedName name="_xlnm.Print_Area" localSheetId="1">'BLS Table 2.7'!$A$1:$N$269</definedName>
    <definedName name="_xlnm.Print_Titles" localSheetId="1">'BLS Table 2.7'!$1:$4</definedName>
    <definedName name="_xlnm.Print_Titles" localSheetId="2">'POTEnCIA Industry'!$2:$2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C25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C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D23" i="2"/>
  <c r="C23" i="2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58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E58" i="16"/>
  <c r="AE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D58" i="16"/>
  <c r="D94" i="13"/>
  <c r="C94" i="13"/>
  <c r="C93" i="13" l="1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B93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4" i="13"/>
  <c r="T4" i="13" l="1"/>
  <c r="P51" i="13" s="1"/>
  <c r="U4" i="13"/>
  <c r="Q51" i="13" s="1"/>
  <c r="V4" i="13"/>
  <c r="R51" i="13" s="1"/>
  <c r="W4" i="13"/>
  <c r="S51" i="13" s="1"/>
  <c r="X4" i="13"/>
  <c r="T51" i="13" s="1"/>
  <c r="Y4" i="13"/>
  <c r="U51" i="13" s="1"/>
  <c r="AD4" i="13"/>
  <c r="Z51" i="13" s="1"/>
  <c r="AE4" i="13"/>
  <c r="AA51" i="13" s="1"/>
  <c r="AF4" i="13"/>
  <c r="AB51" i="13" s="1"/>
  <c r="AG4" i="13"/>
  <c r="AC51" i="13" s="1"/>
  <c r="H5" i="13"/>
  <c r="D52" i="13" s="1"/>
  <c r="I5" i="13"/>
  <c r="E52" i="13" s="1"/>
  <c r="J5" i="13"/>
  <c r="F52" i="13" s="1"/>
  <c r="K5" i="13"/>
  <c r="G52" i="13" s="1"/>
  <c r="L5" i="13"/>
  <c r="H52" i="13" s="1"/>
  <c r="M5" i="13"/>
  <c r="I52" i="13" s="1"/>
  <c r="N5" i="13"/>
  <c r="J52" i="13" s="1"/>
  <c r="O5" i="13"/>
  <c r="K52" i="13" s="1"/>
  <c r="P5" i="13"/>
  <c r="L52" i="13" s="1"/>
  <c r="Q5" i="13"/>
  <c r="M52" i="13" s="1"/>
  <c r="R5" i="13"/>
  <c r="N52" i="13" s="1"/>
  <c r="S5" i="13"/>
  <c r="O52" i="13" s="1"/>
  <c r="T5" i="13"/>
  <c r="P52" i="13" s="1"/>
  <c r="U5" i="13"/>
  <c r="Q52" i="13" s="1"/>
  <c r="V5" i="13"/>
  <c r="R52" i="13" s="1"/>
  <c r="W5" i="13"/>
  <c r="S52" i="13" s="1"/>
  <c r="X5" i="13"/>
  <c r="T52" i="13" s="1"/>
  <c r="Y5" i="13"/>
  <c r="U52" i="13" s="1"/>
  <c r="Z5" i="13"/>
  <c r="V52" i="13" s="1"/>
  <c r="AA5" i="13"/>
  <c r="W52" i="13" s="1"/>
  <c r="AB5" i="13"/>
  <c r="X52" i="13" s="1"/>
  <c r="AC5" i="13"/>
  <c r="Y52" i="13" s="1"/>
  <c r="AD5" i="13"/>
  <c r="Z52" i="13" s="1"/>
  <c r="AE5" i="13"/>
  <c r="AA52" i="13" s="1"/>
  <c r="AF5" i="13"/>
  <c r="AB52" i="13" s="1"/>
  <c r="AG5" i="13"/>
  <c r="AC52" i="13" s="1"/>
  <c r="AH5" i="13"/>
  <c r="AD52" i="13" s="1"/>
  <c r="AI5" i="13"/>
  <c r="AE52" i="13" s="1"/>
  <c r="H6" i="13"/>
  <c r="D53" i="13" s="1"/>
  <c r="I6" i="13"/>
  <c r="E53" i="13" s="1"/>
  <c r="J6" i="13"/>
  <c r="F53" i="13" s="1"/>
  <c r="K6" i="13"/>
  <c r="G53" i="13" s="1"/>
  <c r="L6" i="13"/>
  <c r="H53" i="13" s="1"/>
  <c r="M6" i="13"/>
  <c r="I53" i="13" s="1"/>
  <c r="N6" i="13"/>
  <c r="J53" i="13" s="1"/>
  <c r="O6" i="13"/>
  <c r="K53" i="13" s="1"/>
  <c r="P6" i="13"/>
  <c r="L53" i="13" s="1"/>
  <c r="Q6" i="13"/>
  <c r="M53" i="13" s="1"/>
  <c r="R6" i="13"/>
  <c r="N53" i="13" s="1"/>
  <c r="S6" i="13"/>
  <c r="O53" i="13" s="1"/>
  <c r="T6" i="13"/>
  <c r="P53" i="13" s="1"/>
  <c r="U6" i="13"/>
  <c r="Q53" i="13" s="1"/>
  <c r="V6" i="13"/>
  <c r="R53" i="13" s="1"/>
  <c r="W6" i="13"/>
  <c r="S53" i="13" s="1"/>
  <c r="X6" i="13"/>
  <c r="T53" i="13" s="1"/>
  <c r="Y6" i="13"/>
  <c r="U53" i="13" s="1"/>
  <c r="Z6" i="13"/>
  <c r="V53" i="13" s="1"/>
  <c r="AA6" i="13"/>
  <c r="W53" i="13" s="1"/>
  <c r="AB6" i="13"/>
  <c r="X53" i="13" s="1"/>
  <c r="AC6" i="13"/>
  <c r="Y53" i="13" s="1"/>
  <c r="AD6" i="13"/>
  <c r="Z53" i="13" s="1"/>
  <c r="AE6" i="13"/>
  <c r="AA53" i="13" s="1"/>
  <c r="AF6" i="13"/>
  <c r="AB53" i="13" s="1"/>
  <c r="AG6" i="13"/>
  <c r="AC53" i="13" s="1"/>
  <c r="AH6" i="13"/>
  <c r="AD53" i="13" s="1"/>
  <c r="AI6" i="13"/>
  <c r="AE53" i="13" s="1"/>
  <c r="H7" i="13"/>
  <c r="D54" i="13" s="1"/>
  <c r="I7" i="13"/>
  <c r="E54" i="13" s="1"/>
  <c r="J7" i="13"/>
  <c r="F54" i="13" s="1"/>
  <c r="K7" i="13"/>
  <c r="G54" i="13" s="1"/>
  <c r="L7" i="13"/>
  <c r="H54" i="13" s="1"/>
  <c r="M7" i="13"/>
  <c r="I54" i="13" s="1"/>
  <c r="N7" i="13"/>
  <c r="J54" i="13" s="1"/>
  <c r="O7" i="13"/>
  <c r="K54" i="13" s="1"/>
  <c r="P7" i="13"/>
  <c r="L54" i="13" s="1"/>
  <c r="Q7" i="13"/>
  <c r="M54" i="13" s="1"/>
  <c r="R7" i="13"/>
  <c r="N54" i="13" s="1"/>
  <c r="S7" i="13"/>
  <c r="O54" i="13" s="1"/>
  <c r="T7" i="13"/>
  <c r="P54" i="13" s="1"/>
  <c r="U7" i="13"/>
  <c r="Q54" i="13" s="1"/>
  <c r="V7" i="13"/>
  <c r="R54" i="13" s="1"/>
  <c r="W7" i="13"/>
  <c r="S54" i="13" s="1"/>
  <c r="X7" i="13"/>
  <c r="T54" i="13" s="1"/>
  <c r="Y7" i="13"/>
  <c r="U54" i="13" s="1"/>
  <c r="Z7" i="13"/>
  <c r="V54" i="13" s="1"/>
  <c r="AA7" i="13"/>
  <c r="W54" i="13" s="1"/>
  <c r="AB7" i="13"/>
  <c r="X54" i="13" s="1"/>
  <c r="AC7" i="13"/>
  <c r="Y54" i="13" s="1"/>
  <c r="AD7" i="13"/>
  <c r="Z54" i="13" s="1"/>
  <c r="AE7" i="13"/>
  <c r="AA54" i="13" s="1"/>
  <c r="AF7" i="13"/>
  <c r="AB54" i="13" s="1"/>
  <c r="AG7" i="13"/>
  <c r="AC54" i="13" s="1"/>
  <c r="AH7" i="13"/>
  <c r="AD54" i="13" s="1"/>
  <c r="AI7" i="13"/>
  <c r="AE54" i="13" s="1"/>
  <c r="H8" i="13"/>
  <c r="D55" i="13" s="1"/>
  <c r="I8" i="13"/>
  <c r="E55" i="13" s="1"/>
  <c r="J8" i="13"/>
  <c r="F55" i="13" s="1"/>
  <c r="K8" i="13"/>
  <c r="G55" i="13" s="1"/>
  <c r="L8" i="13"/>
  <c r="H55" i="13" s="1"/>
  <c r="M8" i="13"/>
  <c r="I55" i="13" s="1"/>
  <c r="N8" i="13"/>
  <c r="J55" i="13" s="1"/>
  <c r="O8" i="13"/>
  <c r="K55" i="13" s="1"/>
  <c r="P8" i="13"/>
  <c r="L55" i="13" s="1"/>
  <c r="Q8" i="13"/>
  <c r="M55" i="13" s="1"/>
  <c r="R8" i="13"/>
  <c r="N55" i="13" s="1"/>
  <c r="S8" i="13"/>
  <c r="O55" i="13" s="1"/>
  <c r="T8" i="13"/>
  <c r="P55" i="13" s="1"/>
  <c r="U8" i="13"/>
  <c r="Q55" i="13" s="1"/>
  <c r="V8" i="13"/>
  <c r="R55" i="13" s="1"/>
  <c r="W8" i="13"/>
  <c r="S55" i="13" s="1"/>
  <c r="X8" i="13"/>
  <c r="T55" i="13" s="1"/>
  <c r="Y8" i="13"/>
  <c r="U55" i="13" s="1"/>
  <c r="Z8" i="13"/>
  <c r="V55" i="13" s="1"/>
  <c r="AA8" i="13"/>
  <c r="W55" i="13" s="1"/>
  <c r="AB8" i="13"/>
  <c r="X55" i="13" s="1"/>
  <c r="AC8" i="13"/>
  <c r="Y55" i="13" s="1"/>
  <c r="AD8" i="13"/>
  <c r="Z55" i="13" s="1"/>
  <c r="AE8" i="13"/>
  <c r="AA55" i="13" s="1"/>
  <c r="AF8" i="13"/>
  <c r="AB55" i="13" s="1"/>
  <c r="AG8" i="13"/>
  <c r="AC55" i="13" s="1"/>
  <c r="AH8" i="13"/>
  <c r="AD55" i="13" s="1"/>
  <c r="AI8" i="13"/>
  <c r="AE55" i="13" s="1"/>
  <c r="S9" i="13"/>
  <c r="O56" i="13" s="1"/>
  <c r="T9" i="13"/>
  <c r="P56" i="13" s="1"/>
  <c r="U9" i="13"/>
  <c r="Q56" i="13" s="1"/>
  <c r="V9" i="13"/>
  <c r="R56" i="13" s="1"/>
  <c r="Q10" i="13"/>
  <c r="M57" i="13" s="1"/>
  <c r="AC10" i="13"/>
  <c r="Y57" i="13" s="1"/>
  <c r="AD10" i="13"/>
  <c r="Z57" i="13" s="1"/>
  <c r="AE10" i="13"/>
  <c r="AA57" i="13" s="1"/>
  <c r="I12" i="13"/>
  <c r="E59" i="13" s="1"/>
  <c r="T12" i="13"/>
  <c r="P59" i="13" s="1"/>
  <c r="U12" i="13"/>
  <c r="Q59" i="13" s="1"/>
  <c r="AC12" i="13"/>
  <c r="Y59" i="13" s="1"/>
  <c r="H13" i="13"/>
  <c r="D60" i="13" s="1"/>
  <c r="I13" i="13"/>
  <c r="E60" i="13" s="1"/>
  <c r="J13" i="13"/>
  <c r="F60" i="13" s="1"/>
  <c r="K13" i="13"/>
  <c r="G60" i="13" s="1"/>
  <c r="L13" i="13"/>
  <c r="H60" i="13" s="1"/>
  <c r="M13" i="13"/>
  <c r="I60" i="13" s="1"/>
  <c r="N13" i="13"/>
  <c r="J60" i="13" s="1"/>
  <c r="O13" i="13"/>
  <c r="K60" i="13" s="1"/>
  <c r="P13" i="13"/>
  <c r="L60" i="13" s="1"/>
  <c r="Q13" i="13"/>
  <c r="M60" i="13" s="1"/>
  <c r="R13" i="13"/>
  <c r="N60" i="13" s="1"/>
  <c r="S13" i="13"/>
  <c r="O60" i="13" s="1"/>
  <c r="T13" i="13"/>
  <c r="P60" i="13" s="1"/>
  <c r="U13" i="13"/>
  <c r="Q60" i="13" s="1"/>
  <c r="V13" i="13"/>
  <c r="R60" i="13" s="1"/>
  <c r="W13" i="13"/>
  <c r="S60" i="13" s="1"/>
  <c r="X13" i="13"/>
  <c r="T60" i="13" s="1"/>
  <c r="Y13" i="13"/>
  <c r="U60" i="13" s="1"/>
  <c r="Z13" i="13"/>
  <c r="V60" i="13" s="1"/>
  <c r="AA13" i="13"/>
  <c r="W60" i="13" s="1"/>
  <c r="AB13" i="13"/>
  <c r="X60" i="13" s="1"/>
  <c r="AC13" i="13"/>
  <c r="Y60" i="13" s="1"/>
  <c r="AD13" i="13"/>
  <c r="Z60" i="13" s="1"/>
  <c r="AE13" i="13"/>
  <c r="AA60" i="13" s="1"/>
  <c r="AF13" i="13"/>
  <c r="AB60" i="13" s="1"/>
  <c r="AG13" i="13"/>
  <c r="AC60" i="13" s="1"/>
  <c r="AH13" i="13"/>
  <c r="AD60" i="13" s="1"/>
  <c r="AI13" i="13"/>
  <c r="AE60" i="13" s="1"/>
  <c r="T14" i="13"/>
  <c r="P61" i="13" s="1"/>
  <c r="U14" i="13"/>
  <c r="Q61" i="13" s="1"/>
  <c r="V14" i="13"/>
  <c r="R61" i="13" s="1"/>
  <c r="W14" i="13"/>
  <c r="S61" i="13" s="1"/>
  <c r="X14" i="13"/>
  <c r="T61" i="13" s="1"/>
  <c r="Y14" i="13"/>
  <c r="U61" i="13" s="1"/>
  <c r="H15" i="13"/>
  <c r="D62" i="13" s="1"/>
  <c r="I15" i="13"/>
  <c r="E62" i="13" s="1"/>
  <c r="J15" i="13"/>
  <c r="F62" i="13" s="1"/>
  <c r="K15" i="13"/>
  <c r="G62" i="13" s="1"/>
  <c r="L15" i="13"/>
  <c r="H62" i="13" s="1"/>
  <c r="M15" i="13"/>
  <c r="I62" i="13" s="1"/>
  <c r="N15" i="13"/>
  <c r="J62" i="13" s="1"/>
  <c r="O15" i="13"/>
  <c r="K62" i="13" s="1"/>
  <c r="P15" i="13"/>
  <c r="L62" i="13" s="1"/>
  <c r="Q15" i="13"/>
  <c r="M62" i="13" s="1"/>
  <c r="R15" i="13"/>
  <c r="N62" i="13" s="1"/>
  <c r="S15" i="13"/>
  <c r="O62" i="13" s="1"/>
  <c r="T15" i="13"/>
  <c r="P62" i="13" s="1"/>
  <c r="U15" i="13"/>
  <c r="Q62" i="13" s="1"/>
  <c r="V15" i="13"/>
  <c r="R62" i="13" s="1"/>
  <c r="W15" i="13"/>
  <c r="S62" i="13" s="1"/>
  <c r="X15" i="13"/>
  <c r="T62" i="13" s="1"/>
  <c r="Y15" i="13"/>
  <c r="U62" i="13" s="1"/>
  <c r="Z15" i="13"/>
  <c r="V62" i="13" s="1"/>
  <c r="AA15" i="13"/>
  <c r="W62" i="13" s="1"/>
  <c r="AB15" i="13"/>
  <c r="X62" i="13" s="1"/>
  <c r="AC15" i="13"/>
  <c r="Y62" i="13" s="1"/>
  <c r="AD15" i="13"/>
  <c r="Z62" i="13" s="1"/>
  <c r="AE15" i="13"/>
  <c r="AA62" i="13" s="1"/>
  <c r="AF15" i="13"/>
  <c r="AB62" i="13" s="1"/>
  <c r="AG15" i="13"/>
  <c r="AC62" i="13" s="1"/>
  <c r="AH15" i="13"/>
  <c r="AD62" i="13" s="1"/>
  <c r="AI15" i="13"/>
  <c r="AE62" i="13" s="1"/>
  <c r="H16" i="13"/>
  <c r="D63" i="13" s="1"/>
  <c r="I16" i="13"/>
  <c r="E63" i="13" s="1"/>
  <c r="J16" i="13"/>
  <c r="F63" i="13" s="1"/>
  <c r="K16" i="13"/>
  <c r="G63" i="13" s="1"/>
  <c r="L16" i="13"/>
  <c r="H63" i="13" s="1"/>
  <c r="M16" i="13"/>
  <c r="I63" i="13" s="1"/>
  <c r="N16" i="13"/>
  <c r="J63" i="13" s="1"/>
  <c r="O16" i="13"/>
  <c r="K63" i="13" s="1"/>
  <c r="P16" i="13"/>
  <c r="L63" i="13" s="1"/>
  <c r="Q16" i="13"/>
  <c r="M63" i="13" s="1"/>
  <c r="R16" i="13"/>
  <c r="N63" i="13" s="1"/>
  <c r="S16" i="13"/>
  <c r="O63" i="13" s="1"/>
  <c r="T16" i="13"/>
  <c r="P63" i="13" s="1"/>
  <c r="U16" i="13"/>
  <c r="Q63" i="13" s="1"/>
  <c r="V16" i="13"/>
  <c r="R63" i="13" s="1"/>
  <c r="W16" i="13"/>
  <c r="S63" i="13" s="1"/>
  <c r="X16" i="13"/>
  <c r="T63" i="13" s="1"/>
  <c r="Y16" i="13"/>
  <c r="U63" i="13" s="1"/>
  <c r="Z16" i="13"/>
  <c r="V63" i="13" s="1"/>
  <c r="AA16" i="13"/>
  <c r="W63" i="13" s="1"/>
  <c r="AB16" i="13"/>
  <c r="X63" i="13" s="1"/>
  <c r="AC16" i="13"/>
  <c r="Y63" i="13" s="1"/>
  <c r="AD16" i="13"/>
  <c r="Z63" i="13" s="1"/>
  <c r="AE16" i="13"/>
  <c r="AA63" i="13" s="1"/>
  <c r="AF16" i="13"/>
  <c r="AB63" i="13" s="1"/>
  <c r="AG16" i="13"/>
  <c r="AC63" i="13" s="1"/>
  <c r="AH16" i="13"/>
  <c r="AD63" i="13" s="1"/>
  <c r="AI16" i="13"/>
  <c r="AE63" i="13" s="1"/>
  <c r="T17" i="13"/>
  <c r="P64" i="13" s="1"/>
  <c r="U17" i="13"/>
  <c r="Q64" i="13" s="1"/>
  <c r="I18" i="13"/>
  <c r="E65" i="13" s="1"/>
  <c r="J18" i="13"/>
  <c r="F65" i="13" s="1"/>
  <c r="K18" i="13"/>
  <c r="G65" i="13" s="1"/>
  <c r="L18" i="13"/>
  <c r="H65" i="13" s="1"/>
  <c r="M18" i="13"/>
  <c r="I65" i="13" s="1"/>
  <c r="AB18" i="13"/>
  <c r="X65" i="13" s="1"/>
  <c r="AC18" i="13"/>
  <c r="Y65" i="13" s="1"/>
  <c r="AD18" i="13"/>
  <c r="Z65" i="13" s="1"/>
  <c r="T19" i="13"/>
  <c r="P66" i="13" s="1"/>
  <c r="U19" i="13"/>
  <c r="Q66" i="13" s="1"/>
  <c r="V19" i="13"/>
  <c r="R66" i="13" s="1"/>
  <c r="W19" i="13"/>
  <c r="S66" i="13" s="1"/>
  <c r="X19" i="13"/>
  <c r="T66" i="13" s="1"/>
  <c r="Y19" i="13"/>
  <c r="U66" i="13" s="1"/>
  <c r="AC19" i="13"/>
  <c r="Y66" i="13" s="1"/>
  <c r="AD19" i="13"/>
  <c r="Z66" i="13" s="1"/>
  <c r="AE19" i="13"/>
  <c r="AA66" i="13" s="1"/>
  <c r="AF19" i="13"/>
  <c r="AB66" i="13" s="1"/>
  <c r="AI20" i="13"/>
  <c r="AE67" i="13" s="1"/>
  <c r="H21" i="13"/>
  <c r="D68" i="13" s="1"/>
  <c r="I21" i="13"/>
  <c r="E68" i="13" s="1"/>
  <c r="J21" i="13"/>
  <c r="F68" i="13" s="1"/>
  <c r="K21" i="13"/>
  <c r="G68" i="13" s="1"/>
  <c r="L21" i="13"/>
  <c r="H68" i="13" s="1"/>
  <c r="M21" i="13"/>
  <c r="I68" i="13" s="1"/>
  <c r="N21" i="13"/>
  <c r="J68" i="13" s="1"/>
  <c r="O21" i="13"/>
  <c r="K68" i="13" s="1"/>
  <c r="P21" i="13"/>
  <c r="L68" i="13" s="1"/>
  <c r="Q21" i="13"/>
  <c r="M68" i="13" s="1"/>
  <c r="R21" i="13"/>
  <c r="N68" i="13" s="1"/>
  <c r="S21" i="13"/>
  <c r="O68" i="13" s="1"/>
  <c r="T21" i="13"/>
  <c r="P68" i="13" s="1"/>
  <c r="U21" i="13"/>
  <c r="Q68" i="13" s="1"/>
  <c r="V21" i="13"/>
  <c r="R68" i="13" s="1"/>
  <c r="W21" i="13"/>
  <c r="S68" i="13" s="1"/>
  <c r="X21" i="13"/>
  <c r="T68" i="13" s="1"/>
  <c r="Y21" i="13"/>
  <c r="U68" i="13" s="1"/>
  <c r="Z21" i="13"/>
  <c r="V68" i="13" s="1"/>
  <c r="AA21" i="13"/>
  <c r="W68" i="13" s="1"/>
  <c r="AB21" i="13"/>
  <c r="X68" i="13" s="1"/>
  <c r="AC21" i="13"/>
  <c r="Y68" i="13" s="1"/>
  <c r="AD21" i="13"/>
  <c r="Z68" i="13" s="1"/>
  <c r="AE21" i="13"/>
  <c r="AA68" i="13" s="1"/>
  <c r="AF21" i="13"/>
  <c r="AB68" i="13" s="1"/>
  <c r="AG21" i="13"/>
  <c r="AC68" i="13" s="1"/>
  <c r="AH21" i="13"/>
  <c r="AD68" i="13" s="1"/>
  <c r="AI21" i="13"/>
  <c r="AE68" i="13" s="1"/>
  <c r="H22" i="13"/>
  <c r="D69" i="13" s="1"/>
  <c r="I22" i="13"/>
  <c r="E69" i="13" s="1"/>
  <c r="J22" i="13"/>
  <c r="F69" i="13" s="1"/>
  <c r="K22" i="13"/>
  <c r="G69" i="13" s="1"/>
  <c r="L22" i="13"/>
  <c r="H69" i="13" s="1"/>
  <c r="M22" i="13"/>
  <c r="I69" i="13" s="1"/>
  <c r="N22" i="13"/>
  <c r="J69" i="13" s="1"/>
  <c r="O22" i="13"/>
  <c r="K69" i="13" s="1"/>
  <c r="P22" i="13"/>
  <c r="L69" i="13" s="1"/>
  <c r="Q22" i="13"/>
  <c r="M69" i="13" s="1"/>
  <c r="R22" i="13"/>
  <c r="N69" i="13" s="1"/>
  <c r="S22" i="13"/>
  <c r="O69" i="13" s="1"/>
  <c r="T22" i="13"/>
  <c r="P69" i="13" s="1"/>
  <c r="U22" i="13"/>
  <c r="Q69" i="13" s="1"/>
  <c r="V22" i="13"/>
  <c r="R69" i="13" s="1"/>
  <c r="W22" i="13"/>
  <c r="S69" i="13" s="1"/>
  <c r="X22" i="13"/>
  <c r="T69" i="13" s="1"/>
  <c r="Y22" i="13"/>
  <c r="U69" i="13" s="1"/>
  <c r="Z22" i="13"/>
  <c r="V69" i="13" s="1"/>
  <c r="AA22" i="13"/>
  <c r="W69" i="13" s="1"/>
  <c r="AB22" i="13"/>
  <c r="X69" i="13" s="1"/>
  <c r="AC22" i="13"/>
  <c r="Y69" i="13" s="1"/>
  <c r="AD22" i="13"/>
  <c r="Z69" i="13" s="1"/>
  <c r="AE22" i="13"/>
  <c r="AA69" i="13" s="1"/>
  <c r="AF22" i="13"/>
  <c r="AB69" i="13" s="1"/>
  <c r="AG22" i="13"/>
  <c r="AC69" i="13" s="1"/>
  <c r="AH22" i="13"/>
  <c r="AD69" i="13" s="1"/>
  <c r="AI22" i="13"/>
  <c r="AE69" i="13" s="1"/>
  <c r="H23" i="13"/>
  <c r="D70" i="13" s="1"/>
  <c r="I23" i="13"/>
  <c r="E70" i="13" s="1"/>
  <c r="J23" i="13"/>
  <c r="F70" i="13" s="1"/>
  <c r="K23" i="13"/>
  <c r="G70" i="13" s="1"/>
  <c r="L23" i="13"/>
  <c r="H70" i="13" s="1"/>
  <c r="M23" i="13"/>
  <c r="I70" i="13" s="1"/>
  <c r="N23" i="13"/>
  <c r="J70" i="13" s="1"/>
  <c r="O23" i="13"/>
  <c r="K70" i="13" s="1"/>
  <c r="P23" i="13"/>
  <c r="L70" i="13" s="1"/>
  <c r="Q23" i="13"/>
  <c r="M70" i="13" s="1"/>
  <c r="R23" i="13"/>
  <c r="N70" i="13" s="1"/>
  <c r="S23" i="13"/>
  <c r="O70" i="13" s="1"/>
  <c r="T23" i="13"/>
  <c r="P70" i="13" s="1"/>
  <c r="U23" i="13"/>
  <c r="Q70" i="13" s="1"/>
  <c r="V23" i="13"/>
  <c r="R70" i="13" s="1"/>
  <c r="W23" i="13"/>
  <c r="S70" i="13" s="1"/>
  <c r="X23" i="13"/>
  <c r="T70" i="13" s="1"/>
  <c r="Y23" i="13"/>
  <c r="U70" i="13" s="1"/>
  <c r="Z23" i="13"/>
  <c r="V70" i="13" s="1"/>
  <c r="AA23" i="13"/>
  <c r="W70" i="13" s="1"/>
  <c r="AB23" i="13"/>
  <c r="X70" i="13" s="1"/>
  <c r="AC23" i="13"/>
  <c r="Y70" i="13" s="1"/>
  <c r="AD23" i="13"/>
  <c r="Z70" i="13" s="1"/>
  <c r="AE23" i="13"/>
  <c r="AA70" i="13" s="1"/>
  <c r="AF23" i="13"/>
  <c r="AB70" i="13" s="1"/>
  <c r="AG23" i="13"/>
  <c r="AC70" i="13" s="1"/>
  <c r="AH23" i="13"/>
  <c r="AD70" i="13" s="1"/>
  <c r="AI23" i="13"/>
  <c r="AE70" i="13" s="1"/>
  <c r="T24" i="13"/>
  <c r="P71" i="13" s="1"/>
  <c r="U24" i="13"/>
  <c r="Q71" i="13" s="1"/>
  <c r="V24" i="13"/>
  <c r="R71" i="13" s="1"/>
  <c r="W24" i="13"/>
  <c r="S71" i="13" s="1"/>
  <c r="X24" i="13"/>
  <c r="T71" i="13" s="1"/>
  <c r="Y24" i="13"/>
  <c r="U71" i="13" s="1"/>
  <c r="AC24" i="13"/>
  <c r="Y71" i="13" s="1"/>
  <c r="AD24" i="13"/>
  <c r="Z71" i="13" s="1"/>
  <c r="AE24" i="13"/>
  <c r="AA71" i="13" s="1"/>
  <c r="AF24" i="13"/>
  <c r="AB71" i="13" s="1"/>
  <c r="AG24" i="13"/>
  <c r="AC71" i="13" s="1"/>
  <c r="I25" i="13"/>
  <c r="E72" i="13" s="1"/>
  <c r="I26" i="13"/>
  <c r="E73" i="13" s="1"/>
  <c r="AB26" i="13"/>
  <c r="X73" i="13" s="1"/>
  <c r="H27" i="13"/>
  <c r="D74" i="13" s="1"/>
  <c r="I27" i="13"/>
  <c r="E74" i="13" s="1"/>
  <c r="J27" i="13"/>
  <c r="F74" i="13" s="1"/>
  <c r="K27" i="13"/>
  <c r="G74" i="13" s="1"/>
  <c r="L27" i="13"/>
  <c r="H74" i="13" s="1"/>
  <c r="M27" i="13"/>
  <c r="I74" i="13" s="1"/>
  <c r="N27" i="13"/>
  <c r="J74" i="13" s="1"/>
  <c r="O27" i="13"/>
  <c r="K74" i="13" s="1"/>
  <c r="P27" i="13"/>
  <c r="L74" i="13" s="1"/>
  <c r="Q27" i="13"/>
  <c r="M74" i="13" s="1"/>
  <c r="R27" i="13"/>
  <c r="N74" i="13" s="1"/>
  <c r="S27" i="13"/>
  <c r="O74" i="13" s="1"/>
  <c r="T27" i="13"/>
  <c r="P74" i="13" s="1"/>
  <c r="U27" i="13"/>
  <c r="Q74" i="13" s="1"/>
  <c r="V27" i="13"/>
  <c r="R74" i="13" s="1"/>
  <c r="W27" i="13"/>
  <c r="S74" i="13" s="1"/>
  <c r="X27" i="13"/>
  <c r="T74" i="13" s="1"/>
  <c r="Y27" i="13"/>
  <c r="U74" i="13" s="1"/>
  <c r="Z27" i="13"/>
  <c r="V74" i="13" s="1"/>
  <c r="AA27" i="13"/>
  <c r="W74" i="13" s="1"/>
  <c r="AB27" i="13"/>
  <c r="X74" i="13" s="1"/>
  <c r="AC27" i="13"/>
  <c r="Y74" i="13" s="1"/>
  <c r="AD27" i="13"/>
  <c r="Z74" i="13" s="1"/>
  <c r="AE27" i="13"/>
  <c r="AA74" i="13" s="1"/>
  <c r="AF27" i="13"/>
  <c r="AB74" i="13" s="1"/>
  <c r="AG27" i="13"/>
  <c r="AC74" i="13" s="1"/>
  <c r="AH27" i="13"/>
  <c r="AD74" i="13" s="1"/>
  <c r="AI27" i="13"/>
  <c r="AE74" i="13" s="1"/>
  <c r="H28" i="13"/>
  <c r="D75" i="13" s="1"/>
  <c r="I28" i="13"/>
  <c r="E75" i="13" s="1"/>
  <c r="J28" i="13"/>
  <c r="F75" i="13" s="1"/>
  <c r="K28" i="13"/>
  <c r="G75" i="13" s="1"/>
  <c r="L28" i="13"/>
  <c r="H75" i="13" s="1"/>
  <c r="M28" i="13"/>
  <c r="I75" i="13" s="1"/>
  <c r="N28" i="13"/>
  <c r="J75" i="13" s="1"/>
  <c r="O28" i="13"/>
  <c r="K75" i="13" s="1"/>
  <c r="P28" i="13"/>
  <c r="L75" i="13" s="1"/>
  <c r="Q28" i="13"/>
  <c r="M75" i="13" s="1"/>
  <c r="R28" i="13"/>
  <c r="N75" i="13" s="1"/>
  <c r="S28" i="13"/>
  <c r="O75" i="13" s="1"/>
  <c r="T28" i="13"/>
  <c r="P75" i="13" s="1"/>
  <c r="U28" i="13"/>
  <c r="Q75" i="13" s="1"/>
  <c r="V28" i="13"/>
  <c r="R75" i="13" s="1"/>
  <c r="W28" i="13"/>
  <c r="S75" i="13" s="1"/>
  <c r="X28" i="13"/>
  <c r="T75" i="13" s="1"/>
  <c r="Y28" i="13"/>
  <c r="U75" i="13" s="1"/>
  <c r="Z28" i="13"/>
  <c r="V75" i="13" s="1"/>
  <c r="AA28" i="13"/>
  <c r="W75" i="13" s="1"/>
  <c r="AB28" i="13"/>
  <c r="X75" i="13" s="1"/>
  <c r="AC28" i="13"/>
  <c r="Y75" i="13" s="1"/>
  <c r="AD28" i="13"/>
  <c r="Z75" i="13" s="1"/>
  <c r="AE28" i="13"/>
  <c r="AA75" i="13" s="1"/>
  <c r="AF28" i="13"/>
  <c r="AB75" i="13" s="1"/>
  <c r="AG28" i="13"/>
  <c r="AC75" i="13" s="1"/>
  <c r="AH28" i="13"/>
  <c r="AD75" i="13" s="1"/>
  <c r="AI28" i="13"/>
  <c r="AE75" i="13" s="1"/>
  <c r="H29" i="13"/>
  <c r="D76" i="13" s="1"/>
  <c r="I29" i="13"/>
  <c r="E76" i="13" s="1"/>
  <c r="J29" i="13"/>
  <c r="F76" i="13" s="1"/>
  <c r="K29" i="13"/>
  <c r="G76" i="13" s="1"/>
  <c r="L29" i="13"/>
  <c r="H76" i="13" s="1"/>
  <c r="M29" i="13"/>
  <c r="I76" i="13" s="1"/>
  <c r="N29" i="13"/>
  <c r="J76" i="13" s="1"/>
  <c r="O29" i="13"/>
  <c r="K76" i="13" s="1"/>
  <c r="P29" i="13"/>
  <c r="L76" i="13" s="1"/>
  <c r="Q29" i="13"/>
  <c r="M76" i="13" s="1"/>
  <c r="R29" i="13"/>
  <c r="N76" i="13" s="1"/>
  <c r="S29" i="13"/>
  <c r="O76" i="13" s="1"/>
  <c r="T29" i="13"/>
  <c r="P76" i="13" s="1"/>
  <c r="U29" i="13"/>
  <c r="Q76" i="13" s="1"/>
  <c r="V29" i="13"/>
  <c r="R76" i="13" s="1"/>
  <c r="W29" i="13"/>
  <c r="S76" i="13" s="1"/>
  <c r="X29" i="13"/>
  <c r="T76" i="13" s="1"/>
  <c r="Y29" i="13"/>
  <c r="U76" i="13" s="1"/>
  <c r="Z29" i="13"/>
  <c r="V76" i="13" s="1"/>
  <c r="AA29" i="13"/>
  <c r="W76" i="13" s="1"/>
  <c r="AB29" i="13"/>
  <c r="X76" i="13" s="1"/>
  <c r="AC29" i="13"/>
  <c r="Y76" i="13" s="1"/>
  <c r="AD29" i="13"/>
  <c r="Z76" i="13" s="1"/>
  <c r="AE29" i="13"/>
  <c r="AA76" i="13" s="1"/>
  <c r="AF29" i="13"/>
  <c r="AB76" i="13" s="1"/>
  <c r="AG29" i="13"/>
  <c r="AC76" i="13" s="1"/>
  <c r="AH29" i="13"/>
  <c r="AD76" i="13" s="1"/>
  <c r="AI29" i="13"/>
  <c r="AE76" i="13" s="1"/>
  <c r="H30" i="13"/>
  <c r="D77" i="13" s="1"/>
  <c r="I30" i="13"/>
  <c r="E77" i="13" s="1"/>
  <c r="J30" i="13"/>
  <c r="F77" i="13" s="1"/>
  <c r="K30" i="13"/>
  <c r="G77" i="13" s="1"/>
  <c r="L30" i="13"/>
  <c r="H77" i="13" s="1"/>
  <c r="M30" i="13"/>
  <c r="I77" i="13" s="1"/>
  <c r="N30" i="13"/>
  <c r="J77" i="13" s="1"/>
  <c r="O30" i="13"/>
  <c r="K77" i="13" s="1"/>
  <c r="P30" i="13"/>
  <c r="L77" i="13" s="1"/>
  <c r="Q30" i="13"/>
  <c r="M77" i="13" s="1"/>
  <c r="R30" i="13"/>
  <c r="N77" i="13" s="1"/>
  <c r="S30" i="13"/>
  <c r="O77" i="13" s="1"/>
  <c r="T30" i="13"/>
  <c r="P77" i="13" s="1"/>
  <c r="U30" i="13"/>
  <c r="Q77" i="13" s="1"/>
  <c r="V30" i="13"/>
  <c r="R77" i="13" s="1"/>
  <c r="W30" i="13"/>
  <c r="S77" i="13" s="1"/>
  <c r="X30" i="13"/>
  <c r="T77" i="13" s="1"/>
  <c r="Y30" i="13"/>
  <c r="U77" i="13" s="1"/>
  <c r="Z30" i="13"/>
  <c r="V77" i="13" s="1"/>
  <c r="AA30" i="13"/>
  <c r="W77" i="13" s="1"/>
  <c r="AB30" i="13"/>
  <c r="X77" i="13" s="1"/>
  <c r="AC30" i="13"/>
  <c r="Y77" i="13" s="1"/>
  <c r="AD30" i="13"/>
  <c r="Z77" i="13" s="1"/>
  <c r="AE30" i="13"/>
  <c r="AA77" i="13" s="1"/>
  <c r="AF30" i="13"/>
  <c r="AB77" i="13" s="1"/>
  <c r="AG30" i="13"/>
  <c r="AC77" i="13" s="1"/>
  <c r="AH30" i="13"/>
  <c r="AD77" i="13" s="1"/>
  <c r="AI30" i="13"/>
  <c r="AE77" i="13" s="1"/>
  <c r="H31" i="13"/>
  <c r="D78" i="13" s="1"/>
  <c r="I31" i="13"/>
  <c r="E78" i="13" s="1"/>
  <c r="J31" i="13"/>
  <c r="F78" i="13" s="1"/>
  <c r="K31" i="13"/>
  <c r="G78" i="13" s="1"/>
  <c r="L31" i="13"/>
  <c r="H78" i="13" s="1"/>
  <c r="M31" i="13"/>
  <c r="I78" i="13" s="1"/>
  <c r="N31" i="13"/>
  <c r="J78" i="13" s="1"/>
  <c r="O31" i="13"/>
  <c r="K78" i="13" s="1"/>
  <c r="P31" i="13"/>
  <c r="L78" i="13" s="1"/>
  <c r="Q31" i="13"/>
  <c r="M78" i="13" s="1"/>
  <c r="R31" i="13"/>
  <c r="N78" i="13" s="1"/>
  <c r="S31" i="13"/>
  <c r="O78" i="13" s="1"/>
  <c r="T31" i="13"/>
  <c r="P78" i="13" s="1"/>
  <c r="U31" i="13"/>
  <c r="Q78" i="13" s="1"/>
  <c r="V31" i="13"/>
  <c r="R78" i="13" s="1"/>
  <c r="W31" i="13"/>
  <c r="S78" i="13" s="1"/>
  <c r="X31" i="13"/>
  <c r="T78" i="13" s="1"/>
  <c r="Y31" i="13"/>
  <c r="U78" i="13" s="1"/>
  <c r="Z31" i="13"/>
  <c r="V78" i="13" s="1"/>
  <c r="AA31" i="13"/>
  <c r="W78" i="13" s="1"/>
  <c r="AB31" i="13"/>
  <c r="X78" i="13" s="1"/>
  <c r="AC31" i="13"/>
  <c r="Y78" i="13" s="1"/>
  <c r="AD31" i="13"/>
  <c r="Z78" i="13" s="1"/>
  <c r="AE31" i="13"/>
  <c r="AA78" i="13" s="1"/>
  <c r="AF31" i="13"/>
  <c r="AB78" i="13" s="1"/>
  <c r="AG31" i="13"/>
  <c r="AC78" i="13" s="1"/>
  <c r="AH31" i="13"/>
  <c r="AD78" i="13" s="1"/>
  <c r="AI31" i="13"/>
  <c r="AE78" i="13" s="1"/>
  <c r="H32" i="13"/>
  <c r="D79" i="13" s="1"/>
  <c r="I32" i="13"/>
  <c r="E79" i="13" s="1"/>
  <c r="J32" i="13"/>
  <c r="F79" i="13" s="1"/>
  <c r="K32" i="13"/>
  <c r="G79" i="13" s="1"/>
  <c r="L32" i="13"/>
  <c r="H79" i="13" s="1"/>
  <c r="M32" i="13"/>
  <c r="I79" i="13" s="1"/>
  <c r="N32" i="13"/>
  <c r="J79" i="13" s="1"/>
  <c r="O32" i="13"/>
  <c r="K79" i="13" s="1"/>
  <c r="P32" i="13"/>
  <c r="L79" i="13" s="1"/>
  <c r="Q32" i="13"/>
  <c r="M79" i="13" s="1"/>
  <c r="R32" i="13"/>
  <c r="N79" i="13" s="1"/>
  <c r="S32" i="13"/>
  <c r="O79" i="13" s="1"/>
  <c r="T32" i="13"/>
  <c r="P79" i="13" s="1"/>
  <c r="U32" i="13"/>
  <c r="Q79" i="13" s="1"/>
  <c r="V32" i="13"/>
  <c r="R79" i="13" s="1"/>
  <c r="W32" i="13"/>
  <c r="S79" i="13" s="1"/>
  <c r="X32" i="13"/>
  <c r="T79" i="13" s="1"/>
  <c r="Y32" i="13"/>
  <c r="U79" i="13" s="1"/>
  <c r="Z32" i="13"/>
  <c r="V79" i="13" s="1"/>
  <c r="AA32" i="13"/>
  <c r="W79" i="13" s="1"/>
  <c r="AB32" i="13"/>
  <c r="X79" i="13" s="1"/>
  <c r="AC32" i="13"/>
  <c r="Y79" i="13" s="1"/>
  <c r="AD32" i="13"/>
  <c r="Z79" i="13" s="1"/>
  <c r="AE32" i="13"/>
  <c r="AA79" i="13" s="1"/>
  <c r="AF32" i="13"/>
  <c r="AB79" i="13" s="1"/>
  <c r="AG32" i="13"/>
  <c r="AC79" i="13" s="1"/>
  <c r="AH32" i="13"/>
  <c r="AD79" i="13" s="1"/>
  <c r="AI32" i="13"/>
  <c r="AE79" i="13" s="1"/>
  <c r="H33" i="13"/>
  <c r="D80" i="13" s="1"/>
  <c r="I33" i="13"/>
  <c r="E80" i="13" s="1"/>
  <c r="J33" i="13"/>
  <c r="F80" i="13" s="1"/>
  <c r="K33" i="13"/>
  <c r="G80" i="13" s="1"/>
  <c r="L33" i="13"/>
  <c r="H80" i="13" s="1"/>
  <c r="M33" i="13"/>
  <c r="I80" i="13" s="1"/>
  <c r="N33" i="13"/>
  <c r="J80" i="13" s="1"/>
  <c r="O33" i="13"/>
  <c r="K80" i="13" s="1"/>
  <c r="P33" i="13"/>
  <c r="L80" i="13" s="1"/>
  <c r="Q33" i="13"/>
  <c r="M80" i="13" s="1"/>
  <c r="R33" i="13"/>
  <c r="N80" i="13" s="1"/>
  <c r="S33" i="13"/>
  <c r="O80" i="13" s="1"/>
  <c r="T33" i="13"/>
  <c r="P80" i="13" s="1"/>
  <c r="U33" i="13"/>
  <c r="Q80" i="13" s="1"/>
  <c r="V33" i="13"/>
  <c r="R80" i="13" s="1"/>
  <c r="W33" i="13"/>
  <c r="S80" i="13" s="1"/>
  <c r="X33" i="13"/>
  <c r="T80" i="13" s="1"/>
  <c r="Y33" i="13"/>
  <c r="U80" i="13" s="1"/>
  <c r="Z33" i="13"/>
  <c r="V80" i="13" s="1"/>
  <c r="AA33" i="13"/>
  <c r="W80" i="13" s="1"/>
  <c r="AB33" i="13"/>
  <c r="X80" i="13" s="1"/>
  <c r="AC33" i="13"/>
  <c r="Y80" i="13" s="1"/>
  <c r="AD33" i="13"/>
  <c r="Z80" i="13" s="1"/>
  <c r="AE33" i="13"/>
  <c r="AA80" i="13" s="1"/>
  <c r="AF33" i="13"/>
  <c r="AB80" i="13" s="1"/>
  <c r="AG33" i="13"/>
  <c r="AC80" i="13" s="1"/>
  <c r="AH33" i="13"/>
  <c r="AD80" i="13" s="1"/>
  <c r="AI33" i="13"/>
  <c r="AE80" i="13" s="1"/>
  <c r="H34" i="13"/>
  <c r="D81" i="13" s="1"/>
  <c r="I34" i="13"/>
  <c r="E81" i="13" s="1"/>
  <c r="J34" i="13"/>
  <c r="F81" i="13" s="1"/>
  <c r="K34" i="13"/>
  <c r="G81" i="13" s="1"/>
  <c r="L34" i="13"/>
  <c r="H81" i="13" s="1"/>
  <c r="M34" i="13"/>
  <c r="I81" i="13" s="1"/>
  <c r="N34" i="13"/>
  <c r="J81" i="13" s="1"/>
  <c r="O34" i="13"/>
  <c r="K81" i="13" s="1"/>
  <c r="P34" i="13"/>
  <c r="L81" i="13" s="1"/>
  <c r="Q34" i="13"/>
  <c r="M81" i="13" s="1"/>
  <c r="R34" i="13"/>
  <c r="N81" i="13" s="1"/>
  <c r="S34" i="13"/>
  <c r="O81" i="13" s="1"/>
  <c r="T34" i="13"/>
  <c r="P81" i="13" s="1"/>
  <c r="U34" i="13"/>
  <c r="Q81" i="13" s="1"/>
  <c r="V34" i="13"/>
  <c r="R81" i="13" s="1"/>
  <c r="W34" i="13"/>
  <c r="S81" i="13" s="1"/>
  <c r="X34" i="13"/>
  <c r="T81" i="13" s="1"/>
  <c r="Y34" i="13"/>
  <c r="U81" i="13" s="1"/>
  <c r="Z34" i="13"/>
  <c r="V81" i="13" s="1"/>
  <c r="AA34" i="13"/>
  <c r="W81" i="13" s="1"/>
  <c r="AB34" i="13"/>
  <c r="X81" i="13" s="1"/>
  <c r="AC34" i="13"/>
  <c r="Y81" i="13" s="1"/>
  <c r="AD34" i="13"/>
  <c r="Z81" i="13" s="1"/>
  <c r="AE34" i="13"/>
  <c r="AA81" i="13" s="1"/>
  <c r="AF34" i="13"/>
  <c r="AB81" i="13" s="1"/>
  <c r="AG34" i="13"/>
  <c r="AC81" i="13" s="1"/>
  <c r="AH34" i="13"/>
  <c r="AD81" i="13" s="1"/>
  <c r="AI34" i="13"/>
  <c r="AE81" i="13" s="1"/>
  <c r="H35" i="13"/>
  <c r="D82" i="13" s="1"/>
  <c r="I35" i="13"/>
  <c r="E82" i="13" s="1"/>
  <c r="J35" i="13"/>
  <c r="F82" i="13" s="1"/>
  <c r="K35" i="13"/>
  <c r="G82" i="13" s="1"/>
  <c r="L35" i="13"/>
  <c r="H82" i="13" s="1"/>
  <c r="M35" i="13"/>
  <c r="I82" i="13" s="1"/>
  <c r="N35" i="13"/>
  <c r="J82" i="13" s="1"/>
  <c r="O35" i="13"/>
  <c r="K82" i="13" s="1"/>
  <c r="P35" i="13"/>
  <c r="L82" i="13" s="1"/>
  <c r="Q35" i="13"/>
  <c r="M82" i="13" s="1"/>
  <c r="R35" i="13"/>
  <c r="N82" i="13" s="1"/>
  <c r="S35" i="13"/>
  <c r="O82" i="13" s="1"/>
  <c r="T35" i="13"/>
  <c r="P82" i="13" s="1"/>
  <c r="U35" i="13"/>
  <c r="Q82" i="13" s="1"/>
  <c r="V35" i="13"/>
  <c r="R82" i="13" s="1"/>
  <c r="W35" i="13"/>
  <c r="S82" i="13" s="1"/>
  <c r="X35" i="13"/>
  <c r="T82" i="13" s="1"/>
  <c r="Y35" i="13"/>
  <c r="U82" i="13" s="1"/>
  <c r="Z35" i="13"/>
  <c r="V82" i="13" s="1"/>
  <c r="AA35" i="13"/>
  <c r="W82" i="13" s="1"/>
  <c r="AB35" i="13"/>
  <c r="X82" i="13" s="1"/>
  <c r="AC35" i="13"/>
  <c r="Y82" i="13" s="1"/>
  <c r="AD35" i="13"/>
  <c r="Z82" i="13" s="1"/>
  <c r="AE35" i="13"/>
  <c r="AA82" i="13" s="1"/>
  <c r="AF35" i="13"/>
  <c r="AB82" i="13" s="1"/>
  <c r="AG35" i="13"/>
  <c r="AC82" i="13" s="1"/>
  <c r="AH35" i="13"/>
  <c r="AD82" i="13" s="1"/>
  <c r="AI35" i="13"/>
  <c r="AE82" i="13" s="1"/>
  <c r="H36" i="13"/>
  <c r="D83" i="13" s="1"/>
  <c r="I36" i="13"/>
  <c r="E83" i="13" s="1"/>
  <c r="J36" i="13"/>
  <c r="F83" i="13" s="1"/>
  <c r="K36" i="13"/>
  <c r="G83" i="13" s="1"/>
  <c r="L36" i="13"/>
  <c r="H83" i="13" s="1"/>
  <c r="M36" i="13"/>
  <c r="I83" i="13" s="1"/>
  <c r="N36" i="13"/>
  <c r="J83" i="13" s="1"/>
  <c r="O36" i="13"/>
  <c r="K83" i="13" s="1"/>
  <c r="P36" i="13"/>
  <c r="L83" i="13" s="1"/>
  <c r="Q36" i="13"/>
  <c r="M83" i="13" s="1"/>
  <c r="R36" i="13"/>
  <c r="N83" i="13" s="1"/>
  <c r="S36" i="13"/>
  <c r="O83" i="13" s="1"/>
  <c r="T36" i="13"/>
  <c r="P83" i="13" s="1"/>
  <c r="U36" i="13"/>
  <c r="Q83" i="13" s="1"/>
  <c r="V36" i="13"/>
  <c r="R83" i="13" s="1"/>
  <c r="W36" i="13"/>
  <c r="S83" i="13" s="1"/>
  <c r="X36" i="13"/>
  <c r="T83" i="13" s="1"/>
  <c r="Y36" i="13"/>
  <c r="U83" i="13" s="1"/>
  <c r="Z36" i="13"/>
  <c r="V83" i="13" s="1"/>
  <c r="AA36" i="13"/>
  <c r="W83" i="13" s="1"/>
  <c r="AB36" i="13"/>
  <c r="X83" i="13" s="1"/>
  <c r="AC36" i="13"/>
  <c r="Y83" i="13" s="1"/>
  <c r="AD36" i="13"/>
  <c r="Z83" i="13" s="1"/>
  <c r="AE36" i="13"/>
  <c r="AA83" i="13" s="1"/>
  <c r="AF36" i="13"/>
  <c r="AB83" i="13" s="1"/>
  <c r="AG36" i="13"/>
  <c r="AC83" i="13" s="1"/>
  <c r="AH36" i="13"/>
  <c r="AD83" i="13" s="1"/>
  <c r="AI36" i="13"/>
  <c r="AE83" i="13" s="1"/>
  <c r="H37" i="13"/>
  <c r="D84" i="13" s="1"/>
  <c r="I37" i="13"/>
  <c r="E84" i="13" s="1"/>
  <c r="J37" i="13"/>
  <c r="F84" i="13" s="1"/>
  <c r="K37" i="13"/>
  <c r="G84" i="13" s="1"/>
  <c r="L37" i="13"/>
  <c r="H84" i="13" s="1"/>
  <c r="M37" i="13"/>
  <c r="I84" i="13" s="1"/>
  <c r="N37" i="13"/>
  <c r="J84" i="13" s="1"/>
  <c r="O37" i="13"/>
  <c r="K84" i="13" s="1"/>
  <c r="P37" i="13"/>
  <c r="L84" i="13" s="1"/>
  <c r="Q37" i="13"/>
  <c r="M84" i="13" s="1"/>
  <c r="R37" i="13"/>
  <c r="N84" i="13" s="1"/>
  <c r="S37" i="13"/>
  <c r="O84" i="13" s="1"/>
  <c r="T37" i="13"/>
  <c r="P84" i="13" s="1"/>
  <c r="U37" i="13"/>
  <c r="Q84" i="13" s="1"/>
  <c r="V37" i="13"/>
  <c r="R84" i="13" s="1"/>
  <c r="W37" i="13"/>
  <c r="S84" i="13" s="1"/>
  <c r="X37" i="13"/>
  <c r="T84" i="13" s="1"/>
  <c r="Y37" i="13"/>
  <c r="U84" i="13" s="1"/>
  <c r="Z37" i="13"/>
  <c r="V84" i="13" s="1"/>
  <c r="AA37" i="13"/>
  <c r="W84" i="13" s="1"/>
  <c r="AB37" i="13"/>
  <c r="X84" i="13" s="1"/>
  <c r="AC37" i="13"/>
  <c r="Y84" i="13" s="1"/>
  <c r="AD37" i="13"/>
  <c r="Z84" i="13" s="1"/>
  <c r="AE37" i="13"/>
  <c r="AA84" i="13" s="1"/>
  <c r="AF37" i="13"/>
  <c r="AB84" i="13" s="1"/>
  <c r="AG37" i="13"/>
  <c r="AC84" i="13" s="1"/>
  <c r="AH37" i="13"/>
  <c r="AD84" i="13" s="1"/>
  <c r="AI37" i="13"/>
  <c r="AE84" i="13" s="1"/>
  <c r="H38" i="13"/>
  <c r="D85" i="13" s="1"/>
  <c r="I38" i="13"/>
  <c r="E85" i="13" s="1"/>
  <c r="J38" i="13"/>
  <c r="F85" i="13" s="1"/>
  <c r="K38" i="13"/>
  <c r="G85" i="13" s="1"/>
  <c r="L38" i="13"/>
  <c r="H85" i="13" s="1"/>
  <c r="M38" i="13"/>
  <c r="I85" i="13" s="1"/>
  <c r="N38" i="13"/>
  <c r="J85" i="13" s="1"/>
  <c r="O38" i="13"/>
  <c r="K85" i="13" s="1"/>
  <c r="P38" i="13"/>
  <c r="L85" i="13" s="1"/>
  <c r="Q38" i="13"/>
  <c r="M85" i="13" s="1"/>
  <c r="R38" i="13"/>
  <c r="N85" i="13" s="1"/>
  <c r="S38" i="13"/>
  <c r="O85" i="13" s="1"/>
  <c r="T38" i="13"/>
  <c r="P85" i="13" s="1"/>
  <c r="U38" i="13"/>
  <c r="Q85" i="13" s="1"/>
  <c r="V38" i="13"/>
  <c r="R85" i="13" s="1"/>
  <c r="W38" i="13"/>
  <c r="S85" i="13" s="1"/>
  <c r="X38" i="13"/>
  <c r="T85" i="13" s="1"/>
  <c r="Y38" i="13"/>
  <c r="U85" i="13" s="1"/>
  <c r="Z38" i="13"/>
  <c r="V85" i="13" s="1"/>
  <c r="AA38" i="13"/>
  <c r="W85" i="13" s="1"/>
  <c r="AB38" i="13"/>
  <c r="X85" i="13" s="1"/>
  <c r="AC38" i="13"/>
  <c r="Y85" i="13" s="1"/>
  <c r="AD38" i="13"/>
  <c r="Z85" i="13" s="1"/>
  <c r="AE38" i="13"/>
  <c r="AA85" i="13" s="1"/>
  <c r="AF38" i="13"/>
  <c r="AB85" i="13" s="1"/>
  <c r="AG38" i="13"/>
  <c r="AC85" i="13" s="1"/>
  <c r="AH38" i="13"/>
  <c r="AD85" i="13" s="1"/>
  <c r="AI38" i="13"/>
  <c r="AE85" i="13" s="1"/>
  <c r="H39" i="13"/>
  <c r="D86" i="13" s="1"/>
  <c r="I39" i="13"/>
  <c r="E86" i="13" s="1"/>
  <c r="J39" i="13"/>
  <c r="F86" i="13" s="1"/>
  <c r="K39" i="13"/>
  <c r="G86" i="13" s="1"/>
  <c r="L39" i="13"/>
  <c r="H86" i="13" s="1"/>
  <c r="M39" i="13"/>
  <c r="I86" i="13" s="1"/>
  <c r="N39" i="13"/>
  <c r="J86" i="13" s="1"/>
  <c r="O39" i="13"/>
  <c r="K86" i="13" s="1"/>
  <c r="P39" i="13"/>
  <c r="L86" i="13" s="1"/>
  <c r="Q39" i="13"/>
  <c r="M86" i="13" s="1"/>
  <c r="R39" i="13"/>
  <c r="N86" i="13" s="1"/>
  <c r="S39" i="13"/>
  <c r="O86" i="13" s="1"/>
  <c r="T39" i="13"/>
  <c r="P86" i="13" s="1"/>
  <c r="U39" i="13"/>
  <c r="Q86" i="13" s="1"/>
  <c r="V39" i="13"/>
  <c r="R86" i="13" s="1"/>
  <c r="W39" i="13"/>
  <c r="S86" i="13" s="1"/>
  <c r="X39" i="13"/>
  <c r="T86" i="13" s="1"/>
  <c r="Y39" i="13"/>
  <c r="U86" i="13" s="1"/>
  <c r="Z39" i="13"/>
  <c r="V86" i="13" s="1"/>
  <c r="AA39" i="13"/>
  <c r="W86" i="13" s="1"/>
  <c r="AB39" i="13"/>
  <c r="X86" i="13" s="1"/>
  <c r="AC39" i="13"/>
  <c r="Y86" i="13" s="1"/>
  <c r="AD39" i="13"/>
  <c r="Z86" i="13" s="1"/>
  <c r="AE39" i="13"/>
  <c r="AA86" i="13" s="1"/>
  <c r="AF39" i="13"/>
  <c r="AB86" i="13" s="1"/>
  <c r="AG39" i="13"/>
  <c r="AC86" i="13" s="1"/>
  <c r="AH39" i="13"/>
  <c r="AD86" i="13" s="1"/>
  <c r="AI39" i="13"/>
  <c r="AE86" i="13" s="1"/>
  <c r="H40" i="13"/>
  <c r="D87" i="13" s="1"/>
  <c r="I40" i="13"/>
  <c r="E87" i="13" s="1"/>
  <c r="J40" i="13"/>
  <c r="F87" i="13" s="1"/>
  <c r="K40" i="13"/>
  <c r="G87" i="13" s="1"/>
  <c r="L40" i="13"/>
  <c r="H87" i="13" s="1"/>
  <c r="M40" i="13"/>
  <c r="I87" i="13" s="1"/>
  <c r="N40" i="13"/>
  <c r="J87" i="13" s="1"/>
  <c r="O40" i="13"/>
  <c r="K87" i="13" s="1"/>
  <c r="P40" i="13"/>
  <c r="L87" i="13" s="1"/>
  <c r="Q40" i="13"/>
  <c r="M87" i="13" s="1"/>
  <c r="R40" i="13"/>
  <c r="N87" i="13" s="1"/>
  <c r="S40" i="13"/>
  <c r="O87" i="13" s="1"/>
  <c r="T40" i="13"/>
  <c r="P87" i="13" s="1"/>
  <c r="U40" i="13"/>
  <c r="Q87" i="13" s="1"/>
  <c r="V40" i="13"/>
  <c r="R87" i="13" s="1"/>
  <c r="W40" i="13"/>
  <c r="S87" i="13" s="1"/>
  <c r="X40" i="13"/>
  <c r="T87" i="13" s="1"/>
  <c r="Y40" i="13"/>
  <c r="U87" i="13" s="1"/>
  <c r="Z40" i="13"/>
  <c r="V87" i="13" s="1"/>
  <c r="AA40" i="13"/>
  <c r="W87" i="13" s="1"/>
  <c r="AB40" i="13"/>
  <c r="X87" i="13" s="1"/>
  <c r="AC40" i="13"/>
  <c r="Y87" i="13" s="1"/>
  <c r="AD40" i="13"/>
  <c r="Z87" i="13" s="1"/>
  <c r="AE40" i="13"/>
  <c r="AA87" i="13" s="1"/>
  <c r="AF40" i="13"/>
  <c r="AB87" i="13" s="1"/>
  <c r="AG40" i="13"/>
  <c r="AC87" i="13" s="1"/>
  <c r="AH40" i="13"/>
  <c r="AD87" i="13" s="1"/>
  <c r="AI40" i="13"/>
  <c r="AE87" i="13" s="1"/>
  <c r="H41" i="13"/>
  <c r="D88" i="13" s="1"/>
  <c r="I41" i="13"/>
  <c r="E88" i="13" s="1"/>
  <c r="J41" i="13"/>
  <c r="F88" i="13" s="1"/>
  <c r="K41" i="13"/>
  <c r="G88" i="13" s="1"/>
  <c r="L41" i="13"/>
  <c r="H88" i="13" s="1"/>
  <c r="M41" i="13"/>
  <c r="I88" i="13" s="1"/>
  <c r="N41" i="13"/>
  <c r="J88" i="13" s="1"/>
  <c r="O41" i="13"/>
  <c r="K88" i="13" s="1"/>
  <c r="P41" i="13"/>
  <c r="L88" i="13" s="1"/>
  <c r="Q41" i="13"/>
  <c r="M88" i="13" s="1"/>
  <c r="R41" i="13"/>
  <c r="N88" i="13" s="1"/>
  <c r="S41" i="13"/>
  <c r="O88" i="13" s="1"/>
  <c r="T41" i="13"/>
  <c r="P88" i="13" s="1"/>
  <c r="U41" i="13"/>
  <c r="Q88" i="13" s="1"/>
  <c r="V41" i="13"/>
  <c r="R88" i="13" s="1"/>
  <c r="W41" i="13"/>
  <c r="S88" i="13" s="1"/>
  <c r="X41" i="13"/>
  <c r="T88" i="13" s="1"/>
  <c r="Y41" i="13"/>
  <c r="U88" i="13" s="1"/>
  <c r="Z41" i="13"/>
  <c r="V88" i="13" s="1"/>
  <c r="AA41" i="13"/>
  <c r="W88" i="13" s="1"/>
  <c r="AB41" i="13"/>
  <c r="X88" i="13" s="1"/>
  <c r="AC41" i="13"/>
  <c r="Y88" i="13" s="1"/>
  <c r="AD41" i="13"/>
  <c r="Z88" i="13" s="1"/>
  <c r="AE41" i="13"/>
  <c r="AA88" i="13" s="1"/>
  <c r="AF41" i="13"/>
  <c r="AB88" i="13" s="1"/>
  <c r="AG41" i="13"/>
  <c r="AC88" i="13" s="1"/>
  <c r="AH41" i="13"/>
  <c r="AD88" i="13" s="1"/>
  <c r="AI41" i="13"/>
  <c r="AE88" i="13" s="1"/>
  <c r="H42" i="13"/>
  <c r="D89" i="13" s="1"/>
  <c r="I42" i="13"/>
  <c r="E89" i="13" s="1"/>
  <c r="J42" i="13"/>
  <c r="F89" i="13" s="1"/>
  <c r="K42" i="13"/>
  <c r="G89" i="13" s="1"/>
  <c r="L42" i="13"/>
  <c r="H89" i="13" s="1"/>
  <c r="M42" i="13"/>
  <c r="I89" i="13" s="1"/>
  <c r="N42" i="13"/>
  <c r="J89" i="13" s="1"/>
  <c r="O42" i="13"/>
  <c r="K89" i="13" s="1"/>
  <c r="P42" i="13"/>
  <c r="L89" i="13" s="1"/>
  <c r="Q42" i="13"/>
  <c r="M89" i="13" s="1"/>
  <c r="R42" i="13"/>
  <c r="N89" i="13" s="1"/>
  <c r="S42" i="13"/>
  <c r="O89" i="13" s="1"/>
  <c r="T42" i="13"/>
  <c r="P89" i="13" s="1"/>
  <c r="U42" i="13"/>
  <c r="Q89" i="13" s="1"/>
  <c r="V42" i="13"/>
  <c r="R89" i="13" s="1"/>
  <c r="W42" i="13"/>
  <c r="S89" i="13" s="1"/>
  <c r="X42" i="13"/>
  <c r="T89" i="13" s="1"/>
  <c r="Y42" i="13"/>
  <c r="U89" i="13" s="1"/>
  <c r="Z42" i="13"/>
  <c r="V89" i="13" s="1"/>
  <c r="AA42" i="13"/>
  <c r="W89" i="13" s="1"/>
  <c r="AB42" i="13"/>
  <c r="X89" i="13" s="1"/>
  <c r="AC42" i="13"/>
  <c r="Y89" i="13" s="1"/>
  <c r="AD42" i="13"/>
  <c r="Z89" i="13" s="1"/>
  <c r="AE42" i="13"/>
  <c r="AA89" i="13" s="1"/>
  <c r="AF42" i="13"/>
  <c r="AB89" i="13" s="1"/>
  <c r="AG42" i="13"/>
  <c r="AC89" i="13" s="1"/>
  <c r="AH42" i="13"/>
  <c r="AD89" i="13" s="1"/>
  <c r="AI42" i="13"/>
  <c r="AE89" i="13" s="1"/>
  <c r="H43" i="13"/>
  <c r="D90" i="13" s="1"/>
  <c r="I43" i="13"/>
  <c r="E90" i="13" s="1"/>
  <c r="J43" i="13"/>
  <c r="F90" i="13" s="1"/>
  <c r="K43" i="13"/>
  <c r="G90" i="13" s="1"/>
  <c r="L43" i="13"/>
  <c r="H90" i="13" s="1"/>
  <c r="M43" i="13"/>
  <c r="I90" i="13" s="1"/>
  <c r="N43" i="13"/>
  <c r="J90" i="13" s="1"/>
  <c r="O43" i="13"/>
  <c r="K90" i="13" s="1"/>
  <c r="P43" i="13"/>
  <c r="L90" i="13" s="1"/>
  <c r="Q43" i="13"/>
  <c r="M90" i="13" s="1"/>
  <c r="R43" i="13"/>
  <c r="N90" i="13" s="1"/>
  <c r="S43" i="13"/>
  <c r="O90" i="13" s="1"/>
  <c r="T43" i="13"/>
  <c r="P90" i="13" s="1"/>
  <c r="U43" i="13"/>
  <c r="Q90" i="13" s="1"/>
  <c r="V43" i="13"/>
  <c r="R90" i="13" s="1"/>
  <c r="W43" i="13"/>
  <c r="S90" i="13" s="1"/>
  <c r="X43" i="13"/>
  <c r="T90" i="13" s="1"/>
  <c r="Y43" i="13"/>
  <c r="U90" i="13" s="1"/>
  <c r="Z43" i="13"/>
  <c r="V90" i="13" s="1"/>
  <c r="AA43" i="13"/>
  <c r="W90" i="13" s="1"/>
  <c r="AB43" i="13"/>
  <c r="X90" i="13" s="1"/>
  <c r="AC43" i="13"/>
  <c r="Y90" i="13" s="1"/>
  <c r="AD43" i="13"/>
  <c r="Z90" i="13" s="1"/>
  <c r="AE43" i="13"/>
  <c r="AA90" i="13" s="1"/>
  <c r="AF43" i="13"/>
  <c r="AB90" i="13" s="1"/>
  <c r="AG43" i="13"/>
  <c r="AC90" i="13" s="1"/>
  <c r="AH43" i="13"/>
  <c r="AD90" i="13" s="1"/>
  <c r="AI43" i="13"/>
  <c r="AE90" i="13" s="1"/>
  <c r="H44" i="13"/>
  <c r="D91" i="13" s="1"/>
  <c r="I44" i="13"/>
  <c r="E91" i="13" s="1"/>
  <c r="J44" i="13"/>
  <c r="F91" i="13" s="1"/>
  <c r="K44" i="13"/>
  <c r="G91" i="13" s="1"/>
  <c r="L44" i="13"/>
  <c r="H91" i="13" s="1"/>
  <c r="M44" i="13"/>
  <c r="I91" i="13" s="1"/>
  <c r="N44" i="13"/>
  <c r="J91" i="13" s="1"/>
  <c r="O44" i="13"/>
  <c r="K91" i="13" s="1"/>
  <c r="P44" i="13"/>
  <c r="L91" i="13" s="1"/>
  <c r="Q44" i="13"/>
  <c r="M91" i="13" s="1"/>
  <c r="R44" i="13"/>
  <c r="N91" i="13" s="1"/>
  <c r="S44" i="13"/>
  <c r="O91" i="13" s="1"/>
  <c r="T44" i="13"/>
  <c r="P91" i="13" s="1"/>
  <c r="U44" i="13"/>
  <c r="Q91" i="13" s="1"/>
  <c r="V44" i="13"/>
  <c r="R91" i="13" s="1"/>
  <c r="W44" i="13"/>
  <c r="S91" i="13" s="1"/>
  <c r="X44" i="13"/>
  <c r="T91" i="13" s="1"/>
  <c r="Y44" i="13"/>
  <c r="U91" i="13" s="1"/>
  <c r="Z44" i="13"/>
  <c r="V91" i="13" s="1"/>
  <c r="AA44" i="13"/>
  <c r="W91" i="13" s="1"/>
  <c r="AB44" i="13"/>
  <c r="X91" i="13" s="1"/>
  <c r="AC44" i="13"/>
  <c r="Y91" i="13" s="1"/>
  <c r="AD44" i="13"/>
  <c r="Z91" i="13" s="1"/>
  <c r="AE44" i="13"/>
  <c r="AA91" i="13" s="1"/>
  <c r="AF44" i="13"/>
  <c r="AB91" i="13" s="1"/>
  <c r="AG44" i="13"/>
  <c r="AC91" i="13" s="1"/>
  <c r="AH44" i="13"/>
  <c r="AD91" i="13" s="1"/>
  <c r="AI44" i="13"/>
  <c r="AE91" i="13" s="1"/>
  <c r="H45" i="13"/>
  <c r="D92" i="13" s="1"/>
  <c r="I45" i="13"/>
  <c r="E92" i="13" s="1"/>
  <c r="J45" i="13"/>
  <c r="F92" i="13" s="1"/>
  <c r="K45" i="13"/>
  <c r="G92" i="13" s="1"/>
  <c r="L45" i="13"/>
  <c r="H92" i="13" s="1"/>
  <c r="M45" i="13"/>
  <c r="I92" i="13" s="1"/>
  <c r="N45" i="13"/>
  <c r="J92" i="13" s="1"/>
  <c r="O45" i="13"/>
  <c r="K92" i="13" s="1"/>
  <c r="P45" i="13"/>
  <c r="L92" i="13" s="1"/>
  <c r="Q45" i="13"/>
  <c r="M92" i="13" s="1"/>
  <c r="R45" i="13"/>
  <c r="N92" i="13" s="1"/>
  <c r="S45" i="13"/>
  <c r="O92" i="13" s="1"/>
  <c r="T45" i="13"/>
  <c r="P92" i="13" s="1"/>
  <c r="U45" i="13"/>
  <c r="Q92" i="13" s="1"/>
  <c r="V45" i="13"/>
  <c r="R92" i="13" s="1"/>
  <c r="W45" i="13"/>
  <c r="S92" i="13" s="1"/>
  <c r="X45" i="13"/>
  <c r="T92" i="13" s="1"/>
  <c r="Y45" i="13"/>
  <c r="U92" i="13" s="1"/>
  <c r="Z45" i="13"/>
  <c r="V92" i="13" s="1"/>
  <c r="AA45" i="13"/>
  <c r="W92" i="13" s="1"/>
  <c r="AB45" i="13"/>
  <c r="X92" i="13" s="1"/>
  <c r="AC45" i="13"/>
  <c r="Y92" i="13" s="1"/>
  <c r="AD45" i="13"/>
  <c r="Z92" i="13" s="1"/>
  <c r="AE45" i="13"/>
  <c r="AA92" i="13" s="1"/>
  <c r="AF45" i="13"/>
  <c r="AB92" i="13" s="1"/>
  <c r="AG45" i="13"/>
  <c r="AC92" i="13" s="1"/>
  <c r="AH45" i="13"/>
  <c r="AD92" i="13" s="1"/>
  <c r="AI45" i="13"/>
  <c r="AE92" i="13" s="1"/>
  <c r="G5" i="13"/>
  <c r="C52" i="13" s="1"/>
  <c r="G6" i="13"/>
  <c r="C53" i="13" s="1"/>
  <c r="G7" i="13"/>
  <c r="C54" i="13" s="1"/>
  <c r="G8" i="13"/>
  <c r="C55" i="13" s="1"/>
  <c r="G13" i="13"/>
  <c r="C60" i="13" s="1"/>
  <c r="G14" i="13"/>
  <c r="C61" i="13" s="1"/>
  <c r="G15" i="13"/>
  <c r="C62" i="13" s="1"/>
  <c r="G16" i="13"/>
  <c r="C63" i="13" s="1"/>
  <c r="G21" i="13"/>
  <c r="C68" i="13" s="1"/>
  <c r="G22" i="13"/>
  <c r="C69" i="13" s="1"/>
  <c r="G23" i="13"/>
  <c r="C70" i="13" s="1"/>
  <c r="G27" i="13"/>
  <c r="C74" i="13" s="1"/>
  <c r="G28" i="13"/>
  <c r="C75" i="13" s="1"/>
  <c r="G29" i="13"/>
  <c r="C76" i="13" s="1"/>
  <c r="G30" i="13"/>
  <c r="C77" i="13" s="1"/>
  <c r="G31" i="13"/>
  <c r="C78" i="13" s="1"/>
  <c r="G32" i="13"/>
  <c r="C79" i="13" s="1"/>
  <c r="G33" i="13"/>
  <c r="C80" i="13" s="1"/>
  <c r="G34" i="13"/>
  <c r="C81" i="13" s="1"/>
  <c r="G35" i="13"/>
  <c r="C82" i="13" s="1"/>
  <c r="G36" i="13"/>
  <c r="C83" i="13" s="1"/>
  <c r="G37" i="13"/>
  <c r="C84" i="13" s="1"/>
  <c r="G38" i="13"/>
  <c r="C85" i="13" s="1"/>
  <c r="G39" i="13"/>
  <c r="C86" i="13" s="1"/>
  <c r="G40" i="13"/>
  <c r="C87" i="13" s="1"/>
  <c r="G41" i="13"/>
  <c r="C88" i="13" s="1"/>
  <c r="G42" i="13"/>
  <c r="C89" i="13" s="1"/>
  <c r="G43" i="13"/>
  <c r="C90" i="13" s="1"/>
  <c r="G44" i="13"/>
  <c r="C91" i="13" s="1"/>
  <c r="G45" i="13"/>
  <c r="C92" i="13" s="1"/>
  <c r="F1" i="13"/>
  <c r="H1" i="13"/>
  <c r="H17" i="13" s="1"/>
  <c r="D64" i="13" s="1"/>
  <c r="I1" i="13"/>
  <c r="I14" i="13" s="1"/>
  <c r="E61" i="13" s="1"/>
  <c r="J1" i="13"/>
  <c r="J11" i="13" s="1"/>
  <c r="F58" i="13" s="1"/>
  <c r="K1" i="13"/>
  <c r="K11" i="13" s="1"/>
  <c r="G58" i="13" s="1"/>
  <c r="L1" i="13"/>
  <c r="L11" i="13" s="1"/>
  <c r="H58" i="13" s="1"/>
  <c r="M1" i="13"/>
  <c r="M26" i="13" s="1"/>
  <c r="I73" i="13" s="1"/>
  <c r="N1" i="13"/>
  <c r="N18" i="13" s="1"/>
  <c r="J65" i="13" s="1"/>
  <c r="O1" i="13"/>
  <c r="O18" i="13" s="1"/>
  <c r="K65" i="13" s="1"/>
  <c r="P1" i="13"/>
  <c r="P17" i="13" s="1"/>
  <c r="L64" i="13" s="1"/>
  <c r="Q1" i="13"/>
  <c r="Q11" i="13" s="1"/>
  <c r="M58" i="13" s="1"/>
  <c r="R1" i="13"/>
  <c r="R10" i="13" s="1"/>
  <c r="N57" i="13" s="1"/>
  <c r="S1" i="13"/>
  <c r="T1" i="13"/>
  <c r="U1" i="13"/>
  <c r="U18" i="13" s="1"/>
  <c r="Q65" i="13" s="1"/>
  <c r="V1" i="13"/>
  <c r="V12" i="13" s="1"/>
  <c r="R59" i="13" s="1"/>
  <c r="W1" i="13"/>
  <c r="W12" i="13" s="1"/>
  <c r="S59" i="13" s="1"/>
  <c r="X1" i="13"/>
  <c r="X25" i="13" s="1"/>
  <c r="T72" i="13" s="1"/>
  <c r="Y1" i="13"/>
  <c r="Y25" i="13" s="1"/>
  <c r="U72" i="13" s="1"/>
  <c r="Z1" i="13"/>
  <c r="Z4" i="13" s="1"/>
  <c r="V51" i="13" s="1"/>
  <c r="AA1" i="13"/>
  <c r="AA4" i="13" s="1"/>
  <c r="W51" i="13" s="1"/>
  <c r="AB1" i="13"/>
  <c r="AB4" i="13" s="1"/>
  <c r="X51" i="13" s="1"/>
  <c r="AC1" i="13"/>
  <c r="AC14" i="13" s="1"/>
  <c r="Y61" i="13" s="1"/>
  <c r="AD1" i="13"/>
  <c r="AD11" i="13" s="1"/>
  <c r="Z58" i="13" s="1"/>
  <c r="AE1" i="13"/>
  <c r="AE11" i="13" s="1"/>
  <c r="AA58" i="13" s="1"/>
  <c r="AF1" i="13"/>
  <c r="AF11" i="13" s="1"/>
  <c r="AB58" i="13" s="1"/>
  <c r="AG1" i="13"/>
  <c r="AG11" i="13" s="1"/>
  <c r="AC58" i="13" s="1"/>
  <c r="AH1" i="13"/>
  <c r="AH18" i="13" s="1"/>
  <c r="AD65" i="13" s="1"/>
  <c r="AI1" i="13"/>
  <c r="AI18" i="13" s="1"/>
  <c r="AE65" i="13" s="1"/>
  <c r="G1" i="13"/>
  <c r="G9" i="13" s="1"/>
  <c r="C56" i="13" s="1"/>
  <c r="D1" i="24"/>
  <c r="E1" i="24"/>
  <c r="F1" i="24"/>
  <c r="G1" i="24"/>
  <c r="H1" i="24"/>
  <c r="I1" i="24"/>
  <c r="J1" i="24"/>
  <c r="K1" i="24"/>
  <c r="L1" i="24"/>
  <c r="M1" i="24"/>
  <c r="N1" i="24"/>
  <c r="O1" i="24"/>
  <c r="P1" i="24"/>
  <c r="Q1" i="24"/>
  <c r="R1" i="24"/>
  <c r="S1" i="24"/>
  <c r="T1" i="24"/>
  <c r="U1" i="24"/>
  <c r="V1" i="24"/>
  <c r="W1" i="24"/>
  <c r="X1" i="24"/>
  <c r="Y1" i="24"/>
  <c r="Z1" i="24"/>
  <c r="AA1" i="24"/>
  <c r="AB1" i="24"/>
  <c r="AC1" i="24"/>
  <c r="AD1" i="24"/>
  <c r="AE1" i="24"/>
  <c r="AF1" i="24"/>
  <c r="AG1" i="24"/>
  <c r="AH1" i="24"/>
  <c r="AI1" i="24"/>
  <c r="AJ1" i="24"/>
  <c r="AK1" i="24"/>
  <c r="AL1" i="24"/>
  <c r="AM1" i="24"/>
  <c r="AN1" i="24"/>
  <c r="AO1" i="24"/>
  <c r="AP1" i="24"/>
  <c r="AQ1" i="24"/>
  <c r="AR1" i="24"/>
  <c r="AS1" i="24"/>
  <c r="AT1" i="24"/>
  <c r="AU1" i="24"/>
  <c r="AV1" i="24"/>
  <c r="AW1" i="24"/>
  <c r="AX1" i="24"/>
  <c r="AY1" i="24"/>
  <c r="AZ1" i="24"/>
  <c r="BA1" i="24"/>
  <c r="C1" i="24"/>
  <c r="AH20" i="13" l="1"/>
  <c r="AD67" i="13" s="1"/>
  <c r="AI25" i="13"/>
  <c r="AE72" i="13" s="1"/>
  <c r="R12" i="13"/>
  <c r="N59" i="13" s="1"/>
  <c r="M9" i="13"/>
  <c r="I56" i="13" s="1"/>
  <c r="AF20" i="13"/>
  <c r="AB67" i="13" s="1"/>
  <c r="N10" i="13"/>
  <c r="J57" i="13" s="1"/>
  <c r="AG25" i="13"/>
  <c r="AC72" i="13" s="1"/>
  <c r="R14" i="13"/>
  <c r="N61" i="13" s="1"/>
  <c r="H12" i="13"/>
  <c r="D59" i="13" s="1"/>
  <c r="I9" i="13"/>
  <c r="E56" i="13" s="1"/>
  <c r="S19" i="13"/>
  <c r="O66" i="13" s="1"/>
  <c r="AC25" i="13"/>
  <c r="Y72" i="13" s="1"/>
  <c r="G26" i="13"/>
  <c r="C73" i="13" s="1"/>
  <c r="S24" i="13"/>
  <c r="O71" i="13" s="1"/>
  <c r="S4" i="13"/>
  <c r="O51" i="13" s="1"/>
  <c r="N20" i="13"/>
  <c r="J67" i="13" s="1"/>
  <c r="L19" i="13"/>
  <c r="H66" i="13" s="1"/>
  <c r="AF9" i="13"/>
  <c r="AB56" i="13" s="1"/>
  <c r="G24" i="13"/>
  <c r="C71" i="13" s="1"/>
  <c r="M20" i="13"/>
  <c r="I67" i="13" s="1"/>
  <c r="R17" i="13"/>
  <c r="N64" i="13" s="1"/>
  <c r="Q17" i="13"/>
  <c r="M64" i="13" s="1"/>
  <c r="L4" i="13"/>
  <c r="H51" i="13" s="1"/>
  <c r="K24" i="13"/>
  <c r="G71" i="13" s="1"/>
  <c r="I19" i="13"/>
  <c r="E66" i="13" s="1"/>
  <c r="AF14" i="13"/>
  <c r="AB61" i="13" s="1"/>
  <c r="AI10" i="13"/>
  <c r="AE57" i="13" s="1"/>
  <c r="L25" i="13"/>
  <c r="H72" i="13" s="1"/>
  <c r="J24" i="13"/>
  <c r="F71" i="13" s="1"/>
  <c r="J20" i="13"/>
  <c r="F67" i="13" s="1"/>
  <c r="AG18" i="13"/>
  <c r="AC65" i="13" s="1"/>
  <c r="I17" i="13"/>
  <c r="E64" i="13" s="1"/>
  <c r="AE14" i="13"/>
  <c r="AA61" i="13" s="1"/>
  <c r="AH10" i="13"/>
  <c r="AD57" i="13" s="1"/>
  <c r="Y9" i="13"/>
  <c r="U56" i="13" s="1"/>
  <c r="J4" i="13"/>
  <c r="F51" i="13" s="1"/>
  <c r="Q26" i="13"/>
  <c r="M73" i="13" s="1"/>
  <c r="S12" i="13"/>
  <c r="O59" i="13" s="1"/>
  <c r="O10" i="13"/>
  <c r="K57" i="13" s="1"/>
  <c r="AF25" i="13"/>
  <c r="AB72" i="13" s="1"/>
  <c r="AD20" i="13"/>
  <c r="Z67" i="13" s="1"/>
  <c r="H18" i="13"/>
  <c r="D65" i="13" s="1"/>
  <c r="M14" i="13"/>
  <c r="I61" i="13" s="1"/>
  <c r="AE25" i="13"/>
  <c r="AA72" i="13" s="1"/>
  <c r="Q20" i="13"/>
  <c r="M67" i="13" s="1"/>
  <c r="AB17" i="13"/>
  <c r="X64" i="13" s="1"/>
  <c r="K14" i="13"/>
  <c r="G61" i="13" s="1"/>
  <c r="AC11" i="13"/>
  <c r="Y58" i="13" s="1"/>
  <c r="J10" i="13"/>
  <c r="F57" i="13" s="1"/>
  <c r="AB11" i="13"/>
  <c r="X58" i="13" s="1"/>
  <c r="Q25" i="13"/>
  <c r="M72" i="13" s="1"/>
  <c r="O20" i="13"/>
  <c r="K67" i="13" s="1"/>
  <c r="P25" i="13"/>
  <c r="L72" i="13" s="1"/>
  <c r="R24" i="13"/>
  <c r="N71" i="13" s="1"/>
  <c r="S17" i="13"/>
  <c r="O64" i="13" s="1"/>
  <c r="O25" i="13"/>
  <c r="K72" i="13" s="1"/>
  <c r="M24" i="13"/>
  <c r="I71" i="13" s="1"/>
  <c r="K19" i="13"/>
  <c r="G66" i="13" s="1"/>
  <c r="I11" i="13"/>
  <c r="E58" i="13" s="1"/>
  <c r="AE9" i="13"/>
  <c r="AA56" i="13" s="1"/>
  <c r="M4" i="13"/>
  <c r="I51" i="13" s="1"/>
  <c r="L24" i="13"/>
  <c r="H71" i="13" s="1"/>
  <c r="J19" i="13"/>
  <c r="F66" i="13" s="1"/>
  <c r="AG14" i="13"/>
  <c r="AC61" i="13" s="1"/>
  <c r="AD9" i="13"/>
  <c r="Z56" i="13" s="1"/>
  <c r="M25" i="13"/>
  <c r="I72" i="13" s="1"/>
  <c r="K20" i="13"/>
  <c r="G67" i="13" s="1"/>
  <c r="K4" i="13"/>
  <c r="G51" i="13" s="1"/>
  <c r="T10" i="13"/>
  <c r="P57" i="13" s="1"/>
  <c r="G20" i="13"/>
  <c r="C67" i="13" s="1"/>
  <c r="K25" i="13"/>
  <c r="G72" i="13" s="1"/>
  <c r="I24" i="13"/>
  <c r="E71" i="13" s="1"/>
  <c r="I20" i="13"/>
  <c r="E67" i="13" s="1"/>
  <c r="AF18" i="13"/>
  <c r="AB65" i="13" s="1"/>
  <c r="AD14" i="13"/>
  <c r="Z61" i="13" s="1"/>
  <c r="AG10" i="13"/>
  <c r="AC57" i="13" s="1"/>
  <c r="X9" i="13"/>
  <c r="T56" i="13" s="1"/>
  <c r="Q18" i="13"/>
  <c r="M65" i="13" s="1"/>
  <c r="P26" i="13"/>
  <c r="L73" i="13" s="1"/>
  <c r="H26" i="13"/>
  <c r="D73" i="13" s="1"/>
  <c r="P10" i="13"/>
  <c r="L57" i="13" s="1"/>
  <c r="R9" i="13"/>
  <c r="N56" i="13" s="1"/>
  <c r="AG20" i="13"/>
  <c r="AC67" i="13" s="1"/>
  <c r="AH25" i="13"/>
  <c r="AD72" i="13" s="1"/>
  <c r="S14" i="13"/>
  <c r="O61" i="13" s="1"/>
  <c r="Q12" i="13"/>
  <c r="M59" i="13" s="1"/>
  <c r="L9" i="13"/>
  <c r="H56" i="13" s="1"/>
  <c r="AE20" i="13"/>
  <c r="AA67" i="13" s="1"/>
  <c r="P12" i="13"/>
  <c r="L59" i="13" s="1"/>
  <c r="M10" i="13"/>
  <c r="I57" i="13" s="1"/>
  <c r="K9" i="13"/>
  <c r="G56" i="13" s="1"/>
  <c r="L10" i="13"/>
  <c r="H57" i="13" s="1"/>
  <c r="J9" i="13"/>
  <c r="F56" i="13" s="1"/>
  <c r="AC20" i="13"/>
  <c r="Y67" i="13" s="1"/>
  <c r="AC17" i="13"/>
  <c r="Y64" i="13" s="1"/>
  <c r="L14" i="13"/>
  <c r="H61" i="13" s="1"/>
  <c r="K10" i="13"/>
  <c r="G57" i="13" s="1"/>
  <c r="H4" i="13"/>
  <c r="D51" i="13" s="1"/>
  <c r="AD25" i="13"/>
  <c r="Z72" i="13" s="1"/>
  <c r="G11" i="13"/>
  <c r="C58" i="13" s="1"/>
  <c r="P20" i="13"/>
  <c r="L67" i="13" s="1"/>
  <c r="R19" i="13"/>
  <c r="N66" i="13" s="1"/>
  <c r="J14" i="13"/>
  <c r="F61" i="13" s="1"/>
  <c r="I10" i="13"/>
  <c r="E57" i="13" s="1"/>
  <c r="G4" i="13"/>
  <c r="C51" i="13" s="1"/>
  <c r="M19" i="13"/>
  <c r="I66" i="13" s="1"/>
  <c r="AG9" i="13"/>
  <c r="AC56" i="13" s="1"/>
  <c r="G25" i="13"/>
  <c r="C72" i="13" s="1"/>
  <c r="P11" i="13"/>
  <c r="L58" i="13" s="1"/>
  <c r="R4" i="13"/>
  <c r="N51" i="13" s="1"/>
  <c r="N25" i="13"/>
  <c r="J72" i="13" s="1"/>
  <c r="L20" i="13"/>
  <c r="H67" i="13" s="1"/>
  <c r="H11" i="13"/>
  <c r="D58" i="13" s="1"/>
  <c r="AC9" i="13"/>
  <c r="Y56" i="13" s="1"/>
  <c r="S10" i="13"/>
  <c r="O57" i="13" s="1"/>
  <c r="AC26" i="13"/>
  <c r="Y73" i="13" s="1"/>
  <c r="J25" i="13"/>
  <c r="F72" i="13" s="1"/>
  <c r="AG19" i="13"/>
  <c r="AC66" i="13" s="1"/>
  <c r="AE18" i="13"/>
  <c r="AA65" i="13" s="1"/>
  <c r="AF10" i="13"/>
  <c r="AB57" i="13" s="1"/>
  <c r="W9" i="13"/>
  <c r="S56" i="13" s="1"/>
  <c r="Y26" i="13"/>
  <c r="U73" i="13" s="1"/>
  <c r="X11" i="13"/>
  <c r="T58" i="13" s="1"/>
  <c r="W26" i="13"/>
  <c r="S73" i="13" s="1"/>
  <c r="AA18" i="13"/>
  <c r="W65" i="13" s="1"/>
  <c r="AI17" i="13"/>
  <c r="AE64" i="13" s="1"/>
  <c r="O17" i="13"/>
  <c r="K64" i="13" s="1"/>
  <c r="AI12" i="13"/>
  <c r="AE59" i="13" s="1"/>
  <c r="O12" i="13"/>
  <c r="K59" i="13" s="1"/>
  <c r="W11" i="13"/>
  <c r="S58" i="13" s="1"/>
  <c r="V26" i="13"/>
  <c r="R73" i="13" s="1"/>
  <c r="Z18" i="13"/>
  <c r="V65" i="13" s="1"/>
  <c r="AH17" i="13"/>
  <c r="AD64" i="13" s="1"/>
  <c r="AH12" i="13"/>
  <c r="AD59" i="13" s="1"/>
  <c r="V11" i="13"/>
  <c r="R58" i="13" s="1"/>
  <c r="U26" i="13"/>
  <c r="Q73" i="13" s="1"/>
  <c r="Q24" i="13"/>
  <c r="M71" i="13" s="1"/>
  <c r="Q19" i="13"/>
  <c r="M66" i="13" s="1"/>
  <c r="Y18" i="13"/>
  <c r="U65" i="13" s="1"/>
  <c r="AG17" i="13"/>
  <c r="AC64" i="13" s="1"/>
  <c r="M17" i="13"/>
  <c r="I64" i="13" s="1"/>
  <c r="Q14" i="13"/>
  <c r="M61" i="13" s="1"/>
  <c r="AG12" i="13"/>
  <c r="AC59" i="13" s="1"/>
  <c r="M12" i="13"/>
  <c r="I59" i="13" s="1"/>
  <c r="U11" i="13"/>
  <c r="Q58" i="13" s="1"/>
  <c r="Q9" i="13"/>
  <c r="M56" i="13" s="1"/>
  <c r="Q4" i="13"/>
  <c r="M51" i="13" s="1"/>
  <c r="G17" i="13"/>
  <c r="C64" i="13" s="1"/>
  <c r="T26" i="13"/>
  <c r="P73" i="13" s="1"/>
  <c r="AB25" i="13"/>
  <c r="X72" i="13" s="1"/>
  <c r="H25" i="13"/>
  <c r="D72" i="13" s="1"/>
  <c r="P24" i="13"/>
  <c r="L71" i="13" s="1"/>
  <c r="AB20" i="13"/>
  <c r="X67" i="13" s="1"/>
  <c r="H20" i="13"/>
  <c r="D67" i="13" s="1"/>
  <c r="P19" i="13"/>
  <c r="L66" i="13" s="1"/>
  <c r="X18" i="13"/>
  <c r="T65" i="13" s="1"/>
  <c r="AF17" i="13"/>
  <c r="AB64" i="13" s="1"/>
  <c r="L17" i="13"/>
  <c r="H64" i="13" s="1"/>
  <c r="P14" i="13"/>
  <c r="L61" i="13" s="1"/>
  <c r="AF12" i="13"/>
  <c r="AB59" i="13" s="1"/>
  <c r="L12" i="13"/>
  <c r="H59" i="13" s="1"/>
  <c r="T11" i="13"/>
  <c r="P58" i="13" s="1"/>
  <c r="AB10" i="13"/>
  <c r="X57" i="13" s="1"/>
  <c r="H10" i="13"/>
  <c r="D57" i="13" s="1"/>
  <c r="P9" i="13"/>
  <c r="L56" i="13" s="1"/>
  <c r="P4" i="13"/>
  <c r="L51" i="13" s="1"/>
  <c r="AA11" i="13"/>
  <c r="W58" i="13" s="1"/>
  <c r="X26" i="13"/>
  <c r="T73" i="13" s="1"/>
  <c r="G19" i="13"/>
  <c r="C66" i="13" s="1"/>
  <c r="N17" i="13"/>
  <c r="J64" i="13" s="1"/>
  <c r="N12" i="13"/>
  <c r="J59" i="13" s="1"/>
  <c r="G18" i="13"/>
  <c r="C65" i="13" s="1"/>
  <c r="S26" i="13"/>
  <c r="O73" i="13" s="1"/>
  <c r="AA25" i="13"/>
  <c r="W72" i="13" s="1"/>
  <c r="AI24" i="13"/>
  <c r="AE71" i="13" s="1"/>
  <c r="O24" i="13"/>
  <c r="K71" i="13" s="1"/>
  <c r="AA20" i="13"/>
  <c r="W67" i="13" s="1"/>
  <c r="AI19" i="13"/>
  <c r="AE66" i="13" s="1"/>
  <c r="O19" i="13"/>
  <c r="K66" i="13" s="1"/>
  <c r="W18" i="13"/>
  <c r="S65" i="13" s="1"/>
  <c r="AE17" i="13"/>
  <c r="AA64" i="13" s="1"/>
  <c r="K17" i="13"/>
  <c r="G64" i="13" s="1"/>
  <c r="AI14" i="13"/>
  <c r="AE61" i="13" s="1"/>
  <c r="O14" i="13"/>
  <c r="K61" i="13" s="1"/>
  <c r="AE12" i="13"/>
  <c r="AA59" i="13" s="1"/>
  <c r="K12" i="13"/>
  <c r="G59" i="13" s="1"/>
  <c r="S11" i="13"/>
  <c r="O58" i="13" s="1"/>
  <c r="AA10" i="13"/>
  <c r="W57" i="13" s="1"/>
  <c r="AI9" i="13"/>
  <c r="AE56" i="13" s="1"/>
  <c r="O9" i="13"/>
  <c r="K56" i="13" s="1"/>
  <c r="AI4" i="13"/>
  <c r="AE51" i="13" s="1"/>
  <c r="O4" i="13"/>
  <c r="K51" i="13" s="1"/>
  <c r="R26" i="13"/>
  <c r="N73" i="13" s="1"/>
  <c r="Z25" i="13"/>
  <c r="V72" i="13" s="1"/>
  <c r="AH24" i="13"/>
  <c r="AD71" i="13" s="1"/>
  <c r="N24" i="13"/>
  <c r="J71" i="13" s="1"/>
  <c r="Z20" i="13"/>
  <c r="V67" i="13" s="1"/>
  <c r="AH19" i="13"/>
  <c r="AD66" i="13" s="1"/>
  <c r="N19" i="13"/>
  <c r="J66" i="13" s="1"/>
  <c r="V18" i="13"/>
  <c r="R65" i="13" s="1"/>
  <c r="AD17" i="13"/>
  <c r="Z64" i="13" s="1"/>
  <c r="J17" i="13"/>
  <c r="F64" i="13" s="1"/>
  <c r="AH14" i="13"/>
  <c r="AD61" i="13" s="1"/>
  <c r="N14" i="13"/>
  <c r="J61" i="13" s="1"/>
  <c r="AD12" i="13"/>
  <c r="Z59" i="13" s="1"/>
  <c r="J12" i="13"/>
  <c r="F59" i="13" s="1"/>
  <c r="R11" i="13"/>
  <c r="N58" i="13" s="1"/>
  <c r="Z10" i="13"/>
  <c r="V57" i="13" s="1"/>
  <c r="AH9" i="13"/>
  <c r="AD56" i="13" s="1"/>
  <c r="N9" i="13"/>
  <c r="J56" i="13" s="1"/>
  <c r="AH4" i="13"/>
  <c r="AD51" i="13" s="1"/>
  <c r="N4" i="13"/>
  <c r="J51" i="13" s="1"/>
  <c r="Z11" i="13"/>
  <c r="V58" i="13" s="1"/>
  <c r="Y10" i="13"/>
  <c r="U57" i="13" s="1"/>
  <c r="X20" i="13"/>
  <c r="T67" i="13" s="1"/>
  <c r="T18" i="13"/>
  <c r="P65" i="13" s="1"/>
  <c r="AB12" i="13"/>
  <c r="X59" i="13" s="1"/>
  <c r="X10" i="13"/>
  <c r="T57" i="13" s="1"/>
  <c r="G12" i="13"/>
  <c r="C59" i="13" s="1"/>
  <c r="AI26" i="13"/>
  <c r="AE73" i="13" s="1"/>
  <c r="W20" i="13"/>
  <c r="S67" i="13" s="1"/>
  <c r="S18" i="13"/>
  <c r="O65" i="13" s="1"/>
  <c r="AI11" i="13"/>
  <c r="AE58" i="13" s="1"/>
  <c r="W10" i="13"/>
  <c r="S57" i="13" s="1"/>
  <c r="N26" i="13"/>
  <c r="J73" i="13" s="1"/>
  <c r="R18" i="13"/>
  <c r="N65" i="13" s="1"/>
  <c r="Z17" i="13"/>
  <c r="V64" i="13" s="1"/>
  <c r="Z12" i="13"/>
  <c r="V59" i="13" s="1"/>
  <c r="AH11" i="13"/>
  <c r="AD58" i="13" s="1"/>
  <c r="N11" i="13"/>
  <c r="J58" i="13" s="1"/>
  <c r="V10" i="13"/>
  <c r="R57" i="13" s="1"/>
  <c r="G10" i="13"/>
  <c r="C57" i="13" s="1"/>
  <c r="AG26" i="13"/>
  <c r="AC73" i="13" s="1"/>
  <c r="Y17" i="13"/>
  <c r="U64" i="13" s="1"/>
  <c r="Y12" i="13"/>
  <c r="U59" i="13" s="1"/>
  <c r="M11" i="13"/>
  <c r="I58" i="13" s="1"/>
  <c r="U10" i="13"/>
  <c r="Q57" i="13" s="1"/>
  <c r="AC4" i="13"/>
  <c r="Y51" i="13" s="1"/>
  <c r="I4" i="13"/>
  <c r="E51" i="13" s="1"/>
  <c r="AF26" i="13"/>
  <c r="AB73" i="13" s="1"/>
  <c r="L26" i="13"/>
  <c r="H73" i="13" s="1"/>
  <c r="T25" i="13"/>
  <c r="P72" i="13" s="1"/>
  <c r="AB24" i="13"/>
  <c r="X71" i="13" s="1"/>
  <c r="H24" i="13"/>
  <c r="D71" i="13" s="1"/>
  <c r="T20" i="13"/>
  <c r="P67" i="13" s="1"/>
  <c r="AB19" i="13"/>
  <c r="X66" i="13" s="1"/>
  <c r="H19" i="13"/>
  <c r="D66" i="13" s="1"/>
  <c r="P18" i="13"/>
  <c r="L65" i="13" s="1"/>
  <c r="X17" i="13"/>
  <c r="T64" i="13" s="1"/>
  <c r="AB14" i="13"/>
  <c r="X61" i="13" s="1"/>
  <c r="H14" i="13"/>
  <c r="D61" i="13" s="1"/>
  <c r="X12" i="13"/>
  <c r="T59" i="13" s="1"/>
  <c r="AB9" i="13"/>
  <c r="X56" i="13" s="1"/>
  <c r="H9" i="13"/>
  <c r="D56" i="13" s="1"/>
  <c r="AA26" i="13"/>
  <c r="W73" i="13" s="1"/>
  <c r="Z26" i="13"/>
  <c r="V73" i="13" s="1"/>
  <c r="Y11" i="13"/>
  <c r="U58" i="13" s="1"/>
  <c r="Y20" i="13"/>
  <c r="U67" i="13" s="1"/>
  <c r="O26" i="13"/>
  <c r="K73" i="13" s="1"/>
  <c r="W25" i="13"/>
  <c r="S72" i="13" s="1"/>
  <c r="AA17" i="13"/>
  <c r="W64" i="13" s="1"/>
  <c r="AA12" i="13"/>
  <c r="W59" i="13" s="1"/>
  <c r="O11" i="13"/>
  <c r="K58" i="13" s="1"/>
  <c r="AH26" i="13"/>
  <c r="AD73" i="13" s="1"/>
  <c r="V25" i="13"/>
  <c r="R72" i="13" s="1"/>
  <c r="V20" i="13"/>
  <c r="R67" i="13" s="1"/>
  <c r="U25" i="13"/>
  <c r="Q72" i="13" s="1"/>
  <c r="U20" i="13"/>
  <c r="Q67" i="13" s="1"/>
  <c r="AE26" i="13"/>
  <c r="AA73" i="13" s="1"/>
  <c r="K26" i="13"/>
  <c r="G73" i="13" s="1"/>
  <c r="S25" i="13"/>
  <c r="O72" i="13" s="1"/>
  <c r="AA24" i="13"/>
  <c r="W71" i="13" s="1"/>
  <c r="S20" i="13"/>
  <c r="O67" i="13" s="1"/>
  <c r="AA19" i="13"/>
  <c r="W66" i="13" s="1"/>
  <c r="W17" i="13"/>
  <c r="S64" i="13" s="1"/>
  <c r="AA14" i="13"/>
  <c r="W61" i="13" s="1"/>
  <c r="AA9" i="13"/>
  <c r="W56" i="13" s="1"/>
  <c r="AD26" i="13"/>
  <c r="Z73" i="13" s="1"/>
  <c r="J26" i="13"/>
  <c r="F73" i="13" s="1"/>
  <c r="R25" i="13"/>
  <c r="N72" i="13" s="1"/>
  <c r="Z24" i="13"/>
  <c r="V71" i="13" s="1"/>
  <c r="R20" i="13"/>
  <c r="N67" i="13" s="1"/>
  <c r="Z19" i="13"/>
  <c r="V66" i="13" s="1"/>
  <c r="V17" i="13"/>
  <c r="R64" i="13" s="1"/>
  <c r="Z14" i="13"/>
  <c r="V61" i="13" s="1"/>
  <c r="Z9" i="13"/>
  <c r="V56" i="13" s="1"/>
  <c r="C5" i="16" a="1"/>
  <c r="C5" i="16" s="1"/>
  <c r="C44" i="16" l="1"/>
  <c r="C36" i="16"/>
  <c r="C37" i="16"/>
  <c r="C32" i="16"/>
  <c r="C16" i="16"/>
  <c r="C8" i="16"/>
  <c r="C46" i="16"/>
  <c r="C43" i="16"/>
  <c r="C35" i="16"/>
  <c r="C27" i="16"/>
  <c r="C19" i="16"/>
  <c r="C11" i="16"/>
  <c r="C38" i="16"/>
  <c r="C30" i="16"/>
  <c r="C22" i="16"/>
  <c r="C14" i="16"/>
  <c r="C6" i="16"/>
  <c r="C20" i="16"/>
  <c r="C29" i="16"/>
  <c r="C21" i="16"/>
  <c r="C13" i="16"/>
  <c r="C40" i="16"/>
  <c r="C24" i="16"/>
  <c r="C41" i="16"/>
  <c r="C33" i="16"/>
  <c r="C25" i="16"/>
  <c r="C17" i="16"/>
  <c r="C9" i="16"/>
  <c r="C28" i="16"/>
  <c r="C12" i="16"/>
  <c r="C39" i="16"/>
  <c r="C31" i="16"/>
  <c r="C23" i="16"/>
  <c r="C15" i="16"/>
  <c r="C7" i="16"/>
  <c r="C42" i="16"/>
  <c r="C34" i="16"/>
  <c r="C26" i="16"/>
  <c r="C18" i="16"/>
  <c r="C10" i="16"/>
  <c r="C45" i="16"/>
  <c r="D25" i="16" l="1"/>
  <c r="D15" i="16"/>
  <c r="D5" i="16"/>
  <c r="D13" i="16"/>
  <c r="D21" i="16"/>
  <c r="D12" i="16"/>
  <c r="D20" i="16"/>
  <c r="D11" i="16"/>
  <c r="D27" i="16"/>
  <c r="D19" i="16"/>
  <c r="D10" i="16"/>
  <c r="D26" i="16"/>
  <c r="D18" i="16"/>
  <c r="E10" i="16" l="1"/>
  <c r="F10" i="16" s="1"/>
  <c r="G10" i="16" s="1"/>
  <c r="E5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D48" i="16"/>
  <c r="C48" i="16"/>
  <c r="E20" i="16" l="1"/>
  <c r="F20" i="16" s="1"/>
  <c r="G20" i="16" s="1"/>
  <c r="H20" i="16" s="1"/>
  <c r="I20" i="16" s="1"/>
  <c r="J20" i="16" s="1"/>
  <c r="K20" i="16" s="1"/>
  <c r="L20" i="16" s="1"/>
  <c r="M20" i="16" s="1"/>
  <c r="N20" i="16" s="1"/>
  <c r="O20" i="16" s="1"/>
  <c r="P20" i="16" s="1"/>
  <c r="Q20" i="16" s="1"/>
  <c r="R20" i="16" s="1"/>
  <c r="S20" i="16" s="1"/>
  <c r="T20" i="16" s="1"/>
  <c r="U20" i="16" s="1"/>
  <c r="V20" i="16" s="1"/>
  <c r="W20" i="16" s="1"/>
  <c r="X20" i="16" s="1"/>
  <c r="Y20" i="16" s="1"/>
  <c r="Z20" i="16" s="1"/>
  <c r="AA20" i="16" s="1"/>
  <c r="AB20" i="16" s="1"/>
  <c r="AC20" i="16" s="1"/>
  <c r="AD20" i="16" s="1"/>
  <c r="AE20" i="16" s="1"/>
  <c r="AF20" i="16" s="1"/>
  <c r="E15" i="16"/>
  <c r="F15" i="16" s="1"/>
  <c r="G15" i="16" s="1"/>
  <c r="H15" i="16" s="1"/>
  <c r="I15" i="16" s="1"/>
  <c r="J15" i="16" s="1"/>
  <c r="K15" i="16" s="1"/>
  <c r="L15" i="16" s="1"/>
  <c r="M15" i="16" s="1"/>
  <c r="N15" i="16" s="1"/>
  <c r="O15" i="16" s="1"/>
  <c r="P15" i="16" s="1"/>
  <c r="Q15" i="16" s="1"/>
  <c r="R15" i="16" s="1"/>
  <c r="S15" i="16" s="1"/>
  <c r="T15" i="16" s="1"/>
  <c r="U15" i="16" s="1"/>
  <c r="V15" i="16" s="1"/>
  <c r="W15" i="16" s="1"/>
  <c r="X15" i="16" s="1"/>
  <c r="Y15" i="16" s="1"/>
  <c r="Z15" i="16" s="1"/>
  <c r="AA15" i="16" s="1"/>
  <c r="AB15" i="16" s="1"/>
  <c r="AC15" i="16" s="1"/>
  <c r="AD15" i="16" s="1"/>
  <c r="AE15" i="16" s="1"/>
  <c r="AF15" i="16" s="1"/>
  <c r="E26" i="16"/>
  <c r="F26" i="16" s="1"/>
  <c r="G26" i="16" s="1"/>
  <c r="H26" i="16" s="1"/>
  <c r="I26" i="16" s="1"/>
  <c r="J26" i="16" s="1"/>
  <c r="K26" i="16" s="1"/>
  <c r="L26" i="16" s="1"/>
  <c r="M26" i="16" s="1"/>
  <c r="N26" i="16" s="1"/>
  <c r="O26" i="16" s="1"/>
  <c r="P26" i="16" s="1"/>
  <c r="Q26" i="16" s="1"/>
  <c r="R26" i="16" s="1"/>
  <c r="S26" i="16" s="1"/>
  <c r="T26" i="16" s="1"/>
  <c r="U26" i="16" s="1"/>
  <c r="V26" i="16" s="1"/>
  <c r="W26" i="16" s="1"/>
  <c r="X26" i="16" s="1"/>
  <c r="Y26" i="16" s="1"/>
  <c r="Z26" i="16" s="1"/>
  <c r="AA26" i="16" s="1"/>
  <c r="AB26" i="16" s="1"/>
  <c r="AC26" i="16" s="1"/>
  <c r="AD26" i="16" s="1"/>
  <c r="AE26" i="16" s="1"/>
  <c r="AF26" i="16" s="1"/>
  <c r="E18" i="16"/>
  <c r="F18" i="16" s="1"/>
  <c r="G18" i="16" s="1"/>
  <c r="H18" i="16" s="1"/>
  <c r="I18" i="16" s="1"/>
  <c r="J18" i="16" s="1"/>
  <c r="K18" i="16" s="1"/>
  <c r="L18" i="16" s="1"/>
  <c r="M18" i="16" s="1"/>
  <c r="N18" i="16" s="1"/>
  <c r="O18" i="16" s="1"/>
  <c r="P18" i="16" s="1"/>
  <c r="Q18" i="16" s="1"/>
  <c r="R18" i="16" s="1"/>
  <c r="S18" i="16" s="1"/>
  <c r="T18" i="16" s="1"/>
  <c r="U18" i="16" s="1"/>
  <c r="V18" i="16" s="1"/>
  <c r="W18" i="16" s="1"/>
  <c r="X18" i="16" s="1"/>
  <c r="Y18" i="16" s="1"/>
  <c r="Z18" i="16" s="1"/>
  <c r="AA18" i="16" s="1"/>
  <c r="AB18" i="16" s="1"/>
  <c r="AC18" i="16" s="1"/>
  <c r="AD18" i="16" s="1"/>
  <c r="AE18" i="16" s="1"/>
  <c r="AF18" i="16" s="1"/>
  <c r="E13" i="16"/>
  <c r="F13" i="16" s="1"/>
  <c r="G13" i="16" s="1"/>
  <c r="H13" i="16" s="1"/>
  <c r="I13" i="16" s="1"/>
  <c r="J13" i="16" s="1"/>
  <c r="K13" i="16" s="1"/>
  <c r="L13" i="16" s="1"/>
  <c r="M13" i="16" s="1"/>
  <c r="N13" i="16" s="1"/>
  <c r="O13" i="16" s="1"/>
  <c r="P13" i="16" s="1"/>
  <c r="Q13" i="16" s="1"/>
  <c r="R13" i="16" s="1"/>
  <c r="S13" i="16" s="1"/>
  <c r="T13" i="16" s="1"/>
  <c r="U13" i="16" s="1"/>
  <c r="V13" i="16" s="1"/>
  <c r="W13" i="16" s="1"/>
  <c r="X13" i="16" s="1"/>
  <c r="Y13" i="16" s="1"/>
  <c r="Z13" i="16" s="1"/>
  <c r="AA13" i="16" s="1"/>
  <c r="AB13" i="16" s="1"/>
  <c r="AC13" i="16" s="1"/>
  <c r="AD13" i="16" s="1"/>
  <c r="AE13" i="16" s="1"/>
  <c r="AF13" i="16" s="1"/>
  <c r="E21" i="16"/>
  <c r="F21" i="16" s="1"/>
  <c r="G21" i="16" s="1"/>
  <c r="H21" i="16" s="1"/>
  <c r="I21" i="16" s="1"/>
  <c r="J21" i="16" s="1"/>
  <c r="K21" i="16" s="1"/>
  <c r="L21" i="16" s="1"/>
  <c r="M21" i="16" s="1"/>
  <c r="N21" i="16" s="1"/>
  <c r="O21" i="16" s="1"/>
  <c r="P21" i="16" s="1"/>
  <c r="Q21" i="16" s="1"/>
  <c r="R21" i="16" s="1"/>
  <c r="S21" i="16" s="1"/>
  <c r="T21" i="16" s="1"/>
  <c r="U21" i="16" s="1"/>
  <c r="V21" i="16" s="1"/>
  <c r="W21" i="16" s="1"/>
  <c r="X21" i="16" s="1"/>
  <c r="Y21" i="16" s="1"/>
  <c r="Z21" i="16" s="1"/>
  <c r="AA21" i="16" s="1"/>
  <c r="AB21" i="16" s="1"/>
  <c r="AC21" i="16" s="1"/>
  <c r="AD21" i="16" s="1"/>
  <c r="AE21" i="16" s="1"/>
  <c r="AF21" i="16" s="1"/>
  <c r="F5" i="16"/>
  <c r="E25" i="16"/>
  <c r="F25" i="16" s="1"/>
  <c r="G25" i="16" s="1"/>
  <c r="H25" i="16" s="1"/>
  <c r="I25" i="16" s="1"/>
  <c r="J25" i="16" s="1"/>
  <c r="K25" i="16" s="1"/>
  <c r="L25" i="16" s="1"/>
  <c r="M25" i="16" s="1"/>
  <c r="N25" i="16" s="1"/>
  <c r="O25" i="16" s="1"/>
  <c r="P25" i="16" s="1"/>
  <c r="Q25" i="16" s="1"/>
  <c r="R25" i="16" s="1"/>
  <c r="S25" i="16" s="1"/>
  <c r="T25" i="16" s="1"/>
  <c r="U25" i="16" s="1"/>
  <c r="V25" i="16" s="1"/>
  <c r="W25" i="16" s="1"/>
  <c r="X25" i="16" s="1"/>
  <c r="Y25" i="16" s="1"/>
  <c r="Z25" i="16" s="1"/>
  <c r="AA25" i="16" s="1"/>
  <c r="AB25" i="16" s="1"/>
  <c r="AC25" i="16" s="1"/>
  <c r="AD25" i="16" s="1"/>
  <c r="AE25" i="16" s="1"/>
  <c r="AF25" i="16" s="1"/>
  <c r="E12" i="16"/>
  <c r="F12" i="16" s="1"/>
  <c r="G12" i="16" s="1"/>
  <c r="H12" i="16" s="1"/>
  <c r="I12" i="16" s="1"/>
  <c r="J12" i="16" s="1"/>
  <c r="K12" i="16" s="1"/>
  <c r="L12" i="16" s="1"/>
  <c r="M12" i="16" s="1"/>
  <c r="N12" i="16" s="1"/>
  <c r="O12" i="16" s="1"/>
  <c r="P12" i="16" s="1"/>
  <c r="Q12" i="16" s="1"/>
  <c r="R12" i="16" s="1"/>
  <c r="S12" i="16" s="1"/>
  <c r="T12" i="16" s="1"/>
  <c r="U12" i="16" s="1"/>
  <c r="V12" i="16" s="1"/>
  <c r="W12" i="16" s="1"/>
  <c r="X12" i="16" s="1"/>
  <c r="Y12" i="16" s="1"/>
  <c r="Z12" i="16" s="1"/>
  <c r="AA12" i="16" s="1"/>
  <c r="AB12" i="16" s="1"/>
  <c r="AC12" i="16" s="1"/>
  <c r="AD12" i="16" s="1"/>
  <c r="AE12" i="16" s="1"/>
  <c r="AF12" i="16" s="1"/>
  <c r="E11" i="16"/>
  <c r="F11" i="16" s="1"/>
  <c r="G11" i="16" s="1"/>
  <c r="H11" i="16" s="1"/>
  <c r="I11" i="16" s="1"/>
  <c r="J11" i="16" s="1"/>
  <c r="K11" i="16" s="1"/>
  <c r="L11" i="16" s="1"/>
  <c r="M11" i="16" s="1"/>
  <c r="N11" i="16" s="1"/>
  <c r="O11" i="16" s="1"/>
  <c r="P11" i="16" s="1"/>
  <c r="Q11" i="16" s="1"/>
  <c r="R11" i="16" s="1"/>
  <c r="S11" i="16" s="1"/>
  <c r="T11" i="16" s="1"/>
  <c r="U11" i="16" s="1"/>
  <c r="V11" i="16" s="1"/>
  <c r="W11" i="16" s="1"/>
  <c r="X11" i="16" s="1"/>
  <c r="Y11" i="16" s="1"/>
  <c r="Z11" i="16" s="1"/>
  <c r="AA11" i="16" s="1"/>
  <c r="AB11" i="16" s="1"/>
  <c r="AC11" i="16" s="1"/>
  <c r="AD11" i="16" s="1"/>
  <c r="AE11" i="16" s="1"/>
  <c r="AF11" i="16" s="1"/>
  <c r="E27" i="16"/>
  <c r="F27" i="16" s="1"/>
  <c r="G27" i="16" s="1"/>
  <c r="H27" i="16" s="1"/>
  <c r="I27" i="16" s="1"/>
  <c r="J27" i="16" s="1"/>
  <c r="K27" i="16" s="1"/>
  <c r="L27" i="16" s="1"/>
  <c r="M27" i="16" s="1"/>
  <c r="N27" i="16" s="1"/>
  <c r="O27" i="16" s="1"/>
  <c r="P27" i="16" s="1"/>
  <c r="Q27" i="16" s="1"/>
  <c r="R27" i="16" s="1"/>
  <c r="S27" i="16" s="1"/>
  <c r="T27" i="16" s="1"/>
  <c r="U27" i="16" s="1"/>
  <c r="V27" i="16" s="1"/>
  <c r="W27" i="16" s="1"/>
  <c r="X27" i="16" s="1"/>
  <c r="Y27" i="16" s="1"/>
  <c r="Z27" i="16" s="1"/>
  <c r="AA27" i="16" s="1"/>
  <c r="AB27" i="16" s="1"/>
  <c r="AC27" i="16" s="1"/>
  <c r="AD27" i="16" s="1"/>
  <c r="AE27" i="16" s="1"/>
  <c r="AF27" i="16" s="1"/>
  <c r="E19" i="16"/>
  <c r="F19" i="16" s="1"/>
  <c r="G19" i="16" s="1"/>
  <c r="H19" i="16" s="1"/>
  <c r="I19" i="16" s="1"/>
  <c r="J19" i="16" s="1"/>
  <c r="K19" i="16" s="1"/>
  <c r="L19" i="16" s="1"/>
  <c r="M19" i="16" s="1"/>
  <c r="N19" i="16" s="1"/>
  <c r="O19" i="16" s="1"/>
  <c r="P19" i="16" s="1"/>
  <c r="Q19" i="16" s="1"/>
  <c r="R19" i="16" s="1"/>
  <c r="S19" i="16" s="1"/>
  <c r="T19" i="16" s="1"/>
  <c r="U19" i="16" s="1"/>
  <c r="V19" i="16" s="1"/>
  <c r="W19" i="16" s="1"/>
  <c r="X19" i="16" s="1"/>
  <c r="Y19" i="16" s="1"/>
  <c r="Z19" i="16" s="1"/>
  <c r="AA19" i="16" s="1"/>
  <c r="AB19" i="16" s="1"/>
  <c r="AC19" i="16" s="1"/>
  <c r="AD19" i="16" s="1"/>
  <c r="AE19" i="16" s="1"/>
  <c r="AF19" i="16" s="1"/>
  <c r="H10" i="16"/>
  <c r="I10" i="16" s="1"/>
  <c r="J10" i="16" s="1"/>
  <c r="K10" i="16" s="1"/>
  <c r="L10" i="16" s="1"/>
  <c r="M10" i="16" s="1"/>
  <c r="N10" i="16" s="1"/>
  <c r="O10" i="16" s="1"/>
  <c r="P10" i="16" s="1"/>
  <c r="Q10" i="16" s="1"/>
  <c r="R10" i="16" s="1"/>
  <c r="S10" i="16" s="1"/>
  <c r="T10" i="16" s="1"/>
  <c r="U10" i="16" s="1"/>
  <c r="V10" i="16" s="1"/>
  <c r="W10" i="16" s="1"/>
  <c r="X10" i="16" s="1"/>
  <c r="Y10" i="16" s="1"/>
  <c r="Z10" i="16" s="1"/>
  <c r="AA10" i="16" s="1"/>
  <c r="AB10" i="16" s="1"/>
  <c r="AC10" i="16" s="1"/>
  <c r="AD10" i="16" s="1"/>
  <c r="AE10" i="16" s="1"/>
  <c r="AF10" i="16" s="1"/>
  <c r="G5" i="16" l="1"/>
  <c r="H5" i="16" l="1"/>
  <c r="I5" i="16" l="1"/>
  <c r="J5" i="16" l="1"/>
  <c r="K5" i="16" l="1"/>
  <c r="L5" i="16" l="1"/>
  <c r="M5" i="16" l="1"/>
  <c r="N5" i="16" l="1"/>
  <c r="O5" i="16" l="1"/>
  <c r="D46" i="16"/>
  <c r="D28" i="16" l="1"/>
  <c r="E28" i="16" s="1"/>
  <c r="F28" i="16" s="1"/>
  <c r="G28" i="16" s="1"/>
  <c r="H28" i="16" s="1"/>
  <c r="I28" i="16" s="1"/>
  <c r="J28" i="16" s="1"/>
  <c r="K28" i="16" s="1"/>
  <c r="L28" i="16" s="1"/>
  <c r="M28" i="16" s="1"/>
  <c r="N28" i="16" s="1"/>
  <c r="O28" i="16" s="1"/>
  <c r="P28" i="16" s="1"/>
  <c r="Q28" i="16" s="1"/>
  <c r="R28" i="16" s="1"/>
  <c r="S28" i="16" s="1"/>
  <c r="T28" i="16" s="1"/>
  <c r="U28" i="16" s="1"/>
  <c r="V28" i="16" s="1"/>
  <c r="W28" i="16" s="1"/>
  <c r="X28" i="16" s="1"/>
  <c r="Y28" i="16" s="1"/>
  <c r="Z28" i="16" s="1"/>
  <c r="AA28" i="16" s="1"/>
  <c r="AB28" i="16" s="1"/>
  <c r="AC28" i="16" s="1"/>
  <c r="AD28" i="16" s="1"/>
  <c r="AE28" i="16" s="1"/>
  <c r="AF28" i="16" s="1"/>
  <c r="D8" i="16"/>
  <c r="E8" i="16" s="1"/>
  <c r="F8" i="16" s="1"/>
  <c r="G8" i="16" s="1"/>
  <c r="H8" i="16" s="1"/>
  <c r="I8" i="16" s="1"/>
  <c r="J8" i="16" s="1"/>
  <c r="K8" i="16" s="1"/>
  <c r="L8" i="16" s="1"/>
  <c r="M8" i="16" s="1"/>
  <c r="N8" i="16" s="1"/>
  <c r="O8" i="16" s="1"/>
  <c r="P8" i="16" s="1"/>
  <c r="Q8" i="16" s="1"/>
  <c r="R8" i="16" s="1"/>
  <c r="S8" i="16" s="1"/>
  <c r="T8" i="16" s="1"/>
  <c r="U8" i="16" s="1"/>
  <c r="V8" i="16" s="1"/>
  <c r="W8" i="16" s="1"/>
  <c r="X8" i="16" s="1"/>
  <c r="Y8" i="16" s="1"/>
  <c r="Z8" i="16" s="1"/>
  <c r="AA8" i="16" s="1"/>
  <c r="AB8" i="16" s="1"/>
  <c r="AC8" i="16" s="1"/>
  <c r="AD8" i="16" s="1"/>
  <c r="AE8" i="16" s="1"/>
  <c r="AF8" i="16" s="1"/>
  <c r="D23" i="16"/>
  <c r="E23" i="16" s="1"/>
  <c r="F23" i="16" s="1"/>
  <c r="G23" i="16" s="1"/>
  <c r="H23" i="16" s="1"/>
  <c r="I23" i="16" s="1"/>
  <c r="J23" i="16" s="1"/>
  <c r="K23" i="16" s="1"/>
  <c r="L23" i="16" s="1"/>
  <c r="M23" i="16" s="1"/>
  <c r="N23" i="16" s="1"/>
  <c r="O23" i="16" s="1"/>
  <c r="P23" i="16" s="1"/>
  <c r="Q23" i="16" s="1"/>
  <c r="R23" i="16" s="1"/>
  <c r="S23" i="16" s="1"/>
  <c r="T23" i="16" s="1"/>
  <c r="U23" i="16" s="1"/>
  <c r="V23" i="16" s="1"/>
  <c r="W23" i="16" s="1"/>
  <c r="X23" i="16" s="1"/>
  <c r="Y23" i="16" s="1"/>
  <c r="Z23" i="16" s="1"/>
  <c r="AA23" i="16" s="1"/>
  <c r="AB23" i="16" s="1"/>
  <c r="AC23" i="16" s="1"/>
  <c r="AD23" i="16" s="1"/>
  <c r="AE23" i="16" s="1"/>
  <c r="AF23" i="16" s="1"/>
  <c r="D17" i="16"/>
  <c r="E17" i="16" s="1"/>
  <c r="F17" i="16" s="1"/>
  <c r="G17" i="16" s="1"/>
  <c r="H17" i="16" s="1"/>
  <c r="I17" i="16" s="1"/>
  <c r="J17" i="16" s="1"/>
  <c r="K17" i="16" s="1"/>
  <c r="L17" i="16" s="1"/>
  <c r="M17" i="16" s="1"/>
  <c r="N17" i="16" s="1"/>
  <c r="O17" i="16" s="1"/>
  <c r="P17" i="16" s="1"/>
  <c r="Q17" i="16" s="1"/>
  <c r="R17" i="16" s="1"/>
  <c r="S17" i="16" s="1"/>
  <c r="T17" i="16" s="1"/>
  <c r="U17" i="16" s="1"/>
  <c r="V17" i="16" s="1"/>
  <c r="W17" i="16" s="1"/>
  <c r="X17" i="16" s="1"/>
  <c r="Y17" i="16" s="1"/>
  <c r="Z17" i="16" s="1"/>
  <c r="AA17" i="16" s="1"/>
  <c r="AB17" i="16" s="1"/>
  <c r="AC17" i="16" s="1"/>
  <c r="AD17" i="16" s="1"/>
  <c r="AE17" i="16" s="1"/>
  <c r="AF17" i="16" s="1"/>
  <c r="D14" i="16"/>
  <c r="E14" i="16" s="1"/>
  <c r="F14" i="16" s="1"/>
  <c r="G14" i="16" s="1"/>
  <c r="H14" i="16" s="1"/>
  <c r="I14" i="16" s="1"/>
  <c r="J14" i="16" s="1"/>
  <c r="K14" i="16" s="1"/>
  <c r="L14" i="16" s="1"/>
  <c r="M14" i="16" s="1"/>
  <c r="N14" i="16" s="1"/>
  <c r="O14" i="16" s="1"/>
  <c r="P14" i="16" s="1"/>
  <c r="Q14" i="16" s="1"/>
  <c r="R14" i="16" s="1"/>
  <c r="S14" i="16" s="1"/>
  <c r="T14" i="16" s="1"/>
  <c r="U14" i="16" s="1"/>
  <c r="V14" i="16" s="1"/>
  <c r="W14" i="16" s="1"/>
  <c r="X14" i="16" s="1"/>
  <c r="Y14" i="16" s="1"/>
  <c r="Z14" i="16" s="1"/>
  <c r="AA14" i="16" s="1"/>
  <c r="AB14" i="16" s="1"/>
  <c r="AC14" i="16" s="1"/>
  <c r="AD14" i="16" s="1"/>
  <c r="AE14" i="16" s="1"/>
  <c r="AF14" i="16" s="1"/>
  <c r="D32" i="16"/>
  <c r="E32" i="16" s="1"/>
  <c r="F32" i="16" s="1"/>
  <c r="G32" i="16" s="1"/>
  <c r="H32" i="16" s="1"/>
  <c r="I32" i="16" s="1"/>
  <c r="J32" i="16" s="1"/>
  <c r="K32" i="16" s="1"/>
  <c r="L32" i="16" s="1"/>
  <c r="M32" i="16" s="1"/>
  <c r="N32" i="16" s="1"/>
  <c r="O32" i="16" s="1"/>
  <c r="P32" i="16" s="1"/>
  <c r="Q32" i="16" s="1"/>
  <c r="R32" i="16" s="1"/>
  <c r="S32" i="16" s="1"/>
  <c r="T32" i="16" s="1"/>
  <c r="U32" i="16" s="1"/>
  <c r="V32" i="16" s="1"/>
  <c r="W32" i="16" s="1"/>
  <c r="X32" i="16" s="1"/>
  <c r="Y32" i="16" s="1"/>
  <c r="Z32" i="16" s="1"/>
  <c r="AA32" i="16" s="1"/>
  <c r="AB32" i="16" s="1"/>
  <c r="AC32" i="16" s="1"/>
  <c r="AD32" i="16" s="1"/>
  <c r="AE32" i="16" s="1"/>
  <c r="AF32" i="16" s="1"/>
  <c r="D22" i="16"/>
  <c r="E22" i="16" s="1"/>
  <c r="F22" i="16" s="1"/>
  <c r="G22" i="16" s="1"/>
  <c r="H22" i="16" s="1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X22" i="16" s="1"/>
  <c r="Y22" i="16" s="1"/>
  <c r="Z22" i="16" s="1"/>
  <c r="AA22" i="16" s="1"/>
  <c r="AB22" i="16" s="1"/>
  <c r="AC22" i="16" s="1"/>
  <c r="AD22" i="16" s="1"/>
  <c r="AE22" i="16" s="1"/>
  <c r="AF22" i="16" s="1"/>
  <c r="D7" i="16"/>
  <c r="E7" i="16" s="1"/>
  <c r="F7" i="16" s="1"/>
  <c r="G7" i="16" s="1"/>
  <c r="H7" i="16" s="1"/>
  <c r="I7" i="16" s="1"/>
  <c r="J7" i="16" s="1"/>
  <c r="K7" i="16" s="1"/>
  <c r="L7" i="16" s="1"/>
  <c r="M7" i="16" s="1"/>
  <c r="N7" i="16" s="1"/>
  <c r="O7" i="16" s="1"/>
  <c r="P7" i="16" s="1"/>
  <c r="Q7" i="16" s="1"/>
  <c r="R7" i="16" s="1"/>
  <c r="S7" i="16" s="1"/>
  <c r="T7" i="16" s="1"/>
  <c r="U7" i="16" s="1"/>
  <c r="V7" i="16" s="1"/>
  <c r="W7" i="16" s="1"/>
  <c r="X7" i="16" s="1"/>
  <c r="Y7" i="16" s="1"/>
  <c r="Z7" i="16" s="1"/>
  <c r="AA7" i="16" s="1"/>
  <c r="AB7" i="16" s="1"/>
  <c r="AC7" i="16" s="1"/>
  <c r="AD7" i="16" s="1"/>
  <c r="AE7" i="16" s="1"/>
  <c r="AF7" i="16" s="1"/>
  <c r="D24" i="16"/>
  <c r="E24" i="16" s="1"/>
  <c r="F24" i="16" s="1"/>
  <c r="G24" i="16" s="1"/>
  <c r="H24" i="16" s="1"/>
  <c r="I24" i="16" s="1"/>
  <c r="J24" i="16" s="1"/>
  <c r="K24" i="16" s="1"/>
  <c r="L24" i="16" s="1"/>
  <c r="M24" i="16" s="1"/>
  <c r="N24" i="16" s="1"/>
  <c r="O24" i="16" s="1"/>
  <c r="P24" i="16" s="1"/>
  <c r="Q24" i="16" s="1"/>
  <c r="R24" i="16" s="1"/>
  <c r="S24" i="16" s="1"/>
  <c r="T24" i="16" s="1"/>
  <c r="U24" i="16" s="1"/>
  <c r="V24" i="16" s="1"/>
  <c r="W24" i="16" s="1"/>
  <c r="X24" i="16" s="1"/>
  <c r="Y24" i="16" s="1"/>
  <c r="Z24" i="16" s="1"/>
  <c r="AA24" i="16" s="1"/>
  <c r="AB24" i="16" s="1"/>
  <c r="AC24" i="16" s="1"/>
  <c r="AD24" i="16" s="1"/>
  <c r="AE24" i="16" s="1"/>
  <c r="AF24" i="16" s="1"/>
  <c r="D6" i="16"/>
  <c r="E46" i="16"/>
  <c r="F46" i="16" s="1"/>
  <c r="G46" i="16" s="1"/>
  <c r="H46" i="16" s="1"/>
  <c r="I46" i="16" s="1"/>
  <c r="J46" i="16" s="1"/>
  <c r="K46" i="16" s="1"/>
  <c r="L46" i="16" s="1"/>
  <c r="M46" i="16" s="1"/>
  <c r="N46" i="16" s="1"/>
  <c r="O46" i="16" s="1"/>
  <c r="P46" i="16" s="1"/>
  <c r="Q46" i="16" s="1"/>
  <c r="R46" i="16" s="1"/>
  <c r="S46" i="16" s="1"/>
  <c r="T46" i="16" s="1"/>
  <c r="U46" i="16" s="1"/>
  <c r="V46" i="16" s="1"/>
  <c r="W46" i="16" s="1"/>
  <c r="X46" i="16" s="1"/>
  <c r="Y46" i="16" s="1"/>
  <c r="Z46" i="16" s="1"/>
  <c r="AA46" i="16" s="1"/>
  <c r="AB46" i="16" s="1"/>
  <c r="AC46" i="16" s="1"/>
  <c r="AD46" i="16" s="1"/>
  <c r="AE46" i="16" s="1"/>
  <c r="AF46" i="16" s="1"/>
  <c r="D9" i="16"/>
  <c r="E9" i="16" s="1"/>
  <c r="F9" i="16" s="1"/>
  <c r="G9" i="16" s="1"/>
  <c r="H9" i="16" s="1"/>
  <c r="I9" i="16" s="1"/>
  <c r="J9" i="16" s="1"/>
  <c r="K9" i="16" s="1"/>
  <c r="L9" i="16" s="1"/>
  <c r="M9" i="16" s="1"/>
  <c r="N9" i="16" s="1"/>
  <c r="O9" i="16" s="1"/>
  <c r="P9" i="16" s="1"/>
  <c r="Q9" i="16" s="1"/>
  <c r="R9" i="16" s="1"/>
  <c r="S9" i="16" s="1"/>
  <c r="T9" i="16" s="1"/>
  <c r="U9" i="16" s="1"/>
  <c r="V9" i="16" s="1"/>
  <c r="W9" i="16" s="1"/>
  <c r="X9" i="16" s="1"/>
  <c r="Y9" i="16" s="1"/>
  <c r="Z9" i="16" s="1"/>
  <c r="AA9" i="16" s="1"/>
  <c r="AB9" i="16" s="1"/>
  <c r="AC9" i="16" s="1"/>
  <c r="AD9" i="16" s="1"/>
  <c r="AE9" i="16" s="1"/>
  <c r="AF9" i="16" s="1"/>
  <c r="D16" i="16"/>
  <c r="E16" i="16" s="1"/>
  <c r="F16" i="16" s="1"/>
  <c r="G16" i="16" s="1"/>
  <c r="H16" i="16" s="1"/>
  <c r="I16" i="16" s="1"/>
  <c r="J16" i="16" s="1"/>
  <c r="K16" i="16" s="1"/>
  <c r="L16" i="16" s="1"/>
  <c r="M16" i="16" s="1"/>
  <c r="N16" i="16" s="1"/>
  <c r="O16" i="16" s="1"/>
  <c r="P16" i="16" s="1"/>
  <c r="Q16" i="16" s="1"/>
  <c r="R16" i="16" s="1"/>
  <c r="S16" i="16" s="1"/>
  <c r="T16" i="16" s="1"/>
  <c r="U16" i="16" s="1"/>
  <c r="V16" i="16" s="1"/>
  <c r="W16" i="16" s="1"/>
  <c r="X16" i="16" s="1"/>
  <c r="Y16" i="16" s="1"/>
  <c r="Z16" i="16" s="1"/>
  <c r="AA16" i="16" s="1"/>
  <c r="AB16" i="16" s="1"/>
  <c r="AC16" i="16" s="1"/>
  <c r="AD16" i="16" s="1"/>
  <c r="AE16" i="16" s="1"/>
  <c r="AF16" i="16" s="1"/>
  <c r="D29" i="16"/>
  <c r="E29" i="16" s="1"/>
  <c r="F29" i="16" s="1"/>
  <c r="G29" i="16" s="1"/>
  <c r="H29" i="16" s="1"/>
  <c r="I29" i="16" s="1"/>
  <c r="J29" i="16" s="1"/>
  <c r="K29" i="16" s="1"/>
  <c r="L29" i="16" s="1"/>
  <c r="M29" i="16" s="1"/>
  <c r="N29" i="16" s="1"/>
  <c r="O29" i="16" s="1"/>
  <c r="P29" i="16" s="1"/>
  <c r="Q29" i="16" s="1"/>
  <c r="R29" i="16" s="1"/>
  <c r="S29" i="16" s="1"/>
  <c r="T29" i="16" s="1"/>
  <c r="U29" i="16" s="1"/>
  <c r="V29" i="16" s="1"/>
  <c r="W29" i="16" s="1"/>
  <c r="X29" i="16" s="1"/>
  <c r="Y29" i="16" s="1"/>
  <c r="Z29" i="16" s="1"/>
  <c r="AA29" i="16" s="1"/>
  <c r="AB29" i="16" s="1"/>
  <c r="AC29" i="16" s="1"/>
  <c r="AD29" i="16" s="1"/>
  <c r="AE29" i="16" s="1"/>
  <c r="AF29" i="16" s="1"/>
  <c r="D30" i="16"/>
  <c r="E30" i="16" s="1"/>
  <c r="F30" i="16" s="1"/>
  <c r="G30" i="16" s="1"/>
  <c r="H30" i="16" s="1"/>
  <c r="I30" i="16" s="1"/>
  <c r="J30" i="16" s="1"/>
  <c r="K30" i="16" s="1"/>
  <c r="L30" i="16" s="1"/>
  <c r="M30" i="16" s="1"/>
  <c r="N30" i="16" s="1"/>
  <c r="O30" i="16" s="1"/>
  <c r="P30" i="16" s="1"/>
  <c r="Q30" i="16" s="1"/>
  <c r="R30" i="16" s="1"/>
  <c r="S30" i="16" s="1"/>
  <c r="T30" i="16" s="1"/>
  <c r="U30" i="16" s="1"/>
  <c r="V30" i="16" s="1"/>
  <c r="W30" i="16" s="1"/>
  <c r="X30" i="16" s="1"/>
  <c r="Y30" i="16" s="1"/>
  <c r="Z30" i="16" s="1"/>
  <c r="AA30" i="16" s="1"/>
  <c r="AB30" i="16" s="1"/>
  <c r="AC30" i="16" s="1"/>
  <c r="AD30" i="16" s="1"/>
  <c r="AE30" i="16" s="1"/>
  <c r="AF30" i="16" s="1"/>
  <c r="D31" i="16"/>
  <c r="E31" i="16" s="1"/>
  <c r="F31" i="16" s="1"/>
  <c r="G31" i="16" s="1"/>
  <c r="H31" i="16" s="1"/>
  <c r="I31" i="16" s="1"/>
  <c r="J31" i="16" s="1"/>
  <c r="K31" i="16" s="1"/>
  <c r="L31" i="16" s="1"/>
  <c r="M31" i="16" s="1"/>
  <c r="N31" i="16" s="1"/>
  <c r="O31" i="16" s="1"/>
  <c r="P31" i="16" s="1"/>
  <c r="Q31" i="16" s="1"/>
  <c r="R31" i="16" s="1"/>
  <c r="S31" i="16" s="1"/>
  <c r="T31" i="16" s="1"/>
  <c r="U31" i="16" s="1"/>
  <c r="V31" i="16" s="1"/>
  <c r="W31" i="16" s="1"/>
  <c r="X31" i="16" s="1"/>
  <c r="Y31" i="16" s="1"/>
  <c r="Z31" i="16" s="1"/>
  <c r="AA31" i="16" s="1"/>
  <c r="AB31" i="16" s="1"/>
  <c r="AC31" i="16" s="1"/>
  <c r="AD31" i="16" s="1"/>
  <c r="AE31" i="16" s="1"/>
  <c r="AF31" i="16" s="1"/>
  <c r="D33" i="16"/>
  <c r="E33" i="16" s="1"/>
  <c r="F33" i="16" s="1"/>
  <c r="G33" i="16" s="1"/>
  <c r="H33" i="16" s="1"/>
  <c r="I33" i="16" s="1"/>
  <c r="J33" i="16" s="1"/>
  <c r="K33" i="16" s="1"/>
  <c r="L33" i="16" s="1"/>
  <c r="M33" i="16" s="1"/>
  <c r="N33" i="16" s="1"/>
  <c r="O33" i="16" s="1"/>
  <c r="P33" i="16" s="1"/>
  <c r="Q33" i="16" s="1"/>
  <c r="R33" i="16" s="1"/>
  <c r="S33" i="16" s="1"/>
  <c r="T33" i="16" s="1"/>
  <c r="U33" i="16" s="1"/>
  <c r="V33" i="16" s="1"/>
  <c r="W33" i="16" s="1"/>
  <c r="X33" i="16" s="1"/>
  <c r="Y33" i="16" s="1"/>
  <c r="Z33" i="16" s="1"/>
  <c r="AA33" i="16" s="1"/>
  <c r="AB33" i="16" s="1"/>
  <c r="AC33" i="16" s="1"/>
  <c r="AD33" i="16" s="1"/>
  <c r="AE33" i="16" s="1"/>
  <c r="AF33" i="16" s="1"/>
  <c r="D34" i="16"/>
  <c r="E34" i="16" s="1"/>
  <c r="F34" i="16" s="1"/>
  <c r="G34" i="16" s="1"/>
  <c r="H34" i="16" s="1"/>
  <c r="I34" i="16" s="1"/>
  <c r="J34" i="16" s="1"/>
  <c r="K34" i="16" s="1"/>
  <c r="L34" i="16" s="1"/>
  <c r="M34" i="16" s="1"/>
  <c r="N34" i="16" s="1"/>
  <c r="O34" i="16" s="1"/>
  <c r="P34" i="16" s="1"/>
  <c r="Q34" i="16" s="1"/>
  <c r="R34" i="16" s="1"/>
  <c r="S34" i="16" s="1"/>
  <c r="T34" i="16" s="1"/>
  <c r="U34" i="16" s="1"/>
  <c r="V34" i="16" s="1"/>
  <c r="W34" i="16" s="1"/>
  <c r="X34" i="16" s="1"/>
  <c r="Y34" i="16" s="1"/>
  <c r="Z34" i="16" s="1"/>
  <c r="AA34" i="16" s="1"/>
  <c r="AB34" i="16" s="1"/>
  <c r="AC34" i="16" s="1"/>
  <c r="AD34" i="16" s="1"/>
  <c r="AE34" i="16" s="1"/>
  <c r="AF34" i="16" s="1"/>
  <c r="D35" i="16"/>
  <c r="E35" i="16" s="1"/>
  <c r="F35" i="16" s="1"/>
  <c r="G35" i="16" s="1"/>
  <c r="H35" i="16" s="1"/>
  <c r="I35" i="16" s="1"/>
  <c r="J35" i="16" s="1"/>
  <c r="K35" i="16" s="1"/>
  <c r="L35" i="16" s="1"/>
  <c r="M35" i="16" s="1"/>
  <c r="N35" i="16" s="1"/>
  <c r="O35" i="16" s="1"/>
  <c r="P35" i="16" s="1"/>
  <c r="Q35" i="16" s="1"/>
  <c r="R35" i="16" s="1"/>
  <c r="S35" i="16" s="1"/>
  <c r="T35" i="16" s="1"/>
  <c r="U35" i="16" s="1"/>
  <c r="V35" i="16" s="1"/>
  <c r="W35" i="16" s="1"/>
  <c r="X35" i="16" s="1"/>
  <c r="Y35" i="16" s="1"/>
  <c r="Z35" i="16" s="1"/>
  <c r="AA35" i="16" s="1"/>
  <c r="AB35" i="16" s="1"/>
  <c r="AC35" i="16" s="1"/>
  <c r="AD35" i="16" s="1"/>
  <c r="AE35" i="16" s="1"/>
  <c r="AF35" i="16" s="1"/>
  <c r="D36" i="16"/>
  <c r="E36" i="16" s="1"/>
  <c r="F36" i="16" s="1"/>
  <c r="G36" i="16" s="1"/>
  <c r="H36" i="16" s="1"/>
  <c r="I36" i="16" s="1"/>
  <c r="J36" i="16" s="1"/>
  <c r="K36" i="16" s="1"/>
  <c r="L36" i="16" s="1"/>
  <c r="M36" i="16" s="1"/>
  <c r="N36" i="16" s="1"/>
  <c r="O36" i="16" s="1"/>
  <c r="P36" i="16" s="1"/>
  <c r="Q36" i="16" s="1"/>
  <c r="R36" i="16" s="1"/>
  <c r="S36" i="16" s="1"/>
  <c r="T36" i="16" s="1"/>
  <c r="U36" i="16" s="1"/>
  <c r="V36" i="16" s="1"/>
  <c r="W36" i="16" s="1"/>
  <c r="X36" i="16" s="1"/>
  <c r="Y36" i="16" s="1"/>
  <c r="Z36" i="16" s="1"/>
  <c r="AA36" i="16" s="1"/>
  <c r="AB36" i="16" s="1"/>
  <c r="AC36" i="16" s="1"/>
  <c r="AD36" i="16" s="1"/>
  <c r="AE36" i="16" s="1"/>
  <c r="AF36" i="16" s="1"/>
  <c r="D37" i="16"/>
  <c r="E37" i="16" s="1"/>
  <c r="F37" i="16" s="1"/>
  <c r="G37" i="16" s="1"/>
  <c r="H37" i="16" s="1"/>
  <c r="I37" i="16" s="1"/>
  <c r="J37" i="16" s="1"/>
  <c r="K37" i="16" s="1"/>
  <c r="L37" i="16" s="1"/>
  <c r="M37" i="16" s="1"/>
  <c r="N37" i="16" s="1"/>
  <c r="O37" i="16" s="1"/>
  <c r="P37" i="16" s="1"/>
  <c r="Q37" i="16" s="1"/>
  <c r="R37" i="16" s="1"/>
  <c r="S37" i="16" s="1"/>
  <c r="T37" i="16" s="1"/>
  <c r="U37" i="16" s="1"/>
  <c r="V37" i="16" s="1"/>
  <c r="W37" i="16" s="1"/>
  <c r="X37" i="16" s="1"/>
  <c r="Y37" i="16" s="1"/>
  <c r="Z37" i="16" s="1"/>
  <c r="AA37" i="16" s="1"/>
  <c r="AB37" i="16" s="1"/>
  <c r="AC37" i="16" s="1"/>
  <c r="AD37" i="16" s="1"/>
  <c r="AE37" i="16" s="1"/>
  <c r="AF37" i="16" s="1"/>
  <c r="D38" i="16"/>
  <c r="E38" i="16" s="1"/>
  <c r="F38" i="16" s="1"/>
  <c r="G38" i="16" s="1"/>
  <c r="H38" i="16" s="1"/>
  <c r="I38" i="16" s="1"/>
  <c r="J38" i="16" s="1"/>
  <c r="K38" i="16" s="1"/>
  <c r="L38" i="16" s="1"/>
  <c r="M38" i="16" s="1"/>
  <c r="N38" i="16" s="1"/>
  <c r="O38" i="16" s="1"/>
  <c r="P38" i="16" s="1"/>
  <c r="Q38" i="16" s="1"/>
  <c r="R38" i="16" s="1"/>
  <c r="S38" i="16" s="1"/>
  <c r="T38" i="16" s="1"/>
  <c r="U38" i="16" s="1"/>
  <c r="V38" i="16" s="1"/>
  <c r="W38" i="16" s="1"/>
  <c r="X38" i="16" s="1"/>
  <c r="Y38" i="16" s="1"/>
  <c r="Z38" i="16" s="1"/>
  <c r="AA38" i="16" s="1"/>
  <c r="AB38" i="16" s="1"/>
  <c r="AC38" i="16" s="1"/>
  <c r="AD38" i="16" s="1"/>
  <c r="AE38" i="16" s="1"/>
  <c r="AF38" i="16" s="1"/>
  <c r="D39" i="16"/>
  <c r="E39" i="16" s="1"/>
  <c r="F39" i="16" s="1"/>
  <c r="G39" i="16" s="1"/>
  <c r="H39" i="16" s="1"/>
  <c r="I39" i="16" s="1"/>
  <c r="J39" i="16" s="1"/>
  <c r="K39" i="16" s="1"/>
  <c r="L39" i="16" s="1"/>
  <c r="M39" i="16" s="1"/>
  <c r="N39" i="16" s="1"/>
  <c r="O39" i="16" s="1"/>
  <c r="P39" i="16" s="1"/>
  <c r="Q39" i="16" s="1"/>
  <c r="R39" i="16" s="1"/>
  <c r="S39" i="16" s="1"/>
  <c r="T39" i="16" s="1"/>
  <c r="U39" i="16" s="1"/>
  <c r="V39" i="16" s="1"/>
  <c r="W39" i="16" s="1"/>
  <c r="X39" i="16" s="1"/>
  <c r="Y39" i="16" s="1"/>
  <c r="Z39" i="16" s="1"/>
  <c r="AA39" i="16" s="1"/>
  <c r="AB39" i="16" s="1"/>
  <c r="AC39" i="16" s="1"/>
  <c r="AD39" i="16" s="1"/>
  <c r="AE39" i="16" s="1"/>
  <c r="AF39" i="16" s="1"/>
  <c r="D40" i="16"/>
  <c r="E40" i="16" s="1"/>
  <c r="F40" i="16" s="1"/>
  <c r="G40" i="16" s="1"/>
  <c r="H40" i="16" s="1"/>
  <c r="I40" i="16" s="1"/>
  <c r="J40" i="16" s="1"/>
  <c r="K40" i="16" s="1"/>
  <c r="L40" i="16" s="1"/>
  <c r="M40" i="16" s="1"/>
  <c r="N40" i="16" s="1"/>
  <c r="O40" i="16" s="1"/>
  <c r="P40" i="16" s="1"/>
  <c r="Q40" i="16" s="1"/>
  <c r="R40" i="16" s="1"/>
  <c r="S40" i="16" s="1"/>
  <c r="T40" i="16" s="1"/>
  <c r="U40" i="16" s="1"/>
  <c r="V40" i="16" s="1"/>
  <c r="W40" i="16" s="1"/>
  <c r="X40" i="16" s="1"/>
  <c r="Y40" i="16" s="1"/>
  <c r="Z40" i="16" s="1"/>
  <c r="AA40" i="16" s="1"/>
  <c r="AB40" i="16" s="1"/>
  <c r="AC40" i="16" s="1"/>
  <c r="AD40" i="16" s="1"/>
  <c r="AE40" i="16" s="1"/>
  <c r="AF40" i="16" s="1"/>
  <c r="D41" i="16"/>
  <c r="E41" i="16" s="1"/>
  <c r="F41" i="16" s="1"/>
  <c r="G41" i="16" s="1"/>
  <c r="H41" i="16" s="1"/>
  <c r="I41" i="16" s="1"/>
  <c r="J41" i="16" s="1"/>
  <c r="K41" i="16" s="1"/>
  <c r="L41" i="16" s="1"/>
  <c r="M41" i="16" s="1"/>
  <c r="N41" i="16" s="1"/>
  <c r="O41" i="16" s="1"/>
  <c r="P41" i="16" s="1"/>
  <c r="Q41" i="16" s="1"/>
  <c r="R41" i="16" s="1"/>
  <c r="S41" i="16" s="1"/>
  <c r="T41" i="16" s="1"/>
  <c r="U41" i="16" s="1"/>
  <c r="V41" i="16" s="1"/>
  <c r="W41" i="16" s="1"/>
  <c r="X41" i="16" s="1"/>
  <c r="Y41" i="16" s="1"/>
  <c r="Z41" i="16" s="1"/>
  <c r="AA41" i="16" s="1"/>
  <c r="AB41" i="16" s="1"/>
  <c r="AC41" i="16" s="1"/>
  <c r="AD41" i="16" s="1"/>
  <c r="AE41" i="16" s="1"/>
  <c r="AF41" i="16" s="1"/>
  <c r="D42" i="16"/>
  <c r="E42" i="16" s="1"/>
  <c r="F42" i="16" s="1"/>
  <c r="G42" i="16" s="1"/>
  <c r="H42" i="16" s="1"/>
  <c r="I42" i="16" s="1"/>
  <c r="J42" i="16" s="1"/>
  <c r="K42" i="16" s="1"/>
  <c r="L42" i="16" s="1"/>
  <c r="M42" i="16" s="1"/>
  <c r="N42" i="16" s="1"/>
  <c r="O42" i="16" s="1"/>
  <c r="P42" i="16" s="1"/>
  <c r="Q42" i="16" s="1"/>
  <c r="R42" i="16" s="1"/>
  <c r="S42" i="16" s="1"/>
  <c r="T42" i="16" s="1"/>
  <c r="U42" i="16" s="1"/>
  <c r="V42" i="16" s="1"/>
  <c r="W42" i="16" s="1"/>
  <c r="X42" i="16" s="1"/>
  <c r="Y42" i="16" s="1"/>
  <c r="Z42" i="16" s="1"/>
  <c r="AA42" i="16" s="1"/>
  <c r="AB42" i="16" s="1"/>
  <c r="AC42" i="16" s="1"/>
  <c r="AD42" i="16" s="1"/>
  <c r="AE42" i="16" s="1"/>
  <c r="AF42" i="16" s="1"/>
  <c r="D43" i="16"/>
  <c r="E43" i="16" s="1"/>
  <c r="F43" i="16" s="1"/>
  <c r="G43" i="16" s="1"/>
  <c r="H43" i="16" s="1"/>
  <c r="I43" i="16" s="1"/>
  <c r="J43" i="16" s="1"/>
  <c r="K43" i="16" s="1"/>
  <c r="L43" i="16" s="1"/>
  <c r="M43" i="16" s="1"/>
  <c r="N43" i="16" s="1"/>
  <c r="O43" i="16" s="1"/>
  <c r="P43" i="16" s="1"/>
  <c r="Q43" i="16" s="1"/>
  <c r="R43" i="16" s="1"/>
  <c r="S43" i="16" s="1"/>
  <c r="T43" i="16" s="1"/>
  <c r="U43" i="16" s="1"/>
  <c r="V43" i="16" s="1"/>
  <c r="W43" i="16" s="1"/>
  <c r="X43" i="16" s="1"/>
  <c r="Y43" i="16" s="1"/>
  <c r="Z43" i="16" s="1"/>
  <c r="AA43" i="16" s="1"/>
  <c r="AB43" i="16" s="1"/>
  <c r="AC43" i="16" s="1"/>
  <c r="AD43" i="16" s="1"/>
  <c r="AE43" i="16" s="1"/>
  <c r="AF43" i="16" s="1"/>
  <c r="D44" i="16"/>
  <c r="E44" i="16" s="1"/>
  <c r="F44" i="16" s="1"/>
  <c r="G44" i="16" s="1"/>
  <c r="H44" i="16" s="1"/>
  <c r="I44" i="16" s="1"/>
  <c r="J44" i="16" s="1"/>
  <c r="K44" i="16" s="1"/>
  <c r="L44" i="16" s="1"/>
  <c r="M44" i="16" s="1"/>
  <c r="N44" i="16" s="1"/>
  <c r="O44" i="16" s="1"/>
  <c r="P44" i="16" s="1"/>
  <c r="Q44" i="16" s="1"/>
  <c r="R44" i="16" s="1"/>
  <c r="S44" i="16" s="1"/>
  <c r="T44" i="16" s="1"/>
  <c r="U44" i="16" s="1"/>
  <c r="V44" i="16" s="1"/>
  <c r="W44" i="16" s="1"/>
  <c r="X44" i="16" s="1"/>
  <c r="Y44" i="16" s="1"/>
  <c r="Z44" i="16" s="1"/>
  <c r="AA44" i="16" s="1"/>
  <c r="AB44" i="16" s="1"/>
  <c r="AC44" i="16" s="1"/>
  <c r="AD44" i="16" s="1"/>
  <c r="AE44" i="16" s="1"/>
  <c r="AF44" i="16" s="1"/>
  <c r="D45" i="16"/>
  <c r="E45" i="16" s="1"/>
  <c r="F45" i="16" s="1"/>
  <c r="G45" i="16" s="1"/>
  <c r="H45" i="16" s="1"/>
  <c r="I45" i="16" s="1"/>
  <c r="J45" i="16" s="1"/>
  <c r="K45" i="16" s="1"/>
  <c r="L45" i="16" s="1"/>
  <c r="M45" i="16" s="1"/>
  <c r="N45" i="16" s="1"/>
  <c r="O45" i="16" s="1"/>
  <c r="P45" i="16" s="1"/>
  <c r="Q45" i="16" s="1"/>
  <c r="R45" i="16" s="1"/>
  <c r="S45" i="16" s="1"/>
  <c r="T45" i="16" s="1"/>
  <c r="U45" i="16" s="1"/>
  <c r="V45" i="16" s="1"/>
  <c r="W45" i="16" s="1"/>
  <c r="X45" i="16" s="1"/>
  <c r="Y45" i="16" s="1"/>
  <c r="Z45" i="16" s="1"/>
  <c r="AA45" i="16" s="1"/>
  <c r="AB45" i="16" s="1"/>
  <c r="AC45" i="16" s="1"/>
  <c r="AD45" i="16" s="1"/>
  <c r="AE45" i="16" s="1"/>
  <c r="AF45" i="16" s="1"/>
  <c r="P5" i="16"/>
  <c r="E6" i="16" l="1"/>
  <c r="Q5" i="16"/>
  <c r="D8" i="2" l="1"/>
  <c r="D35" i="2"/>
  <c r="D13" i="2"/>
  <c r="D28" i="2"/>
  <c r="D18" i="2"/>
  <c r="D33" i="2"/>
  <c r="D2" i="2"/>
  <c r="D3" i="2"/>
  <c r="D37" i="2"/>
  <c r="D26" i="2"/>
  <c r="D10" i="2"/>
  <c r="D34" i="2"/>
  <c r="D30" i="2"/>
  <c r="D39" i="2"/>
  <c r="D36" i="2"/>
  <c r="D15" i="2"/>
  <c r="D16" i="2"/>
  <c r="D38" i="2"/>
  <c r="D4" i="2"/>
  <c r="D40" i="2"/>
  <c r="D27" i="2"/>
  <c r="D41" i="2"/>
  <c r="D42" i="2"/>
  <c r="D31" i="2"/>
  <c r="D43" i="2"/>
  <c r="D6" i="2"/>
  <c r="D7" i="2"/>
  <c r="D32" i="2"/>
  <c r="D11" i="2"/>
  <c r="C7" i="2"/>
  <c r="C16" i="2"/>
  <c r="C36" i="2"/>
  <c r="C27" i="2"/>
  <c r="C43" i="2"/>
  <c r="C37" i="2"/>
  <c r="C9" i="2"/>
  <c r="C17" i="2"/>
  <c r="C33" i="2"/>
  <c r="C13" i="2"/>
  <c r="C31" i="2"/>
  <c r="C35" i="2"/>
  <c r="C2" i="2"/>
  <c r="C18" i="2"/>
  <c r="C38" i="2"/>
  <c r="C8" i="2"/>
  <c r="C32" i="2"/>
  <c r="C10" i="2"/>
  <c r="C26" i="2"/>
  <c r="C40" i="2"/>
  <c r="C11" i="2"/>
  <c r="C28" i="2"/>
  <c r="C34" i="2"/>
  <c r="C30" i="2"/>
  <c r="C12" i="2"/>
  <c r="C3" i="2"/>
  <c r="C39" i="2"/>
  <c r="C4" i="2"/>
  <c r="C6" i="2"/>
  <c r="C41" i="2"/>
  <c r="C15" i="2"/>
  <c r="C42" i="2"/>
  <c r="F6" i="16"/>
  <c r="R5" i="16"/>
  <c r="C109" i="16" l="1"/>
  <c r="D109" i="16" s="1"/>
  <c r="E109" i="16" s="1"/>
  <c r="B8" i="2"/>
  <c r="C133" i="16"/>
  <c r="D133" i="16" s="1"/>
  <c r="E133" i="16" s="1"/>
  <c r="B32" i="2"/>
  <c r="C118" i="16"/>
  <c r="D118" i="16" s="1"/>
  <c r="E118" i="16" s="1"/>
  <c r="F118" i="16" s="1"/>
  <c r="B17" i="2"/>
  <c r="C106" i="16"/>
  <c r="D106" i="16" s="1"/>
  <c r="E106" i="16" s="1"/>
  <c r="F106" i="16" s="1"/>
  <c r="B5" i="2"/>
  <c r="C144" i="16"/>
  <c r="D144" i="16" s="1"/>
  <c r="E144" i="16" s="1"/>
  <c r="B43" i="2"/>
  <c r="C110" i="16"/>
  <c r="D110" i="16" s="1"/>
  <c r="E110" i="16" s="1"/>
  <c r="B9" i="2"/>
  <c r="C124" i="16"/>
  <c r="D124" i="16" s="1"/>
  <c r="E124" i="16" s="1"/>
  <c r="B23" i="2"/>
  <c r="C119" i="16"/>
  <c r="D119" i="16" s="1"/>
  <c r="E119" i="16" s="1"/>
  <c r="B18" i="2"/>
  <c r="C117" i="16"/>
  <c r="D117" i="16" s="1"/>
  <c r="E117" i="16" s="1"/>
  <c r="F117" i="16" s="1"/>
  <c r="B16" i="2"/>
  <c r="C141" i="16"/>
  <c r="D141" i="16" s="1"/>
  <c r="E141" i="16" s="1"/>
  <c r="F141" i="16" s="1"/>
  <c r="B40" i="2"/>
  <c r="C111" i="16"/>
  <c r="D111" i="16" s="1"/>
  <c r="E111" i="16" s="1"/>
  <c r="B10" i="2"/>
  <c r="C125" i="16"/>
  <c r="D125" i="16" s="1"/>
  <c r="E125" i="16" s="1"/>
  <c r="C122" i="16"/>
  <c r="D122" i="16" s="1"/>
  <c r="E122" i="16" s="1"/>
  <c r="C107" i="16"/>
  <c r="D107" i="16" s="1"/>
  <c r="E107" i="16" s="1"/>
  <c r="F107" i="16" s="1"/>
  <c r="B6" i="2"/>
  <c r="C134" i="16"/>
  <c r="D134" i="16" s="1"/>
  <c r="E134" i="16" s="1"/>
  <c r="B33" i="2"/>
  <c r="C103" i="16"/>
  <c r="D103" i="16" s="1"/>
  <c r="E103" i="16" s="1"/>
  <c r="B2" i="2"/>
  <c r="C126" i="16"/>
  <c r="D126" i="16" s="1"/>
  <c r="E126" i="16" s="1"/>
  <c r="B25" i="2"/>
  <c r="C139" i="16"/>
  <c r="D139" i="16" s="1"/>
  <c r="E139" i="16" s="1"/>
  <c r="F139" i="16" s="1"/>
  <c r="B38" i="2"/>
  <c r="C115" i="16"/>
  <c r="D115" i="16" s="1"/>
  <c r="E115" i="16" s="1"/>
  <c r="F115" i="16" s="1"/>
  <c r="B14" i="2"/>
  <c r="C138" i="16"/>
  <c r="D138" i="16" s="1"/>
  <c r="E138" i="16" s="1"/>
  <c r="F138" i="16" s="1"/>
  <c r="B37" i="2"/>
  <c r="C112" i="16"/>
  <c r="D112" i="16" s="1"/>
  <c r="E112" i="16" s="1"/>
  <c r="B11" i="2"/>
  <c r="C136" i="16"/>
  <c r="D136" i="16" s="1"/>
  <c r="E136" i="16" s="1"/>
  <c r="B35" i="2"/>
  <c r="C108" i="16"/>
  <c r="D108" i="16" s="1"/>
  <c r="E108" i="16" s="1"/>
  <c r="F108" i="16" s="1"/>
  <c r="B7" i="2"/>
  <c r="C113" i="16"/>
  <c r="D113" i="16" s="1"/>
  <c r="E113" i="16" s="1"/>
  <c r="F113" i="16" s="1"/>
  <c r="B12" i="2"/>
  <c r="C137" i="16"/>
  <c r="D137" i="16" s="1"/>
  <c r="E137" i="16" s="1"/>
  <c r="F137" i="16" s="1"/>
  <c r="B36" i="2"/>
  <c r="C105" i="16"/>
  <c r="D105" i="16" s="1"/>
  <c r="E105" i="16" s="1"/>
  <c r="B4" i="2"/>
  <c r="C127" i="16"/>
  <c r="D127" i="16" s="1"/>
  <c r="E127" i="16" s="1"/>
  <c r="B26" i="2"/>
  <c r="C142" i="16"/>
  <c r="D142" i="16" s="1"/>
  <c r="E142" i="16" s="1"/>
  <c r="F142" i="16" s="1"/>
  <c r="B41" i="2"/>
  <c r="C121" i="16"/>
  <c r="D121" i="16" s="1"/>
  <c r="E121" i="16" s="1"/>
  <c r="D12" i="2"/>
  <c r="C131" i="16"/>
  <c r="D131" i="16" s="1"/>
  <c r="E131" i="16" s="1"/>
  <c r="B30" i="2"/>
  <c r="E17" i="2"/>
  <c r="E12" i="2"/>
  <c r="E38" i="2"/>
  <c r="E41" i="2"/>
  <c r="E26" i="2"/>
  <c r="E43" i="2"/>
  <c r="E30" i="2"/>
  <c r="E9" i="2"/>
  <c r="E27" i="2"/>
  <c r="E31" i="2"/>
  <c r="E4" i="2"/>
  <c r="E10" i="2"/>
  <c r="E2" i="2"/>
  <c r="E34" i="2"/>
  <c r="E16" i="2"/>
  <c r="E7" i="2"/>
  <c r="E37" i="2"/>
  <c r="E6" i="2"/>
  <c r="E33" i="2"/>
  <c r="E11" i="2"/>
  <c r="E42" i="2"/>
  <c r="E3" i="2"/>
  <c r="E32" i="2"/>
  <c r="E18" i="2"/>
  <c r="E40" i="2"/>
  <c r="E8" i="2"/>
  <c r="E39" i="2"/>
  <c r="E28" i="2"/>
  <c r="E15" i="2"/>
  <c r="E13" i="2"/>
  <c r="E35" i="2"/>
  <c r="E36" i="2"/>
  <c r="C130" i="16"/>
  <c r="D130" i="16" s="1"/>
  <c r="E130" i="16" s="1"/>
  <c r="B29" i="2"/>
  <c r="C143" i="16"/>
  <c r="D143" i="16" s="1"/>
  <c r="E143" i="16" s="1"/>
  <c r="B42" i="2"/>
  <c r="D17" i="2"/>
  <c r="C123" i="16"/>
  <c r="D123" i="16" s="1"/>
  <c r="E123" i="16" s="1"/>
  <c r="B22" i="2"/>
  <c r="C128" i="16"/>
  <c r="D128" i="16" s="1"/>
  <c r="E128" i="16" s="1"/>
  <c r="F128" i="16" s="1"/>
  <c r="B27" i="2"/>
  <c r="C104" i="16"/>
  <c r="D104" i="16" s="1"/>
  <c r="E104" i="16" s="1"/>
  <c r="F104" i="16" s="1"/>
  <c r="B3" i="2"/>
  <c r="C140" i="16"/>
  <c r="D140" i="16" s="1"/>
  <c r="E140" i="16" s="1"/>
  <c r="B39" i="2"/>
  <c r="C129" i="16"/>
  <c r="D129" i="16" s="1"/>
  <c r="E129" i="16" s="1"/>
  <c r="F129" i="16" s="1"/>
  <c r="B28" i="2"/>
  <c r="C132" i="16"/>
  <c r="D132" i="16" s="1"/>
  <c r="E132" i="16" s="1"/>
  <c r="B31" i="2"/>
  <c r="C120" i="16"/>
  <c r="D120" i="16" s="1"/>
  <c r="E120" i="16" s="1"/>
  <c r="C116" i="16"/>
  <c r="D116" i="16" s="1"/>
  <c r="E116" i="16" s="1"/>
  <c r="F116" i="16" s="1"/>
  <c r="B15" i="2"/>
  <c r="C114" i="16"/>
  <c r="D114" i="16" s="1"/>
  <c r="E114" i="16" s="1"/>
  <c r="F114" i="16" s="1"/>
  <c r="B13" i="2"/>
  <c r="C135" i="16"/>
  <c r="D135" i="16" s="1"/>
  <c r="E135" i="16" s="1"/>
  <c r="B34" i="2"/>
  <c r="D9" i="2"/>
  <c r="G6" i="16"/>
  <c r="S5" i="16"/>
  <c r="F143" i="16" l="1"/>
  <c r="G143" i="16" s="1"/>
  <c r="F121" i="16"/>
  <c r="F110" i="16"/>
  <c r="F122" i="16"/>
  <c r="F119" i="16"/>
  <c r="F127" i="16"/>
  <c r="F126" i="16"/>
  <c r="F124" i="16"/>
  <c r="F123" i="16"/>
  <c r="F140" i="16"/>
  <c r="F103" i="16"/>
  <c r="G103" i="16" s="1"/>
  <c r="F135" i="16"/>
  <c r="F144" i="16"/>
  <c r="F4" i="2"/>
  <c r="F43" i="2"/>
  <c r="F16" i="2"/>
  <c r="F13" i="2"/>
  <c r="F27" i="2"/>
  <c r="F7" i="2"/>
  <c r="F39" i="2"/>
  <c r="F35" i="2"/>
  <c r="F15" i="2"/>
  <c r="F30" i="2"/>
  <c r="F37" i="2"/>
  <c r="F41" i="2"/>
  <c r="F17" i="2"/>
  <c r="F10" i="2"/>
  <c r="F9" i="2"/>
  <c r="F28" i="2"/>
  <c r="F8" i="2"/>
  <c r="F26" i="2"/>
  <c r="F34" i="2"/>
  <c r="F12" i="2"/>
  <c r="F32" i="2"/>
  <c r="F42" i="2"/>
  <c r="F38" i="2"/>
  <c r="F3" i="2"/>
  <c r="F2" i="2"/>
  <c r="F6" i="2"/>
  <c r="F33" i="2"/>
  <c r="F18" i="2"/>
  <c r="F36" i="2"/>
  <c r="F11" i="2"/>
  <c r="F40" i="2"/>
  <c r="F31" i="2"/>
  <c r="G107" i="16"/>
  <c r="F133" i="16"/>
  <c r="F132" i="16"/>
  <c r="F131" i="16"/>
  <c r="G113" i="16"/>
  <c r="F105" i="16"/>
  <c r="F134" i="16"/>
  <c r="G116" i="16"/>
  <c r="F130" i="16"/>
  <c r="F120" i="16"/>
  <c r="F136" i="16"/>
  <c r="F125" i="16"/>
  <c r="F112" i="16"/>
  <c r="F111" i="16"/>
  <c r="G111" i="16" s="1"/>
  <c r="F109" i="16"/>
  <c r="H6" i="16"/>
  <c r="T5" i="16"/>
  <c r="G140" i="16" l="1"/>
  <c r="G122" i="16"/>
  <c r="G134" i="16"/>
  <c r="G120" i="16"/>
  <c r="G124" i="16"/>
  <c r="G130" i="16"/>
  <c r="G114" i="16"/>
  <c r="H114" i="16" s="1"/>
  <c r="G128" i="16"/>
  <c r="G144" i="16"/>
  <c r="G142" i="16"/>
  <c r="G137" i="16"/>
  <c r="H137" i="16" s="1"/>
  <c r="G104" i="16"/>
  <c r="G105" i="16"/>
  <c r="G121" i="16"/>
  <c r="G28" i="2"/>
  <c r="G16" i="2"/>
  <c r="G38" i="2"/>
  <c r="G17" i="2"/>
  <c r="G32" i="2"/>
  <c r="G18" i="2"/>
  <c r="G35" i="2"/>
  <c r="G31" i="2"/>
  <c r="G8" i="2"/>
  <c r="G36" i="2"/>
  <c r="G6" i="2"/>
  <c r="G34" i="2"/>
  <c r="G15" i="2"/>
  <c r="G7" i="2"/>
  <c r="G4" i="2"/>
  <c r="G10" i="2"/>
  <c r="G2" i="2"/>
  <c r="G33" i="2"/>
  <c r="G39" i="2"/>
  <c r="G42" i="2"/>
  <c r="G11" i="2"/>
  <c r="G9" i="2"/>
  <c r="G43" i="2"/>
  <c r="G27" i="2"/>
  <c r="G26" i="2"/>
  <c r="G30" i="2"/>
  <c r="G40" i="2"/>
  <c r="G37" i="2"/>
  <c r="G12" i="2"/>
  <c r="G3" i="2"/>
  <c r="G41" i="2"/>
  <c r="G13" i="2"/>
  <c r="H107" i="16"/>
  <c r="H142" i="16"/>
  <c r="G131" i="16"/>
  <c r="H131" i="16" s="1"/>
  <c r="G119" i="16"/>
  <c r="G135" i="16"/>
  <c r="G115" i="16"/>
  <c r="G141" i="16"/>
  <c r="G117" i="16"/>
  <c r="G123" i="16"/>
  <c r="G129" i="16"/>
  <c r="G126" i="16"/>
  <c r="G132" i="16"/>
  <c r="G127" i="16"/>
  <c r="G125" i="16"/>
  <c r="G139" i="16"/>
  <c r="G118" i="16"/>
  <c r="G109" i="16"/>
  <c r="G138" i="16"/>
  <c r="H138" i="16" s="1"/>
  <c r="G112" i="16"/>
  <c r="G133" i="16"/>
  <c r="G108" i="16"/>
  <c r="G136" i="16"/>
  <c r="G106" i="16"/>
  <c r="G110" i="16"/>
  <c r="I6" i="16"/>
  <c r="U5" i="16"/>
  <c r="H112" i="16" l="1"/>
  <c r="H118" i="16"/>
  <c r="H140" i="16"/>
  <c r="H129" i="16"/>
  <c r="H123" i="16"/>
  <c r="I123" i="16" s="1"/>
  <c r="H143" i="16"/>
  <c r="H116" i="16"/>
  <c r="H139" i="16"/>
  <c r="H120" i="16"/>
  <c r="H121" i="16"/>
  <c r="H105" i="16"/>
  <c r="H124" i="16"/>
  <c r="H130" i="16"/>
  <c r="H141" i="16"/>
  <c r="H106" i="16"/>
  <c r="H135" i="16"/>
  <c r="H122" i="16"/>
  <c r="I122" i="16" s="1"/>
  <c r="H119" i="16"/>
  <c r="I119" i="16" s="1"/>
  <c r="H125" i="16"/>
  <c r="I125" i="16" s="1"/>
  <c r="H111" i="16"/>
  <c r="H128" i="16"/>
  <c r="I107" i="16"/>
  <c r="H127" i="16"/>
  <c r="I127" i="16" s="1"/>
  <c r="H132" i="16"/>
  <c r="H126" i="16"/>
  <c r="H109" i="16"/>
  <c r="H136" i="16"/>
  <c r="H103" i="16"/>
  <c r="H110" i="16"/>
  <c r="H113" i="16"/>
  <c r="H104" i="16"/>
  <c r="H115" i="16"/>
  <c r="H134" i="16"/>
  <c r="I134" i="16" s="1"/>
  <c r="I105" i="16"/>
  <c r="H117" i="16"/>
  <c r="I117" i="16" s="1"/>
  <c r="H17" i="2"/>
  <c r="H13" i="2"/>
  <c r="H31" i="2"/>
  <c r="H33" i="2"/>
  <c r="H4" i="2"/>
  <c r="H34" i="2"/>
  <c r="H16" i="2"/>
  <c r="H36" i="2"/>
  <c r="H7" i="2"/>
  <c r="H38" i="2"/>
  <c r="H12" i="2"/>
  <c r="H9" i="2"/>
  <c r="H27" i="2"/>
  <c r="H11" i="2"/>
  <c r="H39" i="2"/>
  <c r="H42" i="2"/>
  <c r="H6" i="2"/>
  <c r="H26" i="2"/>
  <c r="H32" i="2"/>
  <c r="H2" i="2"/>
  <c r="H3" i="2"/>
  <c r="H43" i="2"/>
  <c r="H28" i="2"/>
  <c r="H41" i="2"/>
  <c r="H8" i="2"/>
  <c r="H18" i="2"/>
  <c r="H15" i="2"/>
  <c r="H30" i="2"/>
  <c r="H35" i="2"/>
  <c r="H37" i="2"/>
  <c r="H40" i="2"/>
  <c r="H10" i="2"/>
  <c r="H108" i="16"/>
  <c r="H133" i="16"/>
  <c r="H144" i="16"/>
  <c r="J6" i="16"/>
  <c r="V5" i="16"/>
  <c r="I109" i="16" l="1"/>
  <c r="I114" i="16"/>
  <c r="J114" i="16" s="1"/>
  <c r="I129" i="16"/>
  <c r="I136" i="16"/>
  <c r="I137" i="16"/>
  <c r="I131" i="16"/>
  <c r="I132" i="16"/>
  <c r="I39" i="2"/>
  <c r="I10" i="2"/>
  <c r="I4" i="2"/>
  <c r="I31" i="2"/>
  <c r="I11" i="2"/>
  <c r="I2" i="2"/>
  <c r="I38" i="2"/>
  <c r="I8" i="2"/>
  <c r="I30" i="2"/>
  <c r="I34" i="2"/>
  <c r="I17" i="2"/>
  <c r="I37" i="2"/>
  <c r="I27" i="2"/>
  <c r="I13" i="2"/>
  <c r="I3" i="2"/>
  <c r="I43" i="2"/>
  <c r="I12" i="2"/>
  <c r="I7" i="2"/>
  <c r="I16" i="2"/>
  <c r="I6" i="2"/>
  <c r="I36" i="2"/>
  <c r="I42" i="2"/>
  <c r="I32" i="2"/>
  <c r="I41" i="2"/>
  <c r="I33" i="2"/>
  <c r="I15" i="2"/>
  <c r="I18" i="2"/>
  <c r="I28" i="2"/>
  <c r="I35" i="2"/>
  <c r="I9" i="2"/>
  <c r="I40" i="2"/>
  <c r="I26" i="2"/>
  <c r="I115" i="16"/>
  <c r="I130" i="16"/>
  <c r="I106" i="16"/>
  <c r="I143" i="16"/>
  <c r="I104" i="16"/>
  <c r="J104" i="16" s="1"/>
  <c r="I120" i="16"/>
  <c r="J120" i="16" s="1"/>
  <c r="I113" i="16"/>
  <c r="J113" i="16" s="1"/>
  <c r="I128" i="16"/>
  <c r="J128" i="16" s="1"/>
  <c r="I110" i="16"/>
  <c r="J110" i="16" s="1"/>
  <c r="I121" i="16"/>
  <c r="J121" i="16" s="1"/>
  <c r="I139" i="16"/>
  <c r="I135" i="16"/>
  <c r="I124" i="16"/>
  <c r="I140" i="16"/>
  <c r="I112" i="16"/>
  <c r="I138" i="16"/>
  <c r="I111" i="16"/>
  <c r="I144" i="16"/>
  <c r="I133" i="16"/>
  <c r="I103" i="16"/>
  <c r="I142" i="16"/>
  <c r="I126" i="16"/>
  <c r="J126" i="16" s="1"/>
  <c r="I116" i="16"/>
  <c r="I108" i="16"/>
  <c r="I141" i="16"/>
  <c r="I118" i="16"/>
  <c r="K6" i="16"/>
  <c r="W5" i="16"/>
  <c r="J107" i="16" l="1"/>
  <c r="K107" i="16" s="1"/>
  <c r="J144" i="16"/>
  <c r="J103" i="16"/>
  <c r="J111" i="16"/>
  <c r="J112" i="16"/>
  <c r="J139" i="16"/>
  <c r="J125" i="16"/>
  <c r="J115" i="16"/>
  <c r="K115" i="16" s="1"/>
  <c r="J142" i="16"/>
  <c r="J133" i="16"/>
  <c r="J127" i="16"/>
  <c r="J105" i="16"/>
  <c r="J109" i="16"/>
  <c r="J136" i="16"/>
  <c r="J117" i="16"/>
  <c r="J122" i="16"/>
  <c r="J119" i="16"/>
  <c r="J118" i="16"/>
  <c r="J106" i="16"/>
  <c r="K106" i="16" s="1"/>
  <c r="J130" i="16"/>
  <c r="J140" i="16"/>
  <c r="J141" i="16"/>
  <c r="J124" i="16"/>
  <c r="J132" i="16"/>
  <c r="J134" i="16"/>
  <c r="J137" i="16"/>
  <c r="J108" i="16"/>
  <c r="K108" i="16" s="1"/>
  <c r="J135" i="16"/>
  <c r="K135" i="16" s="1"/>
  <c r="J27" i="2"/>
  <c r="J31" i="2"/>
  <c r="J42" i="2"/>
  <c r="J40" i="2"/>
  <c r="J4" i="2"/>
  <c r="J43" i="2"/>
  <c r="J17" i="2"/>
  <c r="J10" i="2"/>
  <c r="J12" i="2"/>
  <c r="J33" i="2"/>
  <c r="J37" i="2"/>
  <c r="J28" i="2"/>
  <c r="J9" i="2"/>
  <c r="J38" i="2"/>
  <c r="J8" i="2"/>
  <c r="J15" i="2"/>
  <c r="J13" i="2"/>
  <c r="J39" i="2"/>
  <c r="J11" i="2"/>
  <c r="J36" i="2"/>
  <c r="J16" i="2"/>
  <c r="J35" i="2"/>
  <c r="J26" i="2"/>
  <c r="J41" i="2"/>
  <c r="J7" i="2"/>
  <c r="J2" i="2"/>
  <c r="J6" i="2"/>
  <c r="J34" i="2"/>
  <c r="J3" i="2"/>
  <c r="J30" i="2"/>
  <c r="J32" i="2"/>
  <c r="J18" i="2"/>
  <c r="K121" i="16"/>
  <c r="J138" i="16"/>
  <c r="K138" i="16" s="1"/>
  <c r="J143" i="16"/>
  <c r="K143" i="16" s="1"/>
  <c r="J123" i="16"/>
  <c r="K123" i="16" s="1"/>
  <c r="J116" i="16"/>
  <c r="K116" i="16" s="1"/>
  <c r="J129" i="16"/>
  <c r="J131" i="16"/>
  <c r="L6" i="16"/>
  <c r="X5" i="16"/>
  <c r="K140" i="16" l="1"/>
  <c r="K105" i="16"/>
  <c r="K124" i="16"/>
  <c r="K130" i="16"/>
  <c r="K127" i="16"/>
  <c r="K113" i="16"/>
  <c r="K139" i="16"/>
  <c r="K103" i="16"/>
  <c r="L103" i="16" s="1"/>
  <c r="K117" i="16"/>
  <c r="L117" i="16" s="1"/>
  <c r="K111" i="16"/>
  <c r="K142" i="16"/>
  <c r="K132" i="16"/>
  <c r="L132" i="16" s="1"/>
  <c r="K6" i="2"/>
  <c r="K41" i="2"/>
  <c r="K33" i="2"/>
  <c r="K30" i="2"/>
  <c r="K17" i="2"/>
  <c r="K37" i="2"/>
  <c r="K12" i="2"/>
  <c r="K13" i="2"/>
  <c r="K3" i="2"/>
  <c r="K32" i="2"/>
  <c r="K2" i="2"/>
  <c r="K40" i="2"/>
  <c r="K11" i="2"/>
  <c r="K9" i="2"/>
  <c r="K27" i="2"/>
  <c r="K26" i="2"/>
  <c r="K7" i="2"/>
  <c r="K39" i="2"/>
  <c r="K42" i="2"/>
  <c r="K34" i="2"/>
  <c r="K15" i="2"/>
  <c r="K43" i="2"/>
  <c r="K16" i="2"/>
  <c r="K10" i="2"/>
  <c r="K38" i="2"/>
  <c r="K8" i="2"/>
  <c r="K36" i="2"/>
  <c r="K18" i="2"/>
  <c r="K35" i="2"/>
  <c r="K28" i="2"/>
  <c r="K31" i="2"/>
  <c r="K4" i="2"/>
  <c r="K141" i="16"/>
  <c r="K118" i="16"/>
  <c r="K137" i="16"/>
  <c r="K119" i="16"/>
  <c r="K134" i="16"/>
  <c r="L134" i="16" s="1"/>
  <c r="K114" i="16"/>
  <c r="K120" i="16"/>
  <c r="K122" i="16"/>
  <c r="K125" i="16"/>
  <c r="K131" i="16"/>
  <c r="K133" i="16"/>
  <c r="K126" i="16"/>
  <c r="K128" i="16"/>
  <c r="K112" i="16"/>
  <c r="K110" i="16"/>
  <c r="K129" i="16"/>
  <c r="K109" i="16"/>
  <c r="L109" i="16" s="1"/>
  <c r="K104" i="16"/>
  <c r="L123" i="16"/>
  <c r="K144" i="16"/>
  <c r="K136" i="16"/>
  <c r="M6" i="16"/>
  <c r="Y5" i="16"/>
  <c r="L125" i="16" l="1"/>
  <c r="L116" i="16"/>
  <c r="L142" i="16"/>
  <c r="M142" i="16" s="1"/>
  <c r="L143" i="16"/>
  <c r="L118" i="16"/>
  <c r="L104" i="16"/>
  <c r="M104" i="16" s="1"/>
  <c r="L111" i="16"/>
  <c r="L115" i="16"/>
  <c r="L130" i="16"/>
  <c r="L114" i="16"/>
  <c r="L121" i="16"/>
  <c r="M121" i="16" s="1"/>
  <c r="L131" i="16"/>
  <c r="L122" i="16"/>
  <c r="L144" i="16"/>
  <c r="L135" i="16"/>
  <c r="L105" i="16"/>
  <c r="L28" i="2"/>
  <c r="L41" i="2"/>
  <c r="L9" i="2"/>
  <c r="L26" i="2"/>
  <c r="L4" i="2"/>
  <c r="L40" i="2"/>
  <c r="L7" i="2"/>
  <c r="L33" i="2"/>
  <c r="L27" i="2"/>
  <c r="L6" i="2"/>
  <c r="L34" i="2"/>
  <c r="L39" i="2"/>
  <c r="L35" i="2"/>
  <c r="L42" i="2"/>
  <c r="L3" i="2"/>
  <c r="L15" i="2"/>
  <c r="L36" i="2"/>
  <c r="L38" i="2"/>
  <c r="L43" i="2"/>
  <c r="L10" i="2"/>
  <c r="L30" i="2"/>
  <c r="L12" i="2"/>
  <c r="L32" i="2"/>
  <c r="L11" i="2"/>
  <c r="L18" i="2"/>
  <c r="L8" i="2"/>
  <c r="L16" i="2"/>
  <c r="L13" i="2"/>
  <c r="L37" i="2"/>
  <c r="L2" i="2"/>
  <c r="L17" i="2"/>
  <c r="L31" i="2"/>
  <c r="M117" i="16"/>
  <c r="L112" i="16"/>
  <c r="L129" i="16"/>
  <c r="L140" i="16"/>
  <c r="L137" i="16"/>
  <c r="L108" i="16"/>
  <c r="L126" i="16"/>
  <c r="L139" i="16"/>
  <c r="L136" i="16"/>
  <c r="L133" i="16"/>
  <c r="L138" i="16"/>
  <c r="L120" i="16"/>
  <c r="L119" i="16"/>
  <c r="L128" i="16"/>
  <c r="M118" i="16"/>
  <c r="L124" i="16"/>
  <c r="L141" i="16"/>
  <c r="M122" i="16"/>
  <c r="L127" i="16"/>
  <c r="L106" i="16"/>
  <c r="L110" i="16"/>
  <c r="L113" i="16"/>
  <c r="L107" i="16"/>
  <c r="N6" i="16"/>
  <c r="Z5" i="16"/>
  <c r="M138" i="16" l="1"/>
  <c r="M136" i="16"/>
  <c r="M114" i="16"/>
  <c r="M132" i="16"/>
  <c r="M120" i="16"/>
  <c r="M123" i="16"/>
  <c r="M131" i="16"/>
  <c r="M137" i="16"/>
  <c r="M143" i="16"/>
  <c r="M106" i="16"/>
  <c r="M140" i="16"/>
  <c r="N140" i="16" s="1"/>
  <c r="M141" i="16"/>
  <c r="M127" i="16"/>
  <c r="N127" i="16" s="1"/>
  <c r="M129" i="16"/>
  <c r="N129" i="16" s="1"/>
  <c r="M124" i="16"/>
  <c r="M115" i="16"/>
  <c r="M112" i="16"/>
  <c r="M130" i="16"/>
  <c r="M109" i="16"/>
  <c r="M133" i="16"/>
  <c r="M103" i="16"/>
  <c r="M107" i="16"/>
  <c r="M113" i="16"/>
  <c r="M116" i="16"/>
  <c r="M125" i="16"/>
  <c r="M128" i="16"/>
  <c r="M119" i="16"/>
  <c r="M111" i="16"/>
  <c r="M144" i="16"/>
  <c r="N144" i="16" s="1"/>
  <c r="M139" i="16"/>
  <c r="N139" i="16" s="1"/>
  <c r="M134" i="16"/>
  <c r="M126" i="16"/>
  <c r="M135" i="16"/>
  <c r="M7" i="2"/>
  <c r="M18" i="2"/>
  <c r="M34" i="2"/>
  <c r="M38" i="2"/>
  <c r="M43" i="2"/>
  <c r="M41" i="2"/>
  <c r="M11" i="2"/>
  <c r="M31" i="2"/>
  <c r="M28" i="2"/>
  <c r="M35" i="2"/>
  <c r="M42" i="2"/>
  <c r="M12" i="2"/>
  <c r="M32" i="2"/>
  <c r="M4" i="2"/>
  <c r="M36" i="2"/>
  <c r="M33" i="2"/>
  <c r="M6" i="2"/>
  <c r="M30" i="2"/>
  <c r="M40" i="2"/>
  <c r="M9" i="2"/>
  <c r="M13" i="2"/>
  <c r="M39" i="2"/>
  <c r="M26" i="2"/>
  <c r="M3" i="2"/>
  <c r="M37" i="2"/>
  <c r="M2" i="2"/>
  <c r="M15" i="2"/>
  <c r="M10" i="2"/>
  <c r="M8" i="2"/>
  <c r="M17" i="2"/>
  <c r="M16" i="2"/>
  <c r="M27" i="2"/>
  <c r="M110" i="16"/>
  <c r="M108" i="16"/>
  <c r="M105" i="16"/>
  <c r="O6" i="16"/>
  <c r="AA5" i="16"/>
  <c r="N122" i="16" l="1"/>
  <c r="O122" i="16" s="1"/>
  <c r="N108" i="16"/>
  <c r="O108" i="16" s="1"/>
  <c r="N126" i="16"/>
  <c r="N135" i="16"/>
  <c r="N138" i="16"/>
  <c r="N119" i="16"/>
  <c r="N136" i="16"/>
  <c r="N110" i="16"/>
  <c r="N107" i="16"/>
  <c r="N134" i="16"/>
  <c r="N103" i="16"/>
  <c r="N111" i="16"/>
  <c r="O111" i="16" s="1"/>
  <c r="N133" i="16"/>
  <c r="N142" i="16"/>
  <c r="N123" i="16"/>
  <c r="N121" i="16"/>
  <c r="N109" i="16"/>
  <c r="O109" i="16" s="1"/>
  <c r="N128" i="16"/>
  <c r="O128" i="16" s="1"/>
  <c r="N104" i="16"/>
  <c r="N118" i="16"/>
  <c r="N137" i="16"/>
  <c r="N120" i="16"/>
  <c r="N132" i="16"/>
  <c r="O132" i="16" s="1"/>
  <c r="N130" i="16"/>
  <c r="N112" i="16"/>
  <c r="N125" i="16"/>
  <c r="N115" i="16"/>
  <c r="N105" i="16"/>
  <c r="O105" i="16" s="1"/>
  <c r="N131" i="16"/>
  <c r="N124" i="16"/>
  <c r="O124" i="16" s="1"/>
  <c r="N117" i="16"/>
  <c r="O117" i="16" s="1"/>
  <c r="O127" i="16"/>
  <c r="N143" i="16"/>
  <c r="O143" i="16" s="1"/>
  <c r="N116" i="16"/>
  <c r="O116" i="16" s="1"/>
  <c r="N106" i="16"/>
  <c r="O106" i="16" s="1"/>
  <c r="N17" i="2"/>
  <c r="N26" i="2"/>
  <c r="N27" i="2"/>
  <c r="N36" i="2"/>
  <c r="N4" i="2"/>
  <c r="N16" i="2"/>
  <c r="N6" i="2"/>
  <c r="N32" i="2"/>
  <c r="N15" i="2"/>
  <c r="N37" i="2"/>
  <c r="N28" i="2"/>
  <c r="N39" i="2"/>
  <c r="N33" i="2"/>
  <c r="N35" i="2"/>
  <c r="N12" i="2"/>
  <c r="N2" i="2"/>
  <c r="N31" i="2"/>
  <c r="N38" i="2"/>
  <c r="N7" i="2"/>
  <c r="N18" i="2"/>
  <c r="N8" i="2"/>
  <c r="N42" i="2"/>
  <c r="N13" i="2"/>
  <c r="N41" i="2"/>
  <c r="N34" i="2"/>
  <c r="N43" i="2"/>
  <c r="N3" i="2"/>
  <c r="N30" i="2"/>
  <c r="N11" i="2"/>
  <c r="N9" i="2"/>
  <c r="N40" i="2"/>
  <c r="N10" i="2"/>
  <c r="N141" i="16"/>
  <c r="N113" i="16"/>
  <c r="O113" i="16" s="1"/>
  <c r="N114" i="16"/>
  <c r="P6" i="16"/>
  <c r="AB5" i="16"/>
  <c r="O138" i="16" l="1"/>
  <c r="O144" i="16"/>
  <c r="O139" i="16"/>
  <c r="O120" i="16"/>
  <c r="O119" i="16"/>
  <c r="O137" i="16"/>
  <c r="O129" i="16"/>
  <c r="O104" i="16"/>
  <c r="O110" i="16"/>
  <c r="O107" i="16"/>
  <c r="O131" i="16"/>
  <c r="O123" i="16"/>
  <c r="O142" i="16"/>
  <c r="O118" i="16"/>
  <c r="P108" i="16"/>
  <c r="O114" i="16"/>
  <c r="P114" i="16" s="1"/>
  <c r="O115" i="16"/>
  <c r="O133" i="16"/>
  <c r="P122" i="16"/>
  <c r="O140" i="16"/>
  <c r="P140" i="16" s="1"/>
  <c r="O136" i="16"/>
  <c r="O112" i="16"/>
  <c r="O103" i="16"/>
  <c r="O126" i="16"/>
  <c r="O135" i="16"/>
  <c r="O121" i="16"/>
  <c r="O141" i="16"/>
  <c r="P141" i="16" s="1"/>
  <c r="O125" i="16"/>
  <c r="O10" i="2"/>
  <c r="O17" i="2"/>
  <c r="O42" i="2"/>
  <c r="O9" i="2"/>
  <c r="O39" i="2"/>
  <c r="O12" i="2"/>
  <c r="O8" i="2"/>
  <c r="O32" i="2"/>
  <c r="O31" i="2"/>
  <c r="O41" i="2"/>
  <c r="O18" i="2"/>
  <c r="O36" i="2"/>
  <c r="O16" i="2"/>
  <c r="O26" i="2"/>
  <c r="O13" i="2"/>
  <c r="O4" i="2"/>
  <c r="O7" i="2"/>
  <c r="O15" i="2"/>
  <c r="O37" i="2"/>
  <c r="O33" i="2"/>
  <c r="O28" i="2"/>
  <c r="O43" i="2"/>
  <c r="O27" i="2"/>
  <c r="O6" i="2"/>
  <c r="O34" i="2"/>
  <c r="O38" i="2"/>
  <c r="O35" i="2"/>
  <c r="O40" i="2"/>
  <c r="O30" i="2"/>
  <c r="O3" i="2"/>
  <c r="O2" i="2"/>
  <c r="O11" i="2"/>
  <c r="O130" i="16"/>
  <c r="O134" i="16"/>
  <c r="P134" i="16" s="1"/>
  <c r="Q6" i="16"/>
  <c r="AC5" i="16"/>
  <c r="P142" i="16" l="1"/>
  <c r="P135" i="16"/>
  <c r="Q135" i="16" s="1"/>
  <c r="P144" i="16"/>
  <c r="P117" i="16"/>
  <c r="Q117" i="16" s="1"/>
  <c r="P121" i="16"/>
  <c r="P109" i="16"/>
  <c r="P107" i="16"/>
  <c r="P143" i="16"/>
  <c r="P126" i="16"/>
  <c r="Q126" i="16" s="1"/>
  <c r="P138" i="16"/>
  <c r="P112" i="16"/>
  <c r="P128" i="16"/>
  <c r="P118" i="16"/>
  <c r="Q118" i="16" s="1"/>
  <c r="P111" i="16"/>
  <c r="P106" i="16"/>
  <c r="P136" i="16"/>
  <c r="P123" i="16"/>
  <c r="P110" i="16"/>
  <c r="P130" i="16"/>
  <c r="P120" i="16"/>
  <c r="P104" i="16"/>
  <c r="P124" i="16"/>
  <c r="Q124" i="16" s="1"/>
  <c r="P127" i="16"/>
  <c r="P103" i="16"/>
  <c r="P139" i="16"/>
  <c r="Q134" i="16"/>
  <c r="P133" i="16"/>
  <c r="P129" i="16"/>
  <c r="P137" i="16"/>
  <c r="P119" i="16"/>
  <c r="P105" i="16"/>
  <c r="P116" i="16"/>
  <c r="P131" i="16"/>
  <c r="P41" i="2"/>
  <c r="P16" i="2"/>
  <c r="P30" i="2"/>
  <c r="P33" i="2"/>
  <c r="P8" i="2"/>
  <c r="P2" i="2"/>
  <c r="P34" i="2"/>
  <c r="P11" i="2"/>
  <c r="P6" i="2"/>
  <c r="P4" i="2"/>
  <c r="P28" i="2"/>
  <c r="P26" i="2"/>
  <c r="P38" i="2"/>
  <c r="P13" i="2"/>
  <c r="P9" i="2"/>
  <c r="P7" i="2"/>
  <c r="P43" i="2"/>
  <c r="P36" i="2"/>
  <c r="P42" i="2"/>
  <c r="P31" i="2"/>
  <c r="P18" i="2"/>
  <c r="P32" i="2"/>
  <c r="P39" i="2"/>
  <c r="P27" i="2"/>
  <c r="P37" i="2"/>
  <c r="P3" i="2"/>
  <c r="P17" i="2"/>
  <c r="P12" i="2"/>
  <c r="P15" i="2"/>
  <c r="P35" i="2"/>
  <c r="P10" i="2"/>
  <c r="P40" i="2"/>
  <c r="P115" i="16"/>
  <c r="P125" i="16"/>
  <c r="P113" i="16"/>
  <c r="P132" i="16"/>
  <c r="R6" i="16"/>
  <c r="AD5" i="16"/>
  <c r="Q103" i="16" l="1"/>
  <c r="Q144" i="16"/>
  <c r="Q130" i="16"/>
  <c r="Q131" i="16"/>
  <c r="Q114" i="16"/>
  <c r="Q110" i="16"/>
  <c r="Q108" i="16"/>
  <c r="Q109" i="16"/>
  <c r="Q119" i="16"/>
  <c r="Q137" i="16"/>
  <c r="R137" i="16" s="1"/>
  <c r="Q127" i="16"/>
  <c r="Q141" i="16"/>
  <c r="Q116" i="16"/>
  <c r="Q120" i="16"/>
  <c r="R120" i="16" s="1"/>
  <c r="Q105" i="16"/>
  <c r="Q129" i="16"/>
  <c r="Q133" i="16"/>
  <c r="Q122" i="16"/>
  <c r="Q113" i="16"/>
  <c r="Q107" i="16"/>
  <c r="R107" i="16" s="1"/>
  <c r="Q128" i="16"/>
  <c r="R128" i="16" s="1"/>
  <c r="Q142" i="16"/>
  <c r="Q41" i="2"/>
  <c r="Q16" i="2"/>
  <c r="Q11" i="2"/>
  <c r="Q28" i="2"/>
  <c r="Q15" i="2"/>
  <c r="Q4" i="2"/>
  <c r="Q35" i="2"/>
  <c r="Q31" i="2"/>
  <c r="Q18" i="2"/>
  <c r="Q30" i="2"/>
  <c r="Q8" i="2"/>
  <c r="Q6" i="2"/>
  <c r="Q42" i="2"/>
  <c r="Q26" i="2"/>
  <c r="Q2" i="2"/>
  <c r="Q36" i="2"/>
  <c r="Q39" i="2"/>
  <c r="Q27" i="2"/>
  <c r="Q40" i="2"/>
  <c r="Q33" i="2"/>
  <c r="Q13" i="2"/>
  <c r="Q38" i="2"/>
  <c r="Q7" i="2"/>
  <c r="Q37" i="2"/>
  <c r="Q10" i="2"/>
  <c r="Q34" i="2"/>
  <c r="Q9" i="2"/>
  <c r="Q3" i="2"/>
  <c r="Q12" i="2"/>
  <c r="Q17" i="2"/>
  <c r="Q32" i="2"/>
  <c r="Q43" i="2"/>
  <c r="Q121" i="16"/>
  <c r="Q104" i="16"/>
  <c r="Q140" i="16"/>
  <c r="Q132" i="16"/>
  <c r="Q143" i="16"/>
  <c r="Q125" i="16"/>
  <c r="Q111" i="16"/>
  <c r="Q123" i="16"/>
  <c r="Q138" i="16"/>
  <c r="Q115" i="16"/>
  <c r="Q112" i="16"/>
  <c r="Q136" i="16"/>
  <c r="Q139" i="16"/>
  <c r="Q106" i="16"/>
  <c r="R106" i="16" s="1"/>
  <c r="S6" i="16"/>
  <c r="AE5" i="16"/>
  <c r="R110" i="16" l="1"/>
  <c r="R132" i="16"/>
  <c r="R125" i="16"/>
  <c r="R142" i="16"/>
  <c r="R115" i="16"/>
  <c r="R134" i="16"/>
  <c r="R114" i="16"/>
  <c r="S114" i="16" s="1"/>
  <c r="R122" i="16"/>
  <c r="S122" i="16" s="1"/>
  <c r="R138" i="16"/>
  <c r="R133" i="16"/>
  <c r="R117" i="16"/>
  <c r="S117" i="16" s="1"/>
  <c r="R129" i="16"/>
  <c r="R108" i="16"/>
  <c r="R103" i="16"/>
  <c r="S103" i="16" s="1"/>
  <c r="R123" i="16"/>
  <c r="R140" i="16"/>
  <c r="S140" i="16" s="1"/>
  <c r="R144" i="16"/>
  <c r="S144" i="16" s="1"/>
  <c r="R121" i="16"/>
  <c r="S121" i="16" s="1"/>
  <c r="R118" i="16"/>
  <c r="R143" i="16"/>
  <c r="R127" i="16"/>
  <c r="R111" i="16"/>
  <c r="R109" i="16"/>
  <c r="R119" i="16"/>
  <c r="S137" i="16"/>
  <c r="R130" i="16"/>
  <c r="R141" i="16"/>
  <c r="R124" i="16"/>
  <c r="R105" i="16"/>
  <c r="R40" i="2"/>
  <c r="R12" i="2"/>
  <c r="R17" i="2"/>
  <c r="R27" i="2"/>
  <c r="R37" i="2"/>
  <c r="R41" i="2"/>
  <c r="R4" i="2"/>
  <c r="R11" i="2"/>
  <c r="R2" i="2"/>
  <c r="R28" i="2"/>
  <c r="R10" i="2"/>
  <c r="R7" i="2"/>
  <c r="R34" i="2"/>
  <c r="R8" i="2"/>
  <c r="R26" i="2"/>
  <c r="R15" i="2"/>
  <c r="R35" i="2"/>
  <c r="R39" i="2"/>
  <c r="R30" i="2"/>
  <c r="R9" i="2"/>
  <c r="R42" i="2"/>
  <c r="R32" i="2"/>
  <c r="R33" i="2"/>
  <c r="R18" i="2"/>
  <c r="R36" i="2"/>
  <c r="R6" i="2"/>
  <c r="R13" i="2"/>
  <c r="R3" i="2"/>
  <c r="R31" i="2"/>
  <c r="R38" i="2"/>
  <c r="R43" i="2"/>
  <c r="R16" i="2"/>
  <c r="R113" i="16"/>
  <c r="S113" i="16" s="1"/>
  <c r="R136" i="16"/>
  <c r="S136" i="16" s="1"/>
  <c r="R116" i="16"/>
  <c r="R131" i="16"/>
  <c r="R104" i="16"/>
  <c r="R139" i="16"/>
  <c r="R112" i="16"/>
  <c r="R135" i="16"/>
  <c r="R126" i="16"/>
  <c r="T6" i="16"/>
  <c r="AF5" i="16"/>
  <c r="S116" i="16" l="1"/>
  <c r="S141" i="16"/>
  <c r="S127" i="16"/>
  <c r="S132" i="16"/>
  <c r="T132" i="16" s="1"/>
  <c r="S112" i="16"/>
  <c r="S139" i="16"/>
  <c r="S109" i="16"/>
  <c r="S110" i="16"/>
  <c r="S104" i="16"/>
  <c r="S131" i="16"/>
  <c r="S119" i="16"/>
  <c r="S129" i="16"/>
  <c r="S135" i="16"/>
  <c r="S126" i="16"/>
  <c r="S143" i="16"/>
  <c r="T143" i="16" s="1"/>
  <c r="S120" i="16"/>
  <c r="S118" i="16"/>
  <c r="T118" i="16" s="1"/>
  <c r="S142" i="16"/>
  <c r="S115" i="16"/>
  <c r="S105" i="16"/>
  <c r="S125" i="16"/>
  <c r="S111" i="16"/>
  <c r="S133" i="16"/>
  <c r="S108" i="16"/>
  <c r="S2" i="2"/>
  <c r="S39" i="2"/>
  <c r="S40" i="2"/>
  <c r="S28" i="2"/>
  <c r="S41" i="2"/>
  <c r="S6" i="2"/>
  <c r="S33" i="2"/>
  <c r="S12" i="2"/>
  <c r="S30" i="2"/>
  <c r="S7" i="2"/>
  <c r="S26" i="2"/>
  <c r="S34" i="2"/>
  <c r="S13" i="2"/>
  <c r="S38" i="2"/>
  <c r="S3" i="2"/>
  <c r="S43" i="2"/>
  <c r="S8" i="2"/>
  <c r="S17" i="2"/>
  <c r="S18" i="2"/>
  <c r="S9" i="2"/>
  <c r="S37" i="2"/>
  <c r="S27" i="2"/>
  <c r="S10" i="2"/>
  <c r="S4" i="2"/>
  <c r="S15" i="2"/>
  <c r="S11" i="2"/>
  <c r="S42" i="2"/>
  <c r="S32" i="2"/>
  <c r="S16" i="2"/>
  <c r="S36" i="2"/>
  <c r="S31" i="2"/>
  <c r="S35" i="2"/>
  <c r="S130" i="16"/>
  <c r="S123" i="16"/>
  <c r="S107" i="16"/>
  <c r="S138" i="16"/>
  <c r="S128" i="16"/>
  <c r="S124" i="16"/>
  <c r="S106" i="16"/>
  <c r="S134" i="16"/>
  <c r="T134" i="16" s="1"/>
  <c r="U6" i="16"/>
  <c r="T114" i="16" l="1"/>
  <c r="T135" i="16"/>
  <c r="U135" i="16" s="1"/>
  <c r="T123" i="16"/>
  <c r="U123" i="16" s="1"/>
  <c r="T130" i="16"/>
  <c r="T144" i="16"/>
  <c r="T120" i="16"/>
  <c r="T127" i="16"/>
  <c r="U127" i="16" s="1"/>
  <c r="T108" i="16"/>
  <c r="T113" i="16"/>
  <c r="T107" i="16"/>
  <c r="T112" i="16"/>
  <c r="T105" i="16"/>
  <c r="T122" i="16"/>
  <c r="T131" i="16"/>
  <c r="T115" i="16"/>
  <c r="U115" i="16" s="1"/>
  <c r="T140" i="16"/>
  <c r="T133" i="16"/>
  <c r="T126" i="16"/>
  <c r="T141" i="16"/>
  <c r="T111" i="16"/>
  <c r="U111" i="16" s="1"/>
  <c r="T110" i="16"/>
  <c r="T129" i="16"/>
  <c r="T137" i="16"/>
  <c r="T139" i="16"/>
  <c r="T136" i="16"/>
  <c r="T125" i="16"/>
  <c r="T142" i="16"/>
  <c r="T109" i="16"/>
  <c r="T106" i="16"/>
  <c r="T124" i="16"/>
  <c r="U124" i="16" s="1"/>
  <c r="T121" i="16"/>
  <c r="T116" i="16"/>
  <c r="U118" i="16"/>
  <c r="U113" i="16"/>
  <c r="U131" i="16"/>
  <c r="T119" i="16"/>
  <c r="U119" i="16" s="1"/>
  <c r="T128" i="16"/>
  <c r="T103" i="16"/>
  <c r="T11" i="2"/>
  <c r="T16" i="2"/>
  <c r="T12" i="2"/>
  <c r="T10" i="2"/>
  <c r="T33" i="2"/>
  <c r="T35" i="2"/>
  <c r="T4" i="2"/>
  <c r="T30" i="2"/>
  <c r="T8" i="2"/>
  <c r="T42" i="2"/>
  <c r="T6" i="2"/>
  <c r="T27" i="2"/>
  <c r="T15" i="2"/>
  <c r="T32" i="2"/>
  <c r="T36" i="2"/>
  <c r="T17" i="2"/>
  <c r="T18" i="2"/>
  <c r="T39" i="2"/>
  <c r="T28" i="2"/>
  <c r="T13" i="2"/>
  <c r="T31" i="2"/>
  <c r="T38" i="2"/>
  <c r="T9" i="2"/>
  <c r="T40" i="2"/>
  <c r="T26" i="2"/>
  <c r="T34" i="2"/>
  <c r="T37" i="2"/>
  <c r="T41" i="2"/>
  <c r="T3" i="2"/>
  <c r="T2" i="2"/>
  <c r="T43" i="2"/>
  <c r="T7" i="2"/>
  <c r="T138" i="16"/>
  <c r="T104" i="16"/>
  <c r="T117" i="16"/>
  <c r="U117" i="16" s="1"/>
  <c r="V6" i="16"/>
  <c r="U134" i="16" l="1"/>
  <c r="U139" i="16"/>
  <c r="U103" i="16"/>
  <c r="U128" i="16"/>
  <c r="U129" i="16"/>
  <c r="U143" i="16"/>
  <c r="U114" i="16"/>
  <c r="U136" i="16"/>
  <c r="U137" i="16"/>
  <c r="U108" i="16"/>
  <c r="U132" i="16"/>
  <c r="U107" i="16"/>
  <c r="U110" i="16"/>
  <c r="U130" i="16"/>
  <c r="V111" i="16"/>
  <c r="U112" i="16"/>
  <c r="V112" i="16" s="1"/>
  <c r="U120" i="16"/>
  <c r="V120" i="16" s="1"/>
  <c r="U144" i="16"/>
  <c r="V144" i="16" s="1"/>
  <c r="U7" i="2"/>
  <c r="U31" i="2"/>
  <c r="U27" i="2"/>
  <c r="U38" i="2"/>
  <c r="U4" i="2"/>
  <c r="U41" i="2"/>
  <c r="U11" i="2"/>
  <c r="U10" i="2"/>
  <c r="U2" i="2"/>
  <c r="U8" i="2"/>
  <c r="U43" i="2"/>
  <c r="U37" i="2"/>
  <c r="U16" i="2"/>
  <c r="U13" i="2"/>
  <c r="U26" i="2"/>
  <c r="U33" i="2"/>
  <c r="U28" i="2"/>
  <c r="U12" i="2"/>
  <c r="U6" i="2"/>
  <c r="U15" i="2"/>
  <c r="U40" i="2"/>
  <c r="U30" i="2"/>
  <c r="U9" i="2"/>
  <c r="U18" i="2"/>
  <c r="U39" i="2"/>
  <c r="U34" i="2"/>
  <c r="U35" i="2"/>
  <c r="U42" i="2"/>
  <c r="U36" i="2"/>
  <c r="U3" i="2"/>
  <c r="U32" i="2"/>
  <c r="U17" i="2"/>
  <c r="U141" i="16"/>
  <c r="U122" i="16"/>
  <c r="U104" i="16"/>
  <c r="U109" i="16"/>
  <c r="U126" i="16"/>
  <c r="U116" i="16"/>
  <c r="V116" i="16" s="1"/>
  <c r="U121" i="16"/>
  <c r="V121" i="16" s="1"/>
  <c r="U105" i="16"/>
  <c r="V105" i="16" s="1"/>
  <c r="U106" i="16"/>
  <c r="U142" i="16"/>
  <c r="V142" i="16" s="1"/>
  <c r="U133" i="16"/>
  <c r="U138" i="16"/>
  <c r="U125" i="16"/>
  <c r="U140" i="16"/>
  <c r="W6" i="16"/>
  <c r="V106" i="16" l="1"/>
  <c r="V139" i="16"/>
  <c r="W139" i="16" s="1"/>
  <c r="V124" i="16"/>
  <c r="V107" i="16"/>
  <c r="V128" i="16"/>
  <c r="W128" i="16" s="1"/>
  <c r="V133" i="16"/>
  <c r="V130" i="16"/>
  <c r="V129" i="16"/>
  <c r="W129" i="16" s="1"/>
  <c r="V143" i="16"/>
  <c r="V126" i="16"/>
  <c r="V118" i="16"/>
  <c r="V136" i="16"/>
  <c r="V127" i="16"/>
  <c r="W120" i="16"/>
  <c r="V115" i="16"/>
  <c r="V114" i="16"/>
  <c r="V17" i="2"/>
  <c r="V32" i="2"/>
  <c r="V37" i="2"/>
  <c r="V4" i="2"/>
  <c r="V15" i="2"/>
  <c r="V39" i="2"/>
  <c r="V28" i="2"/>
  <c r="V40" i="2"/>
  <c r="V16" i="2"/>
  <c r="V35" i="2"/>
  <c r="V36" i="2"/>
  <c r="V3" i="2"/>
  <c r="V41" i="2"/>
  <c r="V7" i="2"/>
  <c r="V6" i="2"/>
  <c r="V42" i="2"/>
  <c r="V18" i="2"/>
  <c r="V12" i="2"/>
  <c r="V27" i="2"/>
  <c r="V38" i="2"/>
  <c r="V10" i="2"/>
  <c r="V26" i="2"/>
  <c r="V30" i="2"/>
  <c r="V33" i="2"/>
  <c r="V2" i="2"/>
  <c r="V43" i="2"/>
  <c r="V8" i="2"/>
  <c r="V9" i="2"/>
  <c r="V34" i="2"/>
  <c r="V11" i="2"/>
  <c r="V13" i="2"/>
  <c r="V31" i="2"/>
  <c r="V132" i="16"/>
  <c r="W132" i="16" s="1"/>
  <c r="V108" i="16"/>
  <c r="V103" i="16"/>
  <c r="V110" i="16"/>
  <c r="V104" i="16"/>
  <c r="V122" i="16"/>
  <c r="V137" i="16"/>
  <c r="V134" i="16"/>
  <c r="V131" i="16"/>
  <c r="W131" i="16" s="1"/>
  <c r="V109" i="16"/>
  <c r="V125" i="16"/>
  <c r="V113" i="16"/>
  <c r="W111" i="16"/>
  <c r="V140" i="16"/>
  <c r="W140" i="16" s="1"/>
  <c r="V138" i="16"/>
  <c r="V141" i="16"/>
  <c r="W141" i="16" s="1"/>
  <c r="V135" i="16"/>
  <c r="V117" i="16"/>
  <c r="V123" i="16"/>
  <c r="V119" i="16"/>
  <c r="X6" i="16"/>
  <c r="W125" i="16" l="1"/>
  <c r="X125" i="16" s="1"/>
  <c r="W138" i="16"/>
  <c r="X138" i="16" s="1"/>
  <c r="W107" i="16"/>
  <c r="W109" i="16"/>
  <c r="X109" i="16" s="1"/>
  <c r="W134" i="16"/>
  <c r="X134" i="16" s="1"/>
  <c r="W124" i="16"/>
  <c r="W123" i="16"/>
  <c r="W108" i="16"/>
  <c r="W137" i="16"/>
  <c r="W144" i="16"/>
  <c r="W105" i="16"/>
  <c r="W2" i="2"/>
  <c r="W17" i="2"/>
  <c r="W6" i="2"/>
  <c r="W37" i="2"/>
  <c r="W43" i="2"/>
  <c r="W28" i="2"/>
  <c r="W4" i="2"/>
  <c r="W41" i="2"/>
  <c r="W9" i="2"/>
  <c r="W3" i="2"/>
  <c r="W13" i="2"/>
  <c r="W42" i="2"/>
  <c r="W18" i="2"/>
  <c r="W30" i="2"/>
  <c r="W15" i="2"/>
  <c r="W32" i="2"/>
  <c r="W39" i="2"/>
  <c r="W40" i="2"/>
  <c r="W27" i="2"/>
  <c r="W12" i="2"/>
  <c r="W8" i="2"/>
  <c r="W10" i="2"/>
  <c r="W7" i="2"/>
  <c r="W31" i="2"/>
  <c r="W26" i="2"/>
  <c r="W33" i="2"/>
  <c r="W35" i="2"/>
  <c r="W16" i="2"/>
  <c r="W36" i="2"/>
  <c r="W11" i="2"/>
  <c r="W38" i="2"/>
  <c r="W34" i="2"/>
  <c r="W104" i="16"/>
  <c r="W133" i="16"/>
  <c r="X133" i="16" s="1"/>
  <c r="W113" i="16"/>
  <c r="W143" i="16"/>
  <c r="W142" i="16"/>
  <c r="W121" i="16"/>
  <c r="W122" i="16"/>
  <c r="W110" i="16"/>
  <c r="W127" i="16"/>
  <c r="W114" i="16"/>
  <c r="W126" i="16"/>
  <c r="W115" i="16"/>
  <c r="W112" i="16"/>
  <c r="W106" i="16"/>
  <c r="W119" i="16"/>
  <c r="X119" i="16" s="1"/>
  <c r="X123" i="16"/>
  <c r="W117" i="16"/>
  <c r="X117" i="16" s="1"/>
  <c r="W103" i="16"/>
  <c r="W136" i="16"/>
  <c r="W116" i="16"/>
  <c r="X116" i="16" s="1"/>
  <c r="W135" i="16"/>
  <c r="W130" i="16"/>
  <c r="W118" i="16"/>
  <c r="Y6" i="16"/>
  <c r="X114" i="16" l="1"/>
  <c r="X130" i="16"/>
  <c r="Y130" i="16" s="1"/>
  <c r="X143" i="16"/>
  <c r="Y143" i="16" s="1"/>
  <c r="X113" i="16"/>
  <c r="X104" i="16"/>
  <c r="Y104" i="16" s="1"/>
  <c r="X136" i="16"/>
  <c r="X103" i="16"/>
  <c r="Y103" i="16" s="1"/>
  <c r="X127" i="16"/>
  <c r="Y127" i="16" s="1"/>
  <c r="X110" i="16"/>
  <c r="Y110" i="16" s="1"/>
  <c r="X112" i="16"/>
  <c r="Y112" i="16" s="1"/>
  <c r="X142" i="16"/>
  <c r="Y142" i="16" s="1"/>
  <c r="X132" i="16"/>
  <c r="X131" i="16"/>
  <c r="X106" i="16"/>
  <c r="X108" i="16"/>
  <c r="X107" i="16"/>
  <c r="X141" i="16"/>
  <c r="X105" i="16"/>
  <c r="X140" i="16"/>
  <c r="X139" i="16"/>
  <c r="Y139" i="16" s="1"/>
  <c r="X129" i="16"/>
  <c r="Y129" i="16" s="1"/>
  <c r="Y138" i="16"/>
  <c r="X115" i="16"/>
  <c r="X111" i="16"/>
  <c r="X126" i="16"/>
  <c r="X144" i="16"/>
  <c r="X122" i="16"/>
  <c r="X137" i="16"/>
  <c r="X12" i="2"/>
  <c r="X16" i="2"/>
  <c r="X33" i="2"/>
  <c r="X10" i="2"/>
  <c r="X8" i="2"/>
  <c r="X35" i="2"/>
  <c r="X41" i="2"/>
  <c r="X39" i="2"/>
  <c r="X4" i="2"/>
  <c r="X26" i="2"/>
  <c r="X40" i="2"/>
  <c r="X42" i="2"/>
  <c r="X3" i="2"/>
  <c r="X11" i="2"/>
  <c r="X36" i="2"/>
  <c r="X17" i="2"/>
  <c r="X38" i="2"/>
  <c r="X6" i="2"/>
  <c r="X28" i="2"/>
  <c r="X9" i="2"/>
  <c r="X13" i="2"/>
  <c r="X27" i="2"/>
  <c r="X30" i="2"/>
  <c r="X34" i="2"/>
  <c r="X31" i="2"/>
  <c r="X18" i="2"/>
  <c r="X2" i="2"/>
  <c r="X32" i="2"/>
  <c r="X15" i="2"/>
  <c r="X7" i="2"/>
  <c r="X43" i="2"/>
  <c r="X37" i="2"/>
  <c r="X118" i="16"/>
  <c r="Y118" i="16" s="1"/>
  <c r="X135" i="16"/>
  <c r="X121" i="16"/>
  <c r="X128" i="16"/>
  <c r="X120" i="16"/>
  <c r="X124" i="16"/>
  <c r="Z6" i="16"/>
  <c r="Y116" i="16" l="1"/>
  <c r="Y141" i="16"/>
  <c r="Y133" i="16"/>
  <c r="Y140" i="16"/>
  <c r="Y105" i="16"/>
  <c r="Y132" i="16"/>
  <c r="Y136" i="16"/>
  <c r="Y119" i="16"/>
  <c r="Y135" i="16"/>
  <c r="Y125" i="16"/>
  <c r="Y144" i="16"/>
  <c r="Y113" i="16"/>
  <c r="Y121" i="16"/>
  <c r="Y124" i="16"/>
  <c r="Y114" i="16"/>
  <c r="Z114" i="16" s="1"/>
  <c r="Y109" i="16"/>
  <c r="Z109" i="16" s="1"/>
  <c r="Y122" i="16"/>
  <c r="Y123" i="16"/>
  <c r="Y126" i="16"/>
  <c r="Y134" i="16"/>
  <c r="Y137" i="16"/>
  <c r="Y107" i="16"/>
  <c r="Y131" i="16"/>
  <c r="Y108" i="16"/>
  <c r="Y111" i="16"/>
  <c r="Y106" i="16"/>
  <c r="Y40" i="2"/>
  <c r="Y3" i="2"/>
  <c r="Y41" i="2"/>
  <c r="Y26" i="2"/>
  <c r="Y43" i="2"/>
  <c r="Y11" i="2"/>
  <c r="Y4" i="2"/>
  <c r="Y6" i="2"/>
  <c r="Y39" i="2"/>
  <c r="Y27" i="2"/>
  <c r="Y13" i="2"/>
  <c r="Y30" i="2"/>
  <c r="Y16" i="2"/>
  <c r="Y2" i="2"/>
  <c r="Y34" i="2"/>
  <c r="Y42" i="2"/>
  <c r="Y37" i="2"/>
  <c r="Y38" i="2"/>
  <c r="Y15" i="2"/>
  <c r="Y36" i="2"/>
  <c r="Y35" i="2"/>
  <c r="Y10" i="2"/>
  <c r="Y33" i="2"/>
  <c r="Y31" i="2"/>
  <c r="Y32" i="2"/>
  <c r="Y7" i="2"/>
  <c r="Y8" i="2"/>
  <c r="Y12" i="2"/>
  <c r="Y28" i="2"/>
  <c r="Y18" i="2"/>
  <c r="Y17" i="2"/>
  <c r="Y9" i="2"/>
  <c r="Y120" i="16"/>
  <c r="Y128" i="16"/>
  <c r="Y115" i="16"/>
  <c r="Y117" i="16"/>
  <c r="AA6" i="16"/>
  <c r="Z140" i="16" l="1"/>
  <c r="Z106" i="16"/>
  <c r="Z136" i="16"/>
  <c r="Z139" i="16"/>
  <c r="AA139" i="16" s="1"/>
  <c r="Z104" i="16"/>
  <c r="Z107" i="16"/>
  <c r="AA107" i="16" s="1"/>
  <c r="Z116" i="16"/>
  <c r="Z111" i="16"/>
  <c r="Z137" i="16"/>
  <c r="Z142" i="16"/>
  <c r="AA142" i="16" s="1"/>
  <c r="Z112" i="16"/>
  <c r="Z130" i="16"/>
  <c r="Z144" i="16"/>
  <c r="Z125" i="16"/>
  <c r="AA125" i="16" s="1"/>
  <c r="Z108" i="16"/>
  <c r="Z138" i="16"/>
  <c r="Z103" i="16"/>
  <c r="Z134" i="16"/>
  <c r="AA134" i="16" s="1"/>
  <c r="Z141" i="16"/>
  <c r="Z113" i="16"/>
  <c r="Z132" i="16"/>
  <c r="Z110" i="16"/>
  <c r="Z126" i="16"/>
  <c r="Z124" i="16"/>
  <c r="Z129" i="16"/>
  <c r="Z135" i="16"/>
  <c r="Z131" i="16"/>
  <c r="Z121" i="16"/>
  <c r="Z133" i="16"/>
  <c r="Z118" i="16"/>
  <c r="Z117" i="16"/>
  <c r="Z123" i="16"/>
  <c r="Z127" i="16"/>
  <c r="Z122" i="16"/>
  <c r="Z143" i="16"/>
  <c r="AA143" i="16" s="1"/>
  <c r="Z39" i="2"/>
  <c r="Z35" i="2"/>
  <c r="Z16" i="2"/>
  <c r="Z33" i="2"/>
  <c r="Z15" i="2"/>
  <c r="Z7" i="2"/>
  <c r="Z9" i="2"/>
  <c r="Z41" i="2"/>
  <c r="Z43" i="2"/>
  <c r="Z2" i="2"/>
  <c r="Z37" i="2"/>
  <c r="Z6" i="2"/>
  <c r="Z31" i="2"/>
  <c r="Z30" i="2"/>
  <c r="Z4" i="2"/>
  <c r="Z27" i="2"/>
  <c r="Z36" i="2"/>
  <c r="Z12" i="2"/>
  <c r="Z10" i="2"/>
  <c r="Z38" i="2"/>
  <c r="Z17" i="2"/>
  <c r="Z8" i="2"/>
  <c r="Z42" i="2"/>
  <c r="Z28" i="2"/>
  <c r="Z40" i="2"/>
  <c r="Z13" i="2"/>
  <c r="Z32" i="2"/>
  <c r="Z26" i="2"/>
  <c r="Z18" i="2"/>
  <c r="Z3" i="2"/>
  <c r="Z34" i="2"/>
  <c r="Z11" i="2"/>
  <c r="Z115" i="16"/>
  <c r="Z128" i="16"/>
  <c r="Z120" i="16"/>
  <c r="Z119" i="16"/>
  <c r="Z105" i="16"/>
  <c r="AB6" i="16"/>
  <c r="AA141" i="16" l="1"/>
  <c r="AA114" i="16"/>
  <c r="AA118" i="16"/>
  <c r="AB118" i="16" s="1"/>
  <c r="AA104" i="16"/>
  <c r="AA124" i="16"/>
  <c r="AA106" i="16"/>
  <c r="AA115" i="16"/>
  <c r="AA110" i="16"/>
  <c r="AA132" i="16"/>
  <c r="AA122" i="16"/>
  <c r="AA113" i="16"/>
  <c r="AA127" i="16"/>
  <c r="AA112" i="16"/>
  <c r="AA144" i="16"/>
  <c r="AA103" i="16"/>
  <c r="AA136" i="16"/>
  <c r="AA133" i="16"/>
  <c r="AA109" i="16"/>
  <c r="AA137" i="16"/>
  <c r="AA140" i="16"/>
  <c r="AA121" i="16"/>
  <c r="AA116" i="16"/>
  <c r="AA126" i="16"/>
  <c r="AA131" i="16"/>
  <c r="AA130" i="16"/>
  <c r="AA111" i="16"/>
  <c r="AB111" i="16" s="1"/>
  <c r="AA117" i="16"/>
  <c r="AA135" i="16"/>
  <c r="AB135" i="16" s="1"/>
  <c r="AA138" i="16"/>
  <c r="AA123" i="16"/>
  <c r="AA31" i="2"/>
  <c r="AA26" i="2"/>
  <c r="AA38" i="2"/>
  <c r="AA7" i="2"/>
  <c r="AA3" i="2"/>
  <c r="AA39" i="2"/>
  <c r="AA41" i="2"/>
  <c r="AA9" i="2"/>
  <c r="AA32" i="2"/>
  <c r="AA4" i="2"/>
  <c r="AA34" i="2"/>
  <c r="AA36" i="2"/>
  <c r="AA12" i="2"/>
  <c r="AA18" i="2"/>
  <c r="AA15" i="2"/>
  <c r="AA28" i="2"/>
  <c r="AA8" i="2"/>
  <c r="AA27" i="2"/>
  <c r="AA16" i="2"/>
  <c r="AA11" i="2"/>
  <c r="AA30" i="2"/>
  <c r="AA2" i="2"/>
  <c r="AA42" i="2"/>
  <c r="AA37" i="2"/>
  <c r="AA10" i="2"/>
  <c r="AA13" i="2"/>
  <c r="AA17" i="2"/>
  <c r="AA6" i="2"/>
  <c r="AA43" i="2"/>
  <c r="AA40" i="2"/>
  <c r="AA33" i="2"/>
  <c r="AA35" i="2"/>
  <c r="AA105" i="16"/>
  <c r="AA119" i="16"/>
  <c r="AA120" i="16"/>
  <c r="AA128" i="16"/>
  <c r="AA129" i="16"/>
  <c r="AA108" i="16"/>
  <c r="AB108" i="16" s="1"/>
  <c r="AC6" i="16"/>
  <c r="AB126" i="16" l="1"/>
  <c r="AB125" i="16"/>
  <c r="AB137" i="16"/>
  <c r="AB119" i="16"/>
  <c r="AB105" i="16"/>
  <c r="AB116" i="16"/>
  <c r="AC116" i="16" s="1"/>
  <c r="AB121" i="16"/>
  <c r="AB123" i="16"/>
  <c r="AB112" i="16"/>
  <c r="AB140" i="16"/>
  <c r="AB138" i="16"/>
  <c r="AB133" i="16"/>
  <c r="AB103" i="16"/>
  <c r="AB110" i="16"/>
  <c r="AB143" i="16"/>
  <c r="AC143" i="16" s="1"/>
  <c r="AB132" i="16"/>
  <c r="AB109" i="16"/>
  <c r="AB136" i="16"/>
  <c r="AB144" i="16"/>
  <c r="AB124" i="16"/>
  <c r="AC124" i="16" s="1"/>
  <c r="AB127" i="16"/>
  <c r="AB139" i="16"/>
  <c r="AB130" i="16"/>
  <c r="AB104" i="16"/>
  <c r="AB131" i="16"/>
  <c r="AB106" i="16"/>
  <c r="AB141" i="16"/>
  <c r="AB117" i="16"/>
  <c r="AC117" i="16" s="1"/>
  <c r="AB37" i="2"/>
  <c r="AB7" i="2"/>
  <c r="AB42" i="2"/>
  <c r="AB32" i="2"/>
  <c r="AB3" i="2"/>
  <c r="AB35" i="2"/>
  <c r="AB36" i="2"/>
  <c r="AB17" i="2"/>
  <c r="AB2" i="2"/>
  <c r="AB31" i="2"/>
  <c r="AB41" i="2"/>
  <c r="AB16" i="2"/>
  <c r="AB38" i="2"/>
  <c r="AB28" i="2"/>
  <c r="AB11" i="2"/>
  <c r="AB40" i="2"/>
  <c r="AB34" i="2"/>
  <c r="AB15" i="2"/>
  <c r="AB10" i="2"/>
  <c r="AB18" i="2"/>
  <c r="AB8" i="2"/>
  <c r="AB9" i="2"/>
  <c r="AB13" i="2"/>
  <c r="AB30" i="2"/>
  <c r="AB39" i="2"/>
  <c r="AB4" i="2"/>
  <c r="AB6" i="2"/>
  <c r="AB33" i="2"/>
  <c r="AB43" i="2"/>
  <c r="AB27" i="2"/>
  <c r="AB12" i="2"/>
  <c r="AB26" i="2"/>
  <c r="AB129" i="16"/>
  <c r="AB142" i="16"/>
  <c r="AB115" i="16"/>
  <c r="AB107" i="16"/>
  <c r="AC107" i="16" s="1"/>
  <c r="AC111" i="16"/>
  <c r="AC112" i="16"/>
  <c r="AB128" i="16"/>
  <c r="AC128" i="16" s="1"/>
  <c r="AB134" i="16"/>
  <c r="AC134" i="16" s="1"/>
  <c r="AB113" i="16"/>
  <c r="AB120" i="16"/>
  <c r="AB114" i="16"/>
  <c r="AB122" i="16"/>
  <c r="AD6" i="16"/>
  <c r="AC103" i="16" l="1"/>
  <c r="AC104" i="16"/>
  <c r="AC130" i="16"/>
  <c r="AC122" i="16"/>
  <c r="AC139" i="16"/>
  <c r="AC127" i="16"/>
  <c r="AC144" i="16"/>
  <c r="AC115" i="16"/>
  <c r="AC142" i="16"/>
  <c r="AD142" i="16" s="1"/>
  <c r="AC129" i="16"/>
  <c r="AC105" i="16"/>
  <c r="AC131" i="16"/>
  <c r="AC123" i="16"/>
  <c r="AC137" i="16"/>
  <c r="AD143" i="16"/>
  <c r="AC135" i="16"/>
  <c r="AC121" i="16"/>
  <c r="AC106" i="16"/>
  <c r="AC132" i="16"/>
  <c r="AD132" i="16" s="1"/>
  <c r="AD128" i="16"/>
  <c r="AC118" i="16"/>
  <c r="AC119" i="16"/>
  <c r="AC140" i="16"/>
  <c r="AC16" i="2"/>
  <c r="AC41" i="2"/>
  <c r="AC13" i="2"/>
  <c r="AC36" i="2"/>
  <c r="AC43" i="2"/>
  <c r="AC37" i="2"/>
  <c r="AC4" i="2"/>
  <c r="AC11" i="2"/>
  <c r="AC8" i="2"/>
  <c r="AC3" i="2"/>
  <c r="AC12" i="2"/>
  <c r="AC42" i="2"/>
  <c r="AC10" i="2"/>
  <c r="AC27" i="2"/>
  <c r="AC30" i="2"/>
  <c r="AC38" i="2"/>
  <c r="AC35" i="2"/>
  <c r="AC40" i="2"/>
  <c r="AC34" i="2"/>
  <c r="AC2" i="2"/>
  <c r="AC31" i="2"/>
  <c r="AC9" i="2"/>
  <c r="AC18" i="2"/>
  <c r="AC28" i="2"/>
  <c r="AC26" i="2"/>
  <c r="AC17" i="2"/>
  <c r="AC15" i="2"/>
  <c r="AC7" i="2"/>
  <c r="AC32" i="2"/>
  <c r="AC6" i="2"/>
  <c r="AC39" i="2"/>
  <c r="AC33" i="2"/>
  <c r="AC120" i="16"/>
  <c r="AC108" i="16"/>
  <c r="AD108" i="16" s="1"/>
  <c r="AC125" i="16"/>
  <c r="AC136" i="16"/>
  <c r="AD136" i="16" s="1"/>
  <c r="AC133" i="16"/>
  <c r="AD133" i="16" s="1"/>
  <c r="AC141" i="16"/>
  <c r="AD141" i="16" s="1"/>
  <c r="AC109" i="16"/>
  <c r="AC138" i="16"/>
  <c r="AD138" i="16" s="1"/>
  <c r="AC114" i="16"/>
  <c r="AC113" i="16"/>
  <c r="AC110" i="16"/>
  <c r="AC126" i="16"/>
  <c r="AE6" i="16"/>
  <c r="AD130" i="16" l="1"/>
  <c r="AD107" i="16"/>
  <c r="AD135" i="16"/>
  <c r="AD144" i="16"/>
  <c r="AE144" i="16" s="1"/>
  <c r="AD122" i="16"/>
  <c r="AD121" i="16"/>
  <c r="AE121" i="16" s="1"/>
  <c r="AD115" i="16"/>
  <c r="AD134" i="16"/>
  <c r="AD104" i="16"/>
  <c r="AD113" i="16"/>
  <c r="AE113" i="16" s="1"/>
  <c r="AD111" i="16"/>
  <c r="AD119" i="16"/>
  <c r="AD118" i="16"/>
  <c r="AD125" i="16"/>
  <c r="AD137" i="16"/>
  <c r="AD109" i="16"/>
  <c r="AD106" i="16"/>
  <c r="AD116" i="16"/>
  <c r="AD105" i="16"/>
  <c r="AE105" i="16" s="1"/>
  <c r="AD129" i="16"/>
  <c r="AD120" i="16"/>
  <c r="AD127" i="16"/>
  <c r="AE143" i="16"/>
  <c r="AD103" i="16"/>
  <c r="AD36" i="2"/>
  <c r="AD7" i="2"/>
  <c r="AD39" i="2"/>
  <c r="AD38" i="2"/>
  <c r="AD40" i="2"/>
  <c r="AD35" i="2"/>
  <c r="AD11" i="2"/>
  <c r="AD33" i="2"/>
  <c r="AD26" i="2"/>
  <c r="AD27" i="2"/>
  <c r="AD42" i="2"/>
  <c r="AD10" i="2"/>
  <c r="AD43" i="2"/>
  <c r="AD16" i="2"/>
  <c r="AD12" i="2"/>
  <c r="AD32" i="2"/>
  <c r="AD18" i="2"/>
  <c r="AD13" i="2"/>
  <c r="AD41" i="2"/>
  <c r="AD8" i="2"/>
  <c r="AD31" i="2"/>
  <c r="AD6" i="2"/>
  <c r="AD4" i="2"/>
  <c r="AD17" i="2"/>
  <c r="AD3" i="2"/>
  <c r="AD15" i="2"/>
  <c r="AD9" i="2"/>
  <c r="AD28" i="2"/>
  <c r="AD30" i="2"/>
  <c r="AD34" i="2"/>
  <c r="AD37" i="2"/>
  <c r="AD2" i="2"/>
  <c r="AD126" i="16"/>
  <c r="AD110" i="16"/>
  <c r="AE110" i="16" s="1"/>
  <c r="AD140" i="16"/>
  <c r="AD123" i="16"/>
  <c r="AD139" i="16"/>
  <c r="AE139" i="16" s="1"/>
  <c r="AD131" i="16"/>
  <c r="AD112" i="16"/>
  <c r="AD114" i="16"/>
  <c r="AD117" i="16"/>
  <c r="AD124" i="16"/>
  <c r="AF6" i="16"/>
  <c r="AE128" i="16" l="1"/>
  <c r="AE131" i="16"/>
  <c r="AE137" i="16"/>
  <c r="AE125" i="16"/>
  <c r="AE140" i="16"/>
  <c r="AE116" i="16"/>
  <c r="AE142" i="16"/>
  <c r="AE130" i="16"/>
  <c r="AE134" i="16"/>
  <c r="AE129" i="16"/>
  <c r="AE133" i="16"/>
  <c r="AE103" i="16"/>
  <c r="AE132" i="16"/>
  <c r="AE138" i="16"/>
  <c r="AE127" i="16"/>
  <c r="AE122" i="16"/>
  <c r="AE126" i="16"/>
  <c r="AE141" i="16"/>
  <c r="AE109" i="16"/>
  <c r="AE104" i="16"/>
  <c r="AE136" i="16"/>
  <c r="AE106" i="16"/>
  <c r="AE107" i="16"/>
  <c r="AE123" i="16"/>
  <c r="AE117" i="16"/>
  <c r="AE111" i="16"/>
  <c r="AE118" i="16"/>
  <c r="AE115" i="16"/>
  <c r="AE135" i="16"/>
  <c r="AE124" i="16"/>
  <c r="AE114" i="16"/>
  <c r="AE120" i="16"/>
  <c r="AE112" i="16"/>
  <c r="AE108" i="16"/>
  <c r="AE119" i="16"/>
  <c r="AE8" i="2" l="1"/>
  <c r="AE35" i="2"/>
  <c r="AE10" i="2"/>
  <c r="AE2" i="2"/>
  <c r="AE26" i="2"/>
  <c r="AE18" i="2"/>
  <c r="AE37" i="2"/>
  <c r="AE3" i="2"/>
  <c r="AE34" i="2"/>
  <c r="AE16" i="2"/>
  <c r="AE17" i="2"/>
  <c r="AE7" i="2"/>
  <c r="AE31" i="2"/>
  <c r="AE32" i="2"/>
  <c r="AE13" i="2"/>
  <c r="AE40" i="2"/>
  <c r="AE6" i="2"/>
  <c r="AE11" i="2"/>
  <c r="AF127" i="16"/>
  <c r="AF111" i="16" l="1"/>
  <c r="AF118" i="16"/>
  <c r="AF138" i="16"/>
  <c r="AF117" i="16"/>
  <c r="AF122" i="16"/>
  <c r="AF133" i="16"/>
  <c r="AF120" i="16"/>
  <c r="AF104" i="16"/>
  <c r="AF119" i="16"/>
  <c r="AF135" i="16"/>
  <c r="AF124" i="16"/>
  <c r="AE36" i="2"/>
  <c r="AF137" i="16"/>
  <c r="AE42" i="2"/>
  <c r="AF143" i="16"/>
  <c r="AE27" i="2"/>
  <c r="AF128" i="16"/>
  <c r="AF123" i="16"/>
  <c r="AE38" i="2"/>
  <c r="AF139" i="16"/>
  <c r="AE30" i="2"/>
  <c r="AF131" i="16"/>
  <c r="AF126" i="16"/>
  <c r="AF109" i="16"/>
  <c r="AE12" i="2"/>
  <c r="AF113" i="16"/>
  <c r="AF121" i="16"/>
  <c r="AF136" i="16"/>
  <c r="AE28" i="2"/>
  <c r="AF129" i="16"/>
  <c r="AF125" i="16"/>
  <c r="AE39" i="2"/>
  <c r="AF140" i="16"/>
  <c r="AE43" i="2"/>
  <c r="AF144" i="16"/>
  <c r="AE9" i="2"/>
  <c r="AF110" i="16"/>
  <c r="AF114" i="16"/>
  <c r="AE33" i="2"/>
  <c r="AF134" i="16"/>
  <c r="AF115" i="16"/>
  <c r="AF130" i="16"/>
  <c r="AE41" i="2"/>
  <c r="AF142" i="16"/>
  <c r="AF103" i="16"/>
  <c r="AF107" i="16"/>
  <c r="AF112" i="16"/>
  <c r="AF108" i="16"/>
  <c r="AF106" i="16"/>
  <c r="AF132" i="16"/>
  <c r="AE15" i="2"/>
  <c r="AF116" i="16"/>
  <c r="AE4" i="2"/>
  <c r="AF105" i="16"/>
  <c r="AF141" i="16"/>
  <c r="D54" i="16" l="1"/>
</calcChain>
</file>

<file path=xl/sharedStrings.xml><?xml version="1.0" encoding="utf-8"?>
<sst xmlns="http://schemas.openxmlformats.org/spreadsheetml/2006/main" count="1163" uniqueCount="667">
  <si>
    <t>BPCiObIC BAU Percent Change in Output by ISIC Code</t>
  </si>
  <si>
    <t>Source:</t>
  </si>
  <si>
    <t>Future Year Projected Changes in Output by ISIC Code</t>
  </si>
  <si>
    <t>GDP Projection (see BGDP)</t>
  </si>
  <si>
    <t>Notes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</si>
  <si>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</si>
  <si>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</si>
  <si>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</si>
  <si>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available disaggregated by ISIC code.  It is crucial for these projections to be disaggregated by ISIC code,</t>
  </si>
  <si>
    <t>because we need to know how industries grow or shrink relative to one-another, not just how they</t>
  </si>
  <si>
    <t>grow or shrink overall to fit GDP growth.</t>
  </si>
  <si>
    <t>Note for Adaptation to Other Regions that Lack Projections Disaggregated by ISIC Code</t>
  </si>
  <si>
    <t>If you do not have projected changes in output (or any other useful quantity, such as employment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</si>
  <si>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</si>
  <si>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</si>
  <si>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</si>
  <si>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changes in which industries will become more or less important relative to one another, but at least</t>
  </si>
  <si>
    <t>it allows the model to function and gives correct overall magnitude of the I/O variables (such as GDP,</t>
  </si>
  <si>
    <t>value added, employment, etc.).</t>
  </si>
  <si>
    <t>Table 2.7 Employment and Output by Industry</t>
  </si>
  <si>
    <t>Industry</t>
  </si>
  <si>
    <t xml:space="preserve"> 2017 NAICS</t>
  </si>
  <si>
    <t>Employment</t>
  </si>
  <si>
    <t>Output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</si>
  <si>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</si>
  <si>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</si>
  <si>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</si>
  <si>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</si>
  <si>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</si>
  <si>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</si>
  <si>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t>Assigned ISIC Code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</si>
  <si>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</si>
  <si>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</si>
  <si>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</si>
  <si>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</si>
  <si>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</si>
  <si>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</si>
  <si>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</si>
  <si>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</si>
  <si>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>ISIC 06</t>
  </si>
  <si>
    <t xml:space="preserve">Mining, except oil and gas </t>
  </si>
  <si>
    <t xml:space="preserve">212 </t>
  </si>
  <si>
    <t xml:space="preserve">Coal mining </t>
  </si>
  <si>
    <t xml:space="preserve">2121 </t>
  </si>
  <si>
    <t>ISIC 05</t>
  </si>
  <si>
    <t xml:space="preserve">Metal ore mining </t>
  </si>
  <si>
    <t xml:space="preserve">2122 </t>
  </si>
  <si>
    <t>ISIC 07T08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</si>
  <si>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</si>
  <si>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</si>
  <si>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</si>
  <si>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</si>
  <si>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>ISIC 09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</si>
  <si>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</si>
  <si>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</si>
  <si>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</si>
  <si>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</si>
  <si>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>ISIC 351</t>
  </si>
  <si>
    <t xml:space="preserve">Natural gas distribution </t>
  </si>
  <si>
    <t xml:space="preserve">2212 </t>
  </si>
  <si>
    <t>ISIC 352T353</t>
  </si>
  <si>
    <t xml:space="preserve">Water, sewage and other systems </t>
  </si>
  <si>
    <t xml:space="preserve">2213 </t>
  </si>
  <si>
    <t>ISIC 36T39</t>
  </si>
  <si>
    <t xml:space="preserve">Construction </t>
  </si>
  <si>
    <t xml:space="preserve">23 </t>
  </si>
  <si>
    <t>ISIC 41T43</t>
  </si>
  <si>
    <t xml:space="preserve">Manufacturing </t>
  </si>
  <si>
    <t xml:space="preserve">31-33 </t>
  </si>
  <si>
    <t xml:space="preserve">Food manufacturing </t>
  </si>
  <si>
    <t xml:space="preserve">311 </t>
  </si>
  <si>
    <t>ISIC 10T12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</si>
  <si>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</si>
  <si>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</si>
  <si>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</si>
  <si>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</si>
  <si>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</si>
  <si>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</si>
  <si>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</si>
  <si>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</si>
  <si>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</si>
  <si>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</si>
  <si>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</si>
  <si>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</si>
  <si>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</si>
  <si>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</si>
  <si>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</si>
  <si>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</si>
  <si>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</si>
  <si>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</si>
  <si>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</si>
  <si>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</si>
  <si>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</si>
  <si>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</si>
  <si>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</si>
  <si>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</si>
  <si>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</si>
  <si>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</si>
  <si>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>ISIC 13T15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</si>
  <si>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</si>
  <si>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</si>
  <si>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</si>
  <si>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</si>
  <si>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>ISIC 16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</si>
  <si>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</si>
  <si>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</si>
  <si>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</si>
  <si>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</si>
  <si>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</si>
  <si>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</si>
  <si>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</si>
  <si>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</si>
  <si>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>ISIC 17T18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</si>
  <si>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</si>
  <si>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</si>
  <si>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</si>
  <si>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</si>
  <si>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</si>
  <si>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</si>
  <si>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</si>
  <si>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</si>
  <si>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>ISIC 19</t>
  </si>
  <si>
    <t xml:space="preserve">Chemical manufacturing </t>
  </si>
  <si>
    <t xml:space="preserve">325 </t>
  </si>
  <si>
    <t xml:space="preserve">Basic chemical manufacturing </t>
  </si>
  <si>
    <t xml:space="preserve">3251 </t>
  </si>
  <si>
    <t>ISIC 20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</si>
  <si>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</si>
  <si>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</si>
  <si>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</si>
  <si>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</si>
  <si>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</si>
  <si>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</si>
  <si>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>ISIC 21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</si>
  <si>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</si>
  <si>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</si>
  <si>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</si>
  <si>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</si>
  <si>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</si>
  <si>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</si>
  <si>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</si>
  <si>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</si>
  <si>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>ISIC 22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</si>
  <si>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</si>
  <si>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</si>
  <si>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</si>
  <si>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</si>
  <si>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</si>
  <si>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</si>
  <si>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</si>
  <si>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</si>
  <si>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>ISIC 239</t>
  </si>
  <si>
    <t xml:space="preserve">Glass and glass product manufacturing </t>
  </si>
  <si>
    <t xml:space="preserve">3272 </t>
  </si>
  <si>
    <t>ISIC 231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</si>
  <si>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</si>
  <si>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</si>
  <si>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</si>
  <si>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</si>
  <si>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</si>
  <si>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</si>
  <si>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</si>
  <si>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</si>
  <si>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>ISIC 241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</si>
  <si>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</si>
  <si>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</si>
  <si>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</si>
  <si>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</si>
  <si>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>ISIC 242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</si>
  <si>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</si>
  <si>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</si>
  <si>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</si>
  <si>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</si>
  <si>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</si>
  <si>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</si>
  <si>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>ISIC 25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</si>
  <si>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</si>
  <si>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</si>
  <si>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</si>
  <si>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</si>
  <si>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</si>
  <si>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</si>
  <si>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</si>
  <si>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</si>
  <si>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</si>
  <si>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</si>
  <si>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</si>
  <si>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</si>
  <si>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</si>
  <si>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</si>
  <si>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</si>
  <si>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</si>
  <si>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</si>
  <si>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</si>
  <si>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</si>
  <si>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</si>
  <si>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>ISIC 28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</si>
  <si>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</si>
  <si>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</si>
  <si>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</si>
  <si>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</si>
  <si>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</si>
  <si>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</si>
  <si>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</si>
  <si>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</si>
  <si>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</si>
  <si>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</si>
  <si>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</si>
  <si>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</si>
  <si>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</si>
  <si>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</si>
  <si>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</si>
  <si>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</si>
  <si>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>ISIC 26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</si>
  <si>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</si>
  <si>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</si>
  <si>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</si>
  <si>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</si>
  <si>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</si>
  <si>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</si>
  <si>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</si>
  <si>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</si>
  <si>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</si>
  <si>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</si>
  <si>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</si>
  <si>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</si>
  <si>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</si>
  <si>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</si>
  <si>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>ISIC 27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</si>
  <si>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</si>
  <si>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</si>
  <si>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</si>
  <si>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</si>
  <si>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</si>
  <si>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</si>
  <si>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</si>
  <si>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</si>
  <si>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</si>
  <si>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</si>
  <si>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</si>
  <si>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</si>
  <si>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>ISIC 29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</si>
  <si>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</si>
  <si>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</si>
  <si>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</si>
  <si>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</si>
  <si>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</si>
  <si>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</si>
  <si>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>ISIC 30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</si>
  <si>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</si>
  <si>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</si>
  <si>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</si>
  <si>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</si>
  <si>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</si>
  <si>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</si>
  <si>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</si>
  <si>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</si>
  <si>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ISIC 31T33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</si>
  <si>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</si>
  <si>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</si>
  <si>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</si>
  <si>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</si>
  <si>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</si>
  <si>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</si>
  <si>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</si>
  <si>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</si>
  <si>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</si>
  <si>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</si>
  <si>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</si>
  <si>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</si>
  <si>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</si>
  <si>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</si>
  <si>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>ISIC 45T47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</si>
  <si>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</si>
  <si>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</si>
  <si>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</si>
  <si>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</si>
  <si>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</si>
  <si>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</si>
  <si>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</si>
  <si>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</si>
  <si>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</si>
  <si>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</si>
  <si>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</si>
  <si>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</si>
  <si>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>ISIC 49T53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</si>
  <si>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</si>
  <si>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</si>
  <si>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</si>
  <si>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</si>
  <si>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</si>
  <si>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</si>
  <si>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</si>
  <si>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</si>
  <si>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</si>
  <si>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</si>
  <si>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</si>
  <si>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</si>
  <si>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</si>
  <si>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</si>
  <si>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</si>
  <si>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</si>
  <si>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</si>
  <si>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</si>
  <si>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</si>
  <si>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</si>
  <si>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</si>
  <si>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</si>
  <si>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</si>
  <si>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</si>
  <si>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>ISIC 58T60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</si>
  <si>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</si>
  <si>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</si>
  <si>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</si>
  <si>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</si>
  <si>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</si>
  <si>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</si>
  <si>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</si>
  <si>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</si>
  <si>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</si>
  <si>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</si>
  <si>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</si>
  <si>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</si>
  <si>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</si>
  <si>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</si>
  <si>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</si>
  <si>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>ISIC 61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</si>
  <si>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</si>
  <si>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</si>
  <si>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</si>
  <si>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</si>
  <si>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</si>
  <si>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</si>
  <si>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</si>
  <si>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</si>
  <si>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>ISIC 62T63</t>
  </si>
  <si>
    <t xml:space="preserve">Other information services </t>
  </si>
  <si>
    <t xml:space="preserve">519 </t>
  </si>
  <si>
    <t xml:space="preserve">Finance and insurance </t>
  </si>
  <si>
    <t xml:space="preserve">52 </t>
  </si>
  <si>
    <t>ISIC 64T66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</si>
  <si>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</si>
  <si>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</si>
  <si>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</si>
  <si>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</si>
  <si>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</si>
  <si>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</si>
  <si>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</si>
  <si>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</si>
  <si>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</si>
  <si>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</si>
  <si>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</si>
  <si>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</si>
  <si>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</si>
  <si>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</si>
  <si>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>ISIC 68</t>
  </si>
  <si>
    <t xml:space="preserve">Rental and leasing services and lessors of intangible assets </t>
  </si>
  <si>
    <t xml:space="preserve">532,533 </t>
  </si>
  <si>
    <t>ISIC 69T82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</si>
  <si>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</si>
  <si>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</si>
  <si>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</si>
  <si>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</si>
  <si>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</si>
  <si>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</si>
  <si>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</si>
  <si>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</si>
  <si>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</si>
  <si>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</si>
  <si>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</si>
  <si>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</si>
  <si>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</si>
  <si>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</si>
  <si>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</si>
  <si>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</si>
  <si>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</si>
  <si>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</si>
  <si>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</si>
  <si>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</si>
  <si>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</si>
  <si>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</si>
  <si>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</si>
  <si>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</si>
  <si>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</si>
  <si>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</si>
  <si>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</si>
  <si>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</si>
  <si>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</si>
  <si>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</si>
  <si>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</si>
  <si>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</si>
  <si>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</si>
  <si>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</si>
  <si>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</si>
  <si>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</si>
  <si>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</si>
  <si>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</si>
  <si>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</si>
  <si>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</si>
  <si>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</si>
  <si>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</si>
  <si>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</si>
  <si>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</si>
  <si>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</si>
  <si>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</si>
  <si>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</si>
  <si>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</si>
  <si>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</si>
  <si>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</si>
  <si>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</si>
  <si>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</si>
  <si>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</si>
  <si>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</si>
  <si>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>ISIC 85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</si>
  <si>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</si>
  <si>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</si>
  <si>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</si>
  <si>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</si>
  <si>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</si>
  <si>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</si>
  <si>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</si>
  <si>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</si>
  <si>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>ISIC 86T88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</si>
  <si>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</si>
  <si>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</si>
  <si>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</si>
  <si>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</si>
  <si>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</si>
  <si>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</si>
  <si>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</si>
  <si>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</si>
  <si>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</si>
  <si>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</si>
  <si>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</si>
  <si>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</si>
  <si>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</si>
  <si>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</si>
  <si>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</si>
  <si>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</si>
  <si>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</si>
  <si>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</si>
  <si>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</si>
  <si>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</si>
  <si>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</si>
  <si>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</si>
  <si>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</si>
  <si>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</si>
  <si>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</si>
  <si>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</si>
  <si>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</si>
  <si>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</si>
  <si>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</si>
  <si>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</si>
  <si>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>ISIC 90T96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</si>
  <si>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</si>
  <si>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</si>
  <si>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</si>
  <si>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</si>
  <si>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</si>
  <si>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</si>
  <si>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</si>
  <si>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</si>
  <si>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</si>
  <si>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</si>
  <si>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</si>
  <si>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</si>
  <si>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</si>
  <si>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</si>
  <si>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</si>
  <si>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</si>
  <si>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</si>
  <si>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</si>
  <si>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</si>
  <si>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</si>
  <si>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</si>
  <si>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</si>
  <si>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>ISIC 55T56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</si>
  <si>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</si>
  <si>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</si>
  <si>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</si>
  <si>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</si>
  <si>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</si>
  <si>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</si>
  <si>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</si>
  <si>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</si>
  <si>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</si>
  <si>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</si>
  <si>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</si>
  <si>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</si>
  <si>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</si>
  <si>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</si>
  <si>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</si>
  <si>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</si>
  <si>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</si>
  <si>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</si>
  <si>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</si>
  <si>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</si>
  <si>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</si>
  <si>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</si>
  <si>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</si>
  <si>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</si>
  <si>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</si>
  <si>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</si>
  <si>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</si>
  <si>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</si>
  <si>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</si>
  <si>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</si>
  <si>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</si>
  <si>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</si>
  <si>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</si>
  <si>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</si>
  <si>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</si>
  <si>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ISIC 97T98</t>
  </si>
  <si>
    <t>.</t>
  </si>
  <si>
    <t xml:space="preserve">Federal government </t>
  </si>
  <si>
    <t>ISIC 84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</si>
  <si>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</si>
  <si>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</si>
  <si>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</si>
  <si>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</si>
  <si>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</si>
  <si>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</si>
  <si>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</si>
  <si>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</si>
  <si>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</si>
  <si>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</si>
  <si>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</si>
  <si>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</si>
  <si>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</si>
  <si>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</si>
  <si>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</si>
  <si>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</si>
  <si>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</si>
  <si>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</si>
  <si>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</si>
  <si>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</si>
  <si>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</si>
  <si>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</si>
  <si>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</si>
  <si>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</si>
  <si>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>ISIC 01T03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</si>
  <si>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</si>
  <si>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</si>
  <si>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</si>
  <si>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</si>
  <si>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</si>
  <si>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</si>
  <si>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</si>
  <si>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</si>
  <si>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</si>
  <si>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</si>
  <si>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</si>
  <si>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</si>
  <si>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</si>
  <si>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</si>
  <si>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</si>
  <si>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</si>
  <si>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</si>
  <si>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</si>
  <si>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</si>
  <si>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ISIC 29, ISIC 30</t>
  </si>
  <si>
    <t>Average</t>
  </si>
  <si>
    <t>Unit: USD</t>
  </si>
  <si>
    <t>Value Added</t>
  </si>
  <si>
    <t>Value (2012 USD)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</si>
  <si>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</si>
  <si>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</si>
  <si>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Total GDP</t>
  </si>
  <si>
    <t>Difference between scaled data and GDP forecast (double check)</t>
  </si>
  <si>
    <t>Scaled Change Relative to IO Input Data Year</t>
  </si>
  <si>
    <t>GDP Check</t>
  </si>
  <si>
    <t>Chosen Rates by Year</t>
  </si>
  <si>
    <t>ISIC Code</t>
  </si>
  <si>
    <t>Unit: dimensionless (% change)</t>
  </si>
  <si>
    <t>EU28 - Industrial sectors overview</t>
  </si>
  <si>
    <t>Value added (M€2010)</t>
  </si>
  <si>
    <t>Iron and Steel</t>
  </si>
  <si>
    <t>Non Ferrous Metals</t>
  </si>
  <si>
    <t>Chemicals Industry</t>
  </si>
  <si>
    <t>Non-metallic mineral products</t>
  </si>
  <si>
    <t>Pulp, paper and printing</t>
  </si>
  <si>
    <t>Food, beverages and tobacco</t>
  </si>
  <si>
    <t>Transport Equipment</t>
  </si>
  <si>
    <t>Machinery Equipment</t>
  </si>
  <si>
    <t>Textiles and Leather</t>
  </si>
  <si>
    <t>Wood and Wood products</t>
  </si>
  <si>
    <t>Other Industrial Sectors</t>
  </si>
  <si>
    <t>Production</t>
  </si>
  <si>
    <t>Iron and Steel (kt steel)</t>
  </si>
  <si>
    <t>Integrated steelworks</t>
  </si>
  <si>
    <t>Electric arc</t>
  </si>
  <si>
    <t>Alumina production (kt)</t>
  </si>
  <si>
    <t>Aluminium - primary production (kt)</t>
  </si>
  <si>
    <t>Aluminum - secondary production (kt)</t>
  </si>
  <si>
    <t>Other non-ferrous metals (kt lead eq.)</t>
  </si>
  <si>
    <t>Basic chemicals (kt ethylene eq.)</t>
  </si>
  <si>
    <t>Other chemicals (kt ethylene eq.)</t>
  </si>
  <si>
    <t>Pharmaceutical products etc. (kt ethylene eq.)</t>
  </si>
  <si>
    <t>Cement (kt)</t>
  </si>
  <si>
    <t>Ceramics &amp; other NMM (kt bricks eq.)</t>
  </si>
  <si>
    <t>Glass production  (kt)</t>
  </si>
  <si>
    <t>Pulp production (kt)</t>
  </si>
  <si>
    <t>Paper production  (kt)</t>
  </si>
  <si>
    <t>Printing and media reproduction (kt paper eq.)</t>
  </si>
  <si>
    <t>Food, beverages and tobacco (physical output index)</t>
  </si>
  <si>
    <t>Transport Equipment (physical output index)</t>
  </si>
  <si>
    <t>Machinery Equipment (physical output index)</t>
  </si>
  <si>
    <t>Textiles and Leather (physical output index)</t>
  </si>
  <si>
    <t>Wood and Wood products (physical output index)</t>
  </si>
  <si>
    <t>Other Industrial Sectors (physical output index)</t>
  </si>
  <si>
    <t>Energy consumption (ktoe)</t>
  </si>
  <si>
    <t>by sector</t>
  </si>
  <si>
    <t>by fuel</t>
  </si>
  <si>
    <t>Solids</t>
  </si>
  <si>
    <t>Liquids</t>
  </si>
  <si>
    <t>RFG</t>
  </si>
  <si>
    <t>LPG</t>
  </si>
  <si>
    <t>GDO</t>
  </si>
  <si>
    <t>RFO</t>
  </si>
  <si>
    <t>OLF</t>
  </si>
  <si>
    <t>Gas</t>
  </si>
  <si>
    <t>NGS</t>
  </si>
  <si>
    <t>DGS</t>
  </si>
  <si>
    <t>RES and wastes</t>
  </si>
  <si>
    <t>Biomass and wastes</t>
  </si>
  <si>
    <t>Solar</t>
  </si>
  <si>
    <t>Steam distributed</t>
  </si>
  <si>
    <t>Electricity</t>
  </si>
  <si>
    <t>Hydrogen</t>
  </si>
  <si>
    <t>Non-energy use (ktoe)</t>
  </si>
  <si>
    <t>Other Non-energy use</t>
  </si>
  <si>
    <t>Value added intensity (toe / M€2010 of value added)</t>
  </si>
  <si>
    <t>CO2 emissions (kt CO2)</t>
  </si>
  <si>
    <t>Total emissions</t>
  </si>
  <si>
    <t>Emissions from energy consumption</t>
  </si>
  <si>
    <t>Process emissions</t>
  </si>
  <si>
    <t>Solvent use and other process emissions</t>
  </si>
  <si>
    <t>Emission factors (t CO2 from energy consumption / toe)</t>
  </si>
  <si>
    <t>Total costs (M€2010)</t>
  </si>
  <si>
    <t>Energy equipment capital and operating costs</t>
  </si>
  <si>
    <t>Annuity of the capital costs</t>
  </si>
  <si>
    <t>Fixed costs</t>
  </si>
  <si>
    <t>Variable O&amp;M costs</t>
  </si>
  <si>
    <t>Fuel costs</t>
  </si>
  <si>
    <t>Policy related costs</t>
  </si>
  <si>
    <t>CO2 emissions related costs</t>
  </si>
  <si>
    <t>Efficiency policy related costs</t>
  </si>
  <si>
    <t>Renewables support</t>
  </si>
  <si>
    <t>Idle energy equipment capacity capital and fixed costs</t>
  </si>
  <si>
    <t>Infrastructure efficiency improvement costs</t>
  </si>
  <si>
    <t>Energy related costs (€2010 per toe of energy consumed)</t>
  </si>
  <si>
    <t>Total investment expenditure (M€2010)</t>
  </si>
  <si>
    <t>Capital investment</t>
  </si>
  <si>
    <t>AgricultureValue added (M€2010)</t>
  </si>
  <si>
    <t>ISIC 239, ISIC 231</t>
  </si>
  <si>
    <t>OECD</t>
  </si>
  <si>
    <t>Quarterly National Accounts</t>
  </si>
  <si>
    <t>https://data.oecd.org/gdp/gdp-long-term-forecast.htm</t>
  </si>
  <si>
    <t>Real GDP long-term forecast</t>
  </si>
  <si>
    <t>GDP Data</t>
  </si>
  <si>
    <t>POTEnCIA Data</t>
  </si>
  <si>
    <t xml:space="preserve">Compound Growth Rate </t>
  </si>
  <si>
    <t>GDP Growth Rate Transposed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</si>
  <si>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</si>
  <si>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</si>
  <si>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</si>
  <si>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 xml:space="preserve">File: Central_2018_EU28_tra_det_yearly.xlsx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</si>
</sst>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  <numFmt numFmtId="168" formatCode="#,##0;\-#,##0;&quot;-&quot;"/>
    <numFmt numFmtId="169" formatCode="#,##0.00000_ ;\-#,##0.00000\ "/>
    <numFmt numFmtId="170" formatCode="#,##0.0;\-#,##0.0;&quot;-&quot;"/>
    <numFmt numFmtId="171" formatCode="#,##0.00;\-#,##0.00;&quot;-&quot;"/>
    <numFmt numFmtId="172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i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i/>
      <sz val="8"/>
      <color theme="3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8">
      <alignment wrapText="1"/>
    </xf>
    <xf numFmtId="0" fontId="16" fillId="0" borderId="0">
      <alignment horizontal="left"/>
    </xf>
    <xf numFmtId="0" fontId="15" fillId="0" borderId="9">
      <alignment wrapText="1"/>
    </xf>
    <xf numFmtId="0" fontId="14" fillId="0" borderId="10">
      <alignment wrapText="1"/>
    </xf>
    <xf numFmtId="0" fontId="14" fillId="0" borderId="11">
      <alignment wrapText="1"/>
    </xf>
    <xf numFmtId="0" fontId="14" fillId="0" borderId="0"/>
    <xf numFmtId="0" fontId="19" fillId="0" borderId="0"/>
    <xf numFmtId="172" fontId="5" fillId="0" borderId="0" applyFont="0" applyFill="0" applyBorder="0" applyAlignment="0" applyProtection="0"/>
  </cellStyleXfs>
  <cellXfs count="13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49" fontId="6" fillId="0" borderId="4" xfId="0" applyNumberFormat="1" applyFont="1" applyBorder="1" applyAlignment="1">
      <alignment vertical="top" wrapText="1"/>
    </xf>
    <xf numFmtId="164" fontId="7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5" xfId="0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0" fontId="7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164" fontId="6" fillId="0" borderId="5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0" fontId="9" fillId="0" borderId="5" xfId="0" applyFont="1" applyBorder="1" applyAlignment="1">
      <alignment vertical="top" wrapText="1"/>
    </xf>
    <xf numFmtId="49" fontId="7" fillId="0" borderId="5" xfId="0" applyNumberFormat="1" applyFont="1" applyBorder="1" applyAlignment="1">
      <alignment vertical="top" wrapText="1"/>
    </xf>
    <xf numFmtId="164" fontId="7" fillId="0" borderId="5" xfId="0" applyNumberFormat="1" applyFont="1" applyBorder="1" applyAlignment="1">
      <alignment horizontal="right"/>
    </xf>
    <xf numFmtId="166" fontId="7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7" fillId="0" borderId="0" xfId="3" applyNumberFormat="1" applyFont="1" applyFill="1" applyAlignment="1">
      <alignment horizontal="right"/>
    </xf>
    <xf numFmtId="164" fontId="7" fillId="0" borderId="7" xfId="0" applyNumberFormat="1" applyFont="1" applyBorder="1" applyAlignment="1">
      <alignment horizontal="right"/>
    </xf>
    <xf numFmtId="166" fontId="7" fillId="0" borderId="5" xfId="0" quotePrefix="1" applyNumberFormat="1" applyFont="1" applyBorder="1" applyAlignment="1">
      <alignment horizontal="right"/>
    </xf>
    <xf numFmtId="164" fontId="7" fillId="0" borderId="5" xfId="0" quotePrefix="1" applyNumberFormat="1" applyFont="1" applyBorder="1" applyAlignment="1">
      <alignment horizontal="right"/>
    </xf>
    <xf numFmtId="0" fontId="7" fillId="0" borderId="5" xfId="0" quotePrefix="1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3" fillId="0" borderId="0" xfId="0" applyFont="1"/>
    <xf numFmtId="0" fontId="7" fillId="0" borderId="0" xfId="0" applyFont="1" applyAlignment="1">
      <alignment wrapTex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10" fontId="0" fillId="0" borderId="0" xfId="4" applyNumberFormat="1" applyFont="1"/>
    <xf numFmtId="0" fontId="1" fillId="5" borderId="0" xfId="0" applyFont="1" applyFill="1"/>
    <xf numFmtId="167" fontId="0" fillId="0" borderId="0" xfId="0" applyNumberFormat="1"/>
    <xf numFmtId="0" fontId="1" fillId="7" borderId="0" xfId="0" applyFont="1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0" fontId="1" fillId="8" borderId="0" xfId="0" applyFont="1" applyFill="1"/>
    <xf numFmtId="0" fontId="17" fillId="0" borderId="0" xfId="0" applyFont="1"/>
    <xf numFmtId="0" fontId="0" fillId="0" borderId="0" xfId="4" applyNumberFormat="1" applyFont="1"/>
    <xf numFmtId="0" fontId="20" fillId="9" borderId="12" xfId="13" applyFont="1" applyFill="1" applyBorder="1" applyAlignment="1">
      <alignment horizontal="left" vertical="center"/>
    </xf>
    <xf numFmtId="1" fontId="21" fillId="9" borderId="12" xfId="13" applyNumberFormat="1" applyFont="1" applyFill="1" applyBorder="1" applyAlignment="1">
      <alignment horizontal="center" vertical="center"/>
    </xf>
    <xf numFmtId="0" fontId="18" fillId="10" borderId="0" xfId="13" applyFont="1" applyFill="1" applyAlignment="1">
      <alignment vertical="center"/>
    </xf>
    <xf numFmtId="166" fontId="22" fillId="0" borderId="0" xfId="13" applyNumberFormat="1" applyFont="1" applyAlignment="1">
      <alignment vertical="center"/>
    </xf>
    <xf numFmtId="1" fontId="18" fillId="10" borderId="0" xfId="13" applyNumberFormat="1" applyFont="1" applyFill="1" applyAlignment="1">
      <alignment vertical="center"/>
    </xf>
    <xf numFmtId="0" fontId="23" fillId="11" borderId="12" xfId="13" applyFont="1" applyFill="1" applyBorder="1" applyAlignment="1">
      <alignment horizontal="left" vertical="center"/>
    </xf>
    <xf numFmtId="168" fontId="18" fillId="11" borderId="12" xfId="13" applyNumberFormat="1" applyFont="1" applyFill="1" applyBorder="1" applyAlignment="1">
      <alignment vertical="center"/>
    </xf>
    <xf numFmtId="0" fontId="18" fillId="0" borderId="13" xfId="13" applyFont="1" applyBorder="1" applyAlignment="1">
      <alignment horizontal="left" vertical="center" indent="1"/>
    </xf>
    <xf numFmtId="168" fontId="18" fillId="0" borderId="13" xfId="13" applyNumberFormat="1" applyFont="1" applyBorder="1" applyAlignment="1">
      <alignment vertical="center"/>
    </xf>
    <xf numFmtId="0" fontId="18" fillId="0" borderId="0" xfId="13" applyFont="1" applyAlignment="1">
      <alignment horizontal="left" vertical="center" indent="1"/>
    </xf>
    <xf numFmtId="168" fontId="18" fillId="0" borderId="0" xfId="13" applyNumberFormat="1" applyFont="1" applyAlignment="1">
      <alignment vertical="center"/>
    </xf>
    <xf numFmtId="0" fontId="18" fillId="0" borderId="14" xfId="13" applyFont="1" applyBorder="1" applyAlignment="1">
      <alignment horizontal="left" vertical="center" indent="1"/>
    </xf>
    <xf numFmtId="168" fontId="18" fillId="0" borderId="14" xfId="13" applyNumberFormat="1" applyFont="1" applyBorder="1" applyAlignment="1">
      <alignment vertical="center"/>
    </xf>
    <xf numFmtId="169" fontId="18" fillId="0" borderId="0" xfId="13" applyNumberFormat="1" applyFont="1" applyAlignment="1">
      <alignment vertical="center"/>
    </xf>
    <xf numFmtId="0" fontId="18" fillId="0" borderId="0" xfId="13" applyFont="1" applyAlignment="1">
      <alignment vertical="center"/>
    </xf>
    <xf numFmtId="0" fontId="18" fillId="0" borderId="12" xfId="13" applyFont="1" applyBorder="1" applyAlignment="1">
      <alignment horizontal="left" vertical="center" indent="1"/>
    </xf>
    <xf numFmtId="168" fontId="18" fillId="0" borderId="12" xfId="13" applyNumberFormat="1" applyFont="1" applyBorder="1" applyAlignment="1">
      <alignment vertical="center"/>
    </xf>
    <xf numFmtId="0" fontId="18" fillId="0" borderId="0" xfId="13" applyFont="1" applyAlignment="1">
      <alignment horizontal="left" vertical="center" indent="2"/>
    </xf>
    <xf numFmtId="170" fontId="18" fillId="11" borderId="12" xfId="13" applyNumberFormat="1" applyFont="1" applyFill="1" applyBorder="1" applyAlignment="1">
      <alignment vertical="center"/>
    </xf>
    <xf numFmtId="0" fontId="24" fillId="8" borderId="12" xfId="13" applyFont="1" applyFill="1" applyBorder="1" applyAlignment="1">
      <alignment horizontal="left" vertical="center" indent="1"/>
    </xf>
    <xf numFmtId="168" fontId="18" fillId="8" borderId="12" xfId="13" applyNumberFormat="1" applyFont="1" applyFill="1" applyBorder="1" applyAlignment="1">
      <alignment vertical="center"/>
    </xf>
    <xf numFmtId="0" fontId="18" fillId="0" borderId="13" xfId="13" applyFont="1" applyBorder="1" applyAlignment="1">
      <alignment horizontal="left" vertical="center" indent="2"/>
    </xf>
    <xf numFmtId="0" fontId="18" fillId="0" borderId="14" xfId="13" applyFont="1" applyBorder="1" applyAlignment="1">
      <alignment horizontal="left" vertical="center" indent="2"/>
    </xf>
    <xf numFmtId="0" fontId="18" fillId="10" borderId="15" xfId="13" applyFont="1" applyFill="1" applyBorder="1" applyAlignment="1">
      <alignment horizontal="left" vertical="center" indent="2"/>
    </xf>
    <xf numFmtId="168" fontId="18" fillId="0" borderId="15" xfId="13" applyNumberFormat="1" applyFont="1" applyBorder="1" applyAlignment="1">
      <alignment vertical="center"/>
    </xf>
    <xf numFmtId="0" fontId="18" fillId="10" borderId="16" xfId="13" applyFont="1" applyFill="1" applyBorder="1" applyAlignment="1">
      <alignment horizontal="left" vertical="center" indent="2"/>
    </xf>
    <xf numFmtId="168" fontId="18" fillId="0" borderId="16" xfId="13" applyNumberFormat="1" applyFont="1" applyBorder="1" applyAlignment="1">
      <alignment vertical="center"/>
    </xf>
    <xf numFmtId="0" fontId="18" fillId="10" borderId="0" xfId="13" applyFont="1" applyFill="1" applyAlignment="1">
      <alignment horizontal="left" vertical="center" indent="3"/>
    </xf>
    <xf numFmtId="0" fontId="18" fillId="10" borderId="17" xfId="13" applyFont="1" applyFill="1" applyBorder="1" applyAlignment="1">
      <alignment horizontal="left" vertical="center" indent="2"/>
    </xf>
    <xf numFmtId="168" fontId="18" fillId="0" borderId="17" xfId="13" applyNumberFormat="1" applyFont="1" applyBorder="1" applyAlignment="1">
      <alignment vertical="center"/>
    </xf>
    <xf numFmtId="0" fontId="18" fillId="10" borderId="0" xfId="13" applyFont="1" applyFill="1" applyAlignment="1">
      <alignment horizontal="left" vertical="center" indent="2"/>
    </xf>
    <xf numFmtId="0" fontId="18" fillId="10" borderId="14" xfId="13" applyFont="1" applyFill="1" applyBorder="1" applyAlignment="1">
      <alignment horizontal="left" vertical="center" indent="2"/>
    </xf>
    <xf numFmtId="170" fontId="18" fillId="0" borderId="13" xfId="13" applyNumberFormat="1" applyFont="1" applyBorder="1" applyAlignment="1">
      <alignment vertical="center"/>
    </xf>
    <xf numFmtId="170" fontId="18" fillId="0" borderId="0" xfId="13" applyNumberFormat="1" applyFont="1" applyAlignment="1">
      <alignment vertical="center"/>
    </xf>
    <xf numFmtId="170" fontId="18" fillId="0" borderId="14" xfId="13" applyNumberFormat="1" applyFont="1" applyBorder="1" applyAlignment="1">
      <alignment vertical="center"/>
    </xf>
    <xf numFmtId="170" fontId="18" fillId="8" borderId="12" xfId="13" applyNumberFormat="1" applyFont="1" applyFill="1" applyBorder="1" applyAlignment="1">
      <alignment vertical="center"/>
    </xf>
    <xf numFmtId="0" fontId="18" fillId="0" borderId="18" xfId="13" applyFont="1" applyBorder="1" applyAlignment="1">
      <alignment horizontal="left" vertical="center" indent="2"/>
    </xf>
    <xf numFmtId="170" fontId="18" fillId="0" borderId="18" xfId="13" applyNumberFormat="1" applyFont="1" applyBorder="1" applyAlignment="1">
      <alignment vertical="center"/>
    </xf>
    <xf numFmtId="0" fontId="24" fillId="8" borderId="12" xfId="13" applyFont="1" applyFill="1" applyBorder="1" applyAlignment="1">
      <alignment horizontal="left" vertical="center" indent="2"/>
    </xf>
    <xf numFmtId="0" fontId="18" fillId="0" borderId="13" xfId="13" applyFont="1" applyBorder="1" applyAlignment="1">
      <alignment horizontal="left" vertical="center" indent="3"/>
    </xf>
    <xf numFmtId="0" fontId="18" fillId="0" borderId="0" xfId="13" applyFont="1" applyAlignment="1">
      <alignment horizontal="left" vertical="center" indent="3"/>
    </xf>
    <xf numFmtId="0" fontId="18" fillId="0" borderId="18" xfId="13" applyFont="1" applyBorder="1" applyAlignment="1">
      <alignment horizontal="left" vertical="center" indent="3"/>
    </xf>
    <xf numFmtId="0" fontId="18" fillId="0" borderId="14" xfId="13" applyFont="1" applyBorder="1" applyAlignment="1">
      <alignment horizontal="left" vertical="center" indent="3"/>
    </xf>
    <xf numFmtId="171" fontId="18" fillId="11" borderId="12" xfId="13" applyNumberFormat="1" applyFont="1" applyFill="1" applyBorder="1" applyAlignment="1">
      <alignment vertical="center"/>
    </xf>
    <xf numFmtId="171" fontId="18" fillId="0" borderId="13" xfId="13" applyNumberFormat="1" applyFont="1" applyBorder="1" applyAlignment="1">
      <alignment vertical="center"/>
    </xf>
    <xf numFmtId="171" fontId="18" fillId="0" borderId="0" xfId="13" applyNumberFormat="1" applyFont="1" applyAlignment="1">
      <alignment vertical="center"/>
    </xf>
    <xf numFmtId="171" fontId="18" fillId="0" borderId="14" xfId="13" applyNumberFormat="1" applyFont="1" applyBorder="1" applyAlignment="1">
      <alignment vertical="center"/>
    </xf>
    <xf numFmtId="0" fontId="24" fillId="0" borderId="15" xfId="13" applyFont="1" applyBorder="1" applyAlignment="1">
      <alignment horizontal="left" vertical="center" indent="2"/>
    </xf>
    <xf numFmtId="168" fontId="25" fillId="10" borderId="15" xfId="14" applyNumberFormat="1" applyFont="1" applyFill="1" applyBorder="1" applyAlignment="1">
      <alignment vertical="center"/>
    </xf>
    <xf numFmtId="0" fontId="26" fillId="0" borderId="0" xfId="13" applyFont="1" applyAlignment="1">
      <alignment horizontal="left" vertical="center" indent="3"/>
    </xf>
    <xf numFmtId="168" fontId="26" fillId="10" borderId="0" xfId="14" applyNumberFormat="1" applyFont="1" applyFill="1" applyBorder="1" applyAlignment="1">
      <alignment vertical="center"/>
    </xf>
    <xf numFmtId="0" fontId="27" fillId="0" borderId="16" xfId="13" applyFont="1" applyBorder="1" applyAlignment="1">
      <alignment horizontal="left" vertical="center" indent="2"/>
    </xf>
    <xf numFmtId="168" fontId="26" fillId="10" borderId="16" xfId="14" applyNumberFormat="1" applyFont="1" applyFill="1" applyBorder="1" applyAlignment="1">
      <alignment vertical="center"/>
    </xf>
    <xf numFmtId="0" fontId="27" fillId="0" borderId="17" xfId="13" applyFont="1" applyBorder="1" applyAlignment="1">
      <alignment horizontal="left" vertical="center" indent="2"/>
    </xf>
    <xf numFmtId="168" fontId="26" fillId="10" borderId="17" xfId="14" applyNumberFormat="1" applyFont="1" applyFill="1" applyBorder="1" applyAlignment="1">
      <alignment vertical="center"/>
    </xf>
    <xf numFmtId="0" fontId="27" fillId="0" borderId="0" xfId="13" applyFont="1" applyAlignment="1">
      <alignment horizontal="left" vertical="center" indent="2"/>
    </xf>
    <xf numFmtId="0" fontId="18" fillId="10" borderId="12" xfId="13" applyFont="1" applyFill="1" applyBorder="1" applyAlignment="1">
      <alignment vertical="center"/>
    </xf>
    <xf numFmtId="0" fontId="18" fillId="0" borderId="12" xfId="13" applyFont="1" applyBorder="1" applyAlignment="1">
      <alignment vertical="center"/>
    </xf>
    <xf numFmtId="171" fontId="25" fillId="10" borderId="15" xfId="14" applyNumberFormat="1" applyFont="1" applyFill="1" applyBorder="1" applyAlignment="1">
      <alignment vertical="center"/>
    </xf>
    <xf numFmtId="171" fontId="26" fillId="10" borderId="0" xfId="14" applyNumberFormat="1" applyFont="1" applyFill="1" applyBorder="1" applyAlignment="1">
      <alignment vertical="center"/>
    </xf>
    <xf numFmtId="171" fontId="26" fillId="10" borderId="16" xfId="14" applyNumberFormat="1" applyFont="1" applyFill="1" applyBorder="1" applyAlignment="1">
      <alignment vertical="center"/>
    </xf>
    <xf numFmtId="0" fontId="26" fillId="0" borderId="14" xfId="13" applyFont="1" applyBorder="1" applyAlignment="1">
      <alignment horizontal="left" vertical="center" indent="3"/>
    </xf>
    <xf numFmtId="171" fontId="26" fillId="10" borderId="14" xfId="14" applyNumberFormat="1" applyFont="1" applyFill="1" applyBorder="1" applyAlignment="1">
      <alignment vertical="center"/>
    </xf>
    <xf numFmtId="0" fontId="26" fillId="0" borderId="0" xfId="13" applyFont="1" applyAlignment="1">
      <alignment horizontal="left" vertical="center" indent="2"/>
    </xf>
    <xf numFmtId="0" fontId="26" fillId="0" borderId="14" xfId="13" applyFont="1" applyBorder="1" applyAlignment="1">
      <alignment horizontal="left" vertical="center" indent="2"/>
    </xf>
    <xf numFmtId="168" fontId="26" fillId="10" borderId="14" xfId="14" applyNumberFormat="1" applyFont="1" applyFill="1" applyBorder="1" applyAlignment="1">
      <alignment vertical="center"/>
    </xf>
    <xf numFmtId="0" fontId="23" fillId="11" borderId="0" xfId="13" applyFont="1" applyFill="1" applyAlignment="1">
      <alignment horizontal="left" vertical="center"/>
    </xf>
    <xf numFmtId="0" fontId="2" fillId="0" borderId="0" xfId="1"/>
    <xf numFmtId="10" fontId="0" fillId="0" borderId="0" xfId="0" applyNumberFormat="1"/>
    <xf numFmtId="0" fontId="3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9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2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</cellXfs>
  <cellStyles count="15">
    <cellStyle name="Body: normal cell" xfId="10" xr:uid="{1E571901-62A3-490E-A9CE-5146011C1E6C}"/>
    <cellStyle name="Comma" xfId="3" builtinId="3"/>
    <cellStyle name="Comma 2" xfId="14" xr:uid="{3F1CBD7F-B159-45CA-A4B5-E4DE30E69549}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2 2" xfId="12" xr:uid="{C374538A-412D-4555-9F49-9098E8F228FC}"/>
    <cellStyle name="Normal 2 3" xfId="13" xr:uid="{2C48E9C0-409B-4730-87DD-8DEF625979E4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7" workbookViewId="0">
      <selection activeCell="B37" sqref="B37"/>
    </sheetView>
  </sheetViews>
  <sheetFormatPr defaultRowHeight="15" x14ac:dyDescent="0.25"/>
  <cols>
    <col min="2" max="2" width="77.5703125" style="2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39" t="s">
        <v>2</v>
      </c>
    </row>
    <row r="4" spans="1:2" x14ac:dyDescent="0.25">
      <c r="B4" s="2" t="s">
        <v>663</v>
      </c>
    </row>
    <row r="5" spans="1:2" x14ac:dyDescent="0.25">
      <c r="B5" s="2">
        <v>2019</v>
      </c>
    </row>
    <row r="6" spans="1:2" x14ac:dyDescent="0.25">
      <c r="B6" s="2" t="s">
        <v>664</v>
      </c>
    </row>
    <row r="7" spans="1:2" x14ac:dyDescent="0.25">
      <c r="B7" s="40" t="s">
        <v>665</v>
      </c>
    </row>
    <row r="8" spans="1:2" x14ac:dyDescent="0.25">
      <c r="B8" s="2" t="s">
        <v>666</v>
      </c>
    </row>
    <row r="16" spans="1:2" x14ac:dyDescent="0.25">
      <c r="B16" s="39" t="s">
        <v>3</v>
      </c>
    </row>
    <row r="17" spans="1:2" x14ac:dyDescent="0.25">
      <c r="B17" t="s">
        <v>655</v>
      </c>
    </row>
    <row r="18" spans="1:2" x14ac:dyDescent="0.25">
      <c r="B18" s="2">
        <v>2018</v>
      </c>
    </row>
    <row r="19" spans="1:2" x14ac:dyDescent="0.25">
      <c r="B19" t="s">
        <v>656</v>
      </c>
    </row>
    <row r="20" spans="1:2" x14ac:dyDescent="0.25">
      <c r="B20" s="123" t="s">
        <v>657</v>
      </c>
    </row>
    <row r="21" spans="1:2" x14ac:dyDescent="0.25">
      <c r="B21" t="s">
        <v>658</v>
      </c>
    </row>
    <row r="23" spans="1:2" x14ac:dyDescent="0.25">
      <c r="A23" s="1" t="s">
        <v>4</v>
      </c>
    </row>
    <row r="25" spans="1:2" x14ac:dyDescent="0.25">
      <c r="A25" t="s">
        <v>5</v>
      </c>
    </row>
    <row r="26" spans="1:2" x14ac:dyDescent="0.25">
      <c r="A26" t="s">
        <v>6</v>
      </c>
    </row>
    <row r="28" spans="1:2" x14ac:dyDescent="0.25">
      <c r="A28" t="s">
        <v>7</v>
      </c>
    </row>
    <row r="29" spans="1:2" x14ac:dyDescent="0.25">
      <c r="A29" t="s">
        <v>8</v>
      </c>
    </row>
    <row r="30" spans="1:2" x14ac:dyDescent="0.25">
      <c r="A30" t="s">
        <v>9</v>
      </c>
    </row>
    <row r="31" spans="1:2" x14ac:dyDescent="0.25">
      <c r="A31" t="s">
        <v>10</v>
      </c>
    </row>
    <row r="33" spans="1:2" x14ac:dyDescent="0.25">
      <c r="A33" s="41" t="s">
        <v>11</v>
      </c>
      <c r="B33" s="52"/>
    </row>
    <row r="35" spans="1:2" x14ac:dyDescent="0.25">
      <c r="A35" t="s">
        <v>12</v>
      </c>
    </row>
    <row r="36" spans="1:2" x14ac:dyDescent="0.25">
      <c r="A36" t="s">
        <v>13</v>
      </c>
    </row>
    <row r="37" spans="1:2" x14ac:dyDescent="0.25">
      <c r="A37" t="s">
        <v>14</v>
      </c>
    </row>
    <row r="38" spans="1:2" x14ac:dyDescent="0.25">
      <c r="A38" t="s">
        <v>15</v>
      </c>
    </row>
    <row r="39" spans="1:2" x14ac:dyDescent="0.25">
      <c r="A39" t="s">
        <v>16</v>
      </c>
    </row>
    <row r="40" spans="1:2" x14ac:dyDescent="0.25">
      <c r="A40" t="s">
        <v>17</v>
      </c>
    </row>
    <row r="41" spans="1:2" x14ac:dyDescent="0.25">
      <c r="A4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workbookViewId="0">
      <selection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131" t="s">
        <v>19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9" ht="15.75" thickBot="1" x14ac:dyDescent="0.3">
      <c r="A2" s="133" t="s">
        <v>20</v>
      </c>
      <c r="B2" s="134" t="s">
        <v>21</v>
      </c>
      <c r="C2" s="133" t="s">
        <v>22</v>
      </c>
      <c r="D2" s="133"/>
      <c r="E2" s="133"/>
      <c r="F2" s="133"/>
      <c r="G2" s="133"/>
      <c r="H2" s="133"/>
      <c r="I2" s="133"/>
      <c r="J2" s="133" t="s">
        <v>23</v>
      </c>
      <c r="K2" s="133"/>
      <c r="L2" s="133"/>
      <c r="M2" s="133"/>
      <c r="N2" s="133"/>
    </row>
    <row r="3" spans="1:19" ht="33.75" customHeight="1" thickBot="1" x14ac:dyDescent="0.3">
      <c r="A3" s="133"/>
      <c r="B3" s="134"/>
      <c r="C3" s="135" t="s">
        <v>24</v>
      </c>
      <c r="D3" s="135"/>
      <c r="E3" s="135"/>
      <c r="F3" s="135" t="s">
        <v>25</v>
      </c>
      <c r="G3" s="135"/>
      <c r="H3" s="133" t="s">
        <v>26</v>
      </c>
      <c r="I3" s="133"/>
      <c r="J3" s="133" t="s">
        <v>27</v>
      </c>
      <c r="K3" s="133"/>
      <c r="L3" s="133"/>
      <c r="M3" s="133" t="s">
        <v>26</v>
      </c>
      <c r="N3" s="136"/>
      <c r="O3" s="5"/>
    </row>
    <row r="4" spans="1:19" ht="15.75" thickBot="1" x14ac:dyDescent="0.3">
      <c r="A4" s="133"/>
      <c r="B4" s="134"/>
      <c r="C4" s="9">
        <v>2009</v>
      </c>
      <c r="D4" s="10">
        <v>2019</v>
      </c>
      <c r="E4" s="10">
        <v>2029</v>
      </c>
      <c r="F4" s="10" t="s">
        <v>28</v>
      </c>
      <c r="G4" s="10" t="s">
        <v>29</v>
      </c>
      <c r="H4" s="10" t="s">
        <v>28</v>
      </c>
      <c r="I4" s="10" t="s">
        <v>29</v>
      </c>
      <c r="J4" s="9">
        <v>2009</v>
      </c>
      <c r="K4" s="10">
        <v>2019</v>
      </c>
      <c r="L4" s="10">
        <v>2029</v>
      </c>
      <c r="M4" s="10" t="s">
        <v>28</v>
      </c>
      <c r="N4" s="10" t="s">
        <v>29</v>
      </c>
      <c r="O4" s="41" t="s">
        <v>30</v>
      </c>
    </row>
    <row r="5" spans="1:19" ht="14.45" customHeight="1" x14ac:dyDescent="0.25">
      <c r="A5" s="11" t="s">
        <v>31</v>
      </c>
      <c r="B5" s="12" t="s">
        <v>32</v>
      </c>
      <c r="C5" s="13">
        <v>143036.39999999997</v>
      </c>
      <c r="D5" s="14">
        <v>162795.6</v>
      </c>
      <c r="E5" s="14">
        <v>168834.7</v>
      </c>
      <c r="F5" s="13">
        <v>19759.200000000041</v>
      </c>
      <c r="G5" s="15">
        <v>6039.1</v>
      </c>
      <c r="H5" s="16">
        <v>1.3</v>
      </c>
      <c r="I5" s="15">
        <v>0.4</v>
      </c>
      <c r="J5" s="14">
        <v>27293.3</v>
      </c>
      <c r="K5" s="14">
        <v>34049.9</v>
      </c>
      <c r="L5" s="14">
        <v>40867.599999999999</v>
      </c>
      <c r="M5" s="15">
        <v>2.2000000000000002</v>
      </c>
      <c r="N5" s="15">
        <v>1.8</v>
      </c>
      <c r="O5" s="7"/>
    </row>
    <row r="6" spans="1:19" ht="14.45" customHeight="1" x14ac:dyDescent="0.25">
      <c r="A6" s="17" t="s">
        <v>32</v>
      </c>
      <c r="B6" s="18"/>
      <c r="C6" s="19"/>
      <c r="D6" s="20"/>
      <c r="E6" s="20"/>
      <c r="F6" s="21"/>
      <c r="G6" s="22"/>
      <c r="H6" s="21"/>
      <c r="I6" s="22"/>
      <c r="J6" s="20"/>
      <c r="K6" s="20"/>
      <c r="L6" s="20"/>
      <c r="M6" s="23"/>
      <c r="N6" s="23"/>
    </row>
    <row r="7" spans="1:19" ht="14.45" customHeight="1" x14ac:dyDescent="0.25">
      <c r="A7" s="24" t="s">
        <v>33</v>
      </c>
      <c r="B7" s="25" t="s">
        <v>34</v>
      </c>
      <c r="C7" s="13">
        <v>132029.19999999998</v>
      </c>
      <c r="D7" s="26">
        <v>151709.70000000001</v>
      </c>
      <c r="E7" s="26">
        <v>158115.6</v>
      </c>
      <c r="F7" s="13">
        <v>19680.500000000029</v>
      </c>
      <c r="G7" s="26">
        <v>6405.9</v>
      </c>
      <c r="H7" s="27">
        <v>1.4</v>
      </c>
      <c r="I7" s="26">
        <v>0.4</v>
      </c>
      <c r="J7" s="26">
        <v>26836.2</v>
      </c>
      <c r="K7" s="26">
        <v>33487.1</v>
      </c>
      <c r="L7" s="26">
        <v>40193.300000000003</v>
      </c>
      <c r="M7" s="26">
        <v>2.2000000000000002</v>
      </c>
      <c r="N7" s="26">
        <v>1.8</v>
      </c>
      <c r="O7" s="7"/>
      <c r="P7" s="28"/>
      <c r="Q7" s="28"/>
      <c r="R7" s="28"/>
      <c r="S7" s="28"/>
    </row>
    <row r="8" spans="1:19" ht="14.45" customHeight="1" x14ac:dyDescent="0.25">
      <c r="A8" s="29" t="s">
        <v>35</v>
      </c>
      <c r="B8" s="29" t="s">
        <v>36</v>
      </c>
      <c r="C8" s="13">
        <v>643.29999999999995</v>
      </c>
      <c r="D8" s="26">
        <v>684.6</v>
      </c>
      <c r="E8" s="26">
        <v>777.8</v>
      </c>
      <c r="F8" s="13">
        <v>41.300000000000068</v>
      </c>
      <c r="G8" s="26">
        <v>93.2</v>
      </c>
      <c r="H8" s="27">
        <v>0.6</v>
      </c>
      <c r="I8" s="26">
        <v>1.3</v>
      </c>
      <c r="J8" s="26">
        <v>485.8</v>
      </c>
      <c r="K8" s="26">
        <v>635.29999999999995</v>
      </c>
      <c r="L8" s="26">
        <v>835.5</v>
      </c>
      <c r="M8" s="26">
        <v>2.7</v>
      </c>
      <c r="N8" s="26">
        <v>2.8</v>
      </c>
      <c r="O8" s="7"/>
      <c r="P8" s="28"/>
      <c r="Q8" s="28"/>
      <c r="R8" s="28"/>
    </row>
    <row r="9" spans="1:19" ht="14.45" customHeight="1" x14ac:dyDescent="0.25">
      <c r="A9" s="30" t="s">
        <v>37</v>
      </c>
      <c r="B9" s="29" t="s">
        <v>38</v>
      </c>
      <c r="C9" s="13">
        <v>159.80000000000001</v>
      </c>
      <c r="D9" s="26">
        <v>150.1</v>
      </c>
      <c r="E9" s="26">
        <v>129.69999999999999</v>
      </c>
      <c r="F9" s="13">
        <v>-9.7000000000000171</v>
      </c>
      <c r="G9" s="26">
        <v>-20.399999999999999</v>
      </c>
      <c r="H9" s="27">
        <v>-0.6</v>
      </c>
      <c r="I9" s="26">
        <v>-1.4</v>
      </c>
      <c r="J9" s="26">
        <v>278.2</v>
      </c>
      <c r="K9" s="26">
        <v>474.3</v>
      </c>
      <c r="L9" s="26">
        <v>659.6</v>
      </c>
      <c r="M9" s="26">
        <v>5.5</v>
      </c>
      <c r="N9" s="26">
        <v>3.4</v>
      </c>
      <c r="O9" t="s">
        <v>39</v>
      </c>
      <c r="P9" s="28"/>
      <c r="Q9" s="28"/>
      <c r="R9" s="28"/>
    </row>
    <row r="10" spans="1:19" x14ac:dyDescent="0.25">
      <c r="A10" s="30" t="s">
        <v>40</v>
      </c>
      <c r="B10" s="29" t="s">
        <v>41</v>
      </c>
      <c r="C10" s="13">
        <v>208.3</v>
      </c>
      <c r="D10" s="26">
        <v>191.4</v>
      </c>
      <c r="E10" s="26">
        <v>193.9</v>
      </c>
      <c r="F10" s="13">
        <v>-16.900000000000006</v>
      </c>
      <c r="G10" s="26">
        <v>2.5</v>
      </c>
      <c r="H10" s="27">
        <v>-0.8</v>
      </c>
      <c r="I10" s="26">
        <v>0.1</v>
      </c>
      <c r="J10" s="26">
        <v>124.6</v>
      </c>
      <c r="K10" s="26">
        <v>108.1</v>
      </c>
      <c r="L10" s="26">
        <v>114.2</v>
      </c>
      <c r="M10" s="26">
        <v>-1.4</v>
      </c>
      <c r="N10" s="26">
        <v>0.6</v>
      </c>
      <c r="O10" s="7"/>
      <c r="P10" s="28"/>
      <c r="Q10" s="28"/>
      <c r="R10" s="28"/>
    </row>
    <row r="11" spans="1:19" ht="15.75" customHeight="1" x14ac:dyDescent="0.25">
      <c r="A11" s="30" t="s">
        <v>42</v>
      </c>
      <c r="B11" s="29" t="s">
        <v>43</v>
      </c>
      <c r="C11" s="13">
        <v>81.5</v>
      </c>
      <c r="D11" s="26">
        <v>51.9</v>
      </c>
      <c r="E11" s="26">
        <v>43.6</v>
      </c>
      <c r="F11" s="13">
        <v>-29.6</v>
      </c>
      <c r="G11" s="26">
        <v>-8.3000000000000007</v>
      </c>
      <c r="H11" s="27">
        <v>-4.4000000000000004</v>
      </c>
      <c r="I11" s="26">
        <v>-1.7</v>
      </c>
      <c r="J11" s="26">
        <v>50.9</v>
      </c>
      <c r="K11" s="26">
        <v>44.8</v>
      </c>
      <c r="L11" s="26">
        <v>43.8</v>
      </c>
      <c r="M11" s="26">
        <v>-1.3</v>
      </c>
      <c r="N11" s="26">
        <v>-0.2</v>
      </c>
      <c r="O11" t="s">
        <v>44</v>
      </c>
      <c r="P11" s="28"/>
      <c r="Q11" s="28"/>
      <c r="R11" s="28"/>
    </row>
    <row r="12" spans="1:19" x14ac:dyDescent="0.25">
      <c r="A12" s="30" t="s">
        <v>45</v>
      </c>
      <c r="B12" s="29" t="s">
        <v>46</v>
      </c>
      <c r="C12" s="13">
        <v>34.799999999999997</v>
      </c>
      <c r="D12" s="26">
        <v>41.8</v>
      </c>
      <c r="E12" s="26">
        <v>48.6</v>
      </c>
      <c r="F12" s="13">
        <v>7</v>
      </c>
      <c r="G12" s="26">
        <v>6.8</v>
      </c>
      <c r="H12" s="27">
        <v>1.8</v>
      </c>
      <c r="I12" s="26">
        <v>1.5</v>
      </c>
      <c r="J12" s="26">
        <v>40.9</v>
      </c>
      <c r="K12" s="26">
        <v>36.200000000000003</v>
      </c>
      <c r="L12" s="26">
        <v>38</v>
      </c>
      <c r="M12" s="26">
        <v>-1.2</v>
      </c>
      <c r="N12" s="26">
        <v>0.5</v>
      </c>
      <c r="O12" t="s">
        <v>47</v>
      </c>
      <c r="P12" s="28"/>
      <c r="Q12" s="28"/>
      <c r="R12" s="28"/>
    </row>
    <row r="13" spans="1:19" x14ac:dyDescent="0.25">
      <c r="A13" s="30" t="s">
        <v>48</v>
      </c>
      <c r="B13" s="29" t="s">
        <v>49</v>
      </c>
      <c r="C13" s="13">
        <v>92</v>
      </c>
      <c r="D13" s="26">
        <v>97.7</v>
      </c>
      <c r="E13" s="26">
        <v>101.7</v>
      </c>
      <c r="F13" s="13">
        <v>5.7000000000000028</v>
      </c>
      <c r="G13" s="26">
        <v>4</v>
      </c>
      <c r="H13" s="27">
        <v>0.6</v>
      </c>
      <c r="I13" s="26">
        <v>0.4</v>
      </c>
      <c r="J13" s="26">
        <v>33.4</v>
      </c>
      <c r="K13" s="26">
        <v>27.3</v>
      </c>
      <c r="L13" s="26">
        <v>32.200000000000003</v>
      </c>
      <c r="M13" s="26">
        <v>-2</v>
      </c>
      <c r="N13" s="26">
        <v>1.6</v>
      </c>
      <c r="O13" t="s">
        <v>47</v>
      </c>
      <c r="P13" s="28"/>
      <c r="Q13" s="28"/>
      <c r="R13" s="28"/>
    </row>
    <row r="14" spans="1:19" x14ac:dyDescent="0.25">
      <c r="A14" s="30" t="s">
        <v>50</v>
      </c>
      <c r="B14" s="29" t="s">
        <v>51</v>
      </c>
      <c r="C14" s="13">
        <v>275.2</v>
      </c>
      <c r="D14" s="26">
        <v>343.1</v>
      </c>
      <c r="E14" s="26">
        <v>454.2</v>
      </c>
      <c r="F14" s="13">
        <v>67.900000000000034</v>
      </c>
      <c r="G14" s="26">
        <v>111.1</v>
      </c>
      <c r="H14" s="27">
        <v>2.2000000000000002</v>
      </c>
      <c r="I14" s="26">
        <v>2.8</v>
      </c>
      <c r="J14" s="26">
        <v>83.5</v>
      </c>
      <c r="K14" s="26">
        <v>82.3</v>
      </c>
      <c r="L14" s="26">
        <v>109</v>
      </c>
      <c r="M14" s="26">
        <v>-0.1</v>
      </c>
      <c r="N14" s="26">
        <v>2.9</v>
      </c>
      <c r="O14" t="s">
        <v>52</v>
      </c>
      <c r="P14" s="28"/>
      <c r="Q14" s="28"/>
      <c r="R14" s="28"/>
    </row>
    <row r="15" spans="1:19" x14ac:dyDescent="0.25">
      <c r="A15" s="30" t="s">
        <v>53</v>
      </c>
      <c r="B15" s="29" t="s">
        <v>54</v>
      </c>
      <c r="C15" s="13">
        <v>560.1</v>
      </c>
      <c r="D15" s="26">
        <v>549</v>
      </c>
      <c r="E15" s="26">
        <v>506.7</v>
      </c>
      <c r="F15" s="13">
        <v>-11.100000000000023</v>
      </c>
      <c r="G15" s="26">
        <v>-42.3</v>
      </c>
      <c r="H15" s="27">
        <v>-0.2</v>
      </c>
      <c r="I15" s="26">
        <v>-0.8</v>
      </c>
      <c r="J15" s="26">
        <v>443.6</v>
      </c>
      <c r="K15" s="26">
        <v>458.6</v>
      </c>
      <c r="L15" s="26">
        <v>534.5</v>
      </c>
      <c r="M15" s="26">
        <v>0.3</v>
      </c>
      <c r="N15" s="26">
        <v>1.5</v>
      </c>
      <c r="O15" s="7"/>
      <c r="P15" s="28"/>
      <c r="Q15" s="28"/>
      <c r="R15" s="28"/>
    </row>
    <row r="16" spans="1:19" x14ac:dyDescent="0.25">
      <c r="A16" s="30" t="s">
        <v>55</v>
      </c>
      <c r="B16" s="29" t="s">
        <v>56</v>
      </c>
      <c r="C16" s="13">
        <v>404.1</v>
      </c>
      <c r="D16" s="26">
        <v>385.5</v>
      </c>
      <c r="E16" s="26">
        <v>352</v>
      </c>
      <c r="F16" s="13">
        <v>-18.600000000000023</v>
      </c>
      <c r="G16" s="26">
        <v>-33.5</v>
      </c>
      <c r="H16" s="27">
        <v>-0.5</v>
      </c>
      <c r="I16" s="26">
        <v>-0.9</v>
      </c>
      <c r="J16" s="26">
        <v>340.5</v>
      </c>
      <c r="K16" s="26">
        <v>357</v>
      </c>
      <c r="L16" s="26">
        <v>422.3</v>
      </c>
      <c r="M16" s="26">
        <v>0.5</v>
      </c>
      <c r="N16" s="26">
        <v>1.7</v>
      </c>
      <c r="O16" t="s">
        <v>57</v>
      </c>
      <c r="P16" s="28"/>
      <c r="Q16" s="28"/>
      <c r="R16" s="28"/>
    </row>
    <row r="17" spans="1:18" x14ac:dyDescent="0.25">
      <c r="A17" s="29" t="s">
        <v>58</v>
      </c>
      <c r="B17" s="29" t="s">
        <v>59</v>
      </c>
      <c r="C17" s="13">
        <v>108.7</v>
      </c>
      <c r="D17" s="26">
        <v>110.3</v>
      </c>
      <c r="E17" s="26">
        <v>99</v>
      </c>
      <c r="F17" s="13">
        <v>1.5999999999999943</v>
      </c>
      <c r="G17" s="26">
        <v>-11.3</v>
      </c>
      <c r="H17" s="27">
        <v>0.1</v>
      </c>
      <c r="I17" s="26">
        <v>-1.1000000000000001</v>
      </c>
      <c r="J17" s="26">
        <v>88.7</v>
      </c>
      <c r="K17" s="26">
        <v>90.8</v>
      </c>
      <c r="L17" s="26">
        <v>98.8</v>
      </c>
      <c r="M17" s="26">
        <v>0.2</v>
      </c>
      <c r="N17" s="26">
        <v>0.8</v>
      </c>
      <c r="O17" t="s">
        <v>60</v>
      </c>
      <c r="P17" s="28"/>
      <c r="Q17" s="28"/>
      <c r="R17" s="28"/>
    </row>
    <row r="18" spans="1:18" x14ac:dyDescent="0.25">
      <c r="A18" s="30" t="s">
        <v>61</v>
      </c>
      <c r="B18" s="29" t="s">
        <v>62</v>
      </c>
      <c r="C18" s="13">
        <v>47.3</v>
      </c>
      <c r="D18" s="26">
        <v>53.2</v>
      </c>
      <c r="E18" s="26">
        <v>55.6</v>
      </c>
      <c r="F18" s="13">
        <v>5.9000000000000057</v>
      </c>
      <c r="G18" s="26">
        <v>2.4</v>
      </c>
      <c r="H18" s="27">
        <v>1.2</v>
      </c>
      <c r="I18" s="26">
        <v>0.4</v>
      </c>
      <c r="J18" s="26">
        <v>13</v>
      </c>
      <c r="K18" s="26">
        <v>11.4</v>
      </c>
      <c r="L18" s="26">
        <v>12.8</v>
      </c>
      <c r="M18" s="26">
        <v>-1.3</v>
      </c>
      <c r="N18" s="26">
        <v>1.1000000000000001</v>
      </c>
      <c r="O18" t="s">
        <v>63</v>
      </c>
      <c r="P18" s="28"/>
      <c r="Q18" s="28"/>
      <c r="R18" s="28"/>
    </row>
    <row r="19" spans="1:18" x14ac:dyDescent="0.25">
      <c r="A19" s="30" t="s">
        <v>64</v>
      </c>
      <c r="B19" s="29" t="s">
        <v>65</v>
      </c>
      <c r="C19" s="13">
        <v>6016.5</v>
      </c>
      <c r="D19" s="26">
        <v>7492.2</v>
      </c>
      <c r="E19" s="26">
        <v>7792.4</v>
      </c>
      <c r="F19" s="13">
        <v>1475.6999999999998</v>
      </c>
      <c r="G19" s="26">
        <v>300.2</v>
      </c>
      <c r="H19" s="27">
        <v>2.2000000000000002</v>
      </c>
      <c r="I19" s="26">
        <v>0.4</v>
      </c>
      <c r="J19" s="26">
        <v>1161.5</v>
      </c>
      <c r="K19" s="26">
        <v>1418.9</v>
      </c>
      <c r="L19" s="26">
        <v>1616.3</v>
      </c>
      <c r="M19" s="26">
        <v>2</v>
      </c>
      <c r="N19" s="26">
        <v>1.3</v>
      </c>
      <c r="O19" t="s">
        <v>66</v>
      </c>
      <c r="P19" s="28"/>
      <c r="Q19" s="28"/>
      <c r="R19" s="28"/>
    </row>
    <row r="20" spans="1:18" x14ac:dyDescent="0.25">
      <c r="A20" s="30" t="s">
        <v>67</v>
      </c>
      <c r="B20" s="29" t="s">
        <v>68</v>
      </c>
      <c r="C20" s="13">
        <v>11847.9</v>
      </c>
      <c r="D20" s="26">
        <v>12839.5</v>
      </c>
      <c r="E20" s="26">
        <v>12394.7</v>
      </c>
      <c r="F20" s="13">
        <v>991.60000000000036</v>
      </c>
      <c r="G20" s="26">
        <v>-444.8</v>
      </c>
      <c r="H20" s="27">
        <v>0.8</v>
      </c>
      <c r="I20" s="26">
        <v>-0.4</v>
      </c>
      <c r="J20" s="26">
        <v>5261.6</v>
      </c>
      <c r="K20" s="26">
        <v>6384.1</v>
      </c>
      <c r="L20" s="26">
        <v>7434</v>
      </c>
      <c r="M20" s="26">
        <v>2</v>
      </c>
      <c r="N20" s="26">
        <v>1.5</v>
      </c>
      <c r="O20" s="7"/>
      <c r="P20" s="28"/>
      <c r="Q20" s="28"/>
      <c r="R20" s="28"/>
    </row>
    <row r="21" spans="1:18" x14ac:dyDescent="0.25">
      <c r="A21" s="30" t="s">
        <v>69</v>
      </c>
      <c r="B21" s="29" t="s">
        <v>70</v>
      </c>
      <c r="C21" s="13">
        <v>1456.4</v>
      </c>
      <c r="D21" s="26">
        <v>1643.2</v>
      </c>
      <c r="E21" s="26">
        <v>1649.6</v>
      </c>
      <c r="F21" s="13">
        <v>186.79999999999995</v>
      </c>
      <c r="G21" s="26">
        <v>6.4</v>
      </c>
      <c r="H21" s="27">
        <v>1.2</v>
      </c>
      <c r="I21" s="26">
        <v>0</v>
      </c>
      <c r="J21" s="26">
        <v>736</v>
      </c>
      <c r="K21" s="26">
        <v>825</v>
      </c>
      <c r="L21" s="26">
        <v>972.1</v>
      </c>
      <c r="M21" s="26">
        <v>1.1000000000000001</v>
      </c>
      <c r="N21" s="26">
        <v>1.7</v>
      </c>
      <c r="O21" t="s">
        <v>71</v>
      </c>
      <c r="P21" s="28"/>
      <c r="Q21" s="28"/>
      <c r="R21" s="28"/>
    </row>
    <row r="22" spans="1:18" x14ac:dyDescent="0.25">
      <c r="A22" s="29" t="s">
        <v>72</v>
      </c>
      <c r="B22" s="25" t="s">
        <v>73</v>
      </c>
      <c r="C22" s="13">
        <v>51.8</v>
      </c>
      <c r="D22" s="26">
        <v>64</v>
      </c>
      <c r="E22" s="26">
        <v>74.8</v>
      </c>
      <c r="F22" s="13">
        <v>12.200000000000003</v>
      </c>
      <c r="G22" s="26">
        <v>10.8</v>
      </c>
      <c r="H22" s="27">
        <v>2.1</v>
      </c>
      <c r="I22" s="26">
        <v>1.6</v>
      </c>
      <c r="J22" s="26">
        <v>52.7</v>
      </c>
      <c r="K22" s="26">
        <v>65.7</v>
      </c>
      <c r="L22" s="26">
        <v>80.7</v>
      </c>
      <c r="M22" s="26">
        <v>2.2000000000000002</v>
      </c>
      <c r="N22" s="26">
        <v>2.1</v>
      </c>
      <c r="O22" s="7"/>
      <c r="P22" s="28"/>
      <c r="Q22" s="28"/>
      <c r="R22" s="28"/>
    </row>
    <row r="23" spans="1:18" x14ac:dyDescent="0.25">
      <c r="A23" s="29" t="s">
        <v>74</v>
      </c>
      <c r="B23" s="25" t="s">
        <v>75</v>
      </c>
      <c r="C23" s="13">
        <v>59.7</v>
      </c>
      <c r="D23" s="26">
        <v>60.6</v>
      </c>
      <c r="E23" s="26">
        <v>56.1</v>
      </c>
      <c r="F23" s="13">
        <v>0.89999999999999858</v>
      </c>
      <c r="G23" s="26">
        <v>-4.5</v>
      </c>
      <c r="H23" s="27">
        <v>0.1</v>
      </c>
      <c r="I23" s="26">
        <v>-0.8</v>
      </c>
      <c r="J23" s="26">
        <v>95</v>
      </c>
      <c r="K23" s="26">
        <v>142.69999999999999</v>
      </c>
      <c r="L23" s="26">
        <v>178.5</v>
      </c>
      <c r="M23" s="26">
        <v>4.2</v>
      </c>
      <c r="N23" s="26">
        <v>2.2999999999999998</v>
      </c>
      <c r="O23" s="7"/>
      <c r="P23" s="28"/>
      <c r="Q23" s="28"/>
      <c r="R23" s="28"/>
    </row>
    <row r="24" spans="1:18" x14ac:dyDescent="0.25">
      <c r="A24" s="30" t="s">
        <v>76</v>
      </c>
      <c r="B24" s="29" t="s">
        <v>77</v>
      </c>
      <c r="C24" s="13">
        <v>70.900000000000006</v>
      </c>
      <c r="D24" s="26">
        <v>78.8</v>
      </c>
      <c r="E24" s="26">
        <v>66.8</v>
      </c>
      <c r="F24" s="13">
        <v>7.8999999999999915</v>
      </c>
      <c r="G24" s="26">
        <v>-12</v>
      </c>
      <c r="H24" s="27">
        <v>1.1000000000000001</v>
      </c>
      <c r="I24" s="26">
        <v>-1.6</v>
      </c>
      <c r="J24" s="26">
        <v>33.5</v>
      </c>
      <c r="K24" s="26">
        <v>37.1</v>
      </c>
      <c r="L24" s="26">
        <v>38.6</v>
      </c>
      <c r="M24" s="26">
        <v>1</v>
      </c>
      <c r="N24" s="26">
        <v>0.4</v>
      </c>
      <c r="O24" s="7"/>
      <c r="P24" s="28"/>
      <c r="Q24" s="28"/>
      <c r="R24" s="28"/>
    </row>
    <row r="25" spans="1:18" ht="25.5" x14ac:dyDescent="0.25">
      <c r="A25" s="30" t="s">
        <v>78</v>
      </c>
      <c r="B25" s="29" t="s">
        <v>79</v>
      </c>
      <c r="C25" s="13">
        <v>172.3</v>
      </c>
      <c r="D25" s="26">
        <v>173.3</v>
      </c>
      <c r="E25" s="26">
        <v>158.69999999999999</v>
      </c>
      <c r="F25" s="13">
        <v>1</v>
      </c>
      <c r="G25" s="26">
        <v>-14.6</v>
      </c>
      <c r="H25" s="27">
        <v>0.1</v>
      </c>
      <c r="I25" s="26">
        <v>-0.9</v>
      </c>
      <c r="J25" s="26">
        <v>64.7</v>
      </c>
      <c r="K25" s="26">
        <v>66.599999999999994</v>
      </c>
      <c r="L25" s="26">
        <v>72.5</v>
      </c>
      <c r="M25" s="26">
        <v>0.3</v>
      </c>
      <c r="N25" s="26">
        <v>0.9</v>
      </c>
      <c r="O25" s="7"/>
      <c r="P25" s="28"/>
      <c r="Q25" s="28"/>
      <c r="R25" s="28"/>
    </row>
    <row r="26" spans="1:18" x14ac:dyDescent="0.25">
      <c r="A26" s="30" t="s">
        <v>80</v>
      </c>
      <c r="B26" s="29" t="s">
        <v>81</v>
      </c>
      <c r="C26" s="13">
        <v>130.69999999999999</v>
      </c>
      <c r="D26" s="26">
        <v>155.6</v>
      </c>
      <c r="E26" s="26">
        <v>158.69999999999999</v>
      </c>
      <c r="F26" s="13">
        <v>24.900000000000006</v>
      </c>
      <c r="G26" s="26">
        <v>3.1</v>
      </c>
      <c r="H26" s="27">
        <v>1.8</v>
      </c>
      <c r="I26" s="26">
        <v>0.2</v>
      </c>
      <c r="J26" s="26">
        <v>116.8</v>
      </c>
      <c r="K26" s="26">
        <v>123.1</v>
      </c>
      <c r="L26" s="26">
        <v>149.4</v>
      </c>
      <c r="M26" s="26">
        <v>0.5</v>
      </c>
      <c r="N26" s="26">
        <v>2</v>
      </c>
      <c r="O26" s="7"/>
      <c r="P26" s="28"/>
      <c r="Q26" s="28"/>
      <c r="R26" s="28"/>
    </row>
    <row r="27" spans="1:18" x14ac:dyDescent="0.25">
      <c r="A27" s="30" t="s">
        <v>82</v>
      </c>
      <c r="B27" s="29" t="s">
        <v>83</v>
      </c>
      <c r="C27" s="13">
        <v>497.2</v>
      </c>
      <c r="D27" s="26">
        <v>531.4</v>
      </c>
      <c r="E27" s="26">
        <v>545.4</v>
      </c>
      <c r="F27" s="13">
        <v>34.199999999999989</v>
      </c>
      <c r="G27" s="26">
        <v>14</v>
      </c>
      <c r="H27" s="27">
        <v>0.7</v>
      </c>
      <c r="I27" s="26">
        <v>0.3</v>
      </c>
      <c r="J27" s="26">
        <v>213.2</v>
      </c>
      <c r="K27" s="26">
        <v>219.9</v>
      </c>
      <c r="L27" s="26">
        <v>257.89999999999998</v>
      </c>
      <c r="M27" s="26">
        <v>0.3</v>
      </c>
      <c r="N27" s="26">
        <v>1.6</v>
      </c>
      <c r="O27" s="7"/>
      <c r="P27" s="28"/>
      <c r="Q27" s="28"/>
      <c r="R27" s="28"/>
    </row>
    <row r="28" spans="1:18" x14ac:dyDescent="0.25">
      <c r="A28" s="30" t="s">
        <v>84</v>
      </c>
      <c r="B28" s="29" t="s">
        <v>85</v>
      </c>
      <c r="C28" s="13">
        <v>38.1</v>
      </c>
      <c r="D28" s="26">
        <v>35.299999999999997</v>
      </c>
      <c r="E28" s="26">
        <v>29.3</v>
      </c>
      <c r="F28" s="13">
        <v>-2.8000000000000043</v>
      </c>
      <c r="G28" s="26">
        <v>-6</v>
      </c>
      <c r="H28" s="27">
        <v>-0.8</v>
      </c>
      <c r="I28" s="26">
        <v>-1.8</v>
      </c>
      <c r="J28" s="26">
        <v>11.6</v>
      </c>
      <c r="K28" s="26">
        <v>10.9</v>
      </c>
      <c r="L28" s="26">
        <v>13</v>
      </c>
      <c r="M28" s="26">
        <v>-0.6</v>
      </c>
      <c r="N28" s="26">
        <v>1.8</v>
      </c>
      <c r="O28" s="7"/>
      <c r="P28" s="28"/>
      <c r="Q28" s="28"/>
      <c r="R28" s="28"/>
    </row>
    <row r="29" spans="1:18" x14ac:dyDescent="0.25">
      <c r="A29" s="30" t="s">
        <v>86</v>
      </c>
      <c r="B29" s="29" t="s">
        <v>87</v>
      </c>
      <c r="C29" s="13">
        <v>273</v>
      </c>
      <c r="D29" s="26">
        <v>315.8</v>
      </c>
      <c r="E29" s="26">
        <v>303.10000000000002</v>
      </c>
      <c r="F29" s="13">
        <v>42.800000000000011</v>
      </c>
      <c r="G29" s="26">
        <v>-12.7</v>
      </c>
      <c r="H29" s="27">
        <v>1.5</v>
      </c>
      <c r="I29" s="26">
        <v>-0.4</v>
      </c>
      <c r="J29" s="26">
        <v>60.7</v>
      </c>
      <c r="K29" s="26">
        <v>66.3</v>
      </c>
      <c r="L29" s="26">
        <v>74.8</v>
      </c>
      <c r="M29" s="26">
        <v>0.9</v>
      </c>
      <c r="N29" s="26">
        <v>1.2</v>
      </c>
      <c r="O29" s="7"/>
      <c r="P29" s="28"/>
      <c r="Q29" s="28"/>
      <c r="R29" s="28"/>
    </row>
    <row r="30" spans="1:18" x14ac:dyDescent="0.25">
      <c r="A30" s="30" t="s">
        <v>88</v>
      </c>
      <c r="B30" s="29" t="s">
        <v>89</v>
      </c>
      <c r="C30" s="13">
        <v>162.69999999999999</v>
      </c>
      <c r="D30" s="26">
        <v>228.4</v>
      </c>
      <c r="E30" s="26">
        <v>256.7</v>
      </c>
      <c r="F30" s="13">
        <v>65.700000000000017</v>
      </c>
      <c r="G30" s="26">
        <v>28.3</v>
      </c>
      <c r="H30" s="27">
        <v>3.5</v>
      </c>
      <c r="I30" s="26">
        <v>1.2</v>
      </c>
      <c r="J30" s="26">
        <v>88.4</v>
      </c>
      <c r="K30" s="26">
        <v>96.8</v>
      </c>
      <c r="L30" s="26">
        <v>115</v>
      </c>
      <c r="M30" s="26">
        <v>0.9</v>
      </c>
      <c r="N30" s="26">
        <v>1.7</v>
      </c>
      <c r="O30" s="7"/>
      <c r="P30" s="28"/>
      <c r="Q30" s="28"/>
      <c r="R30" s="28"/>
    </row>
    <row r="31" spans="1:18" x14ac:dyDescent="0.25">
      <c r="A31" s="30" t="s">
        <v>90</v>
      </c>
      <c r="B31" s="29" t="s">
        <v>91</v>
      </c>
      <c r="C31" s="13">
        <v>187.4</v>
      </c>
      <c r="D31" s="26">
        <v>285.8</v>
      </c>
      <c r="E31" s="26">
        <v>296.10000000000002</v>
      </c>
      <c r="F31" s="13">
        <v>98.4</v>
      </c>
      <c r="G31" s="26">
        <v>10.3</v>
      </c>
      <c r="H31" s="27">
        <v>4.3</v>
      </c>
      <c r="I31" s="26">
        <v>0.4</v>
      </c>
      <c r="J31" s="26">
        <v>167.3</v>
      </c>
      <c r="K31" s="26">
        <v>168.2</v>
      </c>
      <c r="L31" s="26">
        <v>181.3</v>
      </c>
      <c r="M31" s="26">
        <v>0.1</v>
      </c>
      <c r="N31" s="26">
        <v>0.8</v>
      </c>
      <c r="O31" t="s">
        <v>71</v>
      </c>
      <c r="P31" s="28"/>
      <c r="Q31" s="28"/>
      <c r="R31" s="28"/>
    </row>
    <row r="32" spans="1:18" x14ac:dyDescent="0.25">
      <c r="A32" s="30" t="s">
        <v>92</v>
      </c>
      <c r="B32" s="29" t="s">
        <v>93</v>
      </c>
      <c r="C32" s="13">
        <v>168.7</v>
      </c>
      <c r="D32" s="26">
        <v>275</v>
      </c>
      <c r="E32" s="26">
        <v>289.39999999999998</v>
      </c>
      <c r="F32" s="13">
        <v>106.30000000000001</v>
      </c>
      <c r="G32" s="26">
        <v>14.4</v>
      </c>
      <c r="H32" s="27">
        <v>5</v>
      </c>
      <c r="I32" s="26">
        <v>0.5</v>
      </c>
      <c r="J32" s="26">
        <v>103.9</v>
      </c>
      <c r="K32" s="26">
        <v>121.8</v>
      </c>
      <c r="L32" s="26">
        <v>148.19999999999999</v>
      </c>
      <c r="M32" s="26">
        <v>1.6</v>
      </c>
      <c r="N32" s="26">
        <v>2</v>
      </c>
      <c r="O32" s="7"/>
      <c r="P32" s="28"/>
      <c r="Q32" s="28"/>
      <c r="R32" s="28"/>
    </row>
    <row r="33" spans="1:18" x14ac:dyDescent="0.25">
      <c r="A33" s="30" t="s">
        <v>94</v>
      </c>
      <c r="B33" s="29" t="s">
        <v>95</v>
      </c>
      <c r="C33" s="13">
        <v>18.7</v>
      </c>
      <c r="D33" s="26">
        <v>11.3</v>
      </c>
      <c r="E33" s="26">
        <v>6.7</v>
      </c>
      <c r="F33" s="13">
        <v>-7.3999999999999986</v>
      </c>
      <c r="G33" s="26">
        <v>-4.7</v>
      </c>
      <c r="H33" s="27">
        <v>-4.9000000000000004</v>
      </c>
      <c r="I33" s="26">
        <v>-5.2</v>
      </c>
      <c r="J33" s="26">
        <v>63.7</v>
      </c>
      <c r="K33" s="26">
        <v>47.3</v>
      </c>
      <c r="L33" s="26">
        <v>38.299999999999997</v>
      </c>
      <c r="M33" s="26">
        <v>-2.9</v>
      </c>
      <c r="N33" s="26">
        <v>-2.1</v>
      </c>
      <c r="O33" s="7"/>
      <c r="P33" s="28"/>
      <c r="Q33" s="28"/>
      <c r="R33" s="28"/>
    </row>
    <row r="34" spans="1:18" x14ac:dyDescent="0.25">
      <c r="A34" s="30" t="s">
        <v>96</v>
      </c>
      <c r="B34" s="29" t="s">
        <v>97</v>
      </c>
      <c r="C34" s="13">
        <v>250.1</v>
      </c>
      <c r="D34" s="26">
        <v>222</v>
      </c>
      <c r="E34" s="26">
        <v>198.3</v>
      </c>
      <c r="F34" s="13">
        <v>-28.099999999999994</v>
      </c>
      <c r="G34" s="26">
        <v>-23.7</v>
      </c>
      <c r="H34" s="27">
        <v>-1.2</v>
      </c>
      <c r="I34" s="26">
        <v>-1.1000000000000001</v>
      </c>
      <c r="J34" s="26">
        <v>51.3</v>
      </c>
      <c r="K34" s="26">
        <v>52.8</v>
      </c>
      <c r="L34" s="26">
        <v>50.3</v>
      </c>
      <c r="M34" s="26">
        <v>0.3</v>
      </c>
      <c r="N34" s="26">
        <v>-0.5</v>
      </c>
      <c r="O34" t="s">
        <v>98</v>
      </c>
      <c r="P34" s="28"/>
      <c r="Q34" s="28"/>
      <c r="R34" s="28"/>
    </row>
    <row r="35" spans="1:18" x14ac:dyDescent="0.25">
      <c r="A35" s="30" t="s">
        <v>99</v>
      </c>
      <c r="B35" s="29" t="s">
        <v>100</v>
      </c>
      <c r="C35" s="13">
        <v>196.5</v>
      </c>
      <c r="D35" s="26">
        <v>137.69999999999999</v>
      </c>
      <c r="E35" s="26">
        <v>94.2</v>
      </c>
      <c r="F35" s="13">
        <v>-58.800000000000011</v>
      </c>
      <c r="G35" s="26">
        <v>-43.5</v>
      </c>
      <c r="H35" s="27">
        <v>-3.5</v>
      </c>
      <c r="I35" s="26">
        <v>-3.7</v>
      </c>
      <c r="J35" s="26">
        <v>25.6</v>
      </c>
      <c r="K35" s="26">
        <v>19.100000000000001</v>
      </c>
      <c r="L35" s="26">
        <v>20.100000000000001</v>
      </c>
      <c r="M35" s="26">
        <v>-2.8</v>
      </c>
      <c r="N35" s="26">
        <v>0.5</v>
      </c>
      <c r="O35" t="s">
        <v>98</v>
      </c>
      <c r="P35" s="28"/>
      <c r="Q35" s="28"/>
      <c r="R35" s="28"/>
    </row>
    <row r="36" spans="1:18" x14ac:dyDescent="0.25">
      <c r="A36" s="30" t="s">
        <v>101</v>
      </c>
      <c r="B36" s="29" t="s">
        <v>102</v>
      </c>
      <c r="C36" s="13">
        <v>360.2</v>
      </c>
      <c r="D36" s="26">
        <v>408.8</v>
      </c>
      <c r="E36" s="26">
        <v>382.3</v>
      </c>
      <c r="F36" s="13">
        <v>48.600000000000023</v>
      </c>
      <c r="G36" s="26">
        <v>-26.5</v>
      </c>
      <c r="H36" s="27">
        <v>1.3</v>
      </c>
      <c r="I36" s="26">
        <v>-0.7</v>
      </c>
      <c r="J36" s="26">
        <v>74.2</v>
      </c>
      <c r="K36" s="26">
        <v>94.1</v>
      </c>
      <c r="L36" s="26">
        <v>108.3</v>
      </c>
      <c r="M36" s="26">
        <v>2.4</v>
      </c>
      <c r="N36" s="26">
        <v>1.4</v>
      </c>
      <c r="O36" t="s">
        <v>103</v>
      </c>
      <c r="P36" s="28"/>
      <c r="Q36" s="28"/>
      <c r="R36" s="28"/>
    </row>
    <row r="37" spans="1:18" x14ac:dyDescent="0.25">
      <c r="A37" s="30" t="s">
        <v>104</v>
      </c>
      <c r="B37" s="29" t="s">
        <v>105</v>
      </c>
      <c r="C37" s="13">
        <v>83.2</v>
      </c>
      <c r="D37" s="26">
        <v>92.3</v>
      </c>
      <c r="E37" s="26">
        <v>85.3</v>
      </c>
      <c r="F37" s="13">
        <v>9.0999999999999943</v>
      </c>
      <c r="G37" s="26">
        <v>-7</v>
      </c>
      <c r="H37" s="27">
        <v>1</v>
      </c>
      <c r="I37" s="26">
        <v>-0.8</v>
      </c>
      <c r="J37" s="26">
        <v>21.4</v>
      </c>
      <c r="K37" s="26">
        <v>26</v>
      </c>
      <c r="L37" s="26">
        <v>30.5</v>
      </c>
      <c r="M37" s="26">
        <v>2</v>
      </c>
      <c r="N37" s="26">
        <v>1.6</v>
      </c>
      <c r="O37" s="7"/>
      <c r="P37" s="28"/>
      <c r="Q37" s="28"/>
      <c r="R37" s="28"/>
    </row>
    <row r="38" spans="1:18" ht="25.5" x14ac:dyDescent="0.25">
      <c r="A38" s="30" t="s">
        <v>106</v>
      </c>
      <c r="B38" s="29" t="s">
        <v>107</v>
      </c>
      <c r="C38" s="13">
        <v>68.3</v>
      </c>
      <c r="D38" s="26">
        <v>82.1</v>
      </c>
      <c r="E38" s="26">
        <v>87</v>
      </c>
      <c r="F38" s="13">
        <v>13.799999999999997</v>
      </c>
      <c r="G38" s="26">
        <v>4.9000000000000004</v>
      </c>
      <c r="H38" s="27">
        <v>1.9</v>
      </c>
      <c r="I38" s="26">
        <v>0.6</v>
      </c>
      <c r="J38" s="26">
        <v>17.600000000000001</v>
      </c>
      <c r="K38" s="26">
        <v>20.399999999999999</v>
      </c>
      <c r="L38" s="26">
        <v>23.8</v>
      </c>
      <c r="M38" s="26">
        <v>1.5</v>
      </c>
      <c r="N38" s="26">
        <v>1.6</v>
      </c>
      <c r="O38" s="7"/>
      <c r="P38" s="28"/>
      <c r="Q38" s="28"/>
      <c r="R38" s="28"/>
    </row>
    <row r="39" spans="1:18" x14ac:dyDescent="0.25">
      <c r="A39" s="30" t="s">
        <v>108</v>
      </c>
      <c r="B39" s="29" t="s">
        <v>109</v>
      </c>
      <c r="C39" s="13">
        <v>208.7</v>
      </c>
      <c r="D39" s="26">
        <v>234.4</v>
      </c>
      <c r="E39" s="26">
        <v>210</v>
      </c>
      <c r="F39" s="13">
        <v>25.700000000000017</v>
      </c>
      <c r="G39" s="26">
        <v>-24.4</v>
      </c>
      <c r="H39" s="27">
        <v>1.2</v>
      </c>
      <c r="I39" s="26">
        <v>-1.1000000000000001</v>
      </c>
      <c r="J39" s="26">
        <v>35.4</v>
      </c>
      <c r="K39" s="26">
        <v>47.9</v>
      </c>
      <c r="L39" s="26">
        <v>54.2</v>
      </c>
      <c r="M39" s="26">
        <v>3.1</v>
      </c>
      <c r="N39" s="26">
        <v>1.3</v>
      </c>
      <c r="O39" s="7"/>
      <c r="P39" s="28"/>
      <c r="Q39" s="28"/>
      <c r="R39" s="28"/>
    </row>
    <row r="40" spans="1:18" x14ac:dyDescent="0.25">
      <c r="A40" s="30" t="s">
        <v>110</v>
      </c>
      <c r="B40" s="29" t="s">
        <v>111</v>
      </c>
      <c r="C40" s="13">
        <v>407</v>
      </c>
      <c r="D40" s="26">
        <v>365.3</v>
      </c>
      <c r="E40" s="26">
        <v>340</v>
      </c>
      <c r="F40" s="13">
        <v>-41.699999999999989</v>
      </c>
      <c r="G40" s="26">
        <v>-25.3</v>
      </c>
      <c r="H40" s="27">
        <v>-1.1000000000000001</v>
      </c>
      <c r="I40" s="26">
        <v>-0.7</v>
      </c>
      <c r="J40" s="26">
        <v>172.6</v>
      </c>
      <c r="K40" s="26">
        <v>176.6</v>
      </c>
      <c r="L40" s="26">
        <v>183</v>
      </c>
      <c r="M40" s="26">
        <v>0.2</v>
      </c>
      <c r="N40" s="26">
        <v>0.4</v>
      </c>
      <c r="O40" t="s">
        <v>112</v>
      </c>
      <c r="P40" s="28"/>
      <c r="Q40" s="28"/>
      <c r="R40" s="28"/>
    </row>
    <row r="41" spans="1:18" x14ac:dyDescent="0.25">
      <c r="A41" s="30" t="s">
        <v>113</v>
      </c>
      <c r="B41" s="29" t="s">
        <v>114</v>
      </c>
      <c r="C41" s="13">
        <v>116.9</v>
      </c>
      <c r="D41" s="26">
        <v>96.4</v>
      </c>
      <c r="E41" s="26">
        <v>92.3</v>
      </c>
      <c r="F41" s="13">
        <v>-20.5</v>
      </c>
      <c r="G41" s="26">
        <v>-4.0999999999999996</v>
      </c>
      <c r="H41" s="27">
        <v>-1.9</v>
      </c>
      <c r="I41" s="26">
        <v>-0.4</v>
      </c>
      <c r="J41" s="26">
        <v>79.400000000000006</v>
      </c>
      <c r="K41" s="26">
        <v>81.099999999999994</v>
      </c>
      <c r="L41" s="26">
        <v>84.4</v>
      </c>
      <c r="M41" s="26">
        <v>0.2</v>
      </c>
      <c r="N41" s="26">
        <v>0.4</v>
      </c>
      <c r="O41" s="7"/>
      <c r="P41" s="28"/>
      <c r="Q41" s="28"/>
      <c r="R41" s="28"/>
    </row>
    <row r="42" spans="1:18" x14ac:dyDescent="0.25">
      <c r="A42" s="30" t="s">
        <v>115</v>
      </c>
      <c r="B42" s="29" t="s">
        <v>116</v>
      </c>
      <c r="C42" s="13">
        <v>290.10000000000002</v>
      </c>
      <c r="D42" s="26">
        <v>268.89999999999998</v>
      </c>
      <c r="E42" s="26">
        <v>247.8</v>
      </c>
      <c r="F42" s="13">
        <v>-21.200000000000045</v>
      </c>
      <c r="G42" s="26">
        <v>-21.1</v>
      </c>
      <c r="H42" s="27">
        <v>-0.8</v>
      </c>
      <c r="I42" s="26">
        <v>-0.8</v>
      </c>
      <c r="J42" s="26">
        <v>93.2</v>
      </c>
      <c r="K42" s="26">
        <v>95.5</v>
      </c>
      <c r="L42" s="26">
        <v>98.6</v>
      </c>
      <c r="M42" s="26">
        <v>0.2</v>
      </c>
      <c r="N42" s="26">
        <v>0.3</v>
      </c>
      <c r="O42" s="7"/>
      <c r="P42" s="28"/>
      <c r="Q42" s="28"/>
      <c r="R42" s="28"/>
    </row>
    <row r="43" spans="1:18" x14ac:dyDescent="0.25">
      <c r="A43" s="30" t="s">
        <v>117</v>
      </c>
      <c r="B43" s="29" t="s">
        <v>118</v>
      </c>
      <c r="C43" s="13">
        <v>521.9</v>
      </c>
      <c r="D43" s="26">
        <v>424.6</v>
      </c>
      <c r="E43" s="26">
        <v>342.3</v>
      </c>
      <c r="F43" s="13">
        <v>-97.299999999999955</v>
      </c>
      <c r="G43" s="26">
        <v>-82.3</v>
      </c>
      <c r="H43" s="27">
        <v>-2</v>
      </c>
      <c r="I43" s="26">
        <v>-2.1</v>
      </c>
      <c r="J43" s="26">
        <v>86.1</v>
      </c>
      <c r="K43" s="26">
        <v>83.7</v>
      </c>
      <c r="L43" s="26">
        <v>89.9</v>
      </c>
      <c r="M43" s="26">
        <v>-0.3</v>
      </c>
      <c r="N43" s="26">
        <v>0.7</v>
      </c>
      <c r="O43" t="s">
        <v>112</v>
      </c>
      <c r="P43" s="28"/>
      <c r="Q43" s="28"/>
      <c r="R43" s="28"/>
    </row>
    <row r="44" spans="1:18" x14ac:dyDescent="0.25">
      <c r="A44" s="30" t="s">
        <v>119</v>
      </c>
      <c r="B44" s="29" t="s">
        <v>120</v>
      </c>
      <c r="C44" s="13">
        <v>115.3</v>
      </c>
      <c r="D44" s="26">
        <v>114.5</v>
      </c>
      <c r="E44" s="26">
        <v>109.1</v>
      </c>
      <c r="F44" s="13">
        <v>-0.79999999999999716</v>
      </c>
      <c r="G44" s="26">
        <v>-5.4</v>
      </c>
      <c r="H44" s="27">
        <v>-0.1</v>
      </c>
      <c r="I44" s="26">
        <v>-0.5</v>
      </c>
      <c r="J44" s="26">
        <v>841</v>
      </c>
      <c r="K44" s="26">
        <v>899.8</v>
      </c>
      <c r="L44" s="26">
        <v>1132</v>
      </c>
      <c r="M44" s="26">
        <v>0.7</v>
      </c>
      <c r="N44" s="26">
        <v>2.2999999999999998</v>
      </c>
      <c r="O44" t="s">
        <v>121</v>
      </c>
      <c r="P44" s="28"/>
      <c r="Q44" s="28"/>
      <c r="R44" s="28"/>
    </row>
    <row r="45" spans="1:18" x14ac:dyDescent="0.25">
      <c r="A45" s="30" t="s">
        <v>122</v>
      </c>
      <c r="B45" s="29" t="s">
        <v>123</v>
      </c>
      <c r="C45" s="13">
        <v>804.1</v>
      </c>
      <c r="D45" s="26">
        <v>849.9</v>
      </c>
      <c r="E45" s="26">
        <v>877</v>
      </c>
      <c r="F45" s="13">
        <v>45.799999999999955</v>
      </c>
      <c r="G45" s="26">
        <v>27.1</v>
      </c>
      <c r="H45" s="27">
        <v>0.6</v>
      </c>
      <c r="I45" s="26">
        <v>0.3</v>
      </c>
      <c r="J45" s="26">
        <v>743.8</v>
      </c>
      <c r="K45" s="26">
        <v>863.8</v>
      </c>
      <c r="L45" s="26">
        <v>1034.3</v>
      </c>
      <c r="M45" s="26">
        <v>1.5</v>
      </c>
      <c r="N45" s="26">
        <v>1.8</v>
      </c>
      <c r="P45" s="28"/>
      <c r="Q45" s="28"/>
      <c r="R45" s="28"/>
    </row>
    <row r="46" spans="1:18" x14ac:dyDescent="0.25">
      <c r="A46" s="30" t="s">
        <v>124</v>
      </c>
      <c r="B46" s="29" t="s">
        <v>125</v>
      </c>
      <c r="C46" s="13">
        <v>145.30000000000001</v>
      </c>
      <c r="D46" s="26">
        <v>153</v>
      </c>
      <c r="E46" s="26">
        <v>160</v>
      </c>
      <c r="F46" s="13">
        <v>7.6999999999999886</v>
      </c>
      <c r="G46" s="26">
        <v>7</v>
      </c>
      <c r="H46" s="27">
        <v>0.5</v>
      </c>
      <c r="I46" s="26">
        <v>0.4</v>
      </c>
      <c r="J46" s="26">
        <v>255.7</v>
      </c>
      <c r="K46" s="26">
        <v>331.5</v>
      </c>
      <c r="L46" s="26">
        <v>409.4</v>
      </c>
      <c r="M46" s="26">
        <v>2.6</v>
      </c>
      <c r="N46" s="26">
        <v>2.1</v>
      </c>
      <c r="O46" t="s">
        <v>126</v>
      </c>
      <c r="P46" s="28"/>
      <c r="Q46" s="28"/>
      <c r="R46" s="28"/>
    </row>
    <row r="47" spans="1:18" ht="25.5" x14ac:dyDescent="0.25">
      <c r="A47" s="30" t="s">
        <v>127</v>
      </c>
      <c r="B47" s="29" t="s">
        <v>128</v>
      </c>
      <c r="C47" s="13">
        <v>92</v>
      </c>
      <c r="D47" s="26">
        <v>95.4</v>
      </c>
      <c r="E47" s="26">
        <v>94.2</v>
      </c>
      <c r="F47" s="13">
        <v>3.4000000000000057</v>
      </c>
      <c r="G47" s="26">
        <v>-1.2</v>
      </c>
      <c r="H47" s="27">
        <v>0.4</v>
      </c>
      <c r="I47" s="26">
        <v>-0.1</v>
      </c>
      <c r="J47" s="26">
        <v>102.8</v>
      </c>
      <c r="K47" s="26">
        <v>116</v>
      </c>
      <c r="L47" s="26">
        <v>138.69999999999999</v>
      </c>
      <c r="M47" s="26">
        <v>1.2</v>
      </c>
      <c r="N47" s="26">
        <v>1.8</v>
      </c>
      <c r="O47" t="s">
        <v>126</v>
      </c>
      <c r="P47" s="28"/>
      <c r="Q47" s="28"/>
      <c r="R47" s="28"/>
    </row>
    <row r="48" spans="1:18" ht="30" customHeight="1" x14ac:dyDescent="0.25">
      <c r="A48" s="30" t="s">
        <v>129</v>
      </c>
      <c r="B48" s="29" t="s">
        <v>130</v>
      </c>
      <c r="C48" s="13">
        <v>36.5</v>
      </c>
      <c r="D48" s="26">
        <v>36.6</v>
      </c>
      <c r="E48" s="26">
        <v>34.700000000000003</v>
      </c>
      <c r="F48" s="13">
        <v>0.10000000000000142</v>
      </c>
      <c r="G48" s="26">
        <v>-1.9</v>
      </c>
      <c r="H48" s="27">
        <v>0</v>
      </c>
      <c r="I48" s="26">
        <v>-0.5</v>
      </c>
      <c r="J48" s="26">
        <v>33.6</v>
      </c>
      <c r="K48" s="26">
        <v>53.6</v>
      </c>
      <c r="L48" s="26">
        <v>60.4</v>
      </c>
      <c r="M48" s="26">
        <v>4.8</v>
      </c>
      <c r="N48" s="26">
        <v>1.2</v>
      </c>
      <c r="O48" t="s">
        <v>126</v>
      </c>
      <c r="P48" s="28"/>
      <c r="Q48" s="28"/>
      <c r="R48" s="28"/>
    </row>
    <row r="49" spans="1:18" x14ac:dyDescent="0.25">
      <c r="A49" s="30" t="s">
        <v>131</v>
      </c>
      <c r="B49" s="29" t="s">
        <v>132</v>
      </c>
      <c r="C49" s="13">
        <v>284.39999999999998</v>
      </c>
      <c r="D49" s="26">
        <v>305.89999999999998</v>
      </c>
      <c r="E49" s="26">
        <v>322.3</v>
      </c>
      <c r="F49" s="13">
        <v>21.5</v>
      </c>
      <c r="G49" s="26">
        <v>16.399999999999999</v>
      </c>
      <c r="H49" s="27">
        <v>0.7</v>
      </c>
      <c r="I49" s="26">
        <v>0.5</v>
      </c>
      <c r="J49" s="26">
        <v>201.4</v>
      </c>
      <c r="K49" s="26">
        <v>193.8</v>
      </c>
      <c r="L49" s="26">
        <v>232.3</v>
      </c>
      <c r="M49" s="26">
        <v>-0.4</v>
      </c>
      <c r="N49" s="26">
        <v>1.8</v>
      </c>
      <c r="O49" t="s">
        <v>133</v>
      </c>
      <c r="P49" s="28"/>
      <c r="Q49" s="28"/>
      <c r="R49" s="28"/>
    </row>
    <row r="50" spans="1:18" x14ac:dyDescent="0.25">
      <c r="A50" s="30" t="s">
        <v>134</v>
      </c>
      <c r="B50" s="29" t="s">
        <v>135</v>
      </c>
      <c r="C50" s="13">
        <v>57.3</v>
      </c>
      <c r="D50" s="26">
        <v>65.400000000000006</v>
      </c>
      <c r="E50" s="26">
        <v>69.400000000000006</v>
      </c>
      <c r="F50" s="13">
        <v>8.1000000000000085</v>
      </c>
      <c r="G50" s="26">
        <v>4</v>
      </c>
      <c r="H50" s="27">
        <v>1.3</v>
      </c>
      <c r="I50" s="26">
        <v>0.6</v>
      </c>
      <c r="J50" s="26">
        <v>33.6</v>
      </c>
      <c r="K50" s="26">
        <v>38</v>
      </c>
      <c r="L50" s="26">
        <v>40.5</v>
      </c>
      <c r="M50" s="26">
        <v>1.2</v>
      </c>
      <c r="N50" s="26">
        <v>0.6</v>
      </c>
      <c r="O50" t="s">
        <v>126</v>
      </c>
      <c r="P50" s="28"/>
      <c r="Q50" s="28"/>
      <c r="R50" s="28"/>
    </row>
    <row r="51" spans="1:18" ht="25.5" x14ac:dyDescent="0.25">
      <c r="A51" s="30" t="s">
        <v>136</v>
      </c>
      <c r="B51" s="29" t="s">
        <v>137</v>
      </c>
      <c r="C51" s="13">
        <v>102.7</v>
      </c>
      <c r="D51" s="26">
        <v>110.2</v>
      </c>
      <c r="E51" s="26">
        <v>117</v>
      </c>
      <c r="F51" s="13">
        <v>7.5</v>
      </c>
      <c r="G51" s="26">
        <v>6.8</v>
      </c>
      <c r="H51" s="27">
        <v>0.7</v>
      </c>
      <c r="I51" s="26">
        <v>0.6</v>
      </c>
      <c r="J51" s="26">
        <v>75.3</v>
      </c>
      <c r="K51" s="26">
        <v>88.5</v>
      </c>
      <c r="L51" s="26">
        <v>110.8</v>
      </c>
      <c r="M51" s="26">
        <v>1.6</v>
      </c>
      <c r="N51" s="26">
        <v>2.2999999999999998</v>
      </c>
      <c r="O51" t="s">
        <v>126</v>
      </c>
      <c r="P51" s="28"/>
      <c r="Q51" s="28"/>
      <c r="R51" s="28"/>
    </row>
    <row r="52" spans="1:18" x14ac:dyDescent="0.25">
      <c r="A52" s="29" t="s">
        <v>138</v>
      </c>
      <c r="B52" s="29" t="s">
        <v>139</v>
      </c>
      <c r="C52" s="13">
        <v>85.9</v>
      </c>
      <c r="D52" s="26">
        <v>83.4</v>
      </c>
      <c r="E52" s="26">
        <v>79.3</v>
      </c>
      <c r="F52" s="13">
        <v>-2.5</v>
      </c>
      <c r="G52" s="26">
        <v>-4.0999999999999996</v>
      </c>
      <c r="H52" s="27">
        <v>-0.3</v>
      </c>
      <c r="I52" s="26">
        <v>-0.5</v>
      </c>
      <c r="J52" s="26">
        <v>41.8</v>
      </c>
      <c r="K52" s="26">
        <v>47.3</v>
      </c>
      <c r="L52" s="26">
        <v>49.9</v>
      </c>
      <c r="M52" s="26">
        <v>1.2</v>
      </c>
      <c r="N52" s="26">
        <v>0.5</v>
      </c>
      <c r="O52" t="s">
        <v>126</v>
      </c>
      <c r="P52" s="28"/>
      <c r="Q52" s="28"/>
      <c r="R52" s="28"/>
    </row>
    <row r="53" spans="1:18" x14ac:dyDescent="0.25">
      <c r="A53" s="30" t="s">
        <v>140</v>
      </c>
      <c r="B53" s="29" t="s">
        <v>141</v>
      </c>
      <c r="C53" s="13">
        <v>624.9</v>
      </c>
      <c r="D53" s="26">
        <v>737</v>
      </c>
      <c r="E53" s="26">
        <v>682.8</v>
      </c>
      <c r="F53" s="13">
        <v>112.10000000000002</v>
      </c>
      <c r="G53" s="26">
        <v>-54.2</v>
      </c>
      <c r="H53" s="27">
        <v>1.7</v>
      </c>
      <c r="I53" s="26">
        <v>-0.8</v>
      </c>
      <c r="J53" s="26">
        <v>188.9</v>
      </c>
      <c r="K53" s="26">
        <v>225.7</v>
      </c>
      <c r="L53" s="26">
        <v>259</v>
      </c>
      <c r="M53" s="26">
        <v>1.8</v>
      </c>
      <c r="N53" s="26">
        <v>1.4</v>
      </c>
      <c r="O53" t="s">
        <v>142</v>
      </c>
      <c r="P53" s="28"/>
      <c r="Q53" s="28"/>
      <c r="R53" s="28"/>
    </row>
    <row r="54" spans="1:18" x14ac:dyDescent="0.25">
      <c r="A54" s="30" t="s">
        <v>143</v>
      </c>
      <c r="B54" s="29" t="s">
        <v>144</v>
      </c>
      <c r="C54" s="13">
        <v>502.1</v>
      </c>
      <c r="D54" s="26">
        <v>599.1</v>
      </c>
      <c r="E54" s="26">
        <v>549.29999999999995</v>
      </c>
      <c r="F54" s="13">
        <v>97</v>
      </c>
      <c r="G54" s="26">
        <v>-49.8</v>
      </c>
      <c r="H54" s="27">
        <v>1.8</v>
      </c>
      <c r="I54" s="26">
        <v>-0.9</v>
      </c>
      <c r="J54" s="26">
        <v>150.4</v>
      </c>
      <c r="K54" s="26">
        <v>177.3</v>
      </c>
      <c r="L54" s="26">
        <v>203.1</v>
      </c>
      <c r="M54" s="26">
        <v>1.7</v>
      </c>
      <c r="N54" s="26">
        <v>1.4</v>
      </c>
      <c r="O54" s="7"/>
      <c r="P54" s="28"/>
      <c r="Q54" s="28"/>
      <c r="R54" s="28"/>
    </row>
    <row r="55" spans="1:18" x14ac:dyDescent="0.25">
      <c r="A55" s="30" t="s">
        <v>145</v>
      </c>
      <c r="B55" s="29" t="s">
        <v>146</v>
      </c>
      <c r="C55" s="13">
        <v>122.8</v>
      </c>
      <c r="D55" s="26">
        <v>137.9</v>
      </c>
      <c r="E55" s="26">
        <v>133.5</v>
      </c>
      <c r="F55" s="13">
        <v>15.100000000000009</v>
      </c>
      <c r="G55" s="26">
        <v>-4.4000000000000004</v>
      </c>
      <c r="H55" s="27">
        <v>1.2</v>
      </c>
      <c r="I55" s="26">
        <v>-0.3</v>
      </c>
      <c r="J55" s="26">
        <v>38.5</v>
      </c>
      <c r="K55" s="26">
        <v>48.5</v>
      </c>
      <c r="L55" s="26">
        <v>55.9</v>
      </c>
      <c r="M55" s="26">
        <v>2.4</v>
      </c>
      <c r="N55" s="26">
        <v>1.4</v>
      </c>
      <c r="O55" s="7"/>
      <c r="P55" s="28"/>
      <c r="Q55" s="28"/>
      <c r="R55" s="28"/>
    </row>
    <row r="56" spans="1:18" x14ac:dyDescent="0.25">
      <c r="A56" s="29" t="s">
        <v>147</v>
      </c>
      <c r="B56" s="29" t="s">
        <v>148</v>
      </c>
      <c r="C56" s="13">
        <v>394.3</v>
      </c>
      <c r="D56" s="26">
        <v>421.6</v>
      </c>
      <c r="E56" s="26">
        <v>347.9</v>
      </c>
      <c r="F56" s="13">
        <v>27.300000000000011</v>
      </c>
      <c r="G56" s="26">
        <v>-73.7</v>
      </c>
      <c r="H56" s="27">
        <v>0.7</v>
      </c>
      <c r="I56" s="26">
        <v>-1.9</v>
      </c>
      <c r="J56" s="26">
        <v>94</v>
      </c>
      <c r="K56" s="26">
        <v>120.6</v>
      </c>
      <c r="L56" s="26">
        <v>140.6</v>
      </c>
      <c r="M56" s="26">
        <v>2.5</v>
      </c>
      <c r="N56" s="26">
        <v>1.5</v>
      </c>
      <c r="O56" s="7"/>
      <c r="P56" s="28"/>
      <c r="Q56" s="28"/>
      <c r="R56" s="28"/>
    </row>
    <row r="57" spans="1:18" x14ac:dyDescent="0.25">
      <c r="A57" s="30" t="s">
        <v>149</v>
      </c>
      <c r="B57" s="29" t="s">
        <v>150</v>
      </c>
      <c r="C57" s="13">
        <v>43.6</v>
      </c>
      <c r="D57" s="26">
        <v>38.6</v>
      </c>
      <c r="E57" s="26">
        <v>29.2</v>
      </c>
      <c r="F57" s="13">
        <v>-5</v>
      </c>
      <c r="G57" s="26">
        <v>-9.4</v>
      </c>
      <c r="H57" s="27">
        <v>-1.2</v>
      </c>
      <c r="I57" s="26">
        <v>-2.8</v>
      </c>
      <c r="J57" s="26">
        <v>7.7</v>
      </c>
      <c r="K57" s="26">
        <v>10</v>
      </c>
      <c r="L57" s="26">
        <v>10.3</v>
      </c>
      <c r="M57" s="26">
        <v>2.6</v>
      </c>
      <c r="N57" s="26">
        <v>0.3</v>
      </c>
      <c r="O57" t="s">
        <v>151</v>
      </c>
      <c r="P57" s="28"/>
      <c r="Q57" s="28"/>
      <c r="R57" s="28"/>
    </row>
    <row r="58" spans="1:18" x14ac:dyDescent="0.25">
      <c r="A58" s="30" t="s">
        <v>152</v>
      </c>
      <c r="B58" s="29" t="s">
        <v>153</v>
      </c>
      <c r="C58" s="13">
        <v>83.8</v>
      </c>
      <c r="D58" s="26">
        <v>86.2</v>
      </c>
      <c r="E58" s="26">
        <v>79.3</v>
      </c>
      <c r="F58" s="13">
        <v>2.4000000000000057</v>
      </c>
      <c r="G58" s="26">
        <v>-6.9</v>
      </c>
      <c r="H58" s="27">
        <v>0.3</v>
      </c>
      <c r="I58" s="26">
        <v>-0.8</v>
      </c>
      <c r="J58" s="26">
        <v>18.7</v>
      </c>
      <c r="K58" s="26">
        <v>28.3</v>
      </c>
      <c r="L58" s="26">
        <v>33.700000000000003</v>
      </c>
      <c r="M58" s="26">
        <v>4.3</v>
      </c>
      <c r="N58" s="26">
        <v>1.8</v>
      </c>
      <c r="O58" t="s">
        <v>154</v>
      </c>
      <c r="P58" s="28"/>
      <c r="Q58" s="28"/>
      <c r="R58" s="28"/>
    </row>
    <row r="59" spans="1:18" x14ac:dyDescent="0.25">
      <c r="A59" s="30" t="s">
        <v>155</v>
      </c>
      <c r="B59" s="29" t="s">
        <v>156</v>
      </c>
      <c r="C59" s="13">
        <v>184.9</v>
      </c>
      <c r="D59" s="26">
        <v>199</v>
      </c>
      <c r="E59" s="26">
        <v>141.9</v>
      </c>
      <c r="F59" s="13">
        <v>14.099999999999994</v>
      </c>
      <c r="G59" s="26">
        <v>-57.1</v>
      </c>
      <c r="H59" s="27">
        <v>0.7</v>
      </c>
      <c r="I59" s="26">
        <v>-3.3</v>
      </c>
      <c r="J59" s="26">
        <v>42.5</v>
      </c>
      <c r="K59" s="26">
        <v>48.8</v>
      </c>
      <c r="L59" s="26">
        <v>57.3</v>
      </c>
      <c r="M59" s="26">
        <v>1.4</v>
      </c>
      <c r="N59" s="26">
        <v>1.6</v>
      </c>
      <c r="O59" t="s">
        <v>151</v>
      </c>
      <c r="P59" s="28"/>
      <c r="Q59" s="28"/>
      <c r="R59" s="28"/>
    </row>
    <row r="60" spans="1:18" ht="25.5" x14ac:dyDescent="0.25">
      <c r="A60" s="30" t="s">
        <v>157</v>
      </c>
      <c r="B60" s="29" t="s">
        <v>158</v>
      </c>
      <c r="C60" s="13">
        <v>82</v>
      </c>
      <c r="D60" s="26">
        <v>97.8</v>
      </c>
      <c r="E60" s="26">
        <v>97.5</v>
      </c>
      <c r="F60" s="13">
        <v>15.799999999999997</v>
      </c>
      <c r="G60" s="26">
        <v>-0.3</v>
      </c>
      <c r="H60" s="27">
        <v>1.8</v>
      </c>
      <c r="I60" s="26">
        <v>0</v>
      </c>
      <c r="J60" s="26">
        <v>25</v>
      </c>
      <c r="K60" s="26">
        <v>33.6</v>
      </c>
      <c r="L60" s="26">
        <v>39.5</v>
      </c>
      <c r="M60" s="26">
        <v>3</v>
      </c>
      <c r="N60" s="26">
        <v>1.6</v>
      </c>
      <c r="O60" t="s">
        <v>151</v>
      </c>
      <c r="P60" s="28"/>
      <c r="Q60" s="28"/>
      <c r="R60" s="28"/>
    </row>
    <row r="61" spans="1:18" x14ac:dyDescent="0.25">
      <c r="A61" s="29" t="s">
        <v>159</v>
      </c>
      <c r="B61" s="29" t="s">
        <v>160</v>
      </c>
      <c r="C61" s="13">
        <v>362.1</v>
      </c>
      <c r="D61" s="26">
        <v>385.1</v>
      </c>
      <c r="E61" s="26">
        <v>368.8</v>
      </c>
      <c r="F61" s="13">
        <v>23</v>
      </c>
      <c r="G61" s="26">
        <v>-16.3</v>
      </c>
      <c r="H61" s="27">
        <v>0.6</v>
      </c>
      <c r="I61" s="26">
        <v>-0.4</v>
      </c>
      <c r="J61" s="26">
        <v>203.4</v>
      </c>
      <c r="K61" s="26">
        <v>249.1</v>
      </c>
      <c r="L61" s="26">
        <v>269</v>
      </c>
      <c r="M61" s="26">
        <v>2</v>
      </c>
      <c r="N61" s="26">
        <v>0.8</v>
      </c>
      <c r="O61" s="7"/>
      <c r="P61" s="28"/>
      <c r="Q61" s="28"/>
      <c r="R61" s="28"/>
    </row>
    <row r="62" spans="1:18" x14ac:dyDescent="0.25">
      <c r="A62" s="30" t="s">
        <v>161</v>
      </c>
      <c r="B62" s="29" t="s">
        <v>162</v>
      </c>
      <c r="C62" s="13">
        <v>85.3</v>
      </c>
      <c r="D62" s="26">
        <v>86.4</v>
      </c>
      <c r="E62" s="26">
        <v>79.3</v>
      </c>
      <c r="F62" s="13">
        <v>1.1000000000000085</v>
      </c>
      <c r="G62" s="26">
        <v>-7.1</v>
      </c>
      <c r="H62" s="27">
        <v>0.1</v>
      </c>
      <c r="I62" s="26">
        <v>-0.8</v>
      </c>
      <c r="J62" s="26">
        <v>85.5</v>
      </c>
      <c r="K62" s="26">
        <v>102</v>
      </c>
      <c r="L62" s="26">
        <v>107.8</v>
      </c>
      <c r="M62" s="26">
        <v>1.8</v>
      </c>
      <c r="N62" s="26">
        <v>0.6</v>
      </c>
      <c r="O62" t="s">
        <v>163</v>
      </c>
      <c r="P62" s="28"/>
      <c r="Q62" s="28"/>
      <c r="R62" s="28"/>
    </row>
    <row r="63" spans="1:18" x14ac:dyDescent="0.25">
      <c r="A63" s="30" t="s">
        <v>164</v>
      </c>
      <c r="B63" s="29" t="s">
        <v>165</v>
      </c>
      <c r="C63" s="13">
        <v>49.8</v>
      </c>
      <c r="D63" s="26">
        <v>57.6</v>
      </c>
      <c r="E63" s="26">
        <v>57.8</v>
      </c>
      <c r="F63" s="13">
        <v>7.8000000000000043</v>
      </c>
      <c r="G63" s="26">
        <v>0.2</v>
      </c>
      <c r="H63" s="27">
        <v>1.5</v>
      </c>
      <c r="I63" s="26">
        <v>0</v>
      </c>
      <c r="J63" s="26">
        <v>17.899999999999999</v>
      </c>
      <c r="K63" s="26">
        <v>22.2</v>
      </c>
      <c r="L63" s="26">
        <v>25.2</v>
      </c>
      <c r="M63" s="26">
        <v>2.2000000000000002</v>
      </c>
      <c r="N63" s="26">
        <v>1.3</v>
      </c>
      <c r="P63" s="28"/>
      <c r="Q63" s="28"/>
      <c r="R63" s="28"/>
    </row>
    <row r="64" spans="1:18" x14ac:dyDescent="0.25">
      <c r="A64" s="30" t="s">
        <v>166</v>
      </c>
      <c r="B64" s="29" t="s">
        <v>167</v>
      </c>
      <c r="C64" s="13">
        <v>55.8</v>
      </c>
      <c r="D64" s="26">
        <v>59.8</v>
      </c>
      <c r="E64" s="26">
        <v>53.1</v>
      </c>
      <c r="F64" s="13">
        <v>4</v>
      </c>
      <c r="G64" s="26">
        <v>-6.7</v>
      </c>
      <c r="H64" s="27">
        <v>0.7</v>
      </c>
      <c r="I64" s="26">
        <v>-1.2</v>
      </c>
      <c r="J64" s="26">
        <v>29.4</v>
      </c>
      <c r="K64" s="26">
        <v>32</v>
      </c>
      <c r="L64" s="26">
        <v>29.3</v>
      </c>
      <c r="M64" s="26">
        <v>0.8</v>
      </c>
      <c r="N64" s="26">
        <v>-0.9</v>
      </c>
      <c r="O64" t="s">
        <v>168</v>
      </c>
      <c r="P64" s="28"/>
      <c r="Q64" s="28"/>
      <c r="R64" s="28"/>
    </row>
    <row r="65" spans="1:18" ht="30" customHeight="1" x14ac:dyDescent="0.25">
      <c r="A65" s="30" t="s">
        <v>169</v>
      </c>
      <c r="B65" s="29" t="s">
        <v>170</v>
      </c>
      <c r="C65" s="13">
        <v>58.2</v>
      </c>
      <c r="D65" s="26">
        <v>62</v>
      </c>
      <c r="E65" s="26">
        <v>59.5</v>
      </c>
      <c r="F65" s="13">
        <v>3.7999999999999972</v>
      </c>
      <c r="G65" s="26">
        <v>-2.5</v>
      </c>
      <c r="H65" s="27">
        <v>0.6</v>
      </c>
      <c r="I65" s="26">
        <v>-0.4</v>
      </c>
      <c r="J65" s="26">
        <v>48</v>
      </c>
      <c r="K65" s="26">
        <v>61.8</v>
      </c>
      <c r="L65" s="26">
        <v>73.8</v>
      </c>
      <c r="M65" s="26">
        <v>2.6</v>
      </c>
      <c r="N65" s="26">
        <v>1.8</v>
      </c>
      <c r="O65" t="s">
        <v>168</v>
      </c>
      <c r="P65" s="28"/>
      <c r="Q65" s="28"/>
      <c r="R65" s="28"/>
    </row>
    <row r="66" spans="1:18" x14ac:dyDescent="0.25">
      <c r="A66" s="30" t="s">
        <v>171</v>
      </c>
      <c r="B66" s="29" t="s">
        <v>172</v>
      </c>
      <c r="C66" s="13">
        <v>113</v>
      </c>
      <c r="D66" s="26">
        <v>119.3</v>
      </c>
      <c r="E66" s="26">
        <v>119</v>
      </c>
      <c r="F66" s="13">
        <v>6.2999999999999972</v>
      </c>
      <c r="G66" s="26">
        <v>-0.3</v>
      </c>
      <c r="H66" s="27">
        <v>0.5</v>
      </c>
      <c r="I66" s="26">
        <v>0</v>
      </c>
      <c r="J66" s="26">
        <v>22.6</v>
      </c>
      <c r="K66" s="26">
        <v>31.2</v>
      </c>
      <c r="L66" s="26">
        <v>32.5</v>
      </c>
      <c r="M66" s="26">
        <v>3.3</v>
      </c>
      <c r="N66" s="26">
        <v>0.4</v>
      </c>
      <c r="O66" s="7"/>
      <c r="P66" s="28"/>
      <c r="Q66" s="28"/>
      <c r="R66" s="28"/>
    </row>
    <row r="67" spans="1:18" x14ac:dyDescent="0.25">
      <c r="A67" s="30" t="s">
        <v>173</v>
      </c>
      <c r="B67" s="29" t="s">
        <v>174</v>
      </c>
      <c r="C67" s="13">
        <v>1311.8</v>
      </c>
      <c r="D67" s="26">
        <v>1491.6</v>
      </c>
      <c r="E67" s="26">
        <v>1446.2</v>
      </c>
      <c r="F67" s="13">
        <v>179.79999999999995</v>
      </c>
      <c r="G67" s="26">
        <v>-45.4</v>
      </c>
      <c r="H67" s="27">
        <v>1.3</v>
      </c>
      <c r="I67" s="26">
        <v>-0.3</v>
      </c>
      <c r="J67" s="26">
        <v>296.7</v>
      </c>
      <c r="K67" s="26">
        <v>385.7</v>
      </c>
      <c r="L67" s="26">
        <v>430.6</v>
      </c>
      <c r="M67" s="26">
        <v>2.7</v>
      </c>
      <c r="N67" s="26">
        <v>1.1000000000000001</v>
      </c>
      <c r="O67" t="s">
        <v>175</v>
      </c>
      <c r="P67" s="28"/>
      <c r="Q67" s="28"/>
      <c r="R67" s="28"/>
    </row>
    <row r="68" spans="1:18" x14ac:dyDescent="0.25">
      <c r="A68" s="30" t="s">
        <v>176</v>
      </c>
      <c r="B68" s="29" t="s">
        <v>177</v>
      </c>
      <c r="C68" s="13">
        <v>89</v>
      </c>
      <c r="D68" s="26">
        <v>101.1</v>
      </c>
      <c r="E68" s="26">
        <v>96.2</v>
      </c>
      <c r="F68" s="13">
        <v>12.099999999999994</v>
      </c>
      <c r="G68" s="26">
        <v>-4.9000000000000004</v>
      </c>
      <c r="H68" s="27">
        <v>1.3</v>
      </c>
      <c r="I68" s="26">
        <v>-0.5</v>
      </c>
      <c r="J68" s="26">
        <v>28.4</v>
      </c>
      <c r="K68" s="26">
        <v>41.7</v>
      </c>
      <c r="L68" s="26">
        <v>46.3</v>
      </c>
      <c r="M68" s="26">
        <v>3.9</v>
      </c>
      <c r="N68" s="26">
        <v>1.1000000000000001</v>
      </c>
      <c r="O68" s="7"/>
      <c r="P68" s="28"/>
      <c r="Q68" s="28"/>
      <c r="R68" s="28"/>
    </row>
    <row r="69" spans="1:18" x14ac:dyDescent="0.25">
      <c r="A69" s="29" t="s">
        <v>178</v>
      </c>
      <c r="B69" s="29" t="s">
        <v>179</v>
      </c>
      <c r="C69" s="13">
        <v>42.1</v>
      </c>
      <c r="D69" s="26">
        <v>36.4</v>
      </c>
      <c r="E69" s="26">
        <v>34.5</v>
      </c>
      <c r="F69" s="13">
        <v>-5.7000000000000028</v>
      </c>
      <c r="G69" s="26">
        <v>-1.9</v>
      </c>
      <c r="H69" s="27">
        <v>-1.4</v>
      </c>
      <c r="I69" s="26">
        <v>-0.5</v>
      </c>
      <c r="J69" s="26">
        <v>9.1999999999999993</v>
      </c>
      <c r="K69" s="26">
        <v>11.1</v>
      </c>
      <c r="L69" s="26">
        <v>11.2</v>
      </c>
      <c r="M69" s="26">
        <v>1.9</v>
      </c>
      <c r="N69" s="26">
        <v>0.1</v>
      </c>
      <c r="O69" s="7"/>
      <c r="P69" s="28"/>
      <c r="Q69" s="28"/>
      <c r="R69" s="28"/>
    </row>
    <row r="70" spans="1:18" x14ac:dyDescent="0.25">
      <c r="A70" s="30" t="s">
        <v>180</v>
      </c>
      <c r="B70" s="29" t="s">
        <v>181</v>
      </c>
      <c r="C70" s="13">
        <v>344.7</v>
      </c>
      <c r="D70" s="26">
        <v>400.5</v>
      </c>
      <c r="E70" s="26">
        <v>403.6</v>
      </c>
      <c r="F70" s="13">
        <v>55.800000000000011</v>
      </c>
      <c r="G70" s="26">
        <v>3.1</v>
      </c>
      <c r="H70" s="27">
        <v>1.5</v>
      </c>
      <c r="I70" s="26">
        <v>0.1</v>
      </c>
      <c r="J70" s="26">
        <v>74</v>
      </c>
      <c r="K70" s="26">
        <v>84.1</v>
      </c>
      <c r="L70" s="26">
        <v>96.4</v>
      </c>
      <c r="M70" s="26">
        <v>1.3</v>
      </c>
      <c r="N70" s="26">
        <v>1.4</v>
      </c>
      <c r="O70" s="7"/>
      <c r="P70" s="28"/>
      <c r="Q70" s="28"/>
      <c r="R70" s="28"/>
    </row>
    <row r="71" spans="1:18" x14ac:dyDescent="0.25">
      <c r="A71" s="30" t="s">
        <v>182</v>
      </c>
      <c r="B71" s="29" t="s">
        <v>183</v>
      </c>
      <c r="C71" s="13">
        <v>88.6</v>
      </c>
      <c r="D71" s="26">
        <v>96.2</v>
      </c>
      <c r="E71" s="26">
        <v>95.2</v>
      </c>
      <c r="F71" s="13">
        <v>7.6000000000000085</v>
      </c>
      <c r="G71" s="26">
        <v>-1</v>
      </c>
      <c r="H71" s="27">
        <v>0.8</v>
      </c>
      <c r="I71" s="26">
        <v>-0.1</v>
      </c>
      <c r="J71" s="26">
        <v>26.9</v>
      </c>
      <c r="K71" s="26">
        <v>39.299999999999997</v>
      </c>
      <c r="L71" s="26">
        <v>44</v>
      </c>
      <c r="M71" s="26">
        <v>3.9</v>
      </c>
      <c r="N71" s="26">
        <v>1.1000000000000001</v>
      </c>
      <c r="O71" s="7"/>
      <c r="P71" s="28"/>
      <c r="Q71" s="28"/>
      <c r="R71" s="28"/>
    </row>
    <row r="72" spans="1:18" ht="18.75" customHeight="1" x14ac:dyDescent="0.25">
      <c r="A72" s="29" t="s">
        <v>184</v>
      </c>
      <c r="B72" s="29" t="s">
        <v>185</v>
      </c>
      <c r="C72" s="13">
        <v>24.3</v>
      </c>
      <c r="D72" s="26">
        <v>25.5</v>
      </c>
      <c r="E72" s="26">
        <v>23.9</v>
      </c>
      <c r="F72" s="13">
        <v>1.1999999999999993</v>
      </c>
      <c r="G72" s="26">
        <v>-1.6</v>
      </c>
      <c r="H72" s="27">
        <v>0.5</v>
      </c>
      <c r="I72" s="26">
        <v>-0.7</v>
      </c>
      <c r="J72" s="26">
        <v>7.6</v>
      </c>
      <c r="K72" s="26">
        <v>7.8</v>
      </c>
      <c r="L72" s="26">
        <v>8.3000000000000007</v>
      </c>
      <c r="M72" s="26">
        <v>0.2</v>
      </c>
      <c r="N72" s="26">
        <v>0.5</v>
      </c>
      <c r="O72" s="7"/>
      <c r="P72" s="28"/>
      <c r="Q72" s="28"/>
      <c r="R72" s="28"/>
    </row>
    <row r="73" spans="1:18" x14ac:dyDescent="0.25">
      <c r="A73" s="30" t="s">
        <v>186</v>
      </c>
      <c r="B73" s="29" t="s">
        <v>187</v>
      </c>
      <c r="C73" s="13">
        <v>42.8</v>
      </c>
      <c r="D73" s="26">
        <v>43.5</v>
      </c>
      <c r="E73" s="26">
        <v>41</v>
      </c>
      <c r="F73" s="13">
        <v>0.70000000000000284</v>
      </c>
      <c r="G73" s="26">
        <v>-2.5</v>
      </c>
      <c r="H73" s="27">
        <v>0.2</v>
      </c>
      <c r="I73" s="26">
        <v>-0.6</v>
      </c>
      <c r="J73" s="26">
        <v>7.4</v>
      </c>
      <c r="K73" s="26">
        <v>9.9</v>
      </c>
      <c r="L73" s="26">
        <v>10.4</v>
      </c>
      <c r="M73" s="26">
        <v>2.9</v>
      </c>
      <c r="N73" s="26">
        <v>0.5</v>
      </c>
      <c r="O73" s="7"/>
      <c r="P73" s="28"/>
      <c r="Q73" s="28"/>
      <c r="R73" s="28"/>
    </row>
    <row r="74" spans="1:18" ht="30" customHeight="1" x14ac:dyDescent="0.25">
      <c r="A74" s="30" t="s">
        <v>188</v>
      </c>
      <c r="B74" s="29" t="s">
        <v>189</v>
      </c>
      <c r="C74" s="13">
        <v>309.10000000000002</v>
      </c>
      <c r="D74" s="26">
        <v>364.8</v>
      </c>
      <c r="E74" s="26">
        <v>377.6</v>
      </c>
      <c r="F74" s="13">
        <v>55.699999999999989</v>
      </c>
      <c r="G74" s="26">
        <v>12.8</v>
      </c>
      <c r="H74" s="27">
        <v>1.7</v>
      </c>
      <c r="I74" s="26">
        <v>0.3</v>
      </c>
      <c r="J74" s="26">
        <v>54.2</v>
      </c>
      <c r="K74" s="26">
        <v>78.5</v>
      </c>
      <c r="L74" s="26">
        <v>87.4</v>
      </c>
      <c r="M74" s="26">
        <v>3.8</v>
      </c>
      <c r="N74" s="26">
        <v>1.1000000000000001</v>
      </c>
      <c r="O74" s="7"/>
      <c r="P74" s="28"/>
      <c r="Q74" s="28"/>
      <c r="R74" s="28"/>
    </row>
    <row r="75" spans="1:18" x14ac:dyDescent="0.25">
      <c r="A75" s="30" t="s">
        <v>190</v>
      </c>
      <c r="B75" s="29" t="s">
        <v>191</v>
      </c>
      <c r="C75" s="13">
        <v>121</v>
      </c>
      <c r="D75" s="26">
        <v>142</v>
      </c>
      <c r="E75" s="26">
        <v>136.80000000000001</v>
      </c>
      <c r="F75" s="13">
        <v>21</v>
      </c>
      <c r="G75" s="26">
        <v>-5.2</v>
      </c>
      <c r="H75" s="27">
        <v>1.6</v>
      </c>
      <c r="I75" s="26">
        <v>-0.4</v>
      </c>
      <c r="J75" s="26">
        <v>23.3</v>
      </c>
      <c r="K75" s="26">
        <v>30.6</v>
      </c>
      <c r="L75" s="26">
        <v>32</v>
      </c>
      <c r="M75" s="26">
        <v>2.8</v>
      </c>
      <c r="N75" s="26">
        <v>0.4</v>
      </c>
      <c r="O75" s="7"/>
      <c r="P75" s="28"/>
      <c r="Q75" s="28"/>
      <c r="R75" s="28"/>
    </row>
    <row r="76" spans="1:18" x14ac:dyDescent="0.25">
      <c r="A76" s="30" t="s">
        <v>192</v>
      </c>
      <c r="B76" s="29" t="s">
        <v>193</v>
      </c>
      <c r="C76" s="13">
        <v>250.2</v>
      </c>
      <c r="D76" s="26">
        <v>281.60000000000002</v>
      </c>
      <c r="E76" s="26">
        <v>237.4</v>
      </c>
      <c r="F76" s="13">
        <v>31.400000000000034</v>
      </c>
      <c r="G76" s="26">
        <v>-44.2</v>
      </c>
      <c r="H76" s="27">
        <v>1.2</v>
      </c>
      <c r="I76" s="26">
        <v>-1.7</v>
      </c>
      <c r="J76" s="26">
        <v>66</v>
      </c>
      <c r="K76" s="26">
        <v>83.2</v>
      </c>
      <c r="L76" s="26">
        <v>94.9</v>
      </c>
      <c r="M76" s="26">
        <v>2.2999999999999998</v>
      </c>
      <c r="N76" s="26">
        <v>1.3</v>
      </c>
      <c r="O76" s="7"/>
      <c r="P76" s="28"/>
      <c r="Q76" s="28"/>
      <c r="R76" s="28"/>
    </row>
    <row r="77" spans="1:18" x14ac:dyDescent="0.25">
      <c r="A77" s="30" t="s">
        <v>194</v>
      </c>
      <c r="B77" s="29" t="s">
        <v>195</v>
      </c>
      <c r="C77" s="13">
        <v>1028.7</v>
      </c>
      <c r="D77" s="26">
        <v>1126.0999999999999</v>
      </c>
      <c r="E77" s="26">
        <v>1112.3</v>
      </c>
      <c r="F77" s="13">
        <v>97.399999999999864</v>
      </c>
      <c r="G77" s="26">
        <v>-13.8</v>
      </c>
      <c r="H77" s="27">
        <v>0.9</v>
      </c>
      <c r="I77" s="26">
        <v>-0.1</v>
      </c>
      <c r="J77" s="26">
        <v>300</v>
      </c>
      <c r="K77" s="26">
        <v>385.3</v>
      </c>
      <c r="L77" s="26">
        <v>445.9</v>
      </c>
      <c r="M77" s="26">
        <v>2.5</v>
      </c>
      <c r="N77" s="26">
        <v>1.5</v>
      </c>
      <c r="O77" t="s">
        <v>196</v>
      </c>
      <c r="P77" s="28"/>
      <c r="Q77" s="28"/>
      <c r="R77" s="28"/>
    </row>
    <row r="78" spans="1:18" ht="25.5" x14ac:dyDescent="0.25">
      <c r="A78" s="29" t="s">
        <v>197</v>
      </c>
      <c r="B78" s="29" t="s">
        <v>198</v>
      </c>
      <c r="C78" s="13">
        <v>213.7</v>
      </c>
      <c r="D78" s="26">
        <v>221</v>
      </c>
      <c r="E78" s="26">
        <v>218.7</v>
      </c>
      <c r="F78" s="13">
        <v>7.3000000000000114</v>
      </c>
      <c r="G78" s="26">
        <v>-2.2999999999999998</v>
      </c>
      <c r="H78" s="27">
        <v>0.3</v>
      </c>
      <c r="I78" s="26">
        <v>-0.1</v>
      </c>
      <c r="J78" s="26">
        <v>76.599999999999994</v>
      </c>
      <c r="K78" s="26">
        <v>109.9</v>
      </c>
      <c r="L78" s="26">
        <v>130.4</v>
      </c>
      <c r="M78" s="26">
        <v>3.7</v>
      </c>
      <c r="N78" s="26">
        <v>1.7</v>
      </c>
      <c r="O78" s="7"/>
      <c r="P78" s="28"/>
      <c r="Q78" s="28"/>
      <c r="R78" s="28"/>
    </row>
    <row r="79" spans="1:18" x14ac:dyDescent="0.25">
      <c r="A79" s="30" t="s">
        <v>199</v>
      </c>
      <c r="B79" s="29" t="s">
        <v>200</v>
      </c>
      <c r="C79" s="13">
        <v>101.7</v>
      </c>
      <c r="D79" s="26">
        <v>118</v>
      </c>
      <c r="E79" s="26">
        <v>109.3</v>
      </c>
      <c r="F79" s="13">
        <v>16.299999999999997</v>
      </c>
      <c r="G79" s="26">
        <v>-8.6999999999999993</v>
      </c>
      <c r="H79" s="27">
        <v>1.5</v>
      </c>
      <c r="I79" s="26">
        <v>-0.8</v>
      </c>
      <c r="J79" s="26">
        <v>29.6</v>
      </c>
      <c r="K79" s="26">
        <v>32.1</v>
      </c>
      <c r="L79" s="26">
        <v>37.5</v>
      </c>
      <c r="M79" s="26">
        <v>0.8</v>
      </c>
      <c r="N79" s="26">
        <v>1.6</v>
      </c>
      <c r="O79" s="7"/>
      <c r="P79" s="28"/>
      <c r="Q79" s="28"/>
      <c r="R79" s="28"/>
    </row>
    <row r="80" spans="1:18" ht="25.5" x14ac:dyDescent="0.25">
      <c r="A80" s="30" t="s">
        <v>201</v>
      </c>
      <c r="B80" s="29" t="s">
        <v>202</v>
      </c>
      <c r="C80" s="13">
        <v>96</v>
      </c>
      <c r="D80" s="26">
        <v>94.4</v>
      </c>
      <c r="E80" s="26">
        <v>94.2</v>
      </c>
      <c r="F80" s="13">
        <v>-1.5999999999999943</v>
      </c>
      <c r="G80" s="26">
        <v>-0.2</v>
      </c>
      <c r="H80" s="27">
        <v>-0.2</v>
      </c>
      <c r="I80" s="26">
        <v>0</v>
      </c>
      <c r="J80" s="26">
        <v>22.3</v>
      </c>
      <c r="K80" s="26">
        <v>26.1</v>
      </c>
      <c r="L80" s="26">
        <v>30.5</v>
      </c>
      <c r="M80" s="26">
        <v>1.6</v>
      </c>
      <c r="N80" s="26">
        <v>1.6</v>
      </c>
      <c r="O80" s="7"/>
      <c r="P80" s="28"/>
      <c r="Q80" s="28"/>
      <c r="R80" s="28"/>
    </row>
    <row r="81" spans="1:18" ht="25.5" x14ac:dyDescent="0.25">
      <c r="A81" s="30" t="s">
        <v>203</v>
      </c>
      <c r="B81" s="29" t="s">
        <v>204</v>
      </c>
      <c r="C81" s="13">
        <v>128.5</v>
      </c>
      <c r="D81" s="26">
        <v>137.80000000000001</v>
      </c>
      <c r="E81" s="26">
        <v>134.19999999999999</v>
      </c>
      <c r="F81" s="13">
        <v>9.3000000000000114</v>
      </c>
      <c r="G81" s="26">
        <v>-3.6</v>
      </c>
      <c r="H81" s="27">
        <v>0.7</v>
      </c>
      <c r="I81" s="26">
        <v>-0.3</v>
      </c>
      <c r="J81" s="26">
        <v>34.700000000000003</v>
      </c>
      <c r="K81" s="26">
        <v>44.7</v>
      </c>
      <c r="L81" s="26">
        <v>50.1</v>
      </c>
      <c r="M81" s="26">
        <v>2.6</v>
      </c>
      <c r="N81" s="26">
        <v>1.2</v>
      </c>
      <c r="O81" s="7"/>
      <c r="P81" s="28"/>
      <c r="Q81" s="28"/>
      <c r="R81" s="28"/>
    </row>
    <row r="82" spans="1:18" x14ac:dyDescent="0.25">
      <c r="A82" s="30" t="s">
        <v>205</v>
      </c>
      <c r="B82" s="29" t="s">
        <v>206</v>
      </c>
      <c r="C82" s="13">
        <v>157.6</v>
      </c>
      <c r="D82" s="26">
        <v>179.7</v>
      </c>
      <c r="E82" s="26">
        <v>178.1</v>
      </c>
      <c r="F82" s="13">
        <v>22.099999999999994</v>
      </c>
      <c r="G82" s="26">
        <v>-1.6</v>
      </c>
      <c r="H82" s="27">
        <v>1.3</v>
      </c>
      <c r="I82" s="26">
        <v>-0.1</v>
      </c>
      <c r="J82" s="26">
        <v>23.7</v>
      </c>
      <c r="K82" s="26">
        <v>29.3</v>
      </c>
      <c r="L82" s="26">
        <v>31.4</v>
      </c>
      <c r="M82" s="26">
        <v>2.1</v>
      </c>
      <c r="N82" s="26">
        <v>0.7</v>
      </c>
      <c r="O82" s="7"/>
      <c r="P82" s="28"/>
      <c r="Q82" s="28"/>
      <c r="R82" s="28"/>
    </row>
    <row r="83" spans="1:18" ht="25.5" x14ac:dyDescent="0.25">
      <c r="A83" s="30" t="s">
        <v>207</v>
      </c>
      <c r="B83" s="29" t="s">
        <v>208</v>
      </c>
      <c r="C83" s="13">
        <v>94.6</v>
      </c>
      <c r="D83" s="26">
        <v>99.6</v>
      </c>
      <c r="E83" s="26">
        <v>100.2</v>
      </c>
      <c r="F83" s="13">
        <v>5</v>
      </c>
      <c r="G83" s="26">
        <v>0.6</v>
      </c>
      <c r="H83" s="27">
        <v>0.5</v>
      </c>
      <c r="I83" s="26">
        <v>0.1</v>
      </c>
      <c r="J83" s="26">
        <v>36.9</v>
      </c>
      <c r="K83" s="26">
        <v>53.8</v>
      </c>
      <c r="L83" s="26">
        <v>62.4</v>
      </c>
      <c r="M83" s="26">
        <v>3.9</v>
      </c>
      <c r="N83" s="26">
        <v>1.5</v>
      </c>
      <c r="O83" s="7"/>
      <c r="P83" s="28"/>
      <c r="Q83" s="28"/>
      <c r="R83" s="28"/>
    </row>
    <row r="84" spans="1:18" x14ac:dyDescent="0.25">
      <c r="A84" s="29" t="s">
        <v>209</v>
      </c>
      <c r="B84" s="29" t="s">
        <v>210</v>
      </c>
      <c r="C84" s="13">
        <v>236.6</v>
      </c>
      <c r="D84" s="26">
        <v>275.60000000000002</v>
      </c>
      <c r="E84" s="26">
        <v>277.7</v>
      </c>
      <c r="F84" s="13">
        <v>39.000000000000028</v>
      </c>
      <c r="G84" s="26">
        <v>2.1</v>
      </c>
      <c r="H84" s="27">
        <v>1.5</v>
      </c>
      <c r="I84" s="26">
        <v>0.1</v>
      </c>
      <c r="J84" s="26">
        <v>76.2</v>
      </c>
      <c r="K84" s="26">
        <v>89.7</v>
      </c>
      <c r="L84" s="26">
        <v>103.8</v>
      </c>
      <c r="M84" s="26">
        <v>1.6</v>
      </c>
      <c r="N84" s="26">
        <v>1.5</v>
      </c>
      <c r="O84" s="7"/>
      <c r="P84" s="28"/>
      <c r="Q84" s="28"/>
      <c r="R84" s="28"/>
    </row>
    <row r="85" spans="1:18" x14ac:dyDescent="0.25">
      <c r="A85" s="30" t="s">
        <v>211</v>
      </c>
      <c r="B85" s="29" t="s">
        <v>212</v>
      </c>
      <c r="C85" s="13">
        <v>1136.9000000000001</v>
      </c>
      <c r="D85" s="26">
        <v>1080.5</v>
      </c>
      <c r="E85" s="26">
        <v>1062.0999999999999</v>
      </c>
      <c r="F85" s="13">
        <v>-56.400000000000091</v>
      </c>
      <c r="G85" s="26">
        <v>-18.399999999999999</v>
      </c>
      <c r="H85" s="27">
        <v>-0.5</v>
      </c>
      <c r="I85" s="26">
        <v>-0.2</v>
      </c>
      <c r="J85" s="26">
        <v>335.7</v>
      </c>
      <c r="K85" s="26">
        <v>404.1</v>
      </c>
      <c r="L85" s="26">
        <v>474.3</v>
      </c>
      <c r="M85" s="26">
        <v>1.9</v>
      </c>
      <c r="N85" s="26">
        <v>1.6</v>
      </c>
      <c r="O85" t="s">
        <v>213</v>
      </c>
      <c r="P85" s="28"/>
      <c r="Q85" s="28"/>
      <c r="R85" s="28"/>
    </row>
    <row r="86" spans="1:18" ht="25.5" x14ac:dyDescent="0.25">
      <c r="A86" s="30" t="s">
        <v>214</v>
      </c>
      <c r="B86" s="29" t="s">
        <v>215</v>
      </c>
      <c r="C86" s="13">
        <v>166.4</v>
      </c>
      <c r="D86" s="26">
        <v>163</v>
      </c>
      <c r="E86" s="26">
        <v>168.6</v>
      </c>
      <c r="F86" s="13">
        <v>-3.4000000000000057</v>
      </c>
      <c r="G86" s="26">
        <v>5.6</v>
      </c>
      <c r="H86" s="27">
        <v>-0.2</v>
      </c>
      <c r="I86" s="26">
        <v>0.3</v>
      </c>
      <c r="J86" s="26">
        <v>44.5</v>
      </c>
      <c r="K86" s="26">
        <v>56</v>
      </c>
      <c r="L86" s="26">
        <v>72.900000000000006</v>
      </c>
      <c r="M86" s="26">
        <v>2.2999999999999998</v>
      </c>
      <c r="N86" s="26">
        <v>2.7</v>
      </c>
      <c r="O86" s="7"/>
      <c r="P86" s="28"/>
      <c r="Q86" s="28"/>
      <c r="R86" s="28"/>
    </row>
    <row r="87" spans="1:18" ht="20.25" customHeight="1" x14ac:dyDescent="0.25">
      <c r="A87" s="30" t="s">
        <v>216</v>
      </c>
      <c r="B87" s="29" t="s">
        <v>217</v>
      </c>
      <c r="C87" s="13">
        <v>120.5</v>
      </c>
      <c r="D87" s="26">
        <v>83.5</v>
      </c>
      <c r="E87" s="26">
        <v>58</v>
      </c>
      <c r="F87" s="13">
        <v>-37</v>
      </c>
      <c r="G87" s="26">
        <v>-25.5</v>
      </c>
      <c r="H87" s="27">
        <v>-3.6</v>
      </c>
      <c r="I87" s="26">
        <v>-3.6</v>
      </c>
      <c r="J87" s="26">
        <v>57.7</v>
      </c>
      <c r="K87" s="26">
        <v>64.8</v>
      </c>
      <c r="L87" s="26">
        <v>81.5</v>
      </c>
      <c r="M87" s="26">
        <v>1.2</v>
      </c>
      <c r="N87" s="26">
        <v>2.2999999999999998</v>
      </c>
      <c r="O87" s="7"/>
      <c r="P87" s="28"/>
      <c r="Q87" s="28"/>
      <c r="R87" s="28"/>
    </row>
    <row r="88" spans="1:18" x14ac:dyDescent="0.25">
      <c r="A88" s="30" t="s">
        <v>218</v>
      </c>
      <c r="B88" s="29" t="s">
        <v>219</v>
      </c>
      <c r="C88" s="13">
        <v>22.6</v>
      </c>
      <c r="D88" s="26">
        <v>20</v>
      </c>
      <c r="E88" s="26">
        <v>17.899999999999999</v>
      </c>
      <c r="F88" s="13">
        <v>-2.6000000000000014</v>
      </c>
      <c r="G88" s="26">
        <v>-2.2000000000000002</v>
      </c>
      <c r="H88" s="27">
        <v>-1.2</v>
      </c>
      <c r="I88" s="26">
        <v>-1.1000000000000001</v>
      </c>
      <c r="J88" s="26">
        <v>7.7</v>
      </c>
      <c r="K88" s="26">
        <v>3.3</v>
      </c>
      <c r="L88" s="26">
        <v>3.8</v>
      </c>
      <c r="M88" s="26">
        <v>-8</v>
      </c>
      <c r="N88" s="26">
        <v>1.4</v>
      </c>
      <c r="O88" s="7"/>
      <c r="P88" s="28"/>
      <c r="Q88" s="28"/>
      <c r="R88" s="28"/>
    </row>
    <row r="89" spans="1:18" ht="25.5" x14ac:dyDescent="0.25">
      <c r="A89" s="30" t="s">
        <v>220</v>
      </c>
      <c r="B89" s="29" t="s">
        <v>221</v>
      </c>
      <c r="C89" s="13">
        <v>378.1</v>
      </c>
      <c r="D89" s="26">
        <v>377</v>
      </c>
      <c r="E89" s="26">
        <v>373.9</v>
      </c>
      <c r="F89" s="13">
        <v>-1.1000000000000227</v>
      </c>
      <c r="G89" s="26">
        <v>-3.1</v>
      </c>
      <c r="H89" s="27">
        <v>0</v>
      </c>
      <c r="I89" s="26">
        <v>-0.1</v>
      </c>
      <c r="J89" s="26">
        <v>91</v>
      </c>
      <c r="K89" s="26">
        <v>127.4</v>
      </c>
      <c r="L89" s="26">
        <v>129</v>
      </c>
      <c r="M89" s="26">
        <v>3.4</v>
      </c>
      <c r="N89" s="26">
        <v>0.1</v>
      </c>
      <c r="O89" s="7"/>
      <c r="P89" s="28"/>
      <c r="Q89" s="28"/>
      <c r="R89" s="28"/>
    </row>
    <row r="90" spans="1:18" ht="25.5" x14ac:dyDescent="0.25">
      <c r="A90" s="30" t="s">
        <v>222</v>
      </c>
      <c r="B90" s="29" t="s">
        <v>223</v>
      </c>
      <c r="C90" s="13">
        <v>421.6</v>
      </c>
      <c r="D90" s="26">
        <v>424.1</v>
      </c>
      <c r="E90" s="26">
        <v>431.4</v>
      </c>
      <c r="F90" s="13">
        <v>2.5</v>
      </c>
      <c r="G90" s="26">
        <v>7.3</v>
      </c>
      <c r="H90" s="27">
        <v>0.1</v>
      </c>
      <c r="I90" s="26">
        <v>0.2</v>
      </c>
      <c r="J90" s="26">
        <v>130.6</v>
      </c>
      <c r="K90" s="26">
        <v>151.69999999999999</v>
      </c>
      <c r="L90" s="26">
        <v>188.1</v>
      </c>
      <c r="M90" s="26">
        <v>1.5</v>
      </c>
      <c r="N90" s="26">
        <v>2.2000000000000002</v>
      </c>
      <c r="O90" s="7"/>
      <c r="P90" s="28"/>
      <c r="Q90" s="28"/>
      <c r="R90" s="28"/>
    </row>
    <row r="91" spans="1:18" ht="25.5" x14ac:dyDescent="0.25">
      <c r="A91" s="30" t="s">
        <v>224</v>
      </c>
      <c r="B91" s="29" t="s">
        <v>225</v>
      </c>
      <c r="C91" s="13">
        <v>27.7</v>
      </c>
      <c r="D91" s="26">
        <v>12.9</v>
      </c>
      <c r="E91" s="26">
        <v>12.4</v>
      </c>
      <c r="F91" s="13">
        <v>-14.799999999999999</v>
      </c>
      <c r="G91" s="26">
        <v>-0.5</v>
      </c>
      <c r="H91" s="27">
        <v>-7.4</v>
      </c>
      <c r="I91" s="26">
        <v>-0.4</v>
      </c>
      <c r="J91" s="26">
        <v>4</v>
      </c>
      <c r="K91" s="26">
        <v>4</v>
      </c>
      <c r="L91" s="26">
        <v>4.9000000000000004</v>
      </c>
      <c r="M91" s="26">
        <v>-0.2</v>
      </c>
      <c r="N91" s="26">
        <v>2.1</v>
      </c>
      <c r="O91" s="7"/>
      <c r="P91" s="28"/>
      <c r="Q91" s="28"/>
      <c r="R91" s="28"/>
    </row>
    <row r="92" spans="1:18" ht="30" customHeight="1" x14ac:dyDescent="0.25">
      <c r="A92" s="30" t="s">
        <v>226</v>
      </c>
      <c r="B92" s="29" t="s">
        <v>227</v>
      </c>
      <c r="C92" s="13">
        <v>373.6</v>
      </c>
      <c r="D92" s="26">
        <v>405.1</v>
      </c>
      <c r="E92" s="26">
        <v>391.7</v>
      </c>
      <c r="F92" s="13">
        <v>31.5</v>
      </c>
      <c r="G92" s="26">
        <v>-13.4</v>
      </c>
      <c r="H92" s="27">
        <v>0.8</v>
      </c>
      <c r="I92" s="26">
        <v>-0.3</v>
      </c>
      <c r="J92" s="26">
        <v>113.9</v>
      </c>
      <c r="K92" s="26">
        <v>143</v>
      </c>
      <c r="L92" s="26">
        <v>158.4</v>
      </c>
      <c r="M92" s="26">
        <v>2.2999999999999998</v>
      </c>
      <c r="N92" s="26">
        <v>1</v>
      </c>
      <c r="O92" t="s">
        <v>228</v>
      </c>
      <c r="P92" s="28"/>
      <c r="Q92" s="28"/>
      <c r="R92" s="28"/>
    </row>
    <row r="93" spans="1:18" x14ac:dyDescent="0.25">
      <c r="A93" s="30" t="s">
        <v>229</v>
      </c>
      <c r="B93" s="29" t="s">
        <v>230</v>
      </c>
      <c r="C93" s="13">
        <v>48.4</v>
      </c>
      <c r="D93" s="26">
        <v>46</v>
      </c>
      <c r="E93" s="26">
        <v>30.8</v>
      </c>
      <c r="F93" s="13">
        <v>-2.3999999999999986</v>
      </c>
      <c r="G93" s="26">
        <v>-15.2</v>
      </c>
      <c r="H93" s="27">
        <v>-0.5</v>
      </c>
      <c r="I93" s="26">
        <v>-3.9</v>
      </c>
      <c r="J93" s="26">
        <v>11.8</v>
      </c>
      <c r="K93" s="26">
        <v>17.600000000000001</v>
      </c>
      <c r="L93" s="26">
        <v>17.8</v>
      </c>
      <c r="M93" s="26">
        <v>4</v>
      </c>
      <c r="N93" s="26">
        <v>0.2</v>
      </c>
      <c r="O93" s="7"/>
      <c r="P93" s="28"/>
      <c r="Q93" s="28"/>
      <c r="R93" s="28"/>
    </row>
    <row r="94" spans="1:18" x14ac:dyDescent="0.25">
      <c r="A94" s="29" t="s">
        <v>231</v>
      </c>
      <c r="B94" s="29" t="s">
        <v>232</v>
      </c>
      <c r="C94" s="13">
        <v>59.7</v>
      </c>
      <c r="D94" s="26">
        <v>62.1</v>
      </c>
      <c r="E94" s="26">
        <v>60.5</v>
      </c>
      <c r="F94" s="13">
        <v>2.3999999999999986</v>
      </c>
      <c r="G94" s="26">
        <v>-1.6</v>
      </c>
      <c r="H94" s="27">
        <v>0.4</v>
      </c>
      <c r="I94" s="26">
        <v>-0.3</v>
      </c>
      <c r="J94" s="26">
        <v>21</v>
      </c>
      <c r="K94" s="26">
        <v>23</v>
      </c>
      <c r="L94" s="26">
        <v>29</v>
      </c>
      <c r="M94" s="26">
        <v>0.9</v>
      </c>
      <c r="N94" s="26">
        <v>2.2999999999999998</v>
      </c>
      <c r="O94" s="7"/>
      <c r="P94" s="28"/>
      <c r="Q94" s="28"/>
      <c r="R94" s="28"/>
    </row>
    <row r="95" spans="1:18" x14ac:dyDescent="0.25">
      <c r="A95" s="30" t="s">
        <v>233</v>
      </c>
      <c r="B95" s="29" t="s">
        <v>234</v>
      </c>
      <c r="C95" s="13">
        <v>144.6</v>
      </c>
      <c r="D95" s="26">
        <v>146.9</v>
      </c>
      <c r="E95" s="26">
        <v>141.69999999999999</v>
      </c>
      <c r="F95" s="13">
        <v>2.3000000000000114</v>
      </c>
      <c r="G95" s="26">
        <v>-5.2</v>
      </c>
      <c r="H95" s="27">
        <v>0.2</v>
      </c>
      <c r="I95" s="26">
        <v>-0.4</v>
      </c>
      <c r="J95" s="26">
        <v>35.5</v>
      </c>
      <c r="K95" s="26">
        <v>42.8</v>
      </c>
      <c r="L95" s="26">
        <v>48.8</v>
      </c>
      <c r="M95" s="26">
        <v>1.9</v>
      </c>
      <c r="N95" s="26">
        <v>1.3</v>
      </c>
      <c r="O95" s="7"/>
      <c r="P95" s="28"/>
      <c r="Q95" s="28"/>
      <c r="R95" s="28"/>
    </row>
    <row r="96" spans="1:18" x14ac:dyDescent="0.25">
      <c r="A96" s="30" t="s">
        <v>235</v>
      </c>
      <c r="B96" s="29" t="s">
        <v>236</v>
      </c>
      <c r="C96" s="13">
        <v>120.9</v>
      </c>
      <c r="D96" s="26">
        <v>150.1</v>
      </c>
      <c r="E96" s="26">
        <v>158.69999999999999</v>
      </c>
      <c r="F96" s="13">
        <v>29.199999999999989</v>
      </c>
      <c r="G96" s="26">
        <v>8.6</v>
      </c>
      <c r="H96" s="27">
        <v>2.2000000000000002</v>
      </c>
      <c r="I96" s="26">
        <v>0.6</v>
      </c>
      <c r="J96" s="26">
        <v>45.6</v>
      </c>
      <c r="K96" s="26">
        <v>59.6</v>
      </c>
      <c r="L96" s="26">
        <v>62.8</v>
      </c>
      <c r="M96" s="26">
        <v>2.7</v>
      </c>
      <c r="N96" s="26">
        <v>0.5</v>
      </c>
      <c r="O96" s="7"/>
      <c r="P96" s="28"/>
      <c r="Q96" s="28"/>
      <c r="R96" s="28"/>
    </row>
    <row r="97" spans="1:18" x14ac:dyDescent="0.25">
      <c r="A97" s="30" t="s">
        <v>237</v>
      </c>
      <c r="B97" s="29" t="s">
        <v>238</v>
      </c>
      <c r="C97" s="13">
        <v>1348</v>
      </c>
      <c r="D97" s="26">
        <v>1734.2</v>
      </c>
      <c r="E97" s="26">
        <v>1715.1</v>
      </c>
      <c r="F97" s="13">
        <v>386.20000000000005</v>
      </c>
      <c r="G97" s="26">
        <v>-19.100000000000001</v>
      </c>
      <c r="H97" s="27">
        <v>2.6</v>
      </c>
      <c r="I97" s="26">
        <v>-0.1</v>
      </c>
      <c r="J97" s="26">
        <v>624.70000000000005</v>
      </c>
      <c r="K97" s="26">
        <v>1043.4000000000001</v>
      </c>
      <c r="L97" s="26">
        <v>1250.0999999999999</v>
      </c>
      <c r="M97" s="26">
        <v>5.3</v>
      </c>
      <c r="N97" s="26">
        <v>1.8</v>
      </c>
      <c r="O97" s="7"/>
      <c r="P97" s="28"/>
      <c r="Q97" s="28"/>
      <c r="R97" s="28"/>
    </row>
    <row r="98" spans="1:18" x14ac:dyDescent="0.25">
      <c r="A98" s="30" t="s">
        <v>239</v>
      </c>
      <c r="B98" s="29" t="s">
        <v>240</v>
      </c>
      <c r="C98" s="13">
        <v>146.4</v>
      </c>
      <c r="D98" s="26">
        <v>237.2</v>
      </c>
      <c r="E98" s="26">
        <v>248.9</v>
      </c>
      <c r="F98" s="13">
        <v>90.799999999999983</v>
      </c>
      <c r="G98" s="26">
        <v>11.7</v>
      </c>
      <c r="H98" s="27">
        <v>4.9000000000000004</v>
      </c>
      <c r="I98" s="26">
        <v>0.5</v>
      </c>
      <c r="J98" s="26">
        <v>178.6</v>
      </c>
      <c r="K98" s="26">
        <v>354.7</v>
      </c>
      <c r="L98" s="26">
        <v>452</v>
      </c>
      <c r="M98" s="26">
        <v>7.1</v>
      </c>
      <c r="N98" s="26">
        <v>2.5</v>
      </c>
      <c r="O98" t="s">
        <v>241</v>
      </c>
      <c r="P98" s="28"/>
      <c r="Q98" s="28"/>
      <c r="R98" s="28"/>
    </row>
    <row r="99" spans="1:18" x14ac:dyDescent="0.25">
      <c r="A99" s="30" t="s">
        <v>242</v>
      </c>
      <c r="B99" s="29" t="s">
        <v>243</v>
      </c>
      <c r="C99" s="13">
        <v>104.1</v>
      </c>
      <c r="D99" s="26">
        <v>165.7</v>
      </c>
      <c r="E99" s="26">
        <v>155.4</v>
      </c>
      <c r="F99" s="13">
        <v>61.599999999999994</v>
      </c>
      <c r="G99" s="26">
        <v>-10.3</v>
      </c>
      <c r="H99" s="27">
        <v>4.8</v>
      </c>
      <c r="I99" s="26">
        <v>-0.6</v>
      </c>
      <c r="J99" s="26">
        <v>24.3</v>
      </c>
      <c r="K99" s="26">
        <v>45.1</v>
      </c>
      <c r="L99" s="26">
        <v>51.2</v>
      </c>
      <c r="M99" s="26">
        <v>6.4</v>
      </c>
      <c r="N99" s="26">
        <v>1.3</v>
      </c>
      <c r="O99" t="s">
        <v>241</v>
      </c>
      <c r="P99" s="28"/>
      <c r="Q99" s="28"/>
      <c r="R99" s="28"/>
    </row>
    <row r="100" spans="1:18" x14ac:dyDescent="0.25">
      <c r="A100" s="30" t="s">
        <v>244</v>
      </c>
      <c r="B100" s="29" t="s">
        <v>245</v>
      </c>
      <c r="C100" s="13">
        <v>413.7</v>
      </c>
      <c r="D100" s="26">
        <v>595.6</v>
      </c>
      <c r="E100" s="26">
        <v>609.9</v>
      </c>
      <c r="F100" s="13">
        <v>181.90000000000003</v>
      </c>
      <c r="G100" s="26">
        <v>14.3</v>
      </c>
      <c r="H100" s="27">
        <v>3.7</v>
      </c>
      <c r="I100" s="26">
        <v>0.2</v>
      </c>
      <c r="J100" s="26">
        <v>153.1</v>
      </c>
      <c r="K100" s="26">
        <v>324.5</v>
      </c>
      <c r="L100" s="26">
        <v>360</v>
      </c>
      <c r="M100" s="26">
        <v>7.8</v>
      </c>
      <c r="N100" s="26">
        <v>1</v>
      </c>
      <c r="O100" t="s">
        <v>241</v>
      </c>
      <c r="P100" s="28"/>
      <c r="Q100" s="28"/>
      <c r="R100" s="28"/>
    </row>
    <row r="101" spans="1:18" x14ac:dyDescent="0.25">
      <c r="A101" s="30" t="s">
        <v>246</v>
      </c>
      <c r="B101" s="29" t="s">
        <v>247</v>
      </c>
      <c r="C101" s="13">
        <v>492.2</v>
      </c>
      <c r="D101" s="26">
        <v>534.29999999999995</v>
      </c>
      <c r="E101" s="26">
        <v>530.5</v>
      </c>
      <c r="F101" s="13">
        <v>42.099999999999966</v>
      </c>
      <c r="G101" s="26">
        <v>-3.8</v>
      </c>
      <c r="H101" s="27">
        <v>0.8</v>
      </c>
      <c r="I101" s="26">
        <v>-0.1</v>
      </c>
      <c r="J101" s="26">
        <v>200</v>
      </c>
      <c r="K101" s="26">
        <v>243.6</v>
      </c>
      <c r="L101" s="26">
        <v>300.10000000000002</v>
      </c>
      <c r="M101" s="26">
        <v>2</v>
      </c>
      <c r="N101" s="26">
        <v>2.1</v>
      </c>
      <c r="O101" t="s">
        <v>248</v>
      </c>
      <c r="P101" s="28"/>
      <c r="Q101" s="28"/>
      <c r="R101" s="28"/>
    </row>
    <row r="102" spans="1:18" x14ac:dyDescent="0.25">
      <c r="A102" s="29" t="s">
        <v>249</v>
      </c>
      <c r="B102" s="29" t="s">
        <v>250</v>
      </c>
      <c r="C102" s="13">
        <v>23</v>
      </c>
      <c r="D102" s="26">
        <v>24.1</v>
      </c>
      <c r="E102" s="26">
        <v>19.8</v>
      </c>
      <c r="F102" s="13">
        <v>1.1000000000000014</v>
      </c>
      <c r="G102" s="26">
        <v>-4.3</v>
      </c>
      <c r="H102" s="27">
        <v>0.5</v>
      </c>
      <c r="I102" s="26">
        <v>-1.9</v>
      </c>
      <c r="J102" s="26">
        <v>13.1</v>
      </c>
      <c r="K102" s="26">
        <v>19.5</v>
      </c>
      <c r="L102" s="26">
        <v>20.7</v>
      </c>
      <c r="M102" s="26">
        <v>4</v>
      </c>
      <c r="N102" s="26">
        <v>0.6</v>
      </c>
      <c r="O102" t="s">
        <v>248</v>
      </c>
      <c r="P102" s="28"/>
      <c r="Q102" s="28"/>
      <c r="R102" s="28"/>
    </row>
    <row r="103" spans="1:18" x14ac:dyDescent="0.25">
      <c r="A103" s="30" t="s">
        <v>251</v>
      </c>
      <c r="B103" s="29" t="s">
        <v>252</v>
      </c>
      <c r="C103" s="13">
        <v>130.6</v>
      </c>
      <c r="D103" s="26">
        <v>142.1</v>
      </c>
      <c r="E103" s="26">
        <v>121.2</v>
      </c>
      <c r="F103" s="13">
        <v>11.5</v>
      </c>
      <c r="G103" s="26">
        <v>-20.9</v>
      </c>
      <c r="H103" s="27">
        <v>0.8</v>
      </c>
      <c r="I103" s="26">
        <v>-1.6</v>
      </c>
      <c r="J103" s="26">
        <v>31.5</v>
      </c>
      <c r="K103" s="26">
        <v>32.799999999999997</v>
      </c>
      <c r="L103" s="26">
        <v>37.6</v>
      </c>
      <c r="M103" s="26">
        <v>0.4</v>
      </c>
      <c r="N103" s="26">
        <v>1.4</v>
      </c>
      <c r="O103" t="s">
        <v>248</v>
      </c>
      <c r="P103" s="28"/>
      <c r="Q103" s="28"/>
      <c r="R103" s="28"/>
    </row>
    <row r="104" spans="1:18" x14ac:dyDescent="0.25">
      <c r="A104" s="30" t="s">
        <v>253</v>
      </c>
      <c r="B104" s="29" t="s">
        <v>254</v>
      </c>
      <c r="C104" s="13">
        <v>38</v>
      </c>
      <c r="D104" s="26">
        <v>35.200000000000003</v>
      </c>
      <c r="E104" s="26">
        <v>29.6</v>
      </c>
      <c r="F104" s="13">
        <v>-2.7999999999999972</v>
      </c>
      <c r="G104" s="26">
        <v>-5.7</v>
      </c>
      <c r="H104" s="27">
        <v>-0.8</v>
      </c>
      <c r="I104" s="26">
        <v>-1.7</v>
      </c>
      <c r="J104" s="26">
        <v>24.9</v>
      </c>
      <c r="K104" s="26">
        <v>24.5</v>
      </c>
      <c r="L104" s="26">
        <v>30.3</v>
      </c>
      <c r="M104" s="26">
        <v>-0.2</v>
      </c>
      <c r="N104" s="26">
        <v>2.2000000000000002</v>
      </c>
      <c r="O104" t="s">
        <v>248</v>
      </c>
      <c r="P104" s="28"/>
      <c r="Q104" s="28"/>
      <c r="R104" s="28"/>
    </row>
    <row r="105" spans="1:18" x14ac:dyDescent="0.25">
      <c r="A105" s="30" t="s">
        <v>255</v>
      </c>
      <c r="B105" s="29" t="s">
        <v>256</v>
      </c>
      <c r="C105" s="13">
        <v>384.3</v>
      </c>
      <c r="D105" s="26">
        <v>388.3</v>
      </c>
      <c r="E105" s="26">
        <v>359.1</v>
      </c>
      <c r="F105" s="13">
        <v>4</v>
      </c>
      <c r="G105" s="26">
        <v>-29.2</v>
      </c>
      <c r="H105" s="27">
        <v>0.1</v>
      </c>
      <c r="I105" s="26">
        <v>-0.8</v>
      </c>
      <c r="J105" s="26">
        <v>62.2</v>
      </c>
      <c r="K105" s="26">
        <v>74.5</v>
      </c>
      <c r="L105" s="26">
        <v>83.7</v>
      </c>
      <c r="M105" s="26">
        <v>1.8</v>
      </c>
      <c r="N105" s="26">
        <v>1.2</v>
      </c>
      <c r="O105" t="s">
        <v>257</v>
      </c>
      <c r="P105" s="28"/>
      <c r="Q105" s="28"/>
      <c r="R105" s="28"/>
    </row>
    <row r="106" spans="1:18" ht="30" customHeight="1" x14ac:dyDescent="0.25">
      <c r="A106" s="30" t="s">
        <v>258</v>
      </c>
      <c r="B106" s="29" t="s">
        <v>259</v>
      </c>
      <c r="C106" s="13">
        <v>242.9</v>
      </c>
      <c r="D106" s="26">
        <v>243.3</v>
      </c>
      <c r="E106" s="26">
        <v>242</v>
      </c>
      <c r="F106" s="13">
        <v>0.40000000000000568</v>
      </c>
      <c r="G106" s="26">
        <v>-1.3</v>
      </c>
      <c r="H106" s="27">
        <v>0</v>
      </c>
      <c r="I106" s="26">
        <v>-0.1</v>
      </c>
      <c r="J106" s="26">
        <v>34.1</v>
      </c>
      <c r="K106" s="26">
        <v>37.6</v>
      </c>
      <c r="L106" s="26">
        <v>43</v>
      </c>
      <c r="M106" s="26">
        <v>1</v>
      </c>
      <c r="N106" s="26">
        <v>1.3</v>
      </c>
      <c r="O106" s="7"/>
      <c r="P106" s="28"/>
      <c r="Q106" s="28"/>
      <c r="R106" s="28"/>
    </row>
    <row r="107" spans="1:18" x14ac:dyDescent="0.25">
      <c r="A107" s="30" t="s">
        <v>260</v>
      </c>
      <c r="B107" s="29" t="s">
        <v>261</v>
      </c>
      <c r="C107" s="13">
        <v>103.4</v>
      </c>
      <c r="D107" s="26">
        <v>110.9</v>
      </c>
      <c r="E107" s="26">
        <v>86.2</v>
      </c>
      <c r="F107" s="13">
        <v>7.5</v>
      </c>
      <c r="G107" s="26">
        <v>-24.7</v>
      </c>
      <c r="H107" s="27">
        <v>0.7</v>
      </c>
      <c r="I107" s="26">
        <v>-2.5</v>
      </c>
      <c r="J107" s="26">
        <v>20.399999999999999</v>
      </c>
      <c r="K107" s="26">
        <v>26</v>
      </c>
      <c r="L107" s="26">
        <v>27.7</v>
      </c>
      <c r="M107" s="26">
        <v>2.4</v>
      </c>
      <c r="N107" s="26">
        <v>0.6</v>
      </c>
      <c r="O107" s="7"/>
      <c r="P107" s="28"/>
      <c r="Q107" s="28"/>
      <c r="R107" s="28"/>
    </row>
    <row r="108" spans="1:18" x14ac:dyDescent="0.25">
      <c r="A108" s="30" t="s">
        <v>262</v>
      </c>
      <c r="B108" s="29" t="s">
        <v>263</v>
      </c>
      <c r="C108" s="13">
        <v>38</v>
      </c>
      <c r="D108" s="26">
        <v>34.1</v>
      </c>
      <c r="E108" s="26">
        <v>30.9</v>
      </c>
      <c r="F108" s="13">
        <v>-3.8999999999999986</v>
      </c>
      <c r="G108" s="26">
        <v>-3.2</v>
      </c>
      <c r="H108" s="27">
        <v>-1.1000000000000001</v>
      </c>
      <c r="I108" s="26">
        <v>-1</v>
      </c>
      <c r="J108" s="26">
        <v>7.7</v>
      </c>
      <c r="K108" s="26">
        <v>10.9</v>
      </c>
      <c r="L108" s="26">
        <v>13.2</v>
      </c>
      <c r="M108" s="26">
        <v>3.6</v>
      </c>
      <c r="N108" s="26">
        <v>1.9</v>
      </c>
      <c r="O108" s="7"/>
      <c r="P108" s="28"/>
      <c r="Q108" s="28"/>
      <c r="R108" s="28"/>
    </row>
    <row r="109" spans="1:18" x14ac:dyDescent="0.25">
      <c r="A109" s="29" t="s">
        <v>264</v>
      </c>
      <c r="B109" s="29" t="s">
        <v>265</v>
      </c>
      <c r="C109" s="13">
        <v>584.4</v>
      </c>
      <c r="D109" s="26">
        <v>617.70000000000005</v>
      </c>
      <c r="E109" s="26">
        <v>619.79999999999995</v>
      </c>
      <c r="F109" s="13">
        <v>33.300000000000068</v>
      </c>
      <c r="G109" s="26">
        <v>2.1</v>
      </c>
      <c r="H109" s="27">
        <v>0.6</v>
      </c>
      <c r="I109" s="26">
        <v>0</v>
      </c>
      <c r="J109" s="26">
        <v>167.6</v>
      </c>
      <c r="K109" s="26">
        <v>170.1</v>
      </c>
      <c r="L109" s="26">
        <v>197.8</v>
      </c>
      <c r="M109" s="26">
        <v>0.1</v>
      </c>
      <c r="N109" s="26">
        <v>1.5</v>
      </c>
      <c r="O109" t="s">
        <v>257</v>
      </c>
      <c r="P109" s="28"/>
      <c r="Q109" s="28"/>
      <c r="R109" s="28"/>
    </row>
    <row r="110" spans="1:18" x14ac:dyDescent="0.25">
      <c r="A110" s="30" t="s">
        <v>266</v>
      </c>
      <c r="B110" s="29" t="s">
        <v>267</v>
      </c>
      <c r="C110" s="13">
        <v>306.8</v>
      </c>
      <c r="D110" s="26">
        <v>324.5</v>
      </c>
      <c r="E110" s="26">
        <v>327.3</v>
      </c>
      <c r="F110" s="13">
        <v>17.699999999999989</v>
      </c>
      <c r="G110" s="26">
        <v>2.8</v>
      </c>
      <c r="H110" s="27">
        <v>0.6</v>
      </c>
      <c r="I110" s="26">
        <v>0.1</v>
      </c>
      <c r="J110" s="26">
        <v>91.8</v>
      </c>
      <c r="K110" s="26">
        <v>101.7</v>
      </c>
      <c r="L110" s="26">
        <v>117.7</v>
      </c>
      <c r="M110" s="26">
        <v>1</v>
      </c>
      <c r="N110" s="26">
        <v>1.5</v>
      </c>
      <c r="O110" s="7"/>
      <c r="P110" s="28"/>
      <c r="Q110" s="28"/>
      <c r="R110" s="28"/>
    </row>
    <row r="111" spans="1:18" x14ac:dyDescent="0.25">
      <c r="A111" s="30" t="s">
        <v>268</v>
      </c>
      <c r="B111" s="29" t="s">
        <v>269</v>
      </c>
      <c r="C111" s="13">
        <v>277.60000000000002</v>
      </c>
      <c r="D111" s="26">
        <v>293.2</v>
      </c>
      <c r="E111" s="26">
        <v>292.5</v>
      </c>
      <c r="F111" s="13">
        <v>15.599999999999966</v>
      </c>
      <c r="G111" s="26">
        <v>-0.7</v>
      </c>
      <c r="H111" s="27">
        <v>0.5</v>
      </c>
      <c r="I111" s="26">
        <v>0</v>
      </c>
      <c r="J111" s="26">
        <v>76</v>
      </c>
      <c r="K111" s="26">
        <v>68.5</v>
      </c>
      <c r="L111" s="26">
        <v>79.900000000000006</v>
      </c>
      <c r="M111" s="26">
        <v>-1</v>
      </c>
      <c r="N111" s="26">
        <v>1.6</v>
      </c>
      <c r="O111" s="7"/>
      <c r="P111" s="28"/>
      <c r="Q111" s="28"/>
      <c r="R111" s="28"/>
    </row>
    <row r="112" spans="1:18" x14ac:dyDescent="0.25">
      <c r="A112" s="30" t="s">
        <v>270</v>
      </c>
      <c r="B112" s="29" t="s">
        <v>271</v>
      </c>
      <c r="C112" s="13">
        <v>5520.9</v>
      </c>
      <c r="D112" s="26">
        <v>5903.4</v>
      </c>
      <c r="E112" s="26">
        <v>5801.3</v>
      </c>
      <c r="F112" s="13">
        <v>382.5</v>
      </c>
      <c r="G112" s="26">
        <v>-102.1</v>
      </c>
      <c r="H112" s="27">
        <v>0.7</v>
      </c>
      <c r="I112" s="26">
        <v>-0.2</v>
      </c>
      <c r="J112" s="26">
        <v>1223.5</v>
      </c>
      <c r="K112" s="26">
        <v>1885.8</v>
      </c>
      <c r="L112" s="26">
        <v>2440.6999999999998</v>
      </c>
      <c r="M112" s="26">
        <v>4.4000000000000004</v>
      </c>
      <c r="N112" s="26">
        <v>2.6</v>
      </c>
      <c r="O112" t="s">
        <v>272</v>
      </c>
      <c r="P112" s="28"/>
      <c r="Q112" s="28"/>
      <c r="R112" s="28"/>
    </row>
    <row r="113" spans="1:18" x14ac:dyDescent="0.25">
      <c r="A113" s="30" t="s">
        <v>273</v>
      </c>
      <c r="B113" s="29" t="s">
        <v>274</v>
      </c>
      <c r="C113" s="13">
        <v>14527.6</v>
      </c>
      <c r="D113" s="26">
        <v>15644.2</v>
      </c>
      <c r="E113" s="26">
        <v>15275.9</v>
      </c>
      <c r="F113" s="13">
        <v>1116.6000000000004</v>
      </c>
      <c r="G113" s="26">
        <v>-368.3</v>
      </c>
      <c r="H113" s="27">
        <v>0.7</v>
      </c>
      <c r="I113" s="26">
        <v>-0.2</v>
      </c>
      <c r="J113" s="26">
        <v>1271.2</v>
      </c>
      <c r="K113" s="26">
        <v>1842.1</v>
      </c>
      <c r="L113" s="26">
        <v>2339.3000000000002</v>
      </c>
      <c r="M113" s="26">
        <v>3.8</v>
      </c>
      <c r="N113" s="26">
        <v>2.4</v>
      </c>
      <c r="O113" t="s">
        <v>272</v>
      </c>
      <c r="P113" s="28"/>
      <c r="Q113" s="28"/>
      <c r="R113" s="28"/>
    </row>
    <row r="114" spans="1:18" x14ac:dyDescent="0.25">
      <c r="A114" s="30" t="s">
        <v>275</v>
      </c>
      <c r="B114" s="25" t="s">
        <v>276</v>
      </c>
      <c r="C114" s="13">
        <v>1637.4</v>
      </c>
      <c r="D114" s="26">
        <v>2034.8</v>
      </c>
      <c r="E114" s="26">
        <v>2058.1999999999998</v>
      </c>
      <c r="F114" s="13">
        <v>397.39999999999986</v>
      </c>
      <c r="G114" s="26">
        <v>23.4</v>
      </c>
      <c r="H114" s="27">
        <v>2.2000000000000002</v>
      </c>
      <c r="I114" s="26">
        <v>0.1</v>
      </c>
      <c r="J114" s="26">
        <v>156</v>
      </c>
      <c r="K114" s="26">
        <v>379.3</v>
      </c>
      <c r="L114" s="26">
        <v>490.9</v>
      </c>
      <c r="M114" s="26">
        <v>9.3000000000000007</v>
      </c>
      <c r="N114" s="26">
        <v>2.6</v>
      </c>
      <c r="O114" s="7"/>
      <c r="P114" s="28"/>
      <c r="Q114" s="28"/>
      <c r="R114" s="28"/>
    </row>
    <row r="115" spans="1:18" x14ac:dyDescent="0.25">
      <c r="A115" s="30" t="s">
        <v>277</v>
      </c>
      <c r="B115" s="29" t="s">
        <v>278</v>
      </c>
      <c r="C115" s="13">
        <v>2830</v>
      </c>
      <c r="D115" s="26">
        <v>3077.6</v>
      </c>
      <c r="E115" s="26">
        <v>3012.2</v>
      </c>
      <c r="F115" s="13">
        <v>247.59999999999991</v>
      </c>
      <c r="G115" s="26">
        <v>-65.400000000000006</v>
      </c>
      <c r="H115" s="27">
        <v>0.8</v>
      </c>
      <c r="I115" s="26">
        <v>-0.2</v>
      </c>
      <c r="J115" s="26">
        <v>204.1</v>
      </c>
      <c r="K115" s="26">
        <v>212.2</v>
      </c>
      <c r="L115" s="26">
        <v>240</v>
      </c>
      <c r="M115" s="26">
        <v>0.4</v>
      </c>
      <c r="N115" s="26">
        <v>1.2</v>
      </c>
      <c r="O115" s="7"/>
      <c r="P115" s="28"/>
      <c r="Q115" s="28"/>
      <c r="R115" s="28"/>
    </row>
    <row r="116" spans="1:18" x14ac:dyDescent="0.25">
      <c r="A116" s="30" t="s">
        <v>279</v>
      </c>
      <c r="B116" s="29" t="s">
        <v>280</v>
      </c>
      <c r="C116" s="13">
        <v>2966.2</v>
      </c>
      <c r="D116" s="26">
        <v>3043.3</v>
      </c>
      <c r="E116" s="26">
        <v>2927.4</v>
      </c>
      <c r="F116" s="13">
        <v>77.100000000000364</v>
      </c>
      <c r="G116" s="26">
        <v>-115.9</v>
      </c>
      <c r="H116" s="27">
        <v>0.3</v>
      </c>
      <c r="I116" s="26">
        <v>-0.4</v>
      </c>
      <c r="J116" s="26">
        <v>236.2</v>
      </c>
      <c r="K116" s="26">
        <v>257.2</v>
      </c>
      <c r="L116" s="26">
        <v>291.60000000000002</v>
      </c>
      <c r="M116" s="26">
        <v>0.9</v>
      </c>
      <c r="N116" s="26">
        <v>1.3</v>
      </c>
      <c r="O116" s="7"/>
      <c r="P116" s="28"/>
      <c r="Q116" s="28"/>
      <c r="R116" s="28"/>
    </row>
    <row r="117" spans="1:18" ht="38.25" x14ac:dyDescent="0.25">
      <c r="A117" s="30" t="s">
        <v>281</v>
      </c>
      <c r="B117" s="29" t="s">
        <v>282</v>
      </c>
      <c r="C117" s="13">
        <v>7094</v>
      </c>
      <c r="D117" s="26">
        <v>7488.5</v>
      </c>
      <c r="E117" s="26">
        <v>7278</v>
      </c>
      <c r="F117" s="13">
        <v>394.5</v>
      </c>
      <c r="G117" s="26">
        <v>-210.5</v>
      </c>
      <c r="H117" s="31">
        <v>0.5</v>
      </c>
      <c r="I117" s="26">
        <v>-0.3</v>
      </c>
      <c r="J117" s="26">
        <v>677</v>
      </c>
      <c r="K117" s="26">
        <v>1003.3</v>
      </c>
      <c r="L117" s="26">
        <v>1331.6</v>
      </c>
      <c r="M117" s="26">
        <v>4</v>
      </c>
      <c r="N117" s="26">
        <v>2.9</v>
      </c>
      <c r="O117" s="7"/>
      <c r="P117" s="28"/>
      <c r="Q117" s="28"/>
      <c r="R117" s="28"/>
    </row>
    <row r="118" spans="1:18" ht="25.5" x14ac:dyDescent="0.25">
      <c r="A118" s="30" t="s">
        <v>283</v>
      </c>
      <c r="B118" s="29" t="s">
        <v>284</v>
      </c>
      <c r="C118" s="13">
        <v>4224.7</v>
      </c>
      <c r="D118" s="26">
        <v>5618.1</v>
      </c>
      <c r="E118" s="26">
        <v>5944.1</v>
      </c>
      <c r="F118" s="13">
        <v>1393.4000000000005</v>
      </c>
      <c r="G118" s="26">
        <v>326</v>
      </c>
      <c r="H118" s="31">
        <v>2.9</v>
      </c>
      <c r="I118" s="26">
        <v>0.6</v>
      </c>
      <c r="J118" s="26">
        <v>940.4</v>
      </c>
      <c r="K118" s="26">
        <v>1128.4000000000001</v>
      </c>
      <c r="L118" s="26">
        <v>1327.9</v>
      </c>
      <c r="M118" s="26">
        <v>1.8</v>
      </c>
      <c r="N118" s="26">
        <v>1.6</v>
      </c>
      <c r="O118" t="s">
        <v>285</v>
      </c>
      <c r="P118" s="28"/>
      <c r="Q118" s="28"/>
      <c r="R118" s="28"/>
    </row>
    <row r="119" spans="1:18" x14ac:dyDescent="0.25">
      <c r="A119" s="30" t="s">
        <v>286</v>
      </c>
      <c r="B119" s="29" t="s">
        <v>287</v>
      </c>
      <c r="C119" s="13">
        <v>462.8</v>
      </c>
      <c r="D119" s="26">
        <v>503</v>
      </c>
      <c r="E119" s="26">
        <v>532.5</v>
      </c>
      <c r="F119" s="13">
        <v>40.199999999999989</v>
      </c>
      <c r="G119" s="26">
        <v>29.5</v>
      </c>
      <c r="H119" s="31">
        <v>0.8</v>
      </c>
      <c r="I119" s="26">
        <v>0.6</v>
      </c>
      <c r="J119" s="26">
        <v>177.6</v>
      </c>
      <c r="K119" s="26">
        <v>243.5</v>
      </c>
      <c r="L119" s="26">
        <v>293.39999999999998</v>
      </c>
      <c r="M119" s="26">
        <v>3.2</v>
      </c>
      <c r="N119" s="26">
        <v>1.9</v>
      </c>
      <c r="O119" s="7"/>
      <c r="P119" s="28"/>
      <c r="Q119" s="28"/>
      <c r="R119" s="28"/>
    </row>
    <row r="120" spans="1:18" x14ac:dyDescent="0.25">
      <c r="A120" s="30" t="s">
        <v>288</v>
      </c>
      <c r="B120" s="29" t="s">
        <v>289</v>
      </c>
      <c r="C120" s="32">
        <v>184.6</v>
      </c>
      <c r="D120" s="26">
        <v>174.5</v>
      </c>
      <c r="E120" s="26">
        <v>166.6</v>
      </c>
      <c r="F120" s="13">
        <v>-10.099999999999994</v>
      </c>
      <c r="G120" s="26">
        <v>-7.9</v>
      </c>
      <c r="H120" s="31">
        <v>-0.6</v>
      </c>
      <c r="I120" s="26">
        <v>-0.5</v>
      </c>
      <c r="J120" s="26">
        <v>65.400000000000006</v>
      </c>
      <c r="K120" s="26">
        <v>74.8</v>
      </c>
      <c r="L120" s="26">
        <v>85.2</v>
      </c>
      <c r="M120" s="26">
        <v>1.4</v>
      </c>
      <c r="N120" s="26">
        <v>1.3</v>
      </c>
      <c r="O120" s="7"/>
      <c r="P120" s="28"/>
      <c r="Q120" s="28"/>
      <c r="R120" s="28"/>
    </row>
    <row r="121" spans="1:18" x14ac:dyDescent="0.25">
      <c r="A121" s="29" t="s">
        <v>290</v>
      </c>
      <c r="B121" s="29" t="s">
        <v>291</v>
      </c>
      <c r="C121" s="13">
        <v>63.4</v>
      </c>
      <c r="D121" s="26">
        <v>65.8</v>
      </c>
      <c r="E121" s="26">
        <v>67.400000000000006</v>
      </c>
      <c r="F121" s="13">
        <v>2.3999999999999986</v>
      </c>
      <c r="G121" s="26">
        <v>1.6</v>
      </c>
      <c r="H121" s="31">
        <v>0.4</v>
      </c>
      <c r="I121" s="26">
        <v>0.2</v>
      </c>
      <c r="J121" s="26">
        <v>51.2</v>
      </c>
      <c r="K121" s="26">
        <v>51.8</v>
      </c>
      <c r="L121" s="26">
        <v>54.5</v>
      </c>
      <c r="M121" s="26">
        <v>0.1</v>
      </c>
      <c r="N121" s="26">
        <v>0.5</v>
      </c>
      <c r="O121" s="7"/>
      <c r="P121" s="28"/>
      <c r="Q121" s="28"/>
      <c r="R121" s="28"/>
    </row>
    <row r="122" spans="1:18" x14ac:dyDescent="0.25">
      <c r="A122" s="30" t="s">
        <v>292</v>
      </c>
      <c r="B122" s="29" t="s">
        <v>293</v>
      </c>
      <c r="C122" s="13">
        <v>1268.5999999999999</v>
      </c>
      <c r="D122" s="26">
        <v>1531</v>
      </c>
      <c r="E122" s="26">
        <v>1556.9</v>
      </c>
      <c r="F122" s="13">
        <v>262.40000000000009</v>
      </c>
      <c r="G122" s="26">
        <v>25.9</v>
      </c>
      <c r="H122" s="31">
        <v>1.9</v>
      </c>
      <c r="I122" s="26">
        <v>0.2</v>
      </c>
      <c r="J122" s="26">
        <v>258</v>
      </c>
      <c r="K122" s="26">
        <v>338.2</v>
      </c>
      <c r="L122" s="26">
        <v>417.3</v>
      </c>
      <c r="M122" s="26">
        <v>2.7</v>
      </c>
      <c r="N122" s="26">
        <v>2.1</v>
      </c>
      <c r="O122" s="7"/>
      <c r="P122" s="28"/>
      <c r="Q122" s="28"/>
      <c r="R122" s="28"/>
    </row>
    <row r="123" spans="1:18" x14ac:dyDescent="0.25">
      <c r="A123" s="30" t="s">
        <v>294</v>
      </c>
      <c r="B123" s="29" t="s">
        <v>295</v>
      </c>
      <c r="C123" s="32">
        <v>428.3</v>
      </c>
      <c r="D123" s="26">
        <v>499.2</v>
      </c>
      <c r="E123" s="26">
        <v>525.6</v>
      </c>
      <c r="F123" s="13">
        <v>70.899999999999977</v>
      </c>
      <c r="G123" s="26">
        <v>26.4</v>
      </c>
      <c r="H123" s="31">
        <v>1.5</v>
      </c>
      <c r="I123" s="26">
        <v>0.5</v>
      </c>
      <c r="J123" s="26">
        <v>47.7</v>
      </c>
      <c r="K123" s="26">
        <v>76.099999999999994</v>
      </c>
      <c r="L123" s="26">
        <v>92.5</v>
      </c>
      <c r="M123" s="26">
        <v>4.8</v>
      </c>
      <c r="N123" s="26">
        <v>2</v>
      </c>
      <c r="O123" s="7"/>
      <c r="P123" s="28"/>
      <c r="Q123" s="28"/>
      <c r="R123" s="28"/>
    </row>
    <row r="124" spans="1:18" x14ac:dyDescent="0.25">
      <c r="A124" s="30" t="s">
        <v>296</v>
      </c>
      <c r="B124" s="29" t="s">
        <v>297</v>
      </c>
      <c r="C124" s="13">
        <v>42.6</v>
      </c>
      <c r="D124" s="26">
        <v>51.2</v>
      </c>
      <c r="E124" s="26">
        <v>52.8</v>
      </c>
      <c r="F124" s="13">
        <v>8.6000000000000014</v>
      </c>
      <c r="G124" s="26">
        <v>1.6</v>
      </c>
      <c r="H124" s="31">
        <v>1.9</v>
      </c>
      <c r="I124" s="26">
        <v>0.3</v>
      </c>
      <c r="J124" s="26">
        <v>37.9</v>
      </c>
      <c r="K124" s="26">
        <v>43.8</v>
      </c>
      <c r="L124" s="26">
        <v>46.5</v>
      </c>
      <c r="M124" s="26">
        <v>1.5</v>
      </c>
      <c r="N124" s="26">
        <v>0.6</v>
      </c>
      <c r="O124" s="7"/>
      <c r="P124" s="28"/>
      <c r="Q124" s="28"/>
      <c r="R124" s="28"/>
    </row>
    <row r="125" spans="1:18" ht="25.5" x14ac:dyDescent="0.25">
      <c r="A125" s="29" t="s">
        <v>298</v>
      </c>
      <c r="B125" s="29" t="s">
        <v>299</v>
      </c>
      <c r="C125" s="32">
        <v>586.4</v>
      </c>
      <c r="D125" s="26">
        <v>790</v>
      </c>
      <c r="E125" s="26">
        <v>808.2</v>
      </c>
      <c r="F125" s="13">
        <v>203.60000000000002</v>
      </c>
      <c r="G125" s="26">
        <v>18.2</v>
      </c>
      <c r="H125" s="31">
        <v>3</v>
      </c>
      <c r="I125" s="26">
        <v>0.2</v>
      </c>
      <c r="J125" s="26">
        <v>94.4</v>
      </c>
      <c r="K125" s="26">
        <v>130.30000000000001</v>
      </c>
      <c r="L125" s="26">
        <v>159.69999999999999</v>
      </c>
      <c r="M125" s="26">
        <v>3.3</v>
      </c>
      <c r="N125" s="26">
        <v>2.1</v>
      </c>
      <c r="O125" s="7"/>
      <c r="P125" s="28"/>
      <c r="Q125" s="28"/>
      <c r="R125" s="28"/>
    </row>
    <row r="126" spans="1:18" x14ac:dyDescent="0.25">
      <c r="A126" s="30" t="s">
        <v>300</v>
      </c>
      <c r="B126" s="29" t="s">
        <v>301</v>
      </c>
      <c r="C126" s="13">
        <v>703.4</v>
      </c>
      <c r="D126" s="26">
        <v>607.29999999999995</v>
      </c>
      <c r="E126" s="26">
        <v>519.1</v>
      </c>
      <c r="F126" s="13">
        <v>-96.100000000000023</v>
      </c>
      <c r="G126" s="26">
        <v>-88.2</v>
      </c>
      <c r="H126" s="31">
        <v>-1.5</v>
      </c>
      <c r="I126" s="26">
        <v>-1.6</v>
      </c>
      <c r="J126" s="26">
        <v>73.5</v>
      </c>
      <c r="K126" s="26">
        <v>53.5</v>
      </c>
      <c r="L126" s="26">
        <v>49.3</v>
      </c>
      <c r="M126" s="26">
        <v>-3.1</v>
      </c>
      <c r="N126" s="26">
        <v>-0.8</v>
      </c>
      <c r="O126" s="5"/>
      <c r="P126" s="28"/>
      <c r="Q126" s="28"/>
      <c r="R126" s="28"/>
    </row>
    <row r="127" spans="1:18" x14ac:dyDescent="0.25">
      <c r="A127" s="30" t="s">
        <v>302</v>
      </c>
      <c r="B127" s="29" t="s">
        <v>303</v>
      </c>
      <c r="C127" s="13">
        <v>546.29999999999995</v>
      </c>
      <c r="D127" s="26">
        <v>815.8</v>
      </c>
      <c r="E127" s="26">
        <v>942.1</v>
      </c>
      <c r="F127" s="13">
        <v>269.5</v>
      </c>
      <c r="G127" s="26">
        <v>126.3</v>
      </c>
      <c r="H127" s="31">
        <v>4.0999999999999996</v>
      </c>
      <c r="I127" s="26">
        <v>1.4</v>
      </c>
      <c r="J127" s="26">
        <v>85.6</v>
      </c>
      <c r="K127" s="26">
        <v>82.1</v>
      </c>
      <c r="L127" s="26">
        <v>93</v>
      </c>
      <c r="M127" s="26">
        <v>-0.4</v>
      </c>
      <c r="N127" s="26">
        <v>1.3</v>
      </c>
      <c r="O127" s="7"/>
      <c r="P127" s="28"/>
      <c r="Q127" s="28"/>
      <c r="R127" s="28"/>
    </row>
    <row r="128" spans="1:18" x14ac:dyDescent="0.25">
      <c r="A128" s="30" t="s">
        <v>304</v>
      </c>
      <c r="B128" s="29" t="s">
        <v>305</v>
      </c>
      <c r="C128" s="13">
        <v>641.70000000000005</v>
      </c>
      <c r="D128" s="26">
        <v>1187.5999999999999</v>
      </c>
      <c r="E128" s="26">
        <v>1291.9000000000001</v>
      </c>
      <c r="F128" s="13">
        <v>545.89999999999986</v>
      </c>
      <c r="G128" s="26">
        <v>104.3</v>
      </c>
      <c r="H128" s="31">
        <v>6.3</v>
      </c>
      <c r="I128" s="26">
        <v>0.8</v>
      </c>
      <c r="J128" s="26">
        <v>126.9</v>
      </c>
      <c r="K128" s="26">
        <v>93.8</v>
      </c>
      <c r="L128" s="26">
        <v>98.4</v>
      </c>
      <c r="M128" s="26">
        <v>-3</v>
      </c>
      <c r="N128" s="26">
        <v>0.5</v>
      </c>
      <c r="O128" s="7"/>
      <c r="P128" s="28"/>
      <c r="Q128" s="28"/>
      <c r="R128" s="28"/>
    </row>
    <row r="129" spans="1:18" x14ac:dyDescent="0.25">
      <c r="A129" s="30" t="s">
        <v>306</v>
      </c>
      <c r="B129" s="29" t="s">
        <v>307</v>
      </c>
      <c r="C129" s="13">
        <v>2803.8</v>
      </c>
      <c r="D129" s="26">
        <v>2859.4</v>
      </c>
      <c r="E129" s="26">
        <v>2853.2</v>
      </c>
      <c r="F129" s="13">
        <v>55.599999999999909</v>
      </c>
      <c r="G129" s="26">
        <v>-6.2</v>
      </c>
      <c r="H129" s="27">
        <v>0.2</v>
      </c>
      <c r="I129" s="26">
        <v>0</v>
      </c>
      <c r="J129" s="26">
        <v>1226.5999999999999</v>
      </c>
      <c r="K129" s="26">
        <v>1914.2</v>
      </c>
      <c r="L129" s="26">
        <v>2489.5</v>
      </c>
      <c r="M129" s="26">
        <v>4.5999999999999996</v>
      </c>
      <c r="N129" s="26">
        <v>2.7</v>
      </c>
      <c r="O129" s="7"/>
      <c r="P129" s="28"/>
      <c r="Q129" s="28"/>
      <c r="R129" s="28"/>
    </row>
    <row r="130" spans="1:18" x14ac:dyDescent="0.25">
      <c r="A130" s="29" t="s">
        <v>308</v>
      </c>
      <c r="B130" s="29" t="s">
        <v>309</v>
      </c>
      <c r="C130" s="13">
        <v>796.4</v>
      </c>
      <c r="D130" s="26">
        <v>759.5</v>
      </c>
      <c r="E130" s="26">
        <v>754.7</v>
      </c>
      <c r="F130" s="13">
        <v>-36.899999999999977</v>
      </c>
      <c r="G130" s="26">
        <v>-4.8</v>
      </c>
      <c r="H130" s="27">
        <v>-0.5</v>
      </c>
      <c r="I130" s="26">
        <v>-0.1</v>
      </c>
      <c r="J130" s="26">
        <v>292.60000000000002</v>
      </c>
      <c r="K130" s="26">
        <v>357</v>
      </c>
      <c r="L130" s="26">
        <v>495.1</v>
      </c>
      <c r="M130" s="26">
        <v>2</v>
      </c>
      <c r="N130" s="26">
        <v>3.3</v>
      </c>
      <c r="O130" t="s">
        <v>310</v>
      </c>
      <c r="P130" s="28"/>
      <c r="Q130" s="28"/>
      <c r="R130" s="28"/>
    </row>
    <row r="131" spans="1:18" x14ac:dyDescent="0.25">
      <c r="A131" s="30" t="s">
        <v>311</v>
      </c>
      <c r="B131" s="29" t="s">
        <v>312</v>
      </c>
      <c r="C131" s="13">
        <v>538.70000000000005</v>
      </c>
      <c r="D131" s="26">
        <v>298.5</v>
      </c>
      <c r="E131" s="26">
        <v>199.3</v>
      </c>
      <c r="F131" s="13">
        <v>-240.20000000000005</v>
      </c>
      <c r="G131" s="26">
        <v>-99.2</v>
      </c>
      <c r="H131" s="27">
        <v>-5.7</v>
      </c>
      <c r="I131" s="26">
        <v>-4</v>
      </c>
      <c r="J131" s="26">
        <v>139.1</v>
      </c>
      <c r="K131" s="26">
        <v>121</v>
      </c>
      <c r="L131" s="26">
        <v>122.6</v>
      </c>
      <c r="M131" s="26">
        <v>-1.4</v>
      </c>
      <c r="N131" s="26">
        <v>0.1</v>
      </c>
      <c r="O131" s="7"/>
      <c r="P131" s="28"/>
      <c r="Q131" s="28"/>
      <c r="R131" s="28"/>
    </row>
    <row r="132" spans="1:18" x14ac:dyDescent="0.25">
      <c r="A132" s="30" t="s">
        <v>313</v>
      </c>
      <c r="B132" s="29" t="s">
        <v>314</v>
      </c>
      <c r="C132" s="13">
        <v>257.7</v>
      </c>
      <c r="D132" s="26">
        <v>461</v>
      </c>
      <c r="E132" s="26">
        <v>555.29999999999995</v>
      </c>
      <c r="F132" s="13">
        <v>203.3</v>
      </c>
      <c r="G132" s="26">
        <v>94.3</v>
      </c>
      <c r="H132" s="27">
        <v>6</v>
      </c>
      <c r="I132" s="26">
        <v>1.9</v>
      </c>
      <c r="J132" s="26">
        <v>154</v>
      </c>
      <c r="K132" s="26">
        <v>236.4</v>
      </c>
      <c r="L132" s="26">
        <v>378.1</v>
      </c>
      <c r="M132" s="26">
        <v>4.4000000000000004</v>
      </c>
      <c r="N132" s="26">
        <v>4.8</v>
      </c>
      <c r="O132" s="7"/>
      <c r="P132" s="28"/>
      <c r="Q132" s="28"/>
      <c r="R132" s="28"/>
    </row>
    <row r="133" spans="1:18" x14ac:dyDescent="0.25">
      <c r="A133" s="30" t="s">
        <v>315</v>
      </c>
      <c r="B133" s="29" t="s">
        <v>316</v>
      </c>
      <c r="C133" s="13">
        <v>357.6</v>
      </c>
      <c r="D133" s="26">
        <v>444</v>
      </c>
      <c r="E133" s="26">
        <v>492.9</v>
      </c>
      <c r="F133" s="13">
        <v>86.399999999999977</v>
      </c>
      <c r="G133" s="26">
        <v>48.9</v>
      </c>
      <c r="H133" s="27">
        <v>2.2000000000000002</v>
      </c>
      <c r="I133" s="26">
        <v>1</v>
      </c>
      <c r="J133" s="26">
        <v>128.6</v>
      </c>
      <c r="K133" s="26">
        <v>127.8</v>
      </c>
      <c r="L133" s="26">
        <v>139.5</v>
      </c>
      <c r="M133" s="26">
        <v>-0.1</v>
      </c>
      <c r="N133" s="26">
        <v>0.9</v>
      </c>
      <c r="O133" t="s">
        <v>310</v>
      </c>
      <c r="P133" s="28"/>
      <c r="Q133" s="28"/>
      <c r="R133" s="28"/>
    </row>
    <row r="134" spans="1:18" x14ac:dyDescent="0.25">
      <c r="A134" s="30" t="s">
        <v>317</v>
      </c>
      <c r="B134" s="29" t="s">
        <v>318</v>
      </c>
      <c r="C134" s="13">
        <v>300.60000000000002</v>
      </c>
      <c r="D134" s="26">
        <v>266.5</v>
      </c>
      <c r="E134" s="26">
        <v>246.9</v>
      </c>
      <c r="F134" s="13">
        <v>-34.100000000000023</v>
      </c>
      <c r="G134" s="26">
        <v>-19.600000000000001</v>
      </c>
      <c r="H134" s="27">
        <v>-1.2</v>
      </c>
      <c r="I134" s="26">
        <v>-0.8</v>
      </c>
      <c r="J134" s="26">
        <v>131</v>
      </c>
      <c r="K134" s="26">
        <v>197.5</v>
      </c>
      <c r="L134" s="26">
        <v>247.2</v>
      </c>
      <c r="M134" s="26">
        <v>4.2</v>
      </c>
      <c r="N134" s="26">
        <v>2.2999999999999998</v>
      </c>
      <c r="O134" t="s">
        <v>310</v>
      </c>
      <c r="P134" s="28"/>
      <c r="Q134" s="28"/>
      <c r="R134" s="28"/>
    </row>
    <row r="135" spans="1:18" x14ac:dyDescent="0.25">
      <c r="A135" s="30" t="s">
        <v>319</v>
      </c>
      <c r="B135" s="29" t="s">
        <v>320</v>
      </c>
      <c r="C135" s="13">
        <v>215.3</v>
      </c>
      <c r="D135" s="26">
        <v>213.5</v>
      </c>
      <c r="E135" s="26">
        <v>214.6</v>
      </c>
      <c r="F135" s="13">
        <v>-1.8000000000000114</v>
      </c>
      <c r="G135" s="26">
        <v>1.1000000000000001</v>
      </c>
      <c r="H135" s="27">
        <v>-0.1</v>
      </c>
      <c r="I135" s="26">
        <v>0.1</v>
      </c>
      <c r="J135" s="26">
        <v>64.900000000000006</v>
      </c>
      <c r="K135" s="26">
        <v>98.3</v>
      </c>
      <c r="L135" s="26">
        <v>124.5</v>
      </c>
      <c r="M135" s="26">
        <v>4.2</v>
      </c>
      <c r="N135" s="26">
        <v>2.4</v>
      </c>
      <c r="O135" s="7"/>
      <c r="P135" s="28"/>
      <c r="Q135" s="28"/>
      <c r="R135" s="28"/>
    </row>
    <row r="136" spans="1:18" x14ac:dyDescent="0.25">
      <c r="A136" s="30" t="s">
        <v>321</v>
      </c>
      <c r="B136" s="29" t="s">
        <v>322</v>
      </c>
      <c r="C136" s="13">
        <v>85.3</v>
      </c>
      <c r="D136" s="26">
        <v>53</v>
      </c>
      <c r="E136" s="26">
        <v>32.299999999999997</v>
      </c>
      <c r="F136" s="13">
        <v>-32.299999999999997</v>
      </c>
      <c r="G136" s="26">
        <v>-20.7</v>
      </c>
      <c r="H136" s="27">
        <v>-4.5999999999999996</v>
      </c>
      <c r="I136" s="26">
        <v>-4.8</v>
      </c>
      <c r="J136" s="26">
        <v>66</v>
      </c>
      <c r="K136" s="26">
        <v>99.2</v>
      </c>
      <c r="L136" s="26">
        <v>122.6</v>
      </c>
      <c r="M136" s="26">
        <v>4.2</v>
      </c>
      <c r="N136" s="26">
        <v>2.1</v>
      </c>
      <c r="O136" s="7"/>
      <c r="P136" s="28"/>
      <c r="Q136" s="28"/>
      <c r="R136" s="28"/>
    </row>
    <row r="137" spans="1:18" x14ac:dyDescent="0.25">
      <c r="A137" s="30" t="s">
        <v>323</v>
      </c>
      <c r="B137" s="29" t="s">
        <v>324</v>
      </c>
      <c r="C137" s="13">
        <v>965.7</v>
      </c>
      <c r="D137" s="26">
        <v>713</v>
      </c>
      <c r="E137" s="26" t="s">
        <v>325</v>
      </c>
      <c r="F137" s="13">
        <v>-252.70000000000005</v>
      </c>
      <c r="G137" s="26">
        <v>0</v>
      </c>
      <c r="H137" s="27">
        <v>-3</v>
      </c>
      <c r="I137" s="26">
        <v>0</v>
      </c>
      <c r="J137" s="26">
        <v>531.20000000000005</v>
      </c>
      <c r="K137" s="26">
        <v>763</v>
      </c>
      <c r="L137" s="26">
        <v>934.3</v>
      </c>
      <c r="M137" s="26">
        <v>3.7</v>
      </c>
      <c r="N137" s="26">
        <v>2</v>
      </c>
      <c r="O137" t="s">
        <v>326</v>
      </c>
      <c r="P137" s="28"/>
      <c r="Q137" s="28"/>
      <c r="R137" s="28"/>
    </row>
    <row r="138" spans="1:18" x14ac:dyDescent="0.25">
      <c r="A138" s="30" t="s">
        <v>327</v>
      </c>
      <c r="B138" s="29" t="s">
        <v>328</v>
      </c>
      <c r="C138" s="13">
        <v>635</v>
      </c>
      <c r="D138" s="26">
        <v>519.5</v>
      </c>
      <c r="E138" s="26">
        <v>419.3</v>
      </c>
      <c r="F138" s="13">
        <v>-115.5</v>
      </c>
      <c r="G138" s="26">
        <v>-100.2</v>
      </c>
      <c r="H138" s="27">
        <v>-2</v>
      </c>
      <c r="I138" s="26">
        <v>-2.1</v>
      </c>
      <c r="J138" s="26">
        <v>326.60000000000002</v>
      </c>
      <c r="K138" s="26">
        <v>335</v>
      </c>
      <c r="L138" s="26">
        <v>391</v>
      </c>
      <c r="M138" s="26">
        <v>0.3</v>
      </c>
      <c r="N138" s="26">
        <v>1.6</v>
      </c>
      <c r="O138" s="7"/>
      <c r="P138" s="28"/>
      <c r="Q138" s="28"/>
      <c r="R138" s="28"/>
    </row>
    <row r="139" spans="1:18" x14ac:dyDescent="0.25">
      <c r="A139" s="29" t="s">
        <v>329</v>
      </c>
      <c r="B139" s="29" t="s">
        <v>330</v>
      </c>
      <c r="C139" s="13">
        <v>186.9</v>
      </c>
      <c r="D139" s="26">
        <v>105.8</v>
      </c>
      <c r="E139" s="26">
        <v>104.1</v>
      </c>
      <c r="F139" s="13">
        <v>-81.100000000000009</v>
      </c>
      <c r="G139" s="26">
        <v>-1.7</v>
      </c>
      <c r="H139" s="27">
        <v>-5.5</v>
      </c>
      <c r="I139" s="26">
        <v>-0.2</v>
      </c>
      <c r="J139" s="26">
        <v>173.1</v>
      </c>
      <c r="K139" s="26">
        <v>398.4</v>
      </c>
      <c r="L139" s="26">
        <v>514.20000000000005</v>
      </c>
      <c r="M139" s="26">
        <v>8.6999999999999993</v>
      </c>
      <c r="N139" s="26">
        <v>2.6</v>
      </c>
      <c r="O139" s="7"/>
      <c r="P139" s="28"/>
      <c r="Q139" s="28"/>
      <c r="R139" s="28"/>
    </row>
    <row r="140" spans="1:18" ht="25.5" x14ac:dyDescent="0.25">
      <c r="A140" s="29" t="s">
        <v>331</v>
      </c>
      <c r="B140" s="29" t="s">
        <v>332</v>
      </c>
      <c r="C140" s="13">
        <v>143.80000000000001</v>
      </c>
      <c r="D140" s="26">
        <v>87.7</v>
      </c>
      <c r="E140" s="26">
        <v>77.900000000000006</v>
      </c>
      <c r="F140" s="13">
        <v>-56.100000000000009</v>
      </c>
      <c r="G140" s="26">
        <v>-9.8000000000000007</v>
      </c>
      <c r="H140" s="27">
        <v>-4.8</v>
      </c>
      <c r="I140" s="26">
        <v>-1.2</v>
      </c>
      <c r="J140" s="26">
        <v>34</v>
      </c>
      <c r="K140" s="26">
        <v>49.8</v>
      </c>
      <c r="L140" s="26">
        <v>64.5</v>
      </c>
      <c r="M140" s="26">
        <v>3.9</v>
      </c>
      <c r="N140" s="26">
        <v>2.6</v>
      </c>
      <c r="O140" s="7"/>
      <c r="P140" s="28"/>
      <c r="Q140" s="28"/>
      <c r="R140" s="28"/>
    </row>
    <row r="141" spans="1:18" x14ac:dyDescent="0.25">
      <c r="A141" s="30" t="s">
        <v>333</v>
      </c>
      <c r="B141" s="29" t="s">
        <v>334</v>
      </c>
      <c r="C141" s="13">
        <v>248.5</v>
      </c>
      <c r="D141" s="26">
        <v>338.8</v>
      </c>
      <c r="E141" s="26">
        <v>377.2</v>
      </c>
      <c r="F141" s="13">
        <v>90.300000000000011</v>
      </c>
      <c r="G141" s="26">
        <v>38.4</v>
      </c>
      <c r="H141" s="27">
        <v>3.1</v>
      </c>
      <c r="I141" s="26">
        <v>1.1000000000000001</v>
      </c>
      <c r="J141" s="26">
        <v>89.7</v>
      </c>
      <c r="K141" s="26">
        <v>235.9</v>
      </c>
      <c r="L141" s="26">
        <v>322.39999999999998</v>
      </c>
      <c r="M141" s="26">
        <v>10.199999999999999</v>
      </c>
      <c r="N141" s="26">
        <v>3.2</v>
      </c>
      <c r="O141" t="s">
        <v>335</v>
      </c>
      <c r="P141" s="28"/>
      <c r="Q141" s="28"/>
      <c r="R141" s="28"/>
    </row>
    <row r="142" spans="1:18" x14ac:dyDescent="0.25">
      <c r="A142" s="30" t="s">
        <v>336</v>
      </c>
      <c r="B142" s="29" t="s">
        <v>337</v>
      </c>
      <c r="C142" s="13">
        <v>135</v>
      </c>
      <c r="D142" s="26">
        <v>337.6</v>
      </c>
      <c r="E142" s="26">
        <v>380.2</v>
      </c>
      <c r="F142" s="13">
        <v>202.60000000000002</v>
      </c>
      <c r="G142" s="26">
        <v>42.6</v>
      </c>
      <c r="H142" s="27">
        <v>9.6</v>
      </c>
      <c r="I142" s="26">
        <v>1.2</v>
      </c>
      <c r="J142" s="26">
        <v>54</v>
      </c>
      <c r="K142" s="26">
        <v>242.5</v>
      </c>
      <c r="L142" s="26">
        <v>365</v>
      </c>
      <c r="M142" s="26">
        <v>16.2</v>
      </c>
      <c r="N142" s="26">
        <v>4.2</v>
      </c>
      <c r="O142" t="s">
        <v>335</v>
      </c>
      <c r="P142" s="28"/>
      <c r="Q142" s="28"/>
      <c r="R142" s="28"/>
    </row>
    <row r="143" spans="1:18" x14ac:dyDescent="0.25">
      <c r="A143" s="30" t="s">
        <v>338</v>
      </c>
      <c r="B143" s="29" t="s">
        <v>339</v>
      </c>
      <c r="C143" s="13">
        <v>5844.1</v>
      </c>
      <c r="D143" s="26">
        <v>6425.2</v>
      </c>
      <c r="E143" s="26">
        <v>6491.4</v>
      </c>
      <c r="F143" s="13">
        <v>581.09999999999945</v>
      </c>
      <c r="G143" s="26">
        <v>66.2</v>
      </c>
      <c r="H143" s="27">
        <v>1</v>
      </c>
      <c r="I143" s="26">
        <v>0.1</v>
      </c>
      <c r="J143" s="26">
        <v>2110.6</v>
      </c>
      <c r="K143" s="26">
        <v>2344.1</v>
      </c>
      <c r="L143" s="26">
        <v>2700.5</v>
      </c>
      <c r="M143" s="26">
        <v>1.1000000000000001</v>
      </c>
      <c r="N143" s="26">
        <v>1.4</v>
      </c>
      <c r="O143" t="s">
        <v>340</v>
      </c>
      <c r="P143" s="28"/>
      <c r="Q143" s="28"/>
      <c r="R143" s="28"/>
    </row>
    <row r="144" spans="1:18" ht="25.5" x14ac:dyDescent="0.25">
      <c r="A144" s="30" t="s">
        <v>341</v>
      </c>
      <c r="B144" s="29" t="s">
        <v>342</v>
      </c>
      <c r="C144" s="13">
        <v>2611.1999999999998</v>
      </c>
      <c r="D144" s="26">
        <v>2671.2</v>
      </c>
      <c r="E144" s="26">
        <v>2665.1</v>
      </c>
      <c r="F144" s="13">
        <v>60</v>
      </c>
      <c r="G144" s="26">
        <v>-6.1</v>
      </c>
      <c r="H144" s="27">
        <v>0.2</v>
      </c>
      <c r="I144" s="26">
        <v>0</v>
      </c>
      <c r="J144" s="26">
        <v>802.9</v>
      </c>
      <c r="K144" s="26">
        <v>636.6</v>
      </c>
      <c r="L144" s="26">
        <v>695</v>
      </c>
      <c r="M144" s="26">
        <v>-2.2999999999999998</v>
      </c>
      <c r="N144" s="26">
        <v>0.9</v>
      </c>
      <c r="O144" s="7"/>
      <c r="P144" s="28"/>
      <c r="Q144" s="28"/>
      <c r="R144" s="28"/>
    </row>
    <row r="145" spans="1:18" ht="25.5" x14ac:dyDescent="0.25">
      <c r="A145" s="30" t="s">
        <v>343</v>
      </c>
      <c r="B145" s="29" t="s">
        <v>344</v>
      </c>
      <c r="C145" s="13">
        <v>862.1</v>
      </c>
      <c r="D145" s="26">
        <v>963.8</v>
      </c>
      <c r="E145" s="26">
        <v>990</v>
      </c>
      <c r="F145" s="13">
        <v>101.69999999999993</v>
      </c>
      <c r="G145" s="26">
        <v>26.2</v>
      </c>
      <c r="H145" s="27">
        <v>1.1000000000000001</v>
      </c>
      <c r="I145" s="26">
        <v>0.3</v>
      </c>
      <c r="J145" s="26">
        <v>628.4</v>
      </c>
      <c r="K145" s="26">
        <v>600.5</v>
      </c>
      <c r="L145" s="26">
        <v>656.7</v>
      </c>
      <c r="M145" s="26">
        <v>-0.5</v>
      </c>
      <c r="N145" s="26">
        <v>0.9</v>
      </c>
      <c r="O145" s="7"/>
      <c r="P145" s="28"/>
      <c r="Q145" s="28"/>
      <c r="R145" s="28"/>
    </row>
    <row r="146" spans="1:18" x14ac:dyDescent="0.25">
      <c r="A146" s="30" t="s">
        <v>345</v>
      </c>
      <c r="B146" s="29" t="s">
        <v>346</v>
      </c>
      <c r="C146" s="13">
        <v>2370.8000000000002</v>
      </c>
      <c r="D146" s="26">
        <v>2790.2</v>
      </c>
      <c r="E146" s="26">
        <v>2836.2</v>
      </c>
      <c r="F146" s="13">
        <v>419.39999999999964</v>
      </c>
      <c r="G146" s="26">
        <v>46</v>
      </c>
      <c r="H146" s="27">
        <v>1.6</v>
      </c>
      <c r="I146" s="26">
        <v>0.2</v>
      </c>
      <c r="J146" s="26">
        <v>683.6</v>
      </c>
      <c r="K146" s="26">
        <v>1142</v>
      </c>
      <c r="L146" s="26">
        <v>1406.7</v>
      </c>
      <c r="M146" s="26">
        <v>5.3</v>
      </c>
      <c r="N146" s="26">
        <v>2.1</v>
      </c>
      <c r="O146" s="7"/>
      <c r="P146" s="28"/>
      <c r="Q146" s="28"/>
      <c r="R146" s="28"/>
    </row>
    <row r="147" spans="1:18" x14ac:dyDescent="0.25">
      <c r="A147" s="30" t="s">
        <v>347</v>
      </c>
      <c r="B147" s="29" t="s">
        <v>348</v>
      </c>
      <c r="C147" s="13">
        <v>1463.3</v>
      </c>
      <c r="D147" s="26">
        <v>1598.5</v>
      </c>
      <c r="E147" s="26">
        <v>1586.7</v>
      </c>
      <c r="F147" s="13">
        <v>135.20000000000005</v>
      </c>
      <c r="G147" s="26">
        <v>-11.8</v>
      </c>
      <c r="H147" s="27">
        <v>0.9</v>
      </c>
      <c r="I147" s="26">
        <v>-0.1</v>
      </c>
      <c r="J147" s="26">
        <v>496.2</v>
      </c>
      <c r="K147" s="26">
        <v>719.4</v>
      </c>
      <c r="L147" s="26">
        <v>887.1</v>
      </c>
      <c r="M147" s="26">
        <v>3.8</v>
      </c>
      <c r="N147" s="26">
        <v>2.1</v>
      </c>
      <c r="O147" s="7"/>
      <c r="P147" s="28"/>
      <c r="Q147" s="28"/>
      <c r="R147" s="28"/>
    </row>
    <row r="148" spans="1:18" ht="25.5" x14ac:dyDescent="0.25">
      <c r="A148" s="30" t="s">
        <v>349</v>
      </c>
      <c r="B148" s="29" t="s">
        <v>350</v>
      </c>
      <c r="C148" s="13">
        <v>907.5</v>
      </c>
      <c r="D148" s="26">
        <v>1191.7</v>
      </c>
      <c r="E148" s="26">
        <v>1249.5</v>
      </c>
      <c r="F148" s="13">
        <v>284.20000000000005</v>
      </c>
      <c r="G148" s="26">
        <v>57.8</v>
      </c>
      <c r="H148" s="27">
        <v>2.8</v>
      </c>
      <c r="I148" s="26">
        <v>0.5</v>
      </c>
      <c r="J148" s="26">
        <v>189.3</v>
      </c>
      <c r="K148" s="26">
        <v>423.5</v>
      </c>
      <c r="L148" s="26">
        <v>520.4</v>
      </c>
      <c r="M148" s="26">
        <v>8.4</v>
      </c>
      <c r="N148" s="26">
        <v>2.1</v>
      </c>
      <c r="O148" s="7"/>
      <c r="P148" s="28"/>
      <c r="Q148" s="28"/>
      <c r="R148" s="28"/>
    </row>
    <row r="149" spans="1:18" x14ac:dyDescent="0.25">
      <c r="A149" s="30" t="s">
        <v>351</v>
      </c>
      <c r="B149" s="29" t="s">
        <v>352</v>
      </c>
      <c r="C149" s="13">
        <v>1993.9</v>
      </c>
      <c r="D149" s="26">
        <v>2320.8000000000002</v>
      </c>
      <c r="E149" s="26">
        <v>2308.5</v>
      </c>
      <c r="F149" s="13">
        <v>326.90000000000009</v>
      </c>
      <c r="G149" s="26">
        <v>-12.3</v>
      </c>
      <c r="H149" s="27">
        <v>1.5</v>
      </c>
      <c r="I149" s="26">
        <v>-0.1</v>
      </c>
      <c r="J149" s="26">
        <v>1506.4</v>
      </c>
      <c r="K149" s="26">
        <v>1887.2</v>
      </c>
      <c r="L149" s="26">
        <v>2265.6</v>
      </c>
      <c r="M149" s="26">
        <v>2.2999999999999998</v>
      </c>
      <c r="N149" s="26">
        <v>1.8</v>
      </c>
      <c r="O149" s="7"/>
      <c r="P149" s="28"/>
      <c r="Q149" s="28"/>
      <c r="R149" s="28"/>
    </row>
    <row r="150" spans="1:18" x14ac:dyDescent="0.25">
      <c r="A150" s="30" t="s">
        <v>353</v>
      </c>
      <c r="B150" s="29" t="s">
        <v>354</v>
      </c>
      <c r="C150" s="13">
        <v>1420.1</v>
      </c>
      <c r="D150" s="26">
        <v>1718.1</v>
      </c>
      <c r="E150" s="26">
        <v>1726.4</v>
      </c>
      <c r="F150" s="13">
        <v>298</v>
      </c>
      <c r="G150" s="26">
        <v>8.3000000000000007</v>
      </c>
      <c r="H150" s="27">
        <v>1.9</v>
      </c>
      <c r="I150" s="26">
        <v>0</v>
      </c>
      <c r="J150" s="26">
        <v>1245.2</v>
      </c>
      <c r="K150" s="26">
        <v>1569.1</v>
      </c>
      <c r="L150" s="26">
        <v>1887.5</v>
      </c>
      <c r="M150" s="26">
        <v>2.2999999999999998</v>
      </c>
      <c r="N150" s="26">
        <v>1.9</v>
      </c>
      <c r="O150" t="s">
        <v>355</v>
      </c>
      <c r="P150" s="28"/>
      <c r="Q150" s="28"/>
      <c r="R150" s="28"/>
    </row>
    <row r="151" spans="1:18" ht="25.5" x14ac:dyDescent="0.25">
      <c r="A151" s="30" t="s">
        <v>356</v>
      </c>
      <c r="B151" s="29" t="s">
        <v>357</v>
      </c>
      <c r="C151" s="13">
        <v>573.79999999999995</v>
      </c>
      <c r="D151" s="26">
        <v>602.70000000000005</v>
      </c>
      <c r="E151" s="26">
        <v>582.1</v>
      </c>
      <c r="F151" s="13">
        <v>28.900000000000091</v>
      </c>
      <c r="G151" s="26">
        <v>-20.6</v>
      </c>
      <c r="H151" s="27">
        <v>0.5</v>
      </c>
      <c r="I151" s="26">
        <v>-0.3</v>
      </c>
      <c r="J151" s="26">
        <v>261.2</v>
      </c>
      <c r="K151" s="26">
        <v>314.2</v>
      </c>
      <c r="L151" s="26">
        <v>371.9</v>
      </c>
      <c r="M151" s="26">
        <v>1.9</v>
      </c>
      <c r="N151" s="26">
        <v>1.7</v>
      </c>
      <c r="O151" t="s">
        <v>358</v>
      </c>
      <c r="P151" s="28"/>
      <c r="Q151" s="28"/>
      <c r="R151" s="28"/>
    </row>
    <row r="152" spans="1:18" x14ac:dyDescent="0.25">
      <c r="A152" s="30" t="s">
        <v>359</v>
      </c>
      <c r="B152" s="29" t="s">
        <v>360</v>
      </c>
      <c r="C152" s="13">
        <v>168</v>
      </c>
      <c r="D152" s="26">
        <v>226.6</v>
      </c>
      <c r="E152" s="26">
        <v>230.6</v>
      </c>
      <c r="F152" s="13">
        <v>58.599999999999994</v>
      </c>
      <c r="G152" s="26">
        <v>4</v>
      </c>
      <c r="H152" s="27">
        <v>3</v>
      </c>
      <c r="I152" s="26">
        <v>0.2</v>
      </c>
      <c r="J152" s="26">
        <v>44.3</v>
      </c>
      <c r="K152" s="26">
        <v>62.2</v>
      </c>
      <c r="L152" s="26">
        <v>78</v>
      </c>
      <c r="M152" s="26">
        <v>3.5</v>
      </c>
      <c r="N152" s="26">
        <v>2.2999999999999998</v>
      </c>
      <c r="O152" s="7"/>
      <c r="P152" s="28"/>
      <c r="Q152" s="28"/>
      <c r="R152" s="28"/>
    </row>
    <row r="153" spans="1:18" x14ac:dyDescent="0.25">
      <c r="A153" s="30" t="s">
        <v>361</v>
      </c>
      <c r="B153" s="29" t="s">
        <v>362</v>
      </c>
      <c r="C153" s="13">
        <v>263.60000000000002</v>
      </c>
      <c r="D153" s="26">
        <v>176.9</v>
      </c>
      <c r="E153" s="26">
        <v>131.69999999999999</v>
      </c>
      <c r="F153" s="13">
        <v>-86.700000000000017</v>
      </c>
      <c r="G153" s="26">
        <v>-45.2</v>
      </c>
      <c r="H153" s="27">
        <v>-3.9</v>
      </c>
      <c r="I153" s="26">
        <v>-2.9</v>
      </c>
      <c r="J153" s="26">
        <v>27.7</v>
      </c>
      <c r="K153" s="26">
        <v>32.5</v>
      </c>
      <c r="L153" s="26">
        <v>36.299999999999997</v>
      </c>
      <c r="M153" s="26">
        <v>1.6</v>
      </c>
      <c r="N153" s="26">
        <v>1.1000000000000001</v>
      </c>
      <c r="O153" s="7"/>
      <c r="P153" s="28"/>
      <c r="Q153" s="28"/>
      <c r="R153" s="28"/>
    </row>
    <row r="154" spans="1:18" ht="25.5" x14ac:dyDescent="0.25">
      <c r="A154" s="30" t="s">
        <v>363</v>
      </c>
      <c r="B154" s="29" t="s">
        <v>364</v>
      </c>
      <c r="C154" s="13">
        <v>115.7</v>
      </c>
      <c r="D154" s="26">
        <v>175.9</v>
      </c>
      <c r="E154" s="26">
        <v>200.3</v>
      </c>
      <c r="F154" s="13">
        <v>60.2</v>
      </c>
      <c r="G154" s="26">
        <v>24.4</v>
      </c>
      <c r="H154" s="27">
        <v>4.3</v>
      </c>
      <c r="I154" s="26">
        <v>1.3</v>
      </c>
      <c r="J154" s="26">
        <v>54.6</v>
      </c>
      <c r="K154" s="26">
        <v>66</v>
      </c>
      <c r="L154" s="26">
        <v>81.599999999999994</v>
      </c>
      <c r="M154" s="26">
        <v>1.9</v>
      </c>
      <c r="N154" s="26">
        <v>2.1</v>
      </c>
      <c r="O154" s="7"/>
      <c r="P154" s="28"/>
      <c r="Q154" s="28"/>
      <c r="R154" s="28"/>
    </row>
    <row r="155" spans="1:18" ht="25.5" x14ac:dyDescent="0.25">
      <c r="A155" s="30" t="s">
        <v>365</v>
      </c>
      <c r="B155" s="29" t="s">
        <v>366</v>
      </c>
      <c r="C155" s="13">
        <v>26.5</v>
      </c>
      <c r="D155" s="26">
        <v>23.3</v>
      </c>
      <c r="E155" s="26">
        <v>19.600000000000001</v>
      </c>
      <c r="F155" s="13">
        <v>-3.1999999999999993</v>
      </c>
      <c r="G155" s="26">
        <v>-3.7</v>
      </c>
      <c r="H155" s="27">
        <v>-1.3</v>
      </c>
      <c r="I155" s="26">
        <v>-1.7</v>
      </c>
      <c r="J155" s="26">
        <v>134.80000000000001</v>
      </c>
      <c r="K155" s="26">
        <v>154</v>
      </c>
      <c r="L155" s="26">
        <v>176.1</v>
      </c>
      <c r="M155" s="26">
        <v>1.3</v>
      </c>
      <c r="N155" s="26">
        <v>1.4</v>
      </c>
      <c r="O155" s="7"/>
      <c r="P155" s="28"/>
      <c r="Q155" s="28"/>
      <c r="R155" s="28"/>
    </row>
    <row r="156" spans="1:18" x14ac:dyDescent="0.25">
      <c r="A156" s="30" t="s">
        <v>367</v>
      </c>
      <c r="B156" s="29" t="s">
        <v>368</v>
      </c>
      <c r="C156" s="13">
        <v>7553</v>
      </c>
      <c r="D156" s="26">
        <v>9542.7999999999993</v>
      </c>
      <c r="E156" s="26">
        <v>10577</v>
      </c>
      <c r="F156" s="13">
        <v>1989.7999999999993</v>
      </c>
      <c r="G156" s="26">
        <v>1034.2</v>
      </c>
      <c r="H156" s="27">
        <v>2.4</v>
      </c>
      <c r="I156" s="26">
        <v>1</v>
      </c>
      <c r="J156" s="26">
        <v>1639.2</v>
      </c>
      <c r="K156" s="26">
        <v>2249.1</v>
      </c>
      <c r="L156" s="26">
        <v>2826.5</v>
      </c>
      <c r="M156" s="26">
        <v>3.2</v>
      </c>
      <c r="N156" s="26">
        <v>2.2999999999999998</v>
      </c>
      <c r="O156" t="s">
        <v>358</v>
      </c>
      <c r="P156" s="28"/>
      <c r="Q156" s="28"/>
      <c r="R156" s="28"/>
    </row>
    <row r="157" spans="1:18" x14ac:dyDescent="0.25">
      <c r="A157" s="29" t="s">
        <v>369</v>
      </c>
      <c r="B157" s="29" t="s">
        <v>370</v>
      </c>
      <c r="C157" s="13">
        <v>1124.9000000000001</v>
      </c>
      <c r="D157" s="26">
        <v>1149.9000000000001</v>
      </c>
      <c r="E157" s="26">
        <v>1140.4000000000001</v>
      </c>
      <c r="F157" s="13">
        <v>25</v>
      </c>
      <c r="G157" s="26">
        <v>-9.5</v>
      </c>
      <c r="H157" s="27">
        <v>0.2</v>
      </c>
      <c r="I157" s="26">
        <v>-0.1</v>
      </c>
      <c r="J157" s="26">
        <v>305.3</v>
      </c>
      <c r="K157" s="26">
        <v>314.8</v>
      </c>
      <c r="L157" s="26">
        <v>367.7</v>
      </c>
      <c r="M157" s="26">
        <v>0.3</v>
      </c>
      <c r="N157" s="26">
        <v>1.6</v>
      </c>
      <c r="O157" s="7"/>
      <c r="P157" s="28"/>
      <c r="Q157" s="28"/>
      <c r="R157" s="28"/>
    </row>
    <row r="158" spans="1:18" ht="25.5" x14ac:dyDescent="0.25">
      <c r="A158" s="30" t="s">
        <v>371</v>
      </c>
      <c r="B158" s="29" t="s">
        <v>372</v>
      </c>
      <c r="C158" s="13">
        <v>914.9</v>
      </c>
      <c r="D158" s="26">
        <v>1026.0999999999999</v>
      </c>
      <c r="E158" s="26">
        <v>1043.7</v>
      </c>
      <c r="F158" s="13">
        <v>111.19999999999993</v>
      </c>
      <c r="G158" s="26">
        <v>17.600000000000001</v>
      </c>
      <c r="H158" s="27">
        <v>1.2</v>
      </c>
      <c r="I158" s="26">
        <v>0.2</v>
      </c>
      <c r="J158" s="26">
        <v>152.80000000000001</v>
      </c>
      <c r="K158" s="26">
        <v>187.7</v>
      </c>
      <c r="L158" s="26">
        <v>230.2</v>
      </c>
      <c r="M158" s="26">
        <v>2.1</v>
      </c>
      <c r="N158" s="26">
        <v>2.1</v>
      </c>
      <c r="O158" s="7"/>
      <c r="P158" s="28"/>
      <c r="Q158" s="28"/>
      <c r="R158" s="28"/>
    </row>
    <row r="159" spans="1:18" x14ac:dyDescent="0.25">
      <c r="A159" s="30" t="s">
        <v>373</v>
      </c>
      <c r="B159" s="29" t="s">
        <v>374</v>
      </c>
      <c r="C159" s="13">
        <v>1325.5</v>
      </c>
      <c r="D159" s="26">
        <v>1512.9</v>
      </c>
      <c r="E159" s="26">
        <v>1519</v>
      </c>
      <c r="F159" s="13">
        <v>187.40000000000009</v>
      </c>
      <c r="G159" s="26">
        <v>6.1</v>
      </c>
      <c r="H159" s="27">
        <v>1.3</v>
      </c>
      <c r="I159" s="26">
        <v>0</v>
      </c>
      <c r="J159" s="26">
        <v>286.7</v>
      </c>
      <c r="K159" s="26">
        <v>347.8</v>
      </c>
      <c r="L159" s="26">
        <v>426.8</v>
      </c>
      <c r="M159" s="26">
        <v>2</v>
      </c>
      <c r="N159" s="26">
        <v>2.1</v>
      </c>
      <c r="O159" s="7"/>
      <c r="P159" s="28"/>
      <c r="Q159" s="28"/>
      <c r="R159" s="28"/>
    </row>
    <row r="160" spans="1:18" x14ac:dyDescent="0.25">
      <c r="A160" s="30" t="s">
        <v>375</v>
      </c>
      <c r="B160" s="29" t="s">
        <v>376</v>
      </c>
      <c r="C160" s="13">
        <v>123.6</v>
      </c>
      <c r="D160" s="26">
        <v>144.30000000000001</v>
      </c>
      <c r="E160" s="26">
        <v>138.30000000000001</v>
      </c>
      <c r="F160" s="13">
        <v>20.700000000000017</v>
      </c>
      <c r="G160" s="26">
        <v>-6</v>
      </c>
      <c r="H160" s="27">
        <v>1.6</v>
      </c>
      <c r="I160" s="26">
        <v>-0.4</v>
      </c>
      <c r="J160" s="26">
        <v>27.4</v>
      </c>
      <c r="K160" s="26">
        <v>34.700000000000003</v>
      </c>
      <c r="L160" s="26">
        <v>42.3</v>
      </c>
      <c r="M160" s="26">
        <v>2.4</v>
      </c>
      <c r="N160" s="26">
        <v>2</v>
      </c>
      <c r="O160" s="7"/>
      <c r="P160" s="28"/>
      <c r="Q160" s="28"/>
      <c r="R160" s="28"/>
    </row>
    <row r="161" spans="1:18" x14ac:dyDescent="0.25">
      <c r="A161" s="30" t="s">
        <v>377</v>
      </c>
      <c r="B161" s="29" t="s">
        <v>378</v>
      </c>
      <c r="C161" s="13">
        <v>1429</v>
      </c>
      <c r="D161" s="26">
        <v>2202.1999999999998</v>
      </c>
      <c r="E161" s="26">
        <v>2776.7</v>
      </c>
      <c r="F161" s="13">
        <v>773.19999999999982</v>
      </c>
      <c r="G161" s="26">
        <v>574.5</v>
      </c>
      <c r="H161" s="27">
        <v>4.4000000000000004</v>
      </c>
      <c r="I161" s="26">
        <v>2.2999999999999998</v>
      </c>
      <c r="J161" s="26">
        <v>269.3</v>
      </c>
      <c r="K161" s="26">
        <v>518.20000000000005</v>
      </c>
      <c r="L161" s="26">
        <v>712.4</v>
      </c>
      <c r="M161" s="26">
        <v>6.8</v>
      </c>
      <c r="N161" s="26">
        <v>3.2</v>
      </c>
      <c r="O161" s="7"/>
      <c r="P161" s="28"/>
      <c r="Q161" s="28"/>
      <c r="R161" s="28"/>
    </row>
    <row r="162" spans="1:18" x14ac:dyDescent="0.25">
      <c r="A162" s="30" t="s">
        <v>379</v>
      </c>
      <c r="B162" s="29" t="s">
        <v>380</v>
      </c>
      <c r="C162" s="13">
        <v>1026.5</v>
      </c>
      <c r="D162" s="26">
        <v>1531.1</v>
      </c>
      <c r="E162" s="26">
        <v>1865.3</v>
      </c>
      <c r="F162" s="13">
        <v>504.59999999999991</v>
      </c>
      <c r="G162" s="26">
        <v>334.2</v>
      </c>
      <c r="H162" s="27">
        <v>4.0999999999999996</v>
      </c>
      <c r="I162" s="26">
        <v>2</v>
      </c>
      <c r="J162" s="26">
        <v>198</v>
      </c>
      <c r="K162" s="26">
        <v>338.2</v>
      </c>
      <c r="L162" s="26">
        <v>433.1</v>
      </c>
      <c r="M162" s="26">
        <v>5.5</v>
      </c>
      <c r="N162" s="26">
        <v>2.5</v>
      </c>
      <c r="O162" s="7"/>
      <c r="P162" s="28"/>
      <c r="Q162" s="28"/>
      <c r="R162" s="28"/>
    </row>
    <row r="163" spans="1:18" x14ac:dyDescent="0.25">
      <c r="A163" s="30" t="s">
        <v>381</v>
      </c>
      <c r="B163" s="29" t="s">
        <v>382</v>
      </c>
      <c r="C163" s="13">
        <v>618.79999999999995</v>
      </c>
      <c r="D163" s="26">
        <v>728.6</v>
      </c>
      <c r="E163" s="26">
        <v>758.6</v>
      </c>
      <c r="F163" s="13">
        <v>109.80000000000007</v>
      </c>
      <c r="G163" s="26">
        <v>30</v>
      </c>
      <c r="H163" s="27">
        <v>1.6</v>
      </c>
      <c r="I163" s="26">
        <v>0.4</v>
      </c>
      <c r="J163" s="26">
        <v>170.6</v>
      </c>
      <c r="K163" s="26">
        <v>225.6</v>
      </c>
      <c r="L163" s="26">
        <v>279</v>
      </c>
      <c r="M163" s="26">
        <v>2.8</v>
      </c>
      <c r="N163" s="26">
        <v>2.1</v>
      </c>
      <c r="O163" s="7"/>
      <c r="P163" s="28"/>
      <c r="Q163" s="28"/>
      <c r="R163" s="28"/>
    </row>
    <row r="164" spans="1:18" x14ac:dyDescent="0.25">
      <c r="A164" s="30" t="s">
        <v>383</v>
      </c>
      <c r="B164" s="29" t="s">
        <v>384</v>
      </c>
      <c r="C164" s="13">
        <v>423.5</v>
      </c>
      <c r="D164" s="26">
        <v>492.7</v>
      </c>
      <c r="E164" s="26">
        <v>485.9</v>
      </c>
      <c r="F164" s="13">
        <v>69.199999999999989</v>
      </c>
      <c r="G164" s="26">
        <v>-6.8</v>
      </c>
      <c r="H164" s="27">
        <v>1.5</v>
      </c>
      <c r="I164" s="26">
        <v>-0.1</v>
      </c>
      <c r="J164" s="26">
        <v>120.5</v>
      </c>
      <c r="K164" s="26">
        <v>138.80000000000001</v>
      </c>
      <c r="L164" s="26">
        <v>177.8</v>
      </c>
      <c r="M164" s="26">
        <v>1.4</v>
      </c>
      <c r="N164" s="26">
        <v>2.5</v>
      </c>
      <c r="O164" s="7"/>
      <c r="P164" s="28"/>
      <c r="Q164" s="28"/>
      <c r="R164" s="28"/>
    </row>
    <row r="165" spans="1:18" x14ac:dyDescent="0.25">
      <c r="A165" s="30" t="s">
        <v>385</v>
      </c>
      <c r="B165" s="29" t="s">
        <v>386</v>
      </c>
      <c r="C165" s="13">
        <v>566.29999999999995</v>
      </c>
      <c r="D165" s="26">
        <v>755</v>
      </c>
      <c r="E165" s="26">
        <v>849.1</v>
      </c>
      <c r="F165" s="13">
        <v>188.70000000000005</v>
      </c>
      <c r="G165" s="26">
        <v>94.1</v>
      </c>
      <c r="H165" s="27">
        <v>2.9</v>
      </c>
      <c r="I165" s="26">
        <v>1.2</v>
      </c>
      <c r="J165" s="26">
        <v>111.8</v>
      </c>
      <c r="K165" s="26">
        <v>155.5</v>
      </c>
      <c r="L165" s="26">
        <v>190.3</v>
      </c>
      <c r="M165" s="26">
        <v>3.4</v>
      </c>
      <c r="N165" s="26">
        <v>2</v>
      </c>
      <c r="O165" s="7"/>
      <c r="P165" s="28"/>
      <c r="Q165" s="28"/>
      <c r="R165" s="28"/>
    </row>
    <row r="166" spans="1:18" x14ac:dyDescent="0.25">
      <c r="A166" s="30" t="s">
        <v>387</v>
      </c>
      <c r="B166" s="29" t="s">
        <v>388</v>
      </c>
      <c r="C166" s="13">
        <v>1872.4</v>
      </c>
      <c r="D166" s="26">
        <v>2427.4</v>
      </c>
      <c r="E166" s="26">
        <v>2558.5</v>
      </c>
      <c r="F166" s="13">
        <v>555</v>
      </c>
      <c r="G166" s="26">
        <v>131.1</v>
      </c>
      <c r="H166" s="27">
        <v>2.6</v>
      </c>
      <c r="I166" s="26">
        <v>0.5</v>
      </c>
      <c r="J166" s="26">
        <v>458.6</v>
      </c>
      <c r="K166" s="26">
        <v>491.5</v>
      </c>
      <c r="L166" s="26">
        <v>619.4</v>
      </c>
      <c r="M166" s="26">
        <v>0.7</v>
      </c>
      <c r="N166" s="26">
        <v>2.2999999999999998</v>
      </c>
      <c r="O166" t="s">
        <v>358</v>
      </c>
      <c r="P166" s="28"/>
      <c r="Q166" s="28"/>
      <c r="R166" s="28"/>
    </row>
    <row r="167" spans="1:18" ht="25.5" x14ac:dyDescent="0.25">
      <c r="A167" s="29" t="s">
        <v>389</v>
      </c>
      <c r="B167" s="29" t="s">
        <v>390</v>
      </c>
      <c r="C167" s="13">
        <v>7208.4</v>
      </c>
      <c r="D167" s="26">
        <v>9342.9</v>
      </c>
      <c r="E167" s="26">
        <v>9695.7999999999993</v>
      </c>
      <c r="F167" s="13">
        <v>2134.5</v>
      </c>
      <c r="G167" s="26">
        <v>352.9</v>
      </c>
      <c r="H167" s="27">
        <v>2.6</v>
      </c>
      <c r="I167" s="26">
        <v>0.4</v>
      </c>
      <c r="J167" s="26">
        <v>654.29999999999995</v>
      </c>
      <c r="K167" s="26">
        <v>1034.5</v>
      </c>
      <c r="L167" s="26">
        <v>1288.4000000000001</v>
      </c>
      <c r="M167" s="26">
        <v>4.7</v>
      </c>
      <c r="N167" s="26">
        <v>2.2000000000000002</v>
      </c>
      <c r="O167" s="7"/>
      <c r="P167" s="28"/>
      <c r="Q167" s="28"/>
      <c r="R167" s="28"/>
    </row>
    <row r="168" spans="1:18" x14ac:dyDescent="0.25">
      <c r="A168" s="29" t="s">
        <v>391</v>
      </c>
      <c r="B168" s="29" t="s">
        <v>392</v>
      </c>
      <c r="C168" s="13">
        <v>6856.7</v>
      </c>
      <c r="D168" s="26">
        <v>8888.4</v>
      </c>
      <c r="E168" s="26">
        <v>9209.7999999999993</v>
      </c>
      <c r="F168" s="13">
        <v>2031.6999999999998</v>
      </c>
      <c r="G168" s="26">
        <v>321.39999999999998</v>
      </c>
      <c r="H168" s="27">
        <v>2.6</v>
      </c>
      <c r="I168" s="26">
        <v>0.4</v>
      </c>
      <c r="J168" s="26">
        <v>575.20000000000005</v>
      </c>
      <c r="K168" s="26">
        <v>940.7</v>
      </c>
      <c r="L168" s="26">
        <v>1178.3</v>
      </c>
      <c r="M168" s="26">
        <v>5</v>
      </c>
      <c r="N168" s="26">
        <v>2.2999999999999998</v>
      </c>
      <c r="O168" t="s">
        <v>358</v>
      </c>
      <c r="P168" s="28"/>
      <c r="Q168" s="28"/>
      <c r="R168" s="28"/>
    </row>
    <row r="169" spans="1:18" x14ac:dyDescent="0.25">
      <c r="A169" s="30" t="s">
        <v>393</v>
      </c>
      <c r="B169" s="29" t="s">
        <v>394</v>
      </c>
      <c r="C169" s="13">
        <v>400.9</v>
      </c>
      <c r="D169" s="26">
        <v>526.1</v>
      </c>
      <c r="E169" s="26">
        <v>624.79999999999995</v>
      </c>
      <c r="F169" s="13">
        <v>125.20000000000005</v>
      </c>
      <c r="G169" s="26">
        <v>98.7</v>
      </c>
      <c r="H169" s="27">
        <v>2.8</v>
      </c>
      <c r="I169" s="26">
        <v>1.7</v>
      </c>
      <c r="J169" s="26">
        <v>43.1</v>
      </c>
      <c r="K169" s="26">
        <v>70.599999999999994</v>
      </c>
      <c r="L169" s="26">
        <v>89.6</v>
      </c>
      <c r="M169" s="26">
        <v>5.0999999999999996</v>
      </c>
      <c r="N169" s="26">
        <v>2.4</v>
      </c>
      <c r="O169" s="7"/>
      <c r="P169" s="28"/>
      <c r="Q169" s="28"/>
      <c r="R169" s="28"/>
    </row>
    <row r="170" spans="1:18" x14ac:dyDescent="0.25">
      <c r="A170" s="30" t="s">
        <v>395</v>
      </c>
      <c r="B170" s="29" t="s">
        <v>396</v>
      </c>
      <c r="C170" s="13">
        <v>133.19999999999999</v>
      </c>
      <c r="D170" s="26">
        <v>164.4</v>
      </c>
      <c r="E170" s="26">
        <v>165</v>
      </c>
      <c r="F170" s="13">
        <v>31.200000000000017</v>
      </c>
      <c r="G170" s="26">
        <v>0.6</v>
      </c>
      <c r="H170" s="27">
        <v>2.1</v>
      </c>
      <c r="I170" s="26">
        <v>0</v>
      </c>
      <c r="J170" s="26">
        <v>26.8</v>
      </c>
      <c r="K170" s="26">
        <v>39.299999999999997</v>
      </c>
      <c r="L170" s="26">
        <v>48.8</v>
      </c>
      <c r="M170" s="26">
        <v>3.9</v>
      </c>
      <c r="N170" s="26">
        <v>2.2000000000000002</v>
      </c>
      <c r="O170" s="7"/>
      <c r="P170" s="28"/>
      <c r="Q170" s="28"/>
      <c r="R170" s="28"/>
    </row>
    <row r="171" spans="1:18" x14ac:dyDescent="0.25">
      <c r="A171" s="30" t="s">
        <v>397</v>
      </c>
      <c r="B171" s="29" t="s">
        <v>398</v>
      </c>
      <c r="C171" s="13">
        <v>2481.6999999999998</v>
      </c>
      <c r="D171" s="26">
        <v>3637.3</v>
      </c>
      <c r="E171" s="26">
        <v>3619.6</v>
      </c>
      <c r="F171" s="13">
        <v>1155.6000000000004</v>
      </c>
      <c r="G171" s="26">
        <v>-17.7</v>
      </c>
      <c r="H171" s="27">
        <v>3.9</v>
      </c>
      <c r="I171" s="26">
        <v>0</v>
      </c>
      <c r="J171" s="26">
        <v>190.1</v>
      </c>
      <c r="K171" s="26">
        <v>364.6</v>
      </c>
      <c r="L171" s="26">
        <v>465</v>
      </c>
      <c r="M171" s="26">
        <v>6.7</v>
      </c>
      <c r="N171" s="26">
        <v>2.5</v>
      </c>
      <c r="O171" s="7"/>
      <c r="P171" s="28"/>
      <c r="Q171" s="28"/>
      <c r="R171" s="28"/>
    </row>
    <row r="172" spans="1:18" x14ac:dyDescent="0.25">
      <c r="A172" s="30" t="s">
        <v>399</v>
      </c>
      <c r="B172" s="29" t="s">
        <v>400</v>
      </c>
      <c r="C172" s="13">
        <v>822</v>
      </c>
      <c r="D172" s="26">
        <v>877.6</v>
      </c>
      <c r="E172" s="26">
        <v>1006</v>
      </c>
      <c r="F172" s="13">
        <v>55.600000000000023</v>
      </c>
      <c r="G172" s="26">
        <v>128.4</v>
      </c>
      <c r="H172" s="27">
        <v>0.7</v>
      </c>
      <c r="I172" s="26">
        <v>1.4</v>
      </c>
      <c r="J172" s="26">
        <v>65</v>
      </c>
      <c r="K172" s="26">
        <v>96.8</v>
      </c>
      <c r="L172" s="26">
        <v>121</v>
      </c>
      <c r="M172" s="26">
        <v>4.0999999999999996</v>
      </c>
      <c r="N172" s="26">
        <v>2.2999999999999998</v>
      </c>
      <c r="O172" s="7"/>
      <c r="P172" s="28"/>
      <c r="Q172" s="28"/>
      <c r="R172" s="28"/>
    </row>
    <row r="173" spans="1:18" x14ac:dyDescent="0.25">
      <c r="A173" s="30" t="s">
        <v>401</v>
      </c>
      <c r="B173" s="29" t="s">
        <v>402</v>
      </c>
      <c r="C173" s="13">
        <v>193.8</v>
      </c>
      <c r="D173" s="26">
        <v>219.5</v>
      </c>
      <c r="E173" s="26">
        <v>153.5</v>
      </c>
      <c r="F173" s="13">
        <v>25.699999999999989</v>
      </c>
      <c r="G173" s="26">
        <v>-66</v>
      </c>
      <c r="H173" s="27">
        <v>1.3</v>
      </c>
      <c r="I173" s="26">
        <v>-3.5</v>
      </c>
      <c r="J173" s="26">
        <v>37.700000000000003</v>
      </c>
      <c r="K173" s="26">
        <v>58.7</v>
      </c>
      <c r="L173" s="26">
        <v>71.599999999999994</v>
      </c>
      <c r="M173" s="26">
        <v>4.5</v>
      </c>
      <c r="N173" s="26">
        <v>2</v>
      </c>
      <c r="O173" s="7"/>
      <c r="P173" s="28"/>
      <c r="Q173" s="28"/>
      <c r="R173" s="28"/>
    </row>
    <row r="174" spans="1:18" x14ac:dyDescent="0.25">
      <c r="A174" s="30" t="s">
        <v>403</v>
      </c>
      <c r="B174" s="29" t="s">
        <v>404</v>
      </c>
      <c r="C174" s="13">
        <v>789.7</v>
      </c>
      <c r="D174" s="26">
        <v>956.1</v>
      </c>
      <c r="E174" s="26">
        <v>1017.9</v>
      </c>
      <c r="F174" s="13">
        <v>166.39999999999998</v>
      </c>
      <c r="G174" s="26">
        <v>61.8</v>
      </c>
      <c r="H174" s="27">
        <v>1.9</v>
      </c>
      <c r="I174" s="26">
        <v>0.6</v>
      </c>
      <c r="J174" s="26">
        <v>43.1</v>
      </c>
      <c r="K174" s="26">
        <v>69.2</v>
      </c>
      <c r="L174" s="26">
        <v>85.9</v>
      </c>
      <c r="M174" s="26">
        <v>4.9000000000000004</v>
      </c>
      <c r="N174" s="26">
        <v>2.2000000000000002</v>
      </c>
      <c r="O174" s="7"/>
      <c r="P174" s="28"/>
      <c r="Q174" s="28"/>
      <c r="R174" s="28"/>
    </row>
    <row r="175" spans="1:18" x14ac:dyDescent="0.25">
      <c r="A175" s="30" t="s">
        <v>405</v>
      </c>
      <c r="B175" s="29" t="s">
        <v>406</v>
      </c>
      <c r="C175" s="13">
        <v>1753.3</v>
      </c>
      <c r="D175" s="26">
        <v>2168.4</v>
      </c>
      <c r="E175" s="26">
        <v>2274.1999999999998</v>
      </c>
      <c r="F175" s="13">
        <v>415.10000000000014</v>
      </c>
      <c r="G175" s="26">
        <v>105.8</v>
      </c>
      <c r="H175" s="27">
        <v>2.1</v>
      </c>
      <c r="I175" s="26">
        <v>0.5</v>
      </c>
      <c r="J175" s="26">
        <v>131.5</v>
      </c>
      <c r="K175" s="26">
        <v>188.7</v>
      </c>
      <c r="L175" s="26">
        <v>230.8</v>
      </c>
      <c r="M175" s="26">
        <v>3.7</v>
      </c>
      <c r="N175" s="26">
        <v>2</v>
      </c>
      <c r="O175" s="7"/>
      <c r="P175" s="28"/>
      <c r="Q175" s="28"/>
      <c r="R175" s="28"/>
    </row>
    <row r="176" spans="1:18" x14ac:dyDescent="0.25">
      <c r="A176" s="30" t="s">
        <v>407</v>
      </c>
      <c r="B176" s="29" t="s">
        <v>408</v>
      </c>
      <c r="C176" s="13">
        <v>282.10000000000002</v>
      </c>
      <c r="D176" s="26">
        <v>339</v>
      </c>
      <c r="E176" s="26">
        <v>348.7</v>
      </c>
      <c r="F176" s="13">
        <v>56.899999999999977</v>
      </c>
      <c r="G176" s="26">
        <v>9.6999999999999993</v>
      </c>
      <c r="H176" s="27">
        <v>1.9</v>
      </c>
      <c r="I176" s="26">
        <v>0.3</v>
      </c>
      <c r="J176" s="26">
        <v>38.1</v>
      </c>
      <c r="K176" s="26">
        <v>53.5</v>
      </c>
      <c r="L176" s="26">
        <v>67.099999999999994</v>
      </c>
      <c r="M176" s="26">
        <v>3.5</v>
      </c>
      <c r="N176" s="26">
        <v>2.2999999999999998</v>
      </c>
      <c r="O176" s="7"/>
      <c r="P176" s="28"/>
      <c r="Q176" s="28"/>
      <c r="R176" s="28"/>
    </row>
    <row r="177" spans="1:18" x14ac:dyDescent="0.25">
      <c r="A177" s="29" t="s">
        <v>409</v>
      </c>
      <c r="B177" s="29" t="s">
        <v>410</v>
      </c>
      <c r="C177" s="13">
        <v>351.7</v>
      </c>
      <c r="D177" s="26">
        <v>454.5</v>
      </c>
      <c r="E177" s="26">
        <v>486.1</v>
      </c>
      <c r="F177" s="13">
        <v>102.80000000000001</v>
      </c>
      <c r="G177" s="26">
        <v>31.6</v>
      </c>
      <c r="H177" s="27">
        <v>2.6</v>
      </c>
      <c r="I177" s="26">
        <v>0.7</v>
      </c>
      <c r="J177" s="26">
        <v>79.099999999999994</v>
      </c>
      <c r="K177" s="26">
        <v>94.2</v>
      </c>
      <c r="L177" s="26">
        <v>111.2</v>
      </c>
      <c r="M177" s="26">
        <v>1.8</v>
      </c>
      <c r="N177" s="26">
        <v>1.7</v>
      </c>
      <c r="O177" t="s">
        <v>63</v>
      </c>
      <c r="P177" s="28"/>
      <c r="Q177" s="28"/>
      <c r="R177" s="28"/>
    </row>
    <row r="178" spans="1:18" x14ac:dyDescent="0.25">
      <c r="A178" s="30" t="s">
        <v>411</v>
      </c>
      <c r="B178" s="29" t="s">
        <v>412</v>
      </c>
      <c r="C178" s="13">
        <v>3090.5</v>
      </c>
      <c r="D178" s="26">
        <v>3764.5</v>
      </c>
      <c r="E178" s="26">
        <v>4230</v>
      </c>
      <c r="F178" s="13">
        <v>674</v>
      </c>
      <c r="G178" s="26">
        <v>465.5</v>
      </c>
      <c r="H178" s="27">
        <v>2</v>
      </c>
      <c r="I178" s="26">
        <v>1.2</v>
      </c>
      <c r="J178" s="26">
        <v>314</v>
      </c>
      <c r="K178" s="26">
        <v>313.10000000000002</v>
      </c>
      <c r="L178" s="26">
        <v>371.3</v>
      </c>
      <c r="M178" s="26">
        <v>0</v>
      </c>
      <c r="N178" s="26">
        <v>1.7</v>
      </c>
      <c r="O178" t="s">
        <v>413</v>
      </c>
      <c r="P178" s="28"/>
      <c r="Q178" s="28"/>
      <c r="R178" s="28"/>
    </row>
    <row r="179" spans="1:18" x14ac:dyDescent="0.25">
      <c r="A179" s="30" t="s">
        <v>414</v>
      </c>
      <c r="B179" s="29" t="s">
        <v>415</v>
      </c>
      <c r="C179" s="13">
        <v>855.9</v>
      </c>
      <c r="D179" s="26">
        <v>1106.5</v>
      </c>
      <c r="E179" s="26">
        <v>1254.5999999999999</v>
      </c>
      <c r="F179" s="13">
        <v>250.60000000000002</v>
      </c>
      <c r="G179" s="26">
        <v>148.1</v>
      </c>
      <c r="H179" s="27">
        <v>2.6</v>
      </c>
      <c r="I179" s="26">
        <v>1.3</v>
      </c>
      <c r="J179" s="26">
        <v>40.200000000000003</v>
      </c>
      <c r="K179" s="26">
        <v>36.1</v>
      </c>
      <c r="L179" s="26">
        <v>41.8</v>
      </c>
      <c r="M179" s="26">
        <v>-1.1000000000000001</v>
      </c>
      <c r="N179" s="26">
        <v>1.5</v>
      </c>
      <c r="O179" s="7"/>
      <c r="P179" s="28"/>
      <c r="Q179" s="28"/>
      <c r="R179" s="28"/>
    </row>
    <row r="180" spans="1:18" ht="25.5" x14ac:dyDescent="0.25">
      <c r="A180" s="29" t="s">
        <v>416</v>
      </c>
      <c r="B180" s="29" t="s">
        <v>417</v>
      </c>
      <c r="C180" s="13">
        <v>1643.3</v>
      </c>
      <c r="D180" s="26">
        <v>1841.1</v>
      </c>
      <c r="E180" s="26">
        <v>1983.4</v>
      </c>
      <c r="F180" s="13">
        <v>197.79999999999995</v>
      </c>
      <c r="G180" s="26">
        <v>142.30000000000001</v>
      </c>
      <c r="H180" s="27">
        <v>1.1000000000000001</v>
      </c>
      <c r="I180" s="26">
        <v>0.7</v>
      </c>
      <c r="J180" s="26">
        <v>205.8</v>
      </c>
      <c r="K180" s="26">
        <v>207.6</v>
      </c>
      <c r="L180" s="26">
        <v>244.9</v>
      </c>
      <c r="M180" s="26">
        <v>0.1</v>
      </c>
      <c r="N180" s="26">
        <v>1.7</v>
      </c>
      <c r="O180" s="7"/>
      <c r="P180" s="28"/>
      <c r="Q180" s="28"/>
      <c r="R180" s="28"/>
    </row>
    <row r="181" spans="1:18" x14ac:dyDescent="0.25">
      <c r="A181" s="30" t="s">
        <v>418</v>
      </c>
      <c r="B181" s="29" t="s">
        <v>419</v>
      </c>
      <c r="C181" s="13">
        <v>591.29999999999995</v>
      </c>
      <c r="D181" s="26">
        <v>816.9</v>
      </c>
      <c r="E181" s="26">
        <v>992</v>
      </c>
      <c r="F181" s="13">
        <v>225.60000000000002</v>
      </c>
      <c r="G181" s="26">
        <v>175.1</v>
      </c>
      <c r="H181" s="27">
        <v>3.3</v>
      </c>
      <c r="I181" s="26">
        <v>2</v>
      </c>
      <c r="J181" s="26">
        <v>67.900000000000006</v>
      </c>
      <c r="K181" s="26">
        <v>69.599999999999994</v>
      </c>
      <c r="L181" s="26">
        <v>85</v>
      </c>
      <c r="M181" s="26">
        <v>0.2</v>
      </c>
      <c r="N181" s="26">
        <v>2</v>
      </c>
      <c r="O181" s="7"/>
      <c r="P181" s="28"/>
      <c r="Q181" s="28"/>
      <c r="R181" s="28"/>
    </row>
    <row r="182" spans="1:18" x14ac:dyDescent="0.25">
      <c r="A182" s="30" t="s">
        <v>420</v>
      </c>
      <c r="B182" s="29" t="s">
        <v>421</v>
      </c>
      <c r="C182" s="13">
        <v>16539.8</v>
      </c>
      <c r="D182" s="26">
        <v>20412.599999999999</v>
      </c>
      <c r="E182" s="26">
        <v>23491.7</v>
      </c>
      <c r="F182" s="13">
        <v>3872.7999999999993</v>
      </c>
      <c r="G182" s="26">
        <v>3079.1</v>
      </c>
      <c r="H182" s="27">
        <v>2.1</v>
      </c>
      <c r="I182" s="26">
        <v>1.4</v>
      </c>
      <c r="J182" s="26">
        <v>1829.6</v>
      </c>
      <c r="K182" s="26">
        <v>2402.3000000000002</v>
      </c>
      <c r="L182" s="26">
        <v>3201.2</v>
      </c>
      <c r="M182" s="26">
        <v>2.8</v>
      </c>
      <c r="N182" s="26">
        <v>2.9</v>
      </c>
      <c r="O182" t="s">
        <v>422</v>
      </c>
      <c r="P182" s="28"/>
      <c r="Q182" s="28"/>
      <c r="R182" s="28"/>
    </row>
    <row r="183" spans="1:18" x14ac:dyDescent="0.25">
      <c r="A183" s="29" t="s">
        <v>423</v>
      </c>
      <c r="B183" s="29" t="s">
        <v>424</v>
      </c>
      <c r="C183" s="13">
        <v>5793.3</v>
      </c>
      <c r="D183" s="26">
        <v>7697.3</v>
      </c>
      <c r="E183" s="26">
        <v>9124.1</v>
      </c>
      <c r="F183" s="13">
        <v>1904</v>
      </c>
      <c r="G183" s="26">
        <v>1426.8</v>
      </c>
      <c r="H183" s="27">
        <v>2.9</v>
      </c>
      <c r="I183" s="26">
        <v>1.7</v>
      </c>
      <c r="J183" s="26">
        <v>811.4</v>
      </c>
      <c r="K183" s="26">
        <v>1086.5999999999999</v>
      </c>
      <c r="L183" s="26">
        <v>1457.6</v>
      </c>
      <c r="M183" s="26">
        <v>3</v>
      </c>
      <c r="N183" s="26">
        <v>3</v>
      </c>
      <c r="O183" s="7"/>
      <c r="P183" s="28"/>
      <c r="Q183" s="28"/>
      <c r="R183" s="28"/>
    </row>
    <row r="184" spans="1:18" x14ac:dyDescent="0.25">
      <c r="A184" s="30" t="s">
        <v>425</v>
      </c>
      <c r="B184" s="29" t="s">
        <v>426</v>
      </c>
      <c r="C184" s="13">
        <v>2231</v>
      </c>
      <c r="D184" s="26">
        <v>2672</v>
      </c>
      <c r="E184" s="26">
        <v>2978.9</v>
      </c>
      <c r="F184" s="13">
        <v>441</v>
      </c>
      <c r="G184" s="26">
        <v>306.89999999999998</v>
      </c>
      <c r="H184" s="27">
        <v>1.8</v>
      </c>
      <c r="I184" s="26">
        <v>1.1000000000000001</v>
      </c>
      <c r="J184" s="26">
        <v>399.7</v>
      </c>
      <c r="K184" s="26">
        <v>541.1</v>
      </c>
      <c r="L184" s="26">
        <v>738.6</v>
      </c>
      <c r="M184" s="26">
        <v>3.1</v>
      </c>
      <c r="N184" s="26">
        <v>3.2</v>
      </c>
      <c r="O184" s="7"/>
      <c r="P184" s="28"/>
      <c r="Q184" s="28"/>
      <c r="R184" s="28"/>
    </row>
    <row r="185" spans="1:18" x14ac:dyDescent="0.25">
      <c r="A185" s="30" t="s">
        <v>427</v>
      </c>
      <c r="B185" s="29" t="s">
        <v>428</v>
      </c>
      <c r="C185" s="13">
        <v>817.6</v>
      </c>
      <c r="D185" s="26">
        <v>969.3</v>
      </c>
      <c r="E185" s="26">
        <v>1021.9</v>
      </c>
      <c r="F185" s="13">
        <v>151.69999999999993</v>
      </c>
      <c r="G185" s="26">
        <v>52.6</v>
      </c>
      <c r="H185" s="27">
        <v>1.7</v>
      </c>
      <c r="I185" s="26">
        <v>0.5</v>
      </c>
      <c r="J185" s="26">
        <v>109.9</v>
      </c>
      <c r="K185" s="26">
        <v>118.9</v>
      </c>
      <c r="L185" s="26">
        <v>142</v>
      </c>
      <c r="M185" s="26">
        <v>0.8</v>
      </c>
      <c r="N185" s="26">
        <v>1.8</v>
      </c>
      <c r="O185" s="7"/>
      <c r="P185" s="28"/>
      <c r="Q185" s="28"/>
      <c r="R185" s="28"/>
    </row>
    <row r="186" spans="1:18" x14ac:dyDescent="0.25">
      <c r="A186" s="30" t="s">
        <v>429</v>
      </c>
      <c r="B186" s="29" t="s">
        <v>430</v>
      </c>
      <c r="C186" s="13">
        <v>647.29999999999995</v>
      </c>
      <c r="D186" s="26">
        <v>968.8</v>
      </c>
      <c r="E186" s="26">
        <v>1207.8</v>
      </c>
      <c r="F186" s="13">
        <v>321.5</v>
      </c>
      <c r="G186" s="26">
        <v>239</v>
      </c>
      <c r="H186" s="27">
        <v>4.0999999999999996</v>
      </c>
      <c r="I186" s="26">
        <v>2.2000000000000002</v>
      </c>
      <c r="J186" s="26">
        <v>76.900000000000006</v>
      </c>
      <c r="K186" s="26">
        <v>110.9</v>
      </c>
      <c r="L186" s="26">
        <v>150.69999999999999</v>
      </c>
      <c r="M186" s="26">
        <v>3.7</v>
      </c>
      <c r="N186" s="26">
        <v>3.1</v>
      </c>
      <c r="O186" s="7"/>
      <c r="P186" s="28"/>
      <c r="Q186" s="28"/>
      <c r="R186" s="28"/>
    </row>
    <row r="187" spans="1:18" x14ac:dyDescent="0.25">
      <c r="A187" s="30" t="s">
        <v>431</v>
      </c>
      <c r="B187" s="29" t="s">
        <v>432</v>
      </c>
      <c r="C187" s="13">
        <v>605.6</v>
      </c>
      <c r="D187" s="26">
        <v>963</v>
      </c>
      <c r="E187" s="26">
        <v>1239.5999999999999</v>
      </c>
      <c r="F187" s="13">
        <v>357.4</v>
      </c>
      <c r="G187" s="26">
        <v>276.60000000000002</v>
      </c>
      <c r="H187" s="27">
        <v>4.7</v>
      </c>
      <c r="I187" s="26">
        <v>2.6</v>
      </c>
      <c r="J187" s="26">
        <v>87.7</v>
      </c>
      <c r="K187" s="26">
        <v>122.3</v>
      </c>
      <c r="L187" s="26">
        <v>167.6</v>
      </c>
      <c r="M187" s="26">
        <v>3.4</v>
      </c>
      <c r="N187" s="26">
        <v>3.2</v>
      </c>
      <c r="O187" s="7"/>
      <c r="P187" s="28"/>
      <c r="Q187" s="28"/>
      <c r="R187" s="28"/>
    </row>
    <row r="188" spans="1:18" x14ac:dyDescent="0.25">
      <c r="A188" s="30" t="s">
        <v>433</v>
      </c>
      <c r="B188" s="29" t="s">
        <v>434</v>
      </c>
      <c r="C188" s="13">
        <v>218.7</v>
      </c>
      <c r="D188" s="26">
        <v>283.2</v>
      </c>
      <c r="E188" s="26">
        <v>325.7</v>
      </c>
      <c r="F188" s="13">
        <v>64.5</v>
      </c>
      <c r="G188" s="26">
        <v>42.5</v>
      </c>
      <c r="H188" s="27">
        <v>2.6</v>
      </c>
      <c r="I188" s="26">
        <v>1.4</v>
      </c>
      <c r="J188" s="26">
        <v>43.3</v>
      </c>
      <c r="K188" s="26">
        <v>70.599999999999994</v>
      </c>
      <c r="L188" s="26">
        <v>96</v>
      </c>
      <c r="M188" s="26">
        <v>5</v>
      </c>
      <c r="N188" s="26">
        <v>3.1</v>
      </c>
      <c r="O188" s="7"/>
      <c r="P188" s="28"/>
      <c r="Q188" s="28"/>
      <c r="R188" s="28"/>
    </row>
    <row r="189" spans="1:18" x14ac:dyDescent="0.25">
      <c r="A189" s="30" t="s">
        <v>435</v>
      </c>
      <c r="B189" s="29" t="s">
        <v>436</v>
      </c>
      <c r="C189" s="13">
        <v>1027.0999999999999</v>
      </c>
      <c r="D189" s="26">
        <v>1527.4</v>
      </c>
      <c r="E189" s="26">
        <v>1983.4</v>
      </c>
      <c r="F189" s="13">
        <v>500.30000000000018</v>
      </c>
      <c r="G189" s="26">
        <v>456</v>
      </c>
      <c r="H189" s="27">
        <v>4</v>
      </c>
      <c r="I189" s="26">
        <v>2.6</v>
      </c>
      <c r="J189" s="26">
        <v>59.5</v>
      </c>
      <c r="K189" s="26">
        <v>85.2</v>
      </c>
      <c r="L189" s="26">
        <v>114.5</v>
      </c>
      <c r="M189" s="26">
        <v>3.7</v>
      </c>
      <c r="N189" s="26">
        <v>3</v>
      </c>
      <c r="O189" s="7"/>
      <c r="P189" s="28"/>
      <c r="Q189" s="28"/>
      <c r="R189" s="28"/>
    </row>
    <row r="190" spans="1:18" x14ac:dyDescent="0.25">
      <c r="A190" s="30" t="s">
        <v>437</v>
      </c>
      <c r="B190" s="29" t="s">
        <v>438</v>
      </c>
      <c r="C190" s="13">
        <v>246</v>
      </c>
      <c r="D190" s="26">
        <v>313.60000000000002</v>
      </c>
      <c r="E190" s="26">
        <v>366.9</v>
      </c>
      <c r="F190" s="13">
        <v>67.600000000000023</v>
      </c>
      <c r="G190" s="26">
        <v>53.3</v>
      </c>
      <c r="H190" s="27">
        <v>2.5</v>
      </c>
      <c r="I190" s="26">
        <v>1.6</v>
      </c>
      <c r="J190" s="26">
        <v>34.799999999999997</v>
      </c>
      <c r="K190" s="26">
        <v>39</v>
      </c>
      <c r="L190" s="26">
        <v>53.1</v>
      </c>
      <c r="M190" s="26">
        <v>1.2</v>
      </c>
      <c r="N190" s="26">
        <v>3.1</v>
      </c>
      <c r="O190" s="7"/>
      <c r="P190" s="28"/>
      <c r="Q190" s="28"/>
      <c r="R190" s="28"/>
    </row>
    <row r="191" spans="1:18" x14ac:dyDescent="0.25">
      <c r="A191" s="29" t="s">
        <v>439</v>
      </c>
      <c r="B191" s="29" t="s">
        <v>440</v>
      </c>
      <c r="C191" s="13">
        <v>4667.3999999999996</v>
      </c>
      <c r="D191" s="26">
        <v>5198.7</v>
      </c>
      <c r="E191" s="26">
        <v>5454.3</v>
      </c>
      <c r="F191" s="13">
        <v>531.30000000000018</v>
      </c>
      <c r="G191" s="26">
        <v>255.6</v>
      </c>
      <c r="H191" s="27">
        <v>1.1000000000000001</v>
      </c>
      <c r="I191" s="26">
        <v>0.5</v>
      </c>
      <c r="J191" s="26">
        <v>658</v>
      </c>
      <c r="K191" s="26">
        <v>894.4</v>
      </c>
      <c r="L191" s="26">
        <v>1192.5</v>
      </c>
      <c r="M191" s="26">
        <v>3.1</v>
      </c>
      <c r="N191" s="26">
        <v>2.9</v>
      </c>
      <c r="O191" s="7"/>
      <c r="P191" s="28"/>
      <c r="Q191" s="28"/>
      <c r="R191" s="28"/>
    </row>
    <row r="192" spans="1:18" x14ac:dyDescent="0.25">
      <c r="A192" s="30" t="s">
        <v>441</v>
      </c>
      <c r="B192" s="29" t="s">
        <v>442</v>
      </c>
      <c r="C192" s="13">
        <v>3082.2</v>
      </c>
      <c r="D192" s="26">
        <v>3379.3</v>
      </c>
      <c r="E192" s="26">
        <v>3734.4</v>
      </c>
      <c r="F192" s="13">
        <v>297.10000000000036</v>
      </c>
      <c r="G192" s="26">
        <v>355.1</v>
      </c>
      <c r="H192" s="27">
        <v>0.9</v>
      </c>
      <c r="I192" s="26">
        <v>1</v>
      </c>
      <c r="J192" s="26">
        <v>196.4</v>
      </c>
      <c r="K192" s="26">
        <v>227.4</v>
      </c>
      <c r="L192" s="26">
        <v>302.3</v>
      </c>
      <c r="M192" s="26">
        <v>1.5</v>
      </c>
      <c r="N192" s="26">
        <v>2.9</v>
      </c>
      <c r="O192" s="7"/>
      <c r="P192" s="28"/>
      <c r="Q192" s="28"/>
      <c r="R192" s="28"/>
    </row>
    <row r="193" spans="1:18" x14ac:dyDescent="0.25">
      <c r="A193" s="30" t="s">
        <v>443</v>
      </c>
      <c r="B193" s="29" t="s">
        <v>444</v>
      </c>
      <c r="C193" s="13">
        <v>2996.9</v>
      </c>
      <c r="D193" s="26">
        <v>4137.3</v>
      </c>
      <c r="E193" s="26">
        <v>5179</v>
      </c>
      <c r="F193" s="13">
        <v>1140.4000000000001</v>
      </c>
      <c r="G193" s="26">
        <v>1041.7</v>
      </c>
      <c r="H193" s="27">
        <v>3.3</v>
      </c>
      <c r="I193" s="26">
        <v>2.2999999999999998</v>
      </c>
      <c r="J193" s="26">
        <v>163.9</v>
      </c>
      <c r="K193" s="26">
        <v>195.6</v>
      </c>
      <c r="L193" s="26">
        <v>252.6</v>
      </c>
      <c r="M193" s="26">
        <v>1.8</v>
      </c>
      <c r="N193" s="26">
        <v>2.6</v>
      </c>
      <c r="O193" s="7"/>
      <c r="P193" s="28"/>
      <c r="Q193" s="28"/>
      <c r="R193" s="28"/>
    </row>
    <row r="194" spans="1:18" x14ac:dyDescent="0.25">
      <c r="A194" s="30" t="s">
        <v>445</v>
      </c>
      <c r="B194" s="29" t="s">
        <v>446</v>
      </c>
      <c r="C194" s="13">
        <v>1602.9</v>
      </c>
      <c r="D194" s="26">
        <v>2611.3000000000002</v>
      </c>
      <c r="E194" s="26">
        <v>3663.9</v>
      </c>
      <c r="F194" s="13">
        <v>1008.4000000000001</v>
      </c>
      <c r="G194" s="26">
        <v>1052.5999999999999</v>
      </c>
      <c r="H194" s="27">
        <v>5</v>
      </c>
      <c r="I194" s="26">
        <v>3.4</v>
      </c>
      <c r="J194" s="26">
        <v>75.7</v>
      </c>
      <c r="K194" s="26">
        <v>99.6</v>
      </c>
      <c r="L194" s="26">
        <v>132.80000000000001</v>
      </c>
      <c r="M194" s="26">
        <v>2.8</v>
      </c>
      <c r="N194" s="26">
        <v>2.9</v>
      </c>
      <c r="O194" s="7"/>
      <c r="P194" s="28"/>
      <c r="Q194" s="28"/>
      <c r="R194" s="28"/>
    </row>
    <row r="195" spans="1:18" x14ac:dyDescent="0.25">
      <c r="A195" s="30" t="s">
        <v>447</v>
      </c>
      <c r="B195" s="29" t="s">
        <v>448</v>
      </c>
      <c r="C195" s="13">
        <v>541.20000000000005</v>
      </c>
      <c r="D195" s="26">
        <v>507.7</v>
      </c>
      <c r="E195" s="26">
        <v>500.8</v>
      </c>
      <c r="F195" s="13">
        <v>-33.500000000000057</v>
      </c>
      <c r="G195" s="26">
        <v>-6.9</v>
      </c>
      <c r="H195" s="27">
        <v>-0.6</v>
      </c>
      <c r="I195" s="26">
        <v>-0.1</v>
      </c>
      <c r="J195" s="26">
        <v>41.6</v>
      </c>
      <c r="K195" s="26">
        <v>47.9</v>
      </c>
      <c r="L195" s="26">
        <v>62.3</v>
      </c>
      <c r="M195" s="26">
        <v>1.4</v>
      </c>
      <c r="N195" s="26">
        <v>2.7</v>
      </c>
      <c r="O195" s="7"/>
      <c r="P195" s="28"/>
      <c r="Q195" s="28"/>
      <c r="R195" s="28"/>
    </row>
    <row r="196" spans="1:18" x14ac:dyDescent="0.25">
      <c r="A196" s="30" t="s">
        <v>449</v>
      </c>
      <c r="B196" s="29" t="s">
        <v>450</v>
      </c>
      <c r="C196" s="13">
        <v>852.8</v>
      </c>
      <c r="D196" s="26">
        <v>1018.3</v>
      </c>
      <c r="E196" s="26">
        <v>1014.3</v>
      </c>
      <c r="F196" s="13">
        <v>165.5</v>
      </c>
      <c r="G196" s="26">
        <v>-4</v>
      </c>
      <c r="H196" s="27">
        <v>1.8</v>
      </c>
      <c r="I196" s="26">
        <v>0</v>
      </c>
      <c r="J196" s="26">
        <v>46.6</v>
      </c>
      <c r="K196" s="26">
        <v>48.1</v>
      </c>
      <c r="L196" s="26">
        <v>57.8</v>
      </c>
      <c r="M196" s="26">
        <v>0.3</v>
      </c>
      <c r="N196" s="26">
        <v>1.8</v>
      </c>
      <c r="O196" s="7"/>
      <c r="P196" s="28"/>
      <c r="Q196" s="28"/>
      <c r="R196" s="28"/>
    </row>
    <row r="197" spans="1:18" x14ac:dyDescent="0.25">
      <c r="A197" s="30" t="s">
        <v>451</v>
      </c>
      <c r="B197" s="29" t="s">
        <v>452</v>
      </c>
      <c r="C197" s="13">
        <v>1915.6</v>
      </c>
      <c r="D197" s="26">
        <v>2433.3000000000002</v>
      </c>
      <c r="E197" s="26">
        <v>2667.5</v>
      </c>
      <c r="F197" s="13">
        <v>517.70000000000027</v>
      </c>
      <c r="G197" s="26">
        <v>234.2</v>
      </c>
      <c r="H197" s="27">
        <v>2.4</v>
      </c>
      <c r="I197" s="26">
        <v>0.9</v>
      </c>
      <c r="J197" s="26">
        <v>257</v>
      </c>
      <c r="K197" s="26">
        <v>325.10000000000002</v>
      </c>
      <c r="L197" s="26">
        <v>404.4</v>
      </c>
      <c r="M197" s="26">
        <v>2.4</v>
      </c>
      <c r="N197" s="26">
        <v>2.2000000000000002</v>
      </c>
      <c r="O197" t="s">
        <v>453</v>
      </c>
      <c r="P197" s="28"/>
      <c r="Q197" s="28"/>
      <c r="R197" s="28"/>
    </row>
    <row r="198" spans="1:18" x14ac:dyDescent="0.25">
      <c r="A198" s="30" t="s">
        <v>454</v>
      </c>
      <c r="B198" s="29" t="s">
        <v>455</v>
      </c>
      <c r="C198" s="13">
        <v>396.9</v>
      </c>
      <c r="D198" s="26">
        <v>516.29999999999995</v>
      </c>
      <c r="E198" s="26">
        <v>543.9</v>
      </c>
      <c r="F198" s="13">
        <v>119.39999999999998</v>
      </c>
      <c r="G198" s="26">
        <v>27.6</v>
      </c>
      <c r="H198" s="27">
        <v>2.7</v>
      </c>
      <c r="I198" s="26">
        <v>0.5</v>
      </c>
      <c r="J198" s="26">
        <v>126.7</v>
      </c>
      <c r="K198" s="26">
        <v>160</v>
      </c>
      <c r="L198" s="26">
        <v>196.9</v>
      </c>
      <c r="M198" s="26">
        <v>2.4</v>
      </c>
      <c r="N198" s="26">
        <v>2.1</v>
      </c>
      <c r="O198" s="7"/>
      <c r="P198" s="28"/>
      <c r="Q198" s="28"/>
      <c r="R198" s="28"/>
    </row>
    <row r="199" spans="1:18" x14ac:dyDescent="0.25">
      <c r="A199" s="30" t="s">
        <v>456</v>
      </c>
      <c r="B199" s="29" t="s">
        <v>457</v>
      </c>
      <c r="C199" s="13">
        <v>113.6</v>
      </c>
      <c r="D199" s="26">
        <v>131.6</v>
      </c>
      <c r="E199" s="26">
        <v>112.1</v>
      </c>
      <c r="F199" s="13">
        <v>18</v>
      </c>
      <c r="G199" s="26">
        <v>-19.5</v>
      </c>
      <c r="H199" s="27">
        <v>1.5</v>
      </c>
      <c r="I199" s="26">
        <v>-1.6</v>
      </c>
      <c r="J199" s="26">
        <v>21.1</v>
      </c>
      <c r="K199" s="26">
        <v>26.5</v>
      </c>
      <c r="L199" s="26">
        <v>32.299999999999997</v>
      </c>
      <c r="M199" s="26">
        <v>2.2999999999999998</v>
      </c>
      <c r="N199" s="26">
        <v>2</v>
      </c>
      <c r="O199" s="7"/>
      <c r="P199" s="28"/>
      <c r="Q199" s="28"/>
      <c r="R199" s="28"/>
    </row>
    <row r="200" spans="1:18" x14ac:dyDescent="0.25">
      <c r="A200" s="29" t="s">
        <v>458</v>
      </c>
      <c r="B200" s="29" t="s">
        <v>459</v>
      </c>
      <c r="C200" s="13">
        <v>129.5</v>
      </c>
      <c r="D200" s="26">
        <v>150.5</v>
      </c>
      <c r="E200" s="26">
        <v>164.5</v>
      </c>
      <c r="F200" s="13">
        <v>21</v>
      </c>
      <c r="G200" s="26">
        <v>14</v>
      </c>
      <c r="H200" s="27">
        <v>1.5</v>
      </c>
      <c r="I200" s="26">
        <v>0.9</v>
      </c>
      <c r="J200" s="26">
        <v>38</v>
      </c>
      <c r="K200" s="26">
        <v>43.3</v>
      </c>
      <c r="L200" s="26">
        <v>53.8</v>
      </c>
      <c r="M200" s="26">
        <v>1.3</v>
      </c>
      <c r="N200" s="26">
        <v>2.2000000000000002</v>
      </c>
      <c r="O200" s="7"/>
      <c r="P200" s="28"/>
      <c r="Q200" s="28"/>
      <c r="R200" s="28"/>
    </row>
    <row r="201" spans="1:18" x14ac:dyDescent="0.25">
      <c r="A201" s="30" t="s">
        <v>460</v>
      </c>
      <c r="B201" s="29" t="s">
        <v>461</v>
      </c>
      <c r="C201" s="13">
        <v>109.1</v>
      </c>
      <c r="D201" s="26">
        <v>181.1</v>
      </c>
      <c r="E201" s="26">
        <v>203.3</v>
      </c>
      <c r="F201" s="13">
        <v>72</v>
      </c>
      <c r="G201" s="26">
        <v>22.2</v>
      </c>
      <c r="H201" s="27">
        <v>5.2</v>
      </c>
      <c r="I201" s="26">
        <v>1.2</v>
      </c>
      <c r="J201" s="26">
        <v>32.9</v>
      </c>
      <c r="K201" s="26">
        <v>45</v>
      </c>
      <c r="L201" s="26">
        <v>55.1</v>
      </c>
      <c r="M201" s="26">
        <v>3.2</v>
      </c>
      <c r="N201" s="26">
        <v>2</v>
      </c>
      <c r="O201" s="7"/>
      <c r="P201" s="28"/>
      <c r="Q201" s="28"/>
      <c r="R201" s="28"/>
    </row>
    <row r="202" spans="1:18" x14ac:dyDescent="0.25">
      <c r="A202" s="29" t="s">
        <v>462</v>
      </c>
      <c r="B202" s="29" t="s">
        <v>463</v>
      </c>
      <c r="C202" s="13">
        <v>44.7</v>
      </c>
      <c r="D202" s="26">
        <v>53.1</v>
      </c>
      <c r="E202" s="26">
        <v>64.099999999999994</v>
      </c>
      <c r="F202" s="13">
        <v>8.3999999999999986</v>
      </c>
      <c r="G202" s="26">
        <v>11</v>
      </c>
      <c r="H202" s="27">
        <v>1.7</v>
      </c>
      <c r="I202" s="26">
        <v>1.9</v>
      </c>
      <c r="J202" s="26">
        <v>34.700000000000003</v>
      </c>
      <c r="K202" s="26">
        <v>45.3</v>
      </c>
      <c r="L202" s="26">
        <v>55.8</v>
      </c>
      <c r="M202" s="26">
        <v>2.7</v>
      </c>
      <c r="N202" s="26">
        <v>2.1</v>
      </c>
      <c r="O202" s="7"/>
      <c r="P202" s="28"/>
      <c r="Q202" s="28"/>
      <c r="R202" s="28"/>
    </row>
    <row r="203" spans="1:18" x14ac:dyDescent="0.25">
      <c r="A203" s="29" t="s">
        <v>464</v>
      </c>
      <c r="B203" s="29" t="s">
        <v>465</v>
      </c>
      <c r="C203" s="13">
        <v>129.4</v>
      </c>
      <c r="D203" s="26">
        <v>172.9</v>
      </c>
      <c r="E203" s="26">
        <v>202.7</v>
      </c>
      <c r="F203" s="13">
        <v>43.5</v>
      </c>
      <c r="G203" s="26">
        <v>29.8</v>
      </c>
      <c r="H203" s="27">
        <v>2.9</v>
      </c>
      <c r="I203" s="26">
        <v>1.6</v>
      </c>
      <c r="J203" s="26">
        <v>13</v>
      </c>
      <c r="K203" s="26">
        <v>17.2</v>
      </c>
      <c r="L203" s="26">
        <v>22.4</v>
      </c>
      <c r="M203" s="26">
        <v>2.9</v>
      </c>
      <c r="N203" s="26">
        <v>2.7</v>
      </c>
      <c r="O203" s="7"/>
      <c r="P203" s="28"/>
      <c r="Q203" s="28"/>
      <c r="R203" s="28"/>
    </row>
    <row r="204" spans="1:18" x14ac:dyDescent="0.25">
      <c r="A204" s="29" t="s">
        <v>466</v>
      </c>
      <c r="B204" s="29" t="s">
        <v>467</v>
      </c>
      <c r="C204" s="13">
        <v>1389.3</v>
      </c>
      <c r="D204" s="26">
        <v>1744.1</v>
      </c>
      <c r="E204" s="26">
        <v>1920.9</v>
      </c>
      <c r="F204" s="13">
        <v>354.79999999999995</v>
      </c>
      <c r="G204" s="26">
        <v>176.8</v>
      </c>
      <c r="H204" s="27">
        <v>2.2999999999999998</v>
      </c>
      <c r="I204" s="26">
        <v>1</v>
      </c>
      <c r="J204" s="26">
        <v>117.3</v>
      </c>
      <c r="K204" s="26">
        <v>148</v>
      </c>
      <c r="L204" s="26">
        <v>185.2</v>
      </c>
      <c r="M204" s="26">
        <v>2.2999999999999998</v>
      </c>
      <c r="N204" s="26">
        <v>2.2999999999999998</v>
      </c>
      <c r="O204" s="7"/>
      <c r="P204" s="28"/>
      <c r="Q204" s="28"/>
      <c r="R204" s="28"/>
    </row>
    <row r="205" spans="1:18" x14ac:dyDescent="0.25">
      <c r="A205" s="30" t="s">
        <v>468</v>
      </c>
      <c r="B205" s="29" t="s">
        <v>469</v>
      </c>
      <c r="C205" s="13">
        <v>152.19999999999999</v>
      </c>
      <c r="D205" s="26">
        <v>225.3</v>
      </c>
      <c r="E205" s="26">
        <v>247.3</v>
      </c>
      <c r="F205" s="13">
        <v>73.100000000000023</v>
      </c>
      <c r="G205" s="26">
        <v>22</v>
      </c>
      <c r="H205" s="27">
        <v>4</v>
      </c>
      <c r="I205" s="26">
        <v>0.9</v>
      </c>
      <c r="J205" s="26">
        <v>19</v>
      </c>
      <c r="K205" s="26">
        <v>17.399999999999999</v>
      </c>
      <c r="L205" s="26">
        <v>21.5</v>
      </c>
      <c r="M205" s="26">
        <v>-0.9</v>
      </c>
      <c r="N205" s="26">
        <v>2.1</v>
      </c>
      <c r="O205" s="7"/>
      <c r="P205" s="28"/>
      <c r="Q205" s="28"/>
      <c r="R205" s="28"/>
    </row>
    <row r="206" spans="1:18" x14ac:dyDescent="0.25">
      <c r="A206" s="30" t="s">
        <v>470</v>
      </c>
      <c r="B206" s="29" t="s">
        <v>471</v>
      </c>
      <c r="C206" s="13">
        <v>131.9</v>
      </c>
      <c r="D206" s="26">
        <v>114.9</v>
      </c>
      <c r="E206" s="26">
        <v>103</v>
      </c>
      <c r="F206" s="13">
        <v>-17</v>
      </c>
      <c r="G206" s="26">
        <v>-11.9</v>
      </c>
      <c r="H206" s="27">
        <v>-1.4</v>
      </c>
      <c r="I206" s="26">
        <v>-1.1000000000000001</v>
      </c>
      <c r="J206" s="26">
        <v>30.4</v>
      </c>
      <c r="K206" s="26">
        <v>39</v>
      </c>
      <c r="L206" s="26">
        <v>50.2</v>
      </c>
      <c r="M206" s="26">
        <v>2.5</v>
      </c>
      <c r="N206" s="26">
        <v>2.6</v>
      </c>
      <c r="O206" s="7"/>
      <c r="P206" s="28"/>
      <c r="Q206" s="28"/>
      <c r="R206" s="28"/>
    </row>
    <row r="207" spans="1:18" x14ac:dyDescent="0.25">
      <c r="A207" s="30" t="s">
        <v>472</v>
      </c>
      <c r="B207" s="29" t="s">
        <v>473</v>
      </c>
      <c r="C207" s="13">
        <v>1105.2</v>
      </c>
      <c r="D207" s="26">
        <v>1403.9</v>
      </c>
      <c r="E207" s="26">
        <v>1570.6</v>
      </c>
      <c r="F207" s="13">
        <v>298.70000000000005</v>
      </c>
      <c r="G207" s="26">
        <v>166.7</v>
      </c>
      <c r="H207" s="27">
        <v>2.4</v>
      </c>
      <c r="I207" s="26">
        <v>1.1000000000000001</v>
      </c>
      <c r="J207" s="26">
        <v>68.099999999999994</v>
      </c>
      <c r="K207" s="26">
        <v>91.8</v>
      </c>
      <c r="L207" s="26">
        <v>113.8</v>
      </c>
      <c r="M207" s="26">
        <v>3</v>
      </c>
      <c r="N207" s="26">
        <v>2.2000000000000002</v>
      </c>
      <c r="O207" s="7"/>
      <c r="P207" s="28"/>
      <c r="Q207" s="28"/>
      <c r="R207" s="28"/>
    </row>
    <row r="208" spans="1:18" x14ac:dyDescent="0.25">
      <c r="A208" s="30" t="s">
        <v>474</v>
      </c>
      <c r="B208" s="29" t="s">
        <v>475</v>
      </c>
      <c r="C208" s="13">
        <v>11161.9</v>
      </c>
      <c r="D208" s="26">
        <v>14142.6</v>
      </c>
      <c r="E208" s="26">
        <v>15024</v>
      </c>
      <c r="F208" s="13">
        <v>2980.7000000000007</v>
      </c>
      <c r="G208" s="26">
        <v>881.4</v>
      </c>
      <c r="H208" s="27">
        <v>2.4</v>
      </c>
      <c r="I208" s="26">
        <v>0.6</v>
      </c>
      <c r="J208" s="26">
        <v>756.7</v>
      </c>
      <c r="K208" s="26">
        <v>1022.2</v>
      </c>
      <c r="L208" s="26">
        <v>1258.5999999999999</v>
      </c>
      <c r="M208" s="26">
        <v>3.1</v>
      </c>
      <c r="N208" s="26">
        <v>2.1</v>
      </c>
      <c r="O208" t="s">
        <v>476</v>
      </c>
      <c r="P208" s="28"/>
      <c r="Q208" s="28"/>
      <c r="R208" s="28"/>
    </row>
    <row r="209" spans="1:18" x14ac:dyDescent="0.25">
      <c r="A209" s="30" t="s">
        <v>477</v>
      </c>
      <c r="B209" s="29" t="s">
        <v>478</v>
      </c>
      <c r="C209" s="13">
        <v>1763</v>
      </c>
      <c r="D209" s="26">
        <v>2077.9</v>
      </c>
      <c r="E209" s="26">
        <v>2082.5</v>
      </c>
      <c r="F209" s="13">
        <v>314.90000000000009</v>
      </c>
      <c r="G209" s="26">
        <v>4.5999999999999996</v>
      </c>
      <c r="H209" s="27">
        <v>1.7</v>
      </c>
      <c r="I209" s="26">
        <v>0</v>
      </c>
      <c r="J209" s="26">
        <v>191.4</v>
      </c>
      <c r="K209" s="26">
        <v>255</v>
      </c>
      <c r="L209" s="26">
        <v>327.60000000000002</v>
      </c>
      <c r="M209" s="26">
        <v>2.9</v>
      </c>
      <c r="N209" s="26">
        <v>2.5</v>
      </c>
      <c r="O209" s="7"/>
      <c r="P209" s="28"/>
      <c r="Q209" s="28"/>
      <c r="R209" s="28"/>
    </row>
    <row r="210" spans="1:18" x14ac:dyDescent="0.25">
      <c r="A210" s="30" t="s">
        <v>479</v>
      </c>
      <c r="B210" s="29" t="s">
        <v>480</v>
      </c>
      <c r="C210" s="13">
        <v>9398.9</v>
      </c>
      <c r="D210" s="26">
        <v>12064.7</v>
      </c>
      <c r="E210" s="26">
        <v>12941.5</v>
      </c>
      <c r="F210" s="13">
        <v>2665.8000000000011</v>
      </c>
      <c r="G210" s="26">
        <v>876.8</v>
      </c>
      <c r="H210" s="27">
        <v>2.5</v>
      </c>
      <c r="I210" s="26">
        <v>0.7</v>
      </c>
      <c r="J210" s="26">
        <v>565.4</v>
      </c>
      <c r="K210" s="26">
        <v>767.1</v>
      </c>
      <c r="L210" s="26">
        <v>931.3</v>
      </c>
      <c r="M210" s="26">
        <v>3.1</v>
      </c>
      <c r="N210" s="26">
        <v>2</v>
      </c>
      <c r="O210" s="7"/>
      <c r="P210" s="28"/>
      <c r="Q210" s="28"/>
      <c r="R210" s="28"/>
    </row>
    <row r="211" spans="1:18" x14ac:dyDescent="0.25">
      <c r="A211" s="30" t="s">
        <v>481</v>
      </c>
      <c r="B211" s="29" t="s">
        <v>482</v>
      </c>
      <c r="C211" s="13">
        <v>6150.1</v>
      </c>
      <c r="D211" s="26">
        <v>6713.8</v>
      </c>
      <c r="E211" s="26">
        <v>6994.7</v>
      </c>
      <c r="F211" s="13">
        <v>563.69999999999982</v>
      </c>
      <c r="G211" s="26">
        <v>280.89999999999998</v>
      </c>
      <c r="H211" s="27">
        <v>0.9</v>
      </c>
      <c r="I211" s="26">
        <v>0.4</v>
      </c>
      <c r="J211" s="26">
        <v>563.9</v>
      </c>
      <c r="K211" s="26">
        <v>651.6</v>
      </c>
      <c r="L211" s="26">
        <v>773.6</v>
      </c>
      <c r="M211" s="26">
        <v>1.5</v>
      </c>
      <c r="N211" s="26">
        <v>1.7</v>
      </c>
      <c r="O211" s="5"/>
      <c r="P211" s="28"/>
      <c r="Q211" s="28"/>
      <c r="R211" s="28"/>
    </row>
    <row r="212" spans="1:18" x14ac:dyDescent="0.25">
      <c r="A212" s="30" t="s">
        <v>483</v>
      </c>
      <c r="B212" s="29" t="s">
        <v>484</v>
      </c>
      <c r="C212" s="13">
        <v>1150.5</v>
      </c>
      <c r="D212" s="26">
        <v>1352.2</v>
      </c>
      <c r="E212" s="26">
        <v>1420.1</v>
      </c>
      <c r="F212" s="13">
        <v>201.70000000000005</v>
      </c>
      <c r="G212" s="26">
        <v>67.900000000000006</v>
      </c>
      <c r="H212" s="27">
        <v>1.6</v>
      </c>
      <c r="I212" s="26">
        <v>0.5</v>
      </c>
      <c r="J212" s="26">
        <v>183.7</v>
      </c>
      <c r="K212" s="26">
        <v>216.1</v>
      </c>
      <c r="L212" s="26">
        <v>252.7</v>
      </c>
      <c r="M212" s="26">
        <v>1.6</v>
      </c>
      <c r="N212" s="26">
        <v>1.6</v>
      </c>
      <c r="O212" s="5"/>
      <c r="P212" s="28"/>
      <c r="Q212" s="28"/>
      <c r="R212" s="28"/>
    </row>
    <row r="213" spans="1:18" x14ac:dyDescent="0.25">
      <c r="A213" s="30" t="s">
        <v>485</v>
      </c>
      <c r="B213" s="29" t="s">
        <v>486</v>
      </c>
      <c r="C213" s="13">
        <v>805.9</v>
      </c>
      <c r="D213" s="26">
        <v>948.8</v>
      </c>
      <c r="E213" s="26">
        <v>981.8</v>
      </c>
      <c r="F213" s="13">
        <v>142.89999999999998</v>
      </c>
      <c r="G213" s="26">
        <v>33</v>
      </c>
      <c r="H213" s="27">
        <v>1.6</v>
      </c>
      <c r="I213" s="26">
        <v>0.3</v>
      </c>
      <c r="J213" s="26">
        <v>111.4</v>
      </c>
      <c r="K213" s="26">
        <v>131.80000000000001</v>
      </c>
      <c r="L213" s="26">
        <v>147.69999999999999</v>
      </c>
      <c r="M213" s="26">
        <v>1.7</v>
      </c>
      <c r="N213" s="26">
        <v>1.1000000000000001</v>
      </c>
      <c r="O213" s="5"/>
      <c r="P213" s="28"/>
      <c r="Q213" s="28"/>
      <c r="R213" s="28"/>
    </row>
    <row r="214" spans="1:18" ht="25.5" x14ac:dyDescent="0.25">
      <c r="A214" s="30" t="s">
        <v>487</v>
      </c>
      <c r="B214" s="29" t="s">
        <v>488</v>
      </c>
      <c r="C214" s="13">
        <v>98.3</v>
      </c>
      <c r="D214" s="26">
        <v>105.2</v>
      </c>
      <c r="E214" s="26">
        <v>119</v>
      </c>
      <c r="F214" s="13">
        <v>6.9000000000000057</v>
      </c>
      <c r="G214" s="26">
        <v>13.8</v>
      </c>
      <c r="H214" s="27">
        <v>0.7</v>
      </c>
      <c r="I214" s="26">
        <v>1.2</v>
      </c>
      <c r="J214" s="26">
        <v>18.600000000000001</v>
      </c>
      <c r="K214" s="26">
        <v>25.6</v>
      </c>
      <c r="L214" s="26">
        <v>31.9</v>
      </c>
      <c r="M214" s="26">
        <v>3.3</v>
      </c>
      <c r="N214" s="26">
        <v>2.2000000000000002</v>
      </c>
      <c r="O214" s="5"/>
      <c r="P214" s="28"/>
      <c r="Q214" s="28"/>
      <c r="R214" s="28"/>
    </row>
    <row r="215" spans="1:18" ht="25.5" x14ac:dyDescent="0.25">
      <c r="A215" s="30" t="s">
        <v>489</v>
      </c>
      <c r="B215" s="29" t="s">
        <v>490</v>
      </c>
      <c r="C215" s="13">
        <v>176.1</v>
      </c>
      <c r="D215" s="26">
        <v>219.6</v>
      </c>
      <c r="E215" s="26">
        <v>252.9</v>
      </c>
      <c r="F215" s="13">
        <v>43.5</v>
      </c>
      <c r="G215" s="26">
        <v>33.299999999999997</v>
      </c>
      <c r="H215" s="27">
        <v>2.2000000000000002</v>
      </c>
      <c r="I215" s="26">
        <v>1.4</v>
      </c>
      <c r="J215" s="26">
        <v>32.4</v>
      </c>
      <c r="K215" s="26">
        <v>39.200000000000003</v>
      </c>
      <c r="L215" s="26">
        <v>48.9</v>
      </c>
      <c r="M215" s="26">
        <v>1.9</v>
      </c>
      <c r="N215" s="26">
        <v>2.2000000000000002</v>
      </c>
      <c r="O215" s="5"/>
      <c r="P215" s="28"/>
      <c r="Q215" s="28"/>
      <c r="R215" s="28"/>
    </row>
    <row r="216" spans="1:18" x14ac:dyDescent="0.25">
      <c r="A216" s="30" t="s">
        <v>491</v>
      </c>
      <c r="B216" s="29" t="s">
        <v>492</v>
      </c>
      <c r="C216" s="13">
        <v>70.2</v>
      </c>
      <c r="D216" s="26">
        <v>78.599999999999994</v>
      </c>
      <c r="E216" s="26">
        <v>66.5</v>
      </c>
      <c r="F216" s="13">
        <v>8.3999999999999915</v>
      </c>
      <c r="G216" s="26">
        <v>-12.1</v>
      </c>
      <c r="H216" s="27">
        <v>1.1000000000000001</v>
      </c>
      <c r="I216" s="26">
        <v>-1.7</v>
      </c>
      <c r="J216" s="26">
        <v>21.5</v>
      </c>
      <c r="K216" s="26">
        <v>19.7</v>
      </c>
      <c r="L216" s="26">
        <v>24.8</v>
      </c>
      <c r="M216" s="26">
        <v>-0.9</v>
      </c>
      <c r="N216" s="26">
        <v>2.2999999999999998</v>
      </c>
      <c r="O216" s="5"/>
      <c r="P216" s="28"/>
      <c r="Q216" s="28"/>
      <c r="R216" s="28"/>
    </row>
    <row r="217" spans="1:18" x14ac:dyDescent="0.25">
      <c r="A217" s="30" t="s">
        <v>493</v>
      </c>
      <c r="B217" s="29" t="s">
        <v>494</v>
      </c>
      <c r="C217" s="13">
        <v>1280.5999999999999</v>
      </c>
      <c r="D217" s="26">
        <v>1525.2</v>
      </c>
      <c r="E217" s="26">
        <v>1640</v>
      </c>
      <c r="F217" s="13">
        <v>244.60000000000014</v>
      </c>
      <c r="G217" s="26">
        <v>114.8</v>
      </c>
      <c r="H217" s="27">
        <v>1.8</v>
      </c>
      <c r="I217" s="26">
        <v>0.7</v>
      </c>
      <c r="J217" s="26">
        <v>162.30000000000001</v>
      </c>
      <c r="K217" s="26">
        <v>193</v>
      </c>
      <c r="L217" s="26">
        <v>231.9</v>
      </c>
      <c r="M217" s="26">
        <v>1.7</v>
      </c>
      <c r="N217" s="26">
        <v>1.9</v>
      </c>
      <c r="O217" s="5"/>
      <c r="P217" s="28"/>
      <c r="Q217" s="28"/>
      <c r="R217" s="28"/>
    </row>
    <row r="218" spans="1:18" x14ac:dyDescent="0.25">
      <c r="A218" s="30" t="s">
        <v>495</v>
      </c>
      <c r="B218" s="29" t="s">
        <v>496</v>
      </c>
      <c r="C218" s="13">
        <v>604.5</v>
      </c>
      <c r="D218" s="26">
        <v>737.6</v>
      </c>
      <c r="E218" s="26">
        <v>778.5</v>
      </c>
      <c r="F218" s="13">
        <v>133.10000000000002</v>
      </c>
      <c r="G218" s="26">
        <v>40.9</v>
      </c>
      <c r="H218" s="27">
        <v>2</v>
      </c>
      <c r="I218" s="26">
        <v>0.5</v>
      </c>
      <c r="J218" s="26">
        <v>63.7</v>
      </c>
      <c r="K218" s="26">
        <v>79.8</v>
      </c>
      <c r="L218" s="26">
        <v>99.5</v>
      </c>
      <c r="M218" s="26">
        <v>2.2999999999999998</v>
      </c>
      <c r="N218" s="26">
        <v>2.2000000000000002</v>
      </c>
      <c r="O218" s="5"/>
      <c r="P218" s="28"/>
      <c r="Q218" s="28"/>
      <c r="R218" s="28"/>
    </row>
    <row r="219" spans="1:18" x14ac:dyDescent="0.25">
      <c r="A219" s="30" t="s">
        <v>497</v>
      </c>
      <c r="B219" s="29" t="s">
        <v>498</v>
      </c>
      <c r="C219" s="13">
        <v>133.4</v>
      </c>
      <c r="D219" s="26">
        <v>136.69999999999999</v>
      </c>
      <c r="E219" s="26">
        <v>129.5</v>
      </c>
      <c r="F219" s="13">
        <v>3.2999999999999829</v>
      </c>
      <c r="G219" s="26">
        <v>-7.2</v>
      </c>
      <c r="H219" s="27">
        <v>0.2</v>
      </c>
      <c r="I219" s="26">
        <v>-0.5</v>
      </c>
      <c r="J219" s="26">
        <v>19.3</v>
      </c>
      <c r="K219" s="26">
        <v>23.1</v>
      </c>
      <c r="L219" s="26">
        <v>24.3</v>
      </c>
      <c r="M219" s="26">
        <v>1.8</v>
      </c>
      <c r="N219" s="26">
        <v>0.5</v>
      </c>
      <c r="O219" s="5"/>
      <c r="P219" s="28"/>
      <c r="Q219" s="28"/>
      <c r="R219" s="28"/>
    </row>
    <row r="220" spans="1:18" x14ac:dyDescent="0.25">
      <c r="A220" s="30" t="s">
        <v>499</v>
      </c>
      <c r="B220" s="29" t="s">
        <v>500</v>
      </c>
      <c r="C220" s="13">
        <v>311.10000000000002</v>
      </c>
      <c r="D220" s="26">
        <v>293.60000000000002</v>
      </c>
      <c r="E220" s="26">
        <v>277.7</v>
      </c>
      <c r="F220" s="13">
        <v>-17.5</v>
      </c>
      <c r="G220" s="26">
        <v>-15.9</v>
      </c>
      <c r="H220" s="27">
        <v>-0.6</v>
      </c>
      <c r="I220" s="26">
        <v>-0.6</v>
      </c>
      <c r="J220" s="26">
        <v>26.3</v>
      </c>
      <c r="K220" s="26">
        <v>28.6</v>
      </c>
      <c r="L220" s="26">
        <v>31.7</v>
      </c>
      <c r="M220" s="26">
        <v>0.8</v>
      </c>
      <c r="N220" s="26">
        <v>1</v>
      </c>
      <c r="O220" s="5"/>
      <c r="P220" s="28"/>
      <c r="Q220" s="28"/>
      <c r="R220" s="28"/>
    </row>
    <row r="221" spans="1:18" x14ac:dyDescent="0.25">
      <c r="A221" s="30" t="s">
        <v>501</v>
      </c>
      <c r="B221" s="29" t="s">
        <v>502</v>
      </c>
      <c r="C221" s="13">
        <v>231.6</v>
      </c>
      <c r="D221" s="26">
        <v>357.3</v>
      </c>
      <c r="E221" s="26">
        <v>454.4</v>
      </c>
      <c r="F221" s="13">
        <v>125.70000000000002</v>
      </c>
      <c r="G221" s="26">
        <v>97.1</v>
      </c>
      <c r="H221" s="27">
        <v>4.4000000000000004</v>
      </c>
      <c r="I221" s="26">
        <v>2.4</v>
      </c>
      <c r="J221" s="26">
        <v>52.9</v>
      </c>
      <c r="K221" s="26">
        <v>61.6</v>
      </c>
      <c r="L221" s="26">
        <v>76.5</v>
      </c>
      <c r="M221" s="26">
        <v>1.5</v>
      </c>
      <c r="N221" s="26">
        <v>2.2000000000000002</v>
      </c>
      <c r="O221" s="5"/>
      <c r="P221" s="28"/>
      <c r="Q221" s="28"/>
      <c r="R221" s="28"/>
    </row>
    <row r="222" spans="1:18" ht="25.5" x14ac:dyDescent="0.25">
      <c r="A222" s="29" t="s">
        <v>503</v>
      </c>
      <c r="B222" s="29" t="s">
        <v>34</v>
      </c>
      <c r="C222" s="13">
        <v>2936</v>
      </c>
      <c r="D222" s="26">
        <v>3015.6</v>
      </c>
      <c r="E222" s="26">
        <v>3142.1</v>
      </c>
      <c r="F222" s="13">
        <v>79.599999999999909</v>
      </c>
      <c r="G222" s="26">
        <v>126.5</v>
      </c>
      <c r="H222" s="27">
        <v>0.3</v>
      </c>
      <c r="I222" s="26">
        <v>0.4</v>
      </c>
      <c r="J222" s="26">
        <v>200.5</v>
      </c>
      <c r="K222" s="26">
        <v>224.2</v>
      </c>
      <c r="L222" s="26">
        <v>267</v>
      </c>
      <c r="M222" s="26">
        <v>1.1000000000000001</v>
      </c>
      <c r="N222" s="26">
        <v>1.8</v>
      </c>
      <c r="O222" s="5"/>
      <c r="P222" s="28"/>
      <c r="Q222" s="28"/>
      <c r="R222" s="28"/>
    </row>
    <row r="223" spans="1:18" x14ac:dyDescent="0.25">
      <c r="A223" s="30" t="s">
        <v>504</v>
      </c>
      <c r="B223" s="29" t="s">
        <v>505</v>
      </c>
      <c r="C223" s="13">
        <v>1690.5</v>
      </c>
      <c r="D223" s="26">
        <v>1728.5</v>
      </c>
      <c r="E223" s="26">
        <v>1731.4</v>
      </c>
      <c r="F223" s="13">
        <v>38</v>
      </c>
      <c r="G223" s="26">
        <v>2.9</v>
      </c>
      <c r="H223" s="27">
        <v>0.2</v>
      </c>
      <c r="I223" s="26">
        <v>0</v>
      </c>
      <c r="J223" s="26">
        <v>85.7</v>
      </c>
      <c r="K223" s="26">
        <v>89.7</v>
      </c>
      <c r="L223" s="26">
        <v>102.2</v>
      </c>
      <c r="M223" s="26">
        <v>0.5</v>
      </c>
      <c r="N223" s="26">
        <v>1.3</v>
      </c>
      <c r="O223" s="5"/>
      <c r="P223" s="28"/>
      <c r="Q223" s="28"/>
      <c r="R223" s="28"/>
    </row>
    <row r="224" spans="1:18" ht="25.5" x14ac:dyDescent="0.25">
      <c r="A224" s="30" t="s">
        <v>506</v>
      </c>
      <c r="B224" s="29" t="s">
        <v>507</v>
      </c>
      <c r="C224" s="13">
        <v>363.1</v>
      </c>
      <c r="D224" s="26">
        <v>418.8</v>
      </c>
      <c r="E224" s="26">
        <v>518.20000000000005</v>
      </c>
      <c r="F224" s="13">
        <v>55.699999999999989</v>
      </c>
      <c r="G224" s="26">
        <v>99.4</v>
      </c>
      <c r="H224" s="27">
        <v>1.4</v>
      </c>
      <c r="I224" s="26">
        <v>2.2000000000000002</v>
      </c>
      <c r="J224" s="26">
        <v>44</v>
      </c>
      <c r="K224" s="26">
        <v>48.9</v>
      </c>
      <c r="L224" s="26">
        <v>60.2</v>
      </c>
      <c r="M224" s="26">
        <v>1.1000000000000001</v>
      </c>
      <c r="N224" s="26">
        <v>2.1</v>
      </c>
      <c r="O224" s="5"/>
      <c r="P224" s="28"/>
      <c r="Q224" s="28"/>
      <c r="R224" s="28"/>
    </row>
    <row r="225" spans="1:18" x14ac:dyDescent="0.25">
      <c r="A225" s="29" t="s">
        <v>508</v>
      </c>
      <c r="B225" s="29" t="s">
        <v>509</v>
      </c>
      <c r="C225" s="13">
        <v>882.4</v>
      </c>
      <c r="D225" s="26">
        <v>868.3</v>
      </c>
      <c r="E225" s="26">
        <v>892.5</v>
      </c>
      <c r="F225" s="13">
        <v>-14.100000000000023</v>
      </c>
      <c r="G225" s="26">
        <v>24.2</v>
      </c>
      <c r="H225" s="27">
        <v>-0.2</v>
      </c>
      <c r="I225" s="26">
        <v>0.3</v>
      </c>
      <c r="J225" s="26">
        <v>70.900000000000006</v>
      </c>
      <c r="K225" s="26">
        <v>85.6</v>
      </c>
      <c r="L225" s="26">
        <v>104.4</v>
      </c>
      <c r="M225" s="26">
        <v>1.9</v>
      </c>
      <c r="N225" s="26">
        <v>2</v>
      </c>
      <c r="O225" s="5"/>
      <c r="P225" s="28"/>
      <c r="Q225" s="28"/>
      <c r="R225" s="28"/>
    </row>
    <row r="226" spans="1:18" x14ac:dyDescent="0.25">
      <c r="A226" s="17" t="s">
        <v>510</v>
      </c>
      <c r="B226" s="29" t="s">
        <v>511</v>
      </c>
      <c r="C226" s="13">
        <v>783</v>
      </c>
      <c r="D226" s="33">
        <v>820.8</v>
      </c>
      <c r="E226" s="33">
        <v>792.4</v>
      </c>
      <c r="F226" s="13">
        <v>37.799999999999955</v>
      </c>
      <c r="G226" s="34">
        <v>-28.3</v>
      </c>
      <c r="H226" s="27">
        <v>0.5</v>
      </c>
      <c r="I226" s="34">
        <v>-0.4</v>
      </c>
      <c r="J226" s="33">
        <v>17.3</v>
      </c>
      <c r="K226" s="33">
        <v>18.7</v>
      </c>
      <c r="L226" s="33">
        <v>22.1</v>
      </c>
      <c r="M226" s="34">
        <v>0.8</v>
      </c>
      <c r="N226" s="34">
        <v>1.7</v>
      </c>
      <c r="O226" t="s">
        <v>512</v>
      </c>
      <c r="P226" s="28"/>
      <c r="Q226" s="28"/>
      <c r="R226" s="28"/>
    </row>
    <row r="227" spans="1:18" x14ac:dyDescent="0.25">
      <c r="A227" s="30" t="s">
        <v>32</v>
      </c>
      <c r="B227" s="29" t="s">
        <v>32</v>
      </c>
      <c r="C227" s="13" t="s">
        <v>325</v>
      </c>
      <c r="D227" s="26" t="s">
        <v>325</v>
      </c>
      <c r="E227" s="26" t="s">
        <v>325</v>
      </c>
      <c r="F227" s="26" t="s">
        <v>325</v>
      </c>
      <c r="G227" s="26" t="s">
        <v>325</v>
      </c>
      <c r="H227" s="26" t="s">
        <v>325</v>
      </c>
      <c r="I227" s="26" t="s">
        <v>325</v>
      </c>
      <c r="J227" s="26" t="s">
        <v>325</v>
      </c>
      <c r="K227" s="26" t="s">
        <v>325</v>
      </c>
      <c r="L227" s="26" t="s">
        <v>325</v>
      </c>
      <c r="M227" s="26" t="s">
        <v>325</v>
      </c>
      <c r="N227" s="26" t="s">
        <v>513</v>
      </c>
      <c r="P227" s="28"/>
      <c r="Q227" s="28"/>
      <c r="R227" s="28"/>
    </row>
    <row r="228" spans="1:18" x14ac:dyDescent="0.25">
      <c r="A228" s="30" t="s">
        <v>514</v>
      </c>
      <c r="B228" s="29" t="s">
        <v>34</v>
      </c>
      <c r="C228" s="13">
        <v>2832</v>
      </c>
      <c r="D228" s="33">
        <v>2834</v>
      </c>
      <c r="E228" s="33">
        <v>2650.4</v>
      </c>
      <c r="F228" s="13">
        <v>2</v>
      </c>
      <c r="G228" s="34">
        <v>-183.6</v>
      </c>
      <c r="H228" s="27">
        <v>0</v>
      </c>
      <c r="I228" s="34">
        <v>-0.7</v>
      </c>
      <c r="J228" s="33">
        <v>1125.7</v>
      </c>
      <c r="K228" s="33">
        <v>1118.8</v>
      </c>
      <c r="L228" s="33">
        <v>1112.4000000000001</v>
      </c>
      <c r="M228" s="34">
        <v>-0.1</v>
      </c>
      <c r="N228" s="34">
        <v>-0.1</v>
      </c>
      <c r="O228" t="s">
        <v>515</v>
      </c>
      <c r="P228" s="28"/>
      <c r="Q228" s="28"/>
      <c r="R228" s="28"/>
    </row>
    <row r="229" spans="1:18" ht="30" customHeight="1" x14ac:dyDescent="0.25">
      <c r="A229" s="30" t="s">
        <v>300</v>
      </c>
      <c r="B229" s="29" t="s">
        <v>301</v>
      </c>
      <c r="C229" s="13">
        <v>703.4</v>
      </c>
      <c r="D229" s="33">
        <v>607.29999999999995</v>
      </c>
      <c r="E229" s="33">
        <v>519.1</v>
      </c>
      <c r="F229" s="13">
        <v>-96.100000000000023</v>
      </c>
      <c r="G229" s="34">
        <v>-88.2</v>
      </c>
      <c r="H229" s="27">
        <v>-1.5</v>
      </c>
      <c r="I229" s="34">
        <v>-1.6</v>
      </c>
      <c r="J229" s="33">
        <v>73.5</v>
      </c>
      <c r="K229" s="33">
        <v>53.5</v>
      </c>
      <c r="L229" s="33">
        <v>49.3</v>
      </c>
      <c r="M229" s="34">
        <v>-3.1</v>
      </c>
      <c r="N229" s="34">
        <v>-0.8</v>
      </c>
      <c r="O229" s="7"/>
      <c r="P229" s="28"/>
      <c r="Q229" s="28"/>
      <c r="R229" s="28"/>
    </row>
    <row r="230" spans="1:18" x14ac:dyDescent="0.25">
      <c r="A230" s="35" t="s">
        <v>516</v>
      </c>
      <c r="B230" s="29" t="s">
        <v>34</v>
      </c>
      <c r="C230" s="13">
        <v>23</v>
      </c>
      <c r="D230" s="33">
        <v>14.9</v>
      </c>
      <c r="E230" s="33">
        <v>10.1</v>
      </c>
      <c r="F230" s="13">
        <v>-8.1</v>
      </c>
      <c r="G230" s="34">
        <v>-4.8</v>
      </c>
      <c r="H230" s="27">
        <v>-4.2</v>
      </c>
      <c r="I230" s="34">
        <v>-3.8</v>
      </c>
      <c r="J230" s="33">
        <v>12.3</v>
      </c>
      <c r="K230" s="33">
        <v>16.3</v>
      </c>
      <c r="L230" s="33">
        <v>19.399999999999999</v>
      </c>
      <c r="M230" s="34">
        <v>2.9</v>
      </c>
      <c r="N230" s="34">
        <v>1.7</v>
      </c>
      <c r="O230" s="7"/>
      <c r="P230" s="28"/>
      <c r="Q230" s="28"/>
      <c r="R230" s="28"/>
    </row>
    <row r="231" spans="1:18" ht="25.5" x14ac:dyDescent="0.25">
      <c r="A231" s="35" t="s">
        <v>517</v>
      </c>
      <c r="B231" s="29" t="s">
        <v>34</v>
      </c>
      <c r="C231" s="13">
        <v>85.6</v>
      </c>
      <c r="D231" s="33">
        <v>70.8</v>
      </c>
      <c r="E231" s="33">
        <v>73.400000000000006</v>
      </c>
      <c r="F231" s="13">
        <v>-14.799999999999997</v>
      </c>
      <c r="G231" s="34">
        <v>2.6</v>
      </c>
      <c r="H231" s="27">
        <v>-1.9</v>
      </c>
      <c r="I231" s="34">
        <v>0.4</v>
      </c>
      <c r="J231" s="33">
        <v>19</v>
      </c>
      <c r="K231" s="33">
        <v>20.9</v>
      </c>
      <c r="L231" s="33">
        <v>25.2</v>
      </c>
      <c r="M231" s="34">
        <v>1</v>
      </c>
      <c r="N231" s="34">
        <v>1.9</v>
      </c>
      <c r="O231" s="7"/>
      <c r="P231" s="28"/>
      <c r="Q231" s="28"/>
      <c r="R231" s="28"/>
    </row>
    <row r="232" spans="1:18" x14ac:dyDescent="0.25">
      <c r="A232" s="30" t="s">
        <v>518</v>
      </c>
      <c r="B232" s="29" t="s">
        <v>34</v>
      </c>
      <c r="C232" s="13">
        <v>518.70000000000005</v>
      </c>
      <c r="D232" s="26">
        <v>543</v>
      </c>
      <c r="E232" s="26">
        <v>530.5</v>
      </c>
      <c r="F232" s="13">
        <v>24.299999999999955</v>
      </c>
      <c r="G232" s="26">
        <v>-12.5</v>
      </c>
      <c r="H232" s="27">
        <v>0.5</v>
      </c>
      <c r="I232" s="26">
        <v>-0.2</v>
      </c>
      <c r="J232" s="26">
        <v>242.6</v>
      </c>
      <c r="K232" s="26">
        <v>234</v>
      </c>
      <c r="L232" s="26">
        <v>227.1</v>
      </c>
      <c r="M232" s="26">
        <v>-0.4</v>
      </c>
      <c r="N232" s="26">
        <v>-0.3</v>
      </c>
      <c r="O232" s="7"/>
      <c r="P232" s="28"/>
      <c r="Q232" s="28"/>
      <c r="R232" s="28"/>
    </row>
    <row r="233" spans="1:18" x14ac:dyDescent="0.25">
      <c r="A233" s="30" t="s">
        <v>519</v>
      </c>
      <c r="B233" s="29" t="s">
        <v>34</v>
      </c>
      <c r="C233" s="13">
        <v>0</v>
      </c>
      <c r="D233" s="26">
        <v>0</v>
      </c>
      <c r="E233" s="26">
        <v>0</v>
      </c>
      <c r="F233" s="13">
        <v>0</v>
      </c>
      <c r="G233" s="26">
        <v>0</v>
      </c>
      <c r="H233" s="27">
        <v>0</v>
      </c>
      <c r="I233" s="26">
        <v>0</v>
      </c>
      <c r="J233" s="26">
        <v>150.9</v>
      </c>
      <c r="K233" s="26">
        <v>152</v>
      </c>
      <c r="L233" s="26">
        <v>147.5</v>
      </c>
      <c r="M233" s="26">
        <v>0.1</v>
      </c>
      <c r="N233" s="26">
        <v>-0.3</v>
      </c>
      <c r="O233" s="7"/>
      <c r="P233" s="28"/>
      <c r="Q233" s="28"/>
      <c r="R233" s="28"/>
    </row>
    <row r="234" spans="1:18" ht="25.5" x14ac:dyDescent="0.25">
      <c r="A234" s="30" t="s">
        <v>520</v>
      </c>
      <c r="B234" s="29" t="s">
        <v>34</v>
      </c>
      <c r="C234" s="13">
        <v>0</v>
      </c>
      <c r="D234" s="26">
        <v>0</v>
      </c>
      <c r="E234" s="26">
        <v>0</v>
      </c>
      <c r="F234" s="13">
        <v>0</v>
      </c>
      <c r="G234" s="26">
        <v>0</v>
      </c>
      <c r="H234" s="27">
        <v>0</v>
      </c>
      <c r="I234" s="26">
        <v>0</v>
      </c>
      <c r="J234" s="26">
        <v>273.2</v>
      </c>
      <c r="K234" s="26">
        <v>247.3</v>
      </c>
      <c r="L234" s="26">
        <v>246</v>
      </c>
      <c r="M234" s="26">
        <v>-1</v>
      </c>
      <c r="N234" s="26">
        <v>-0.1</v>
      </c>
      <c r="O234" s="7"/>
      <c r="P234" s="28"/>
      <c r="Q234" s="28"/>
      <c r="R234" s="28"/>
    </row>
    <row r="235" spans="1:18" ht="25.5" x14ac:dyDescent="0.25">
      <c r="A235" s="30" t="s">
        <v>521</v>
      </c>
      <c r="B235" s="29" t="s">
        <v>34</v>
      </c>
      <c r="C235" s="13">
        <v>1501.3</v>
      </c>
      <c r="D235" s="26">
        <v>1598</v>
      </c>
      <c r="E235" s="26">
        <v>1517.3</v>
      </c>
      <c r="F235" s="13">
        <v>96.700000000000045</v>
      </c>
      <c r="G235" s="26">
        <v>-80.8</v>
      </c>
      <c r="H235" s="27">
        <v>0.6</v>
      </c>
      <c r="I235" s="26">
        <v>-0.5</v>
      </c>
      <c r="J235" s="26">
        <v>155.4</v>
      </c>
      <c r="K235" s="26">
        <v>158.80000000000001</v>
      </c>
      <c r="L235" s="26">
        <v>157.5</v>
      </c>
      <c r="M235" s="26">
        <v>0.2</v>
      </c>
      <c r="N235" s="26">
        <v>-0.1</v>
      </c>
      <c r="O235" s="7"/>
      <c r="P235" s="28"/>
      <c r="Q235" s="28"/>
      <c r="R235" s="28"/>
    </row>
    <row r="236" spans="1:18" ht="25.5" x14ac:dyDescent="0.25">
      <c r="A236" s="30" t="s">
        <v>522</v>
      </c>
      <c r="B236" s="29" t="s">
        <v>34</v>
      </c>
      <c r="C236" s="13">
        <v>0</v>
      </c>
      <c r="D236" s="26">
        <v>0</v>
      </c>
      <c r="E236" s="26">
        <v>0</v>
      </c>
      <c r="F236" s="13">
        <v>0</v>
      </c>
      <c r="G236" s="26">
        <v>0</v>
      </c>
      <c r="H236" s="27">
        <v>0</v>
      </c>
      <c r="I236" s="26">
        <v>0</v>
      </c>
      <c r="J236" s="26">
        <v>87.7</v>
      </c>
      <c r="K236" s="26">
        <v>108.5</v>
      </c>
      <c r="L236" s="26">
        <v>107.6</v>
      </c>
      <c r="M236" s="26">
        <v>2.2000000000000002</v>
      </c>
      <c r="N236" s="26">
        <v>-0.1</v>
      </c>
      <c r="O236" s="7"/>
      <c r="P236" s="28"/>
      <c r="Q236" s="28"/>
      <c r="R236" s="28"/>
    </row>
    <row r="237" spans="1:18" ht="25.5" x14ac:dyDescent="0.25">
      <c r="A237" s="36" t="s">
        <v>523</v>
      </c>
      <c r="B237" s="29" t="s">
        <v>34</v>
      </c>
      <c r="C237" s="13">
        <v>0</v>
      </c>
      <c r="D237" s="26">
        <v>0</v>
      </c>
      <c r="E237" s="26">
        <v>0</v>
      </c>
      <c r="F237" s="13">
        <v>0</v>
      </c>
      <c r="G237" s="26">
        <v>0</v>
      </c>
      <c r="H237" s="27">
        <v>0</v>
      </c>
      <c r="I237" s="26">
        <v>0</v>
      </c>
      <c r="J237" s="26">
        <v>111.4</v>
      </c>
      <c r="K237" s="26">
        <v>128</v>
      </c>
      <c r="L237" s="26">
        <v>133.6</v>
      </c>
      <c r="M237" s="26">
        <v>1.4</v>
      </c>
      <c r="N237" s="26">
        <v>0.4</v>
      </c>
      <c r="O237" s="7"/>
      <c r="P237" s="28"/>
      <c r="Q237" s="28"/>
      <c r="R237" s="28"/>
    </row>
    <row r="238" spans="1:18" x14ac:dyDescent="0.25">
      <c r="A238" s="30" t="s">
        <v>524</v>
      </c>
      <c r="B238" s="29" t="s">
        <v>34</v>
      </c>
      <c r="C238" s="13">
        <v>2020</v>
      </c>
      <c r="D238" s="26">
        <v>2141</v>
      </c>
      <c r="E238" s="26">
        <v>2047.8</v>
      </c>
      <c r="F238" s="13">
        <v>121</v>
      </c>
      <c r="G238" s="26">
        <v>-93.2</v>
      </c>
      <c r="H238" s="27">
        <v>0.6</v>
      </c>
      <c r="I238" s="26">
        <v>-0.4</v>
      </c>
      <c r="J238" s="26">
        <v>1021.2</v>
      </c>
      <c r="K238" s="26">
        <v>1028.5999999999999</v>
      </c>
      <c r="L238" s="26">
        <v>1019.2</v>
      </c>
      <c r="M238" s="26">
        <v>0.1</v>
      </c>
      <c r="N238" s="26">
        <v>-0.1</v>
      </c>
      <c r="O238" s="7"/>
      <c r="P238" s="28"/>
      <c r="Q238" s="28"/>
      <c r="R238" s="28"/>
    </row>
    <row r="239" spans="1:18" x14ac:dyDescent="0.25">
      <c r="A239" s="17" t="s">
        <v>525</v>
      </c>
      <c r="B239" s="29" t="s">
        <v>34</v>
      </c>
      <c r="C239" s="13">
        <v>19722.7</v>
      </c>
      <c r="D239" s="26">
        <v>19759.400000000001</v>
      </c>
      <c r="E239" s="26">
        <v>20080</v>
      </c>
      <c r="F239" s="13">
        <v>36.700000000000728</v>
      </c>
      <c r="G239" s="26">
        <v>320.60000000000002</v>
      </c>
      <c r="H239" s="27">
        <v>0</v>
      </c>
      <c r="I239" s="26">
        <v>0.2</v>
      </c>
      <c r="J239" s="26">
        <v>2333.5</v>
      </c>
      <c r="K239" s="26">
        <v>2475.1</v>
      </c>
      <c r="L239" s="26">
        <v>2754.4</v>
      </c>
      <c r="M239" s="26">
        <v>0.6</v>
      </c>
      <c r="N239" s="26">
        <v>1.1000000000000001</v>
      </c>
      <c r="O239" t="s">
        <v>515</v>
      </c>
      <c r="P239" s="28"/>
      <c r="Q239" s="28"/>
      <c r="R239" s="28"/>
    </row>
    <row r="240" spans="1:18" x14ac:dyDescent="0.25">
      <c r="A240" s="30" t="s">
        <v>526</v>
      </c>
      <c r="B240" s="29" t="s">
        <v>34</v>
      </c>
      <c r="C240" s="13">
        <v>269.3</v>
      </c>
      <c r="D240" s="26">
        <v>288.7</v>
      </c>
      <c r="E240" s="26">
        <v>307.39999999999998</v>
      </c>
      <c r="F240" s="13">
        <v>19.399999999999977</v>
      </c>
      <c r="G240" s="26">
        <v>18.7</v>
      </c>
      <c r="H240" s="27">
        <v>0.7</v>
      </c>
      <c r="I240" s="26">
        <v>0.6</v>
      </c>
      <c r="J240" s="26">
        <v>14.8</v>
      </c>
      <c r="K240" s="26">
        <v>15.5</v>
      </c>
      <c r="L240" s="26">
        <v>18.8</v>
      </c>
      <c r="M240" s="26">
        <v>0.4</v>
      </c>
      <c r="N240" s="26">
        <v>2</v>
      </c>
      <c r="O240" s="7"/>
      <c r="P240" s="28"/>
      <c r="Q240" s="28"/>
      <c r="R240" s="28"/>
    </row>
    <row r="241" spans="1:18" x14ac:dyDescent="0.25">
      <c r="A241" s="30" t="s">
        <v>527</v>
      </c>
      <c r="B241" s="29" t="s">
        <v>34</v>
      </c>
      <c r="C241" s="13">
        <v>1346.1</v>
      </c>
      <c r="D241" s="26">
        <v>1346.9</v>
      </c>
      <c r="E241" s="26">
        <v>1368.5</v>
      </c>
      <c r="F241" s="13">
        <v>0.8000000000001819</v>
      </c>
      <c r="G241" s="26">
        <v>21.6</v>
      </c>
      <c r="H241" s="27">
        <v>0</v>
      </c>
      <c r="I241" s="26">
        <v>0.2</v>
      </c>
      <c r="J241" s="26">
        <v>177.3</v>
      </c>
      <c r="K241" s="26">
        <v>197.8</v>
      </c>
      <c r="L241" s="26">
        <v>233.6</v>
      </c>
      <c r="M241" s="26">
        <v>1.1000000000000001</v>
      </c>
      <c r="N241" s="26">
        <v>1.7</v>
      </c>
      <c r="O241" s="7"/>
      <c r="P241" s="28"/>
      <c r="Q241" s="28"/>
      <c r="R241" s="28"/>
    </row>
    <row r="242" spans="1:18" x14ac:dyDescent="0.25">
      <c r="A242" s="30" t="s">
        <v>528</v>
      </c>
      <c r="B242" s="29" t="s">
        <v>34</v>
      </c>
      <c r="C242" s="13">
        <v>660.6</v>
      </c>
      <c r="D242" s="26">
        <v>683.6</v>
      </c>
      <c r="E242" s="26">
        <v>714</v>
      </c>
      <c r="F242" s="13">
        <v>23</v>
      </c>
      <c r="G242" s="26">
        <v>30.4</v>
      </c>
      <c r="H242" s="27">
        <v>0.3</v>
      </c>
      <c r="I242" s="26">
        <v>0.4</v>
      </c>
      <c r="J242" s="26">
        <v>64</v>
      </c>
      <c r="K242" s="26">
        <v>65.7</v>
      </c>
      <c r="L242" s="26">
        <v>70</v>
      </c>
      <c r="M242" s="26">
        <v>0.3</v>
      </c>
      <c r="N242" s="26">
        <v>0.6</v>
      </c>
      <c r="O242" s="7"/>
      <c r="P242" s="28"/>
      <c r="Q242" s="28"/>
      <c r="R242" s="28"/>
    </row>
    <row r="243" spans="1:18" x14ac:dyDescent="0.25">
      <c r="A243" s="30" t="s">
        <v>529</v>
      </c>
      <c r="B243" s="29" t="s">
        <v>34</v>
      </c>
      <c r="C243" s="13">
        <v>8078.8</v>
      </c>
      <c r="D243" s="26">
        <v>8009.7</v>
      </c>
      <c r="E243" s="26">
        <v>8032.6</v>
      </c>
      <c r="F243" s="13">
        <v>-69.100000000000364</v>
      </c>
      <c r="G243" s="26">
        <v>22.9</v>
      </c>
      <c r="H243" s="27">
        <v>-0.1</v>
      </c>
      <c r="I243" s="26">
        <v>0</v>
      </c>
      <c r="J243" s="26">
        <v>436.6</v>
      </c>
      <c r="K243" s="26">
        <v>419.7</v>
      </c>
      <c r="L243" s="26">
        <v>447.1</v>
      </c>
      <c r="M243" s="26">
        <v>-0.4</v>
      </c>
      <c r="N243" s="26">
        <v>0.6</v>
      </c>
      <c r="O243" s="7"/>
      <c r="P243" s="28"/>
      <c r="Q243" s="28"/>
      <c r="R243" s="28"/>
    </row>
    <row r="244" spans="1:18" ht="25.5" x14ac:dyDescent="0.25">
      <c r="A244" s="30" t="s">
        <v>530</v>
      </c>
      <c r="B244" s="29" t="s">
        <v>34</v>
      </c>
      <c r="C244" s="13">
        <v>4198.8999999999996</v>
      </c>
      <c r="D244" s="26">
        <v>4254.3999999999996</v>
      </c>
      <c r="E244" s="26">
        <v>4462.6000000000004</v>
      </c>
      <c r="F244" s="13">
        <v>55.5</v>
      </c>
      <c r="G244" s="26">
        <v>208.2</v>
      </c>
      <c r="H244" s="27">
        <v>0.1</v>
      </c>
      <c r="I244" s="26">
        <v>0.5</v>
      </c>
      <c r="J244" s="26">
        <v>344.1</v>
      </c>
      <c r="K244" s="26">
        <v>347.1</v>
      </c>
      <c r="L244" s="26">
        <v>369.8</v>
      </c>
      <c r="M244" s="26">
        <v>0.1</v>
      </c>
      <c r="N244" s="26">
        <v>0.6</v>
      </c>
      <c r="O244" s="7"/>
      <c r="P244" s="28"/>
      <c r="Q244" s="28"/>
      <c r="R244" s="28"/>
    </row>
    <row r="245" spans="1:18" x14ac:dyDescent="0.25">
      <c r="A245" s="30" t="s">
        <v>531</v>
      </c>
      <c r="B245" s="29" t="s">
        <v>34</v>
      </c>
      <c r="C245" s="13">
        <v>530.9</v>
      </c>
      <c r="D245" s="26">
        <v>480.9</v>
      </c>
      <c r="E245" s="26">
        <v>464.5</v>
      </c>
      <c r="F245" s="13">
        <v>-50</v>
      </c>
      <c r="G245" s="26">
        <v>-16.399999999999999</v>
      </c>
      <c r="H245" s="27">
        <v>-1</v>
      </c>
      <c r="I245" s="26">
        <v>-0.3</v>
      </c>
      <c r="J245" s="26">
        <v>87.4</v>
      </c>
      <c r="K245" s="26">
        <v>96.4</v>
      </c>
      <c r="L245" s="26">
        <v>113.8</v>
      </c>
      <c r="M245" s="26">
        <v>1</v>
      </c>
      <c r="N245" s="26">
        <v>1.7</v>
      </c>
      <c r="O245" s="7"/>
      <c r="P245" s="28"/>
      <c r="Q245" s="28"/>
      <c r="R245" s="28"/>
    </row>
    <row r="246" spans="1:18" x14ac:dyDescent="0.25">
      <c r="A246" s="30" t="s">
        <v>532</v>
      </c>
      <c r="B246" s="29" t="s">
        <v>34</v>
      </c>
      <c r="C246" s="13">
        <v>358.8</v>
      </c>
      <c r="D246" s="26">
        <v>386.5</v>
      </c>
      <c r="E246" s="26">
        <v>406.6</v>
      </c>
      <c r="F246" s="13">
        <v>27.699999999999989</v>
      </c>
      <c r="G246" s="26">
        <v>20.100000000000001</v>
      </c>
      <c r="H246" s="27">
        <v>0.7</v>
      </c>
      <c r="I246" s="26">
        <v>0.5</v>
      </c>
      <c r="J246" s="26">
        <v>44</v>
      </c>
      <c r="K246" s="26">
        <v>39.200000000000003</v>
      </c>
      <c r="L246" s="26">
        <v>41.7</v>
      </c>
      <c r="M246" s="26">
        <v>-1.2</v>
      </c>
      <c r="N246" s="26">
        <v>0.6</v>
      </c>
      <c r="O246" s="7"/>
      <c r="P246" s="28"/>
      <c r="Q246" s="28"/>
      <c r="R246" s="28"/>
    </row>
    <row r="247" spans="1:18" x14ac:dyDescent="0.25">
      <c r="A247" s="30" t="s">
        <v>533</v>
      </c>
      <c r="B247" s="29" t="s">
        <v>34</v>
      </c>
      <c r="C247" s="13">
        <v>2360.1999999999998</v>
      </c>
      <c r="D247" s="26">
        <v>2484</v>
      </c>
      <c r="E247" s="26">
        <v>2528.8000000000002</v>
      </c>
      <c r="F247" s="13">
        <v>123.80000000000018</v>
      </c>
      <c r="G247" s="26">
        <v>44.8</v>
      </c>
      <c r="H247" s="27">
        <v>0.5</v>
      </c>
      <c r="I247" s="26">
        <v>0.2</v>
      </c>
      <c r="J247" s="26">
        <v>128.1</v>
      </c>
      <c r="K247" s="26">
        <v>143.4</v>
      </c>
      <c r="L247" s="26">
        <v>152.69999999999999</v>
      </c>
      <c r="M247" s="26">
        <v>1.1000000000000001</v>
      </c>
      <c r="N247" s="26">
        <v>0.6</v>
      </c>
      <c r="O247" s="7"/>
      <c r="P247" s="28"/>
      <c r="Q247" s="28"/>
      <c r="R247" s="28"/>
    </row>
    <row r="248" spans="1:18" x14ac:dyDescent="0.25">
      <c r="A248" s="30" t="s">
        <v>534</v>
      </c>
      <c r="B248" s="29" t="s">
        <v>34</v>
      </c>
      <c r="C248" s="13">
        <v>1919.1</v>
      </c>
      <c r="D248" s="26">
        <v>1824.7</v>
      </c>
      <c r="E248" s="26">
        <v>1794.9</v>
      </c>
      <c r="F248" s="13">
        <v>-94.399999999999864</v>
      </c>
      <c r="G248" s="26">
        <v>-29.8</v>
      </c>
      <c r="H248" s="27">
        <v>-0.5</v>
      </c>
      <c r="I248" s="26">
        <v>-0.2</v>
      </c>
      <c r="J248" s="26">
        <v>182.4</v>
      </c>
      <c r="K248" s="26">
        <v>173.2</v>
      </c>
      <c r="L248" s="26">
        <v>184.5</v>
      </c>
      <c r="M248" s="26">
        <v>-0.5</v>
      </c>
      <c r="N248" s="26">
        <v>0.6</v>
      </c>
      <c r="O248" s="7"/>
      <c r="P248" s="28"/>
      <c r="Q248" s="28"/>
      <c r="R248" s="28"/>
    </row>
    <row r="249" spans="1:18" x14ac:dyDescent="0.25">
      <c r="A249" s="30" t="s">
        <v>535</v>
      </c>
      <c r="B249" s="29" t="s">
        <v>34</v>
      </c>
      <c r="C249" s="13">
        <v>0</v>
      </c>
      <c r="D249" s="26">
        <v>0</v>
      </c>
      <c r="E249" s="26">
        <v>0</v>
      </c>
      <c r="F249" s="13">
        <v>0</v>
      </c>
      <c r="G249" s="26">
        <v>0</v>
      </c>
      <c r="H249" s="27">
        <v>0</v>
      </c>
      <c r="I249" s="26">
        <v>0</v>
      </c>
      <c r="J249" s="26">
        <v>171.2</v>
      </c>
      <c r="K249" s="26">
        <v>195.9</v>
      </c>
      <c r="L249" s="26">
        <v>208.7</v>
      </c>
      <c r="M249" s="26">
        <v>1.4</v>
      </c>
      <c r="N249" s="26">
        <v>0.6</v>
      </c>
      <c r="O249" s="7"/>
      <c r="P249" s="28"/>
      <c r="Q249" s="28"/>
      <c r="R249" s="28"/>
    </row>
    <row r="250" spans="1:18" ht="25.5" x14ac:dyDescent="0.25">
      <c r="A250" s="30" t="s">
        <v>536</v>
      </c>
      <c r="B250" s="29" t="s">
        <v>34</v>
      </c>
      <c r="C250" s="13">
        <v>0</v>
      </c>
      <c r="D250" s="26">
        <v>0</v>
      </c>
      <c r="E250" s="26">
        <v>0</v>
      </c>
      <c r="F250" s="13">
        <v>0</v>
      </c>
      <c r="G250" s="26">
        <v>0</v>
      </c>
      <c r="H250" s="27">
        <v>0</v>
      </c>
      <c r="I250" s="26">
        <v>0</v>
      </c>
      <c r="J250" s="26">
        <v>684.3</v>
      </c>
      <c r="K250" s="26">
        <v>790.3</v>
      </c>
      <c r="L250" s="26">
        <v>929.4</v>
      </c>
      <c r="M250" s="26">
        <v>1.5</v>
      </c>
      <c r="N250" s="26">
        <v>1.6</v>
      </c>
      <c r="O250" s="7"/>
      <c r="P250" s="28"/>
      <c r="Q250" s="28"/>
      <c r="R250" s="28"/>
    </row>
    <row r="251" spans="1:18" x14ac:dyDescent="0.25">
      <c r="A251" s="30" t="s">
        <v>537</v>
      </c>
      <c r="B251" s="29" t="s">
        <v>34</v>
      </c>
      <c r="C251" s="13">
        <v>0</v>
      </c>
      <c r="D251" s="26">
        <v>0</v>
      </c>
      <c r="E251" s="26">
        <v>0</v>
      </c>
      <c r="F251" s="13">
        <v>0</v>
      </c>
      <c r="G251" s="26">
        <v>0</v>
      </c>
      <c r="H251" s="27">
        <v>0</v>
      </c>
      <c r="I251" s="26">
        <v>0</v>
      </c>
      <c r="J251" s="26">
        <v>1273.7</v>
      </c>
      <c r="K251" s="26">
        <v>1505.5</v>
      </c>
      <c r="L251" s="26">
        <v>1671.1</v>
      </c>
      <c r="M251" s="26">
        <v>1.7</v>
      </c>
      <c r="N251" s="26">
        <v>1</v>
      </c>
      <c r="O251" s="7"/>
      <c r="P251" s="28"/>
      <c r="Q251" s="28"/>
      <c r="R251" s="28"/>
    </row>
    <row r="252" spans="1:18" x14ac:dyDescent="0.25">
      <c r="A252" s="30" t="s">
        <v>538</v>
      </c>
      <c r="B252" s="29" t="s">
        <v>539</v>
      </c>
      <c r="C252" s="13">
        <v>2011.9</v>
      </c>
      <c r="D252" s="26">
        <v>2303.6</v>
      </c>
      <c r="E252" s="26">
        <v>2265.1</v>
      </c>
      <c r="F252" s="13">
        <v>291.69999999999982</v>
      </c>
      <c r="G252" s="26">
        <v>-38.6</v>
      </c>
      <c r="H252" s="27">
        <v>1.4</v>
      </c>
      <c r="I252" s="26">
        <v>-0.2</v>
      </c>
      <c r="J252" s="26">
        <v>459.5</v>
      </c>
      <c r="K252" s="26">
        <v>571.6</v>
      </c>
      <c r="L252" s="26">
        <v>684.5</v>
      </c>
      <c r="M252" s="26">
        <v>2.2000000000000002</v>
      </c>
      <c r="N252" s="26">
        <v>1.8</v>
      </c>
      <c r="O252" t="s">
        <v>540</v>
      </c>
      <c r="P252" s="28"/>
      <c r="Q252" s="28"/>
      <c r="R252" s="28"/>
    </row>
    <row r="253" spans="1:18" x14ac:dyDescent="0.25">
      <c r="A253" s="30" t="s">
        <v>541</v>
      </c>
      <c r="B253" s="29" t="s">
        <v>542</v>
      </c>
      <c r="C253" s="13">
        <v>904.4</v>
      </c>
      <c r="D253" s="26">
        <v>1240.5</v>
      </c>
      <c r="E253" s="26">
        <v>1306.8</v>
      </c>
      <c r="F253" s="13">
        <v>336.1</v>
      </c>
      <c r="G253" s="26">
        <v>66.2</v>
      </c>
      <c r="H253" s="27">
        <v>3.2</v>
      </c>
      <c r="I253" s="26">
        <v>0.5</v>
      </c>
      <c r="J253" s="26">
        <v>212.9</v>
      </c>
      <c r="K253" s="26">
        <v>308.89999999999998</v>
      </c>
      <c r="L253" s="26">
        <v>377.3</v>
      </c>
      <c r="M253" s="26">
        <v>3.8</v>
      </c>
      <c r="N253" s="26">
        <v>2</v>
      </c>
      <c r="O253" s="7"/>
      <c r="P253" s="28"/>
      <c r="Q253" s="28"/>
      <c r="R253" s="28"/>
    </row>
    <row r="254" spans="1:18" x14ac:dyDescent="0.25">
      <c r="A254" s="30" t="s">
        <v>543</v>
      </c>
      <c r="B254" s="29" t="s">
        <v>544</v>
      </c>
      <c r="C254" s="13">
        <v>846.8</v>
      </c>
      <c r="D254" s="26">
        <v>749.7</v>
      </c>
      <c r="E254" s="26">
        <v>646.4</v>
      </c>
      <c r="F254" s="13">
        <v>-97.099999999999909</v>
      </c>
      <c r="G254" s="26">
        <v>-103.3</v>
      </c>
      <c r="H254" s="27">
        <v>-1.2</v>
      </c>
      <c r="I254" s="26">
        <v>-1.5</v>
      </c>
      <c r="J254" s="26">
        <v>200</v>
      </c>
      <c r="K254" s="26">
        <v>216.2</v>
      </c>
      <c r="L254" s="26">
        <v>254</v>
      </c>
      <c r="M254" s="26">
        <v>0.8</v>
      </c>
      <c r="N254" s="26">
        <v>1.6</v>
      </c>
      <c r="O254" s="7"/>
      <c r="P254" s="28"/>
      <c r="Q254" s="28"/>
      <c r="R254" s="28"/>
    </row>
    <row r="255" spans="1:18" x14ac:dyDescent="0.25">
      <c r="A255" s="30" t="s">
        <v>545</v>
      </c>
      <c r="B255" s="29" t="s">
        <v>546</v>
      </c>
      <c r="C255" s="13">
        <v>16.2</v>
      </c>
      <c r="D255" s="26">
        <v>16</v>
      </c>
      <c r="E255" s="26">
        <v>19.5</v>
      </c>
      <c r="F255" s="13">
        <v>-0.19999999999999929</v>
      </c>
      <c r="G255" s="26">
        <v>3.5</v>
      </c>
      <c r="H255" s="27">
        <v>-0.1</v>
      </c>
      <c r="I255" s="26">
        <v>2</v>
      </c>
      <c r="J255" s="26">
        <v>5.4</v>
      </c>
      <c r="K255" s="26">
        <v>4.0999999999999996</v>
      </c>
      <c r="L255" s="26">
        <v>4.5</v>
      </c>
      <c r="M255" s="26">
        <v>-2.7</v>
      </c>
      <c r="N255" s="26">
        <v>0.9</v>
      </c>
      <c r="O255" s="7"/>
      <c r="P255" s="28"/>
      <c r="Q255" s="28"/>
      <c r="R255" s="28"/>
    </row>
    <row r="256" spans="1:18" x14ac:dyDescent="0.25">
      <c r="A256" s="30" t="s">
        <v>547</v>
      </c>
      <c r="B256" s="29" t="s">
        <v>548</v>
      </c>
      <c r="C256" s="13">
        <v>71.900000000000006</v>
      </c>
      <c r="D256" s="26">
        <v>73.2</v>
      </c>
      <c r="E256" s="26">
        <v>58.4</v>
      </c>
      <c r="F256" s="13">
        <v>1.2999999999999972</v>
      </c>
      <c r="G256" s="26">
        <v>-14.8</v>
      </c>
      <c r="H256" s="27">
        <v>0.2</v>
      </c>
      <c r="I256" s="26">
        <v>-2.2000000000000002</v>
      </c>
      <c r="J256" s="26">
        <v>14</v>
      </c>
      <c r="K256" s="26">
        <v>15.1</v>
      </c>
      <c r="L256" s="26">
        <v>17</v>
      </c>
      <c r="M256" s="26">
        <v>0.7</v>
      </c>
      <c r="N256" s="26">
        <v>1.2</v>
      </c>
      <c r="O256" s="7"/>
      <c r="P256" s="28"/>
      <c r="Q256" s="28"/>
      <c r="R256" s="28"/>
    </row>
    <row r="257" spans="1:18" x14ac:dyDescent="0.25">
      <c r="A257" s="30" t="s">
        <v>549</v>
      </c>
      <c r="B257" s="29" t="s">
        <v>550</v>
      </c>
      <c r="C257" s="13">
        <v>41.1</v>
      </c>
      <c r="D257" s="26">
        <v>56.5</v>
      </c>
      <c r="E257" s="26">
        <v>51.6</v>
      </c>
      <c r="F257" s="13">
        <v>15.399999999999999</v>
      </c>
      <c r="G257" s="26">
        <v>-4.9000000000000004</v>
      </c>
      <c r="H257" s="27">
        <v>3.2</v>
      </c>
      <c r="I257" s="26">
        <v>-0.9</v>
      </c>
      <c r="J257" s="26">
        <v>7.5</v>
      </c>
      <c r="K257" s="26">
        <v>9.6999999999999993</v>
      </c>
      <c r="L257" s="26">
        <v>11</v>
      </c>
      <c r="M257" s="26">
        <v>2.6</v>
      </c>
      <c r="N257" s="26">
        <v>1.3</v>
      </c>
      <c r="O257" s="7"/>
      <c r="P257" s="28"/>
      <c r="Q257" s="28"/>
      <c r="R257" s="28"/>
    </row>
    <row r="258" spans="1:18" x14ac:dyDescent="0.25">
      <c r="A258" s="30" t="s">
        <v>551</v>
      </c>
      <c r="B258" s="29" t="s">
        <v>552</v>
      </c>
      <c r="C258" s="13">
        <v>131.5</v>
      </c>
      <c r="D258" s="26">
        <v>167.7</v>
      </c>
      <c r="E258" s="26">
        <v>182.3</v>
      </c>
      <c r="F258" s="13">
        <v>36.199999999999989</v>
      </c>
      <c r="G258" s="26">
        <v>14.6</v>
      </c>
      <c r="H258" s="27">
        <v>2.5</v>
      </c>
      <c r="I258" s="26">
        <v>0.8</v>
      </c>
      <c r="J258" s="26">
        <v>19.8</v>
      </c>
      <c r="K258" s="26">
        <v>23.8</v>
      </c>
      <c r="L258" s="26">
        <v>29.8</v>
      </c>
      <c r="M258" s="26">
        <v>1.9</v>
      </c>
      <c r="N258" s="26">
        <v>2.2999999999999998</v>
      </c>
      <c r="O258" s="7"/>
      <c r="P258" s="28"/>
      <c r="Q258" s="28"/>
      <c r="R258" s="28"/>
    </row>
    <row r="259" spans="1:18" x14ac:dyDescent="0.25">
      <c r="A259" s="24" t="s">
        <v>32</v>
      </c>
      <c r="B259" s="29" t="s">
        <v>32</v>
      </c>
      <c r="C259" s="21"/>
      <c r="D259" s="26"/>
      <c r="E259" s="26"/>
      <c r="F259" s="13"/>
      <c r="G259" s="26"/>
      <c r="H259" s="13"/>
      <c r="I259" s="26"/>
      <c r="J259" s="26"/>
      <c r="K259" s="26"/>
      <c r="L259" s="26"/>
      <c r="M259" s="26"/>
      <c r="N259" s="26"/>
      <c r="P259" s="28"/>
      <c r="Q259" s="28"/>
      <c r="R259" s="28"/>
    </row>
    <row r="260" spans="1:18" ht="15.75" thickBot="1" x14ac:dyDescent="0.3">
      <c r="A260" s="24" t="s">
        <v>553</v>
      </c>
      <c r="B260" s="29" t="s">
        <v>32</v>
      </c>
      <c r="C260" s="13">
        <v>8995.2999999999993</v>
      </c>
      <c r="D260" s="26">
        <v>8782.2999999999993</v>
      </c>
      <c r="E260" s="26">
        <v>8454.1</v>
      </c>
      <c r="F260" s="13">
        <v>-213</v>
      </c>
      <c r="G260" s="26">
        <v>-328.2</v>
      </c>
      <c r="H260" s="27">
        <v>-0.2</v>
      </c>
      <c r="I260" s="26">
        <v>-0.4</v>
      </c>
      <c r="J260" s="26"/>
      <c r="K260" s="26"/>
      <c r="L260" s="26"/>
      <c r="M260" s="26">
        <v>0</v>
      </c>
      <c r="N260" s="26">
        <v>0</v>
      </c>
      <c r="O260" s="7"/>
      <c r="P260" s="28"/>
      <c r="Q260" s="28"/>
      <c r="R260" s="28"/>
    </row>
    <row r="261" spans="1:18" ht="15.6" customHeight="1" x14ac:dyDescent="0.25">
      <c r="A261" s="128" t="s">
        <v>554</v>
      </c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P261" s="28"/>
      <c r="Q261" s="28"/>
      <c r="R261" s="28"/>
    </row>
    <row r="262" spans="1:18" ht="27" customHeight="1" x14ac:dyDescent="0.25">
      <c r="A262" s="129" t="s">
        <v>555</v>
      </c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P262" s="28"/>
      <c r="Q262" s="28"/>
      <c r="R262" s="28"/>
    </row>
    <row r="263" spans="1:18" x14ac:dyDescent="0.25">
      <c r="A263" s="130" t="s">
        <v>556</v>
      </c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P263" s="28"/>
      <c r="Q263" s="28"/>
      <c r="R263" s="28"/>
    </row>
    <row r="264" spans="1:18" ht="30" customHeight="1" x14ac:dyDescent="0.25">
      <c r="A264" s="129" t="s">
        <v>557</v>
      </c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</row>
    <row r="265" spans="1:18" x14ac:dyDescent="0.25">
      <c r="A265" s="130" t="s">
        <v>558</v>
      </c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</row>
    <row r="266" spans="1:18" ht="15" customHeight="1" x14ac:dyDescent="0.25">
      <c r="A266" s="37" t="s">
        <v>559</v>
      </c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</row>
    <row r="267" spans="1:18" ht="15" customHeight="1" x14ac:dyDescent="0.25">
      <c r="A267" s="127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</row>
    <row r="268" spans="1:18" x14ac:dyDescent="0.25">
      <c r="A268" s="125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</row>
    <row r="269" spans="1:18" x14ac:dyDescent="0.25">
      <c r="A269" s="127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</row>
    <row r="270" spans="1:18" x14ac:dyDescent="0.25">
      <c r="A270" s="127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CC1A-76D3-4456-ADC0-C0E7AAD816CB}">
  <sheetPr>
    <pageSetUpPr fitToPage="1"/>
  </sheetPr>
  <dimension ref="A1:BA168"/>
  <sheetViews>
    <sheetView workbookViewId="0">
      <selection activeCell="A8" sqref="A8"/>
    </sheetView>
  </sheetViews>
  <sheetFormatPr defaultColWidth="9.140625" defaultRowHeight="12" customHeight="1" x14ac:dyDescent="0.25"/>
  <cols>
    <col min="1" max="1" width="9.140625" style="58"/>
    <col min="2" max="2" width="51.7109375" style="58" customWidth="1"/>
    <col min="3" max="53" width="9.7109375" style="70" customWidth="1"/>
    <col min="54" max="16384" width="9.140625" style="58"/>
  </cols>
  <sheetData>
    <row r="1" spans="1:53" ht="12" customHeight="1" x14ac:dyDescent="0.25">
      <c r="C1" s="70">
        <f>COLUMN()</f>
        <v>3</v>
      </c>
      <c r="D1" s="70">
        <f>COLUMN()</f>
        <v>4</v>
      </c>
      <c r="E1" s="70">
        <f>COLUMN()</f>
        <v>5</v>
      </c>
      <c r="F1" s="70">
        <f>COLUMN()</f>
        <v>6</v>
      </c>
      <c r="G1" s="70">
        <f>COLUMN()</f>
        <v>7</v>
      </c>
      <c r="H1" s="70">
        <f>COLUMN()</f>
        <v>8</v>
      </c>
      <c r="I1" s="70">
        <f>COLUMN()</f>
        <v>9</v>
      </c>
      <c r="J1" s="70">
        <f>COLUMN()</f>
        <v>10</v>
      </c>
      <c r="K1" s="70">
        <f>COLUMN()</f>
        <v>11</v>
      </c>
      <c r="L1" s="70">
        <f>COLUMN()</f>
        <v>12</v>
      </c>
      <c r="M1" s="70">
        <f>COLUMN()</f>
        <v>13</v>
      </c>
      <c r="N1" s="70">
        <f>COLUMN()</f>
        <v>14</v>
      </c>
      <c r="O1" s="70">
        <f>COLUMN()</f>
        <v>15</v>
      </c>
      <c r="P1" s="70">
        <f>COLUMN()</f>
        <v>16</v>
      </c>
      <c r="Q1" s="70">
        <f>COLUMN()</f>
        <v>17</v>
      </c>
      <c r="R1" s="70">
        <f>COLUMN()</f>
        <v>18</v>
      </c>
      <c r="S1" s="70">
        <f>COLUMN()</f>
        <v>19</v>
      </c>
      <c r="T1" s="70">
        <f>COLUMN()</f>
        <v>20</v>
      </c>
      <c r="U1" s="70">
        <f>COLUMN()</f>
        <v>21</v>
      </c>
      <c r="V1" s="70">
        <f>COLUMN()</f>
        <v>22</v>
      </c>
      <c r="W1" s="70">
        <f>COLUMN()</f>
        <v>23</v>
      </c>
      <c r="X1" s="70">
        <f>COLUMN()</f>
        <v>24</v>
      </c>
      <c r="Y1" s="70">
        <f>COLUMN()</f>
        <v>25</v>
      </c>
      <c r="Z1" s="70">
        <f>COLUMN()</f>
        <v>26</v>
      </c>
      <c r="AA1" s="70">
        <f>COLUMN()</f>
        <v>27</v>
      </c>
      <c r="AB1" s="70">
        <f>COLUMN()</f>
        <v>28</v>
      </c>
      <c r="AC1" s="70">
        <f>COLUMN()</f>
        <v>29</v>
      </c>
      <c r="AD1" s="70">
        <f>COLUMN()</f>
        <v>30</v>
      </c>
      <c r="AE1" s="70">
        <f>COLUMN()</f>
        <v>31</v>
      </c>
      <c r="AF1" s="70">
        <f>COLUMN()</f>
        <v>32</v>
      </c>
      <c r="AG1" s="70">
        <f>COLUMN()</f>
        <v>33</v>
      </c>
      <c r="AH1" s="70">
        <f>COLUMN()</f>
        <v>34</v>
      </c>
      <c r="AI1" s="70">
        <f>COLUMN()</f>
        <v>35</v>
      </c>
      <c r="AJ1" s="70">
        <f>COLUMN()</f>
        <v>36</v>
      </c>
      <c r="AK1" s="70">
        <f>COLUMN()</f>
        <v>37</v>
      </c>
      <c r="AL1" s="70">
        <f>COLUMN()</f>
        <v>38</v>
      </c>
      <c r="AM1" s="70">
        <f>COLUMN()</f>
        <v>39</v>
      </c>
      <c r="AN1" s="70">
        <f>COLUMN()</f>
        <v>40</v>
      </c>
      <c r="AO1" s="70">
        <f>COLUMN()</f>
        <v>41</v>
      </c>
      <c r="AP1" s="70">
        <f>COLUMN()</f>
        <v>42</v>
      </c>
      <c r="AQ1" s="70">
        <f>COLUMN()</f>
        <v>43</v>
      </c>
      <c r="AR1" s="70">
        <f>COLUMN()</f>
        <v>44</v>
      </c>
      <c r="AS1" s="70">
        <f>COLUMN()</f>
        <v>45</v>
      </c>
      <c r="AT1" s="70">
        <f>COLUMN()</f>
        <v>46</v>
      </c>
      <c r="AU1" s="70">
        <f>COLUMN()</f>
        <v>47</v>
      </c>
      <c r="AV1" s="70">
        <f>COLUMN()</f>
        <v>48</v>
      </c>
      <c r="AW1" s="70">
        <f>COLUMN()</f>
        <v>49</v>
      </c>
      <c r="AX1" s="70">
        <f>COLUMN()</f>
        <v>50</v>
      </c>
      <c r="AY1" s="70">
        <f>COLUMN()</f>
        <v>51</v>
      </c>
      <c r="AZ1" s="70">
        <f>COLUMN()</f>
        <v>52</v>
      </c>
      <c r="BA1" s="70">
        <f>COLUMN()</f>
        <v>53</v>
      </c>
    </row>
    <row r="2" spans="1:53" ht="12" customHeight="1" x14ac:dyDescent="0.25">
      <c r="B2" s="56" t="s">
        <v>574</v>
      </c>
      <c r="C2" s="57">
        <v>2000</v>
      </c>
      <c r="D2" s="57">
        <v>2001</v>
      </c>
      <c r="E2" s="57">
        <v>2002</v>
      </c>
      <c r="F2" s="57">
        <v>2003</v>
      </c>
      <c r="G2" s="57">
        <v>2004</v>
      </c>
      <c r="H2" s="57">
        <v>2005</v>
      </c>
      <c r="I2" s="57">
        <v>2006</v>
      </c>
      <c r="J2" s="57">
        <v>2007</v>
      </c>
      <c r="K2" s="57">
        <v>2008</v>
      </c>
      <c r="L2" s="57">
        <v>2009</v>
      </c>
      <c r="M2" s="57">
        <v>2010</v>
      </c>
      <c r="N2" s="57">
        <v>2011</v>
      </c>
      <c r="O2" s="57">
        <v>2012</v>
      </c>
      <c r="P2" s="57">
        <v>2013</v>
      </c>
      <c r="Q2" s="57">
        <v>2014</v>
      </c>
      <c r="R2" s="57">
        <v>2015</v>
      </c>
      <c r="S2" s="57">
        <v>2016</v>
      </c>
      <c r="T2" s="57">
        <v>2017</v>
      </c>
      <c r="U2" s="57">
        <v>2018</v>
      </c>
      <c r="V2" s="57">
        <v>2019</v>
      </c>
      <c r="W2" s="57">
        <v>2020</v>
      </c>
      <c r="X2" s="57">
        <v>2021</v>
      </c>
      <c r="Y2" s="57">
        <v>2022</v>
      </c>
      <c r="Z2" s="57">
        <v>2023</v>
      </c>
      <c r="AA2" s="57">
        <v>2024</v>
      </c>
      <c r="AB2" s="57">
        <v>2025</v>
      </c>
      <c r="AC2" s="57">
        <v>2026</v>
      </c>
      <c r="AD2" s="57">
        <v>2027</v>
      </c>
      <c r="AE2" s="57">
        <v>2028</v>
      </c>
      <c r="AF2" s="57">
        <v>2029</v>
      </c>
      <c r="AG2" s="57">
        <v>2030</v>
      </c>
      <c r="AH2" s="57">
        <v>2031</v>
      </c>
      <c r="AI2" s="57">
        <v>2032</v>
      </c>
      <c r="AJ2" s="57">
        <v>2033</v>
      </c>
      <c r="AK2" s="57">
        <v>2034</v>
      </c>
      <c r="AL2" s="57">
        <v>2035</v>
      </c>
      <c r="AM2" s="57">
        <v>2036</v>
      </c>
      <c r="AN2" s="57">
        <v>2037</v>
      </c>
      <c r="AO2" s="57">
        <v>2038</v>
      </c>
      <c r="AP2" s="57">
        <v>2039</v>
      </c>
      <c r="AQ2" s="57">
        <v>2040</v>
      </c>
      <c r="AR2" s="57">
        <v>2041</v>
      </c>
      <c r="AS2" s="57">
        <v>2042</v>
      </c>
      <c r="AT2" s="57">
        <v>2043</v>
      </c>
      <c r="AU2" s="57">
        <v>2044</v>
      </c>
      <c r="AV2" s="57">
        <v>2045</v>
      </c>
      <c r="AW2" s="57">
        <v>2046</v>
      </c>
      <c r="AX2" s="57">
        <v>2047</v>
      </c>
      <c r="AY2" s="57">
        <v>2048</v>
      </c>
      <c r="AZ2" s="57">
        <v>2049</v>
      </c>
      <c r="BA2" s="57">
        <v>2050</v>
      </c>
    </row>
    <row r="3" spans="1:53" ht="12" customHeight="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</row>
    <row r="4" spans="1:53" ht="12" customHeight="1" x14ac:dyDescent="0.25">
      <c r="A4" s="58" t="s">
        <v>572</v>
      </c>
      <c r="B4" s="61" t="s">
        <v>575</v>
      </c>
      <c r="C4" s="62">
        <v>1770291.3888664683</v>
      </c>
      <c r="D4" s="62">
        <v>1767800.2923641377</v>
      </c>
      <c r="E4" s="62">
        <v>1743022.2959544247</v>
      </c>
      <c r="F4" s="62">
        <v>1716581.480673471</v>
      </c>
      <c r="G4" s="62">
        <v>1734191.2652920503</v>
      </c>
      <c r="H4" s="62">
        <v>1739628.8776960722</v>
      </c>
      <c r="I4" s="62">
        <v>1799217.0834590464</v>
      </c>
      <c r="J4" s="62">
        <v>1854333.5433162721</v>
      </c>
      <c r="K4" s="62">
        <v>1798073.1945948249</v>
      </c>
      <c r="L4" s="62">
        <v>1563922.3191170832</v>
      </c>
      <c r="M4" s="62">
        <v>1673331.4344400247</v>
      </c>
      <c r="N4" s="62">
        <v>1738100.3593565312</v>
      </c>
      <c r="O4" s="62">
        <v>1705831.1054121123</v>
      </c>
      <c r="P4" s="62">
        <v>1708629.6849166593</v>
      </c>
      <c r="Q4" s="62">
        <v>1763414.4754551039</v>
      </c>
      <c r="R4" s="62">
        <v>1815316.0694644121</v>
      </c>
      <c r="S4" s="62">
        <v>1851441.2906924805</v>
      </c>
      <c r="T4" s="62">
        <v>1892457.2922619684</v>
      </c>
      <c r="U4" s="62">
        <v>1936161.7650161199</v>
      </c>
      <c r="V4" s="62">
        <v>1974263.7951948959</v>
      </c>
      <c r="W4" s="62">
        <v>2007097.6900132918</v>
      </c>
      <c r="X4" s="62">
        <v>2036024.2516054127</v>
      </c>
      <c r="Y4" s="62">
        <v>2062757.0452238927</v>
      </c>
      <c r="Z4" s="62">
        <v>2087886.093928532</v>
      </c>
      <c r="AA4" s="62">
        <v>2111688.7569216215</v>
      </c>
      <c r="AB4" s="62">
        <v>2134639.3277597115</v>
      </c>
      <c r="AC4" s="62">
        <v>2157872.2179050571</v>
      </c>
      <c r="AD4" s="62">
        <v>2181365.5211629183</v>
      </c>
      <c r="AE4" s="62">
        <v>2205175.0739673954</v>
      </c>
      <c r="AF4" s="62">
        <v>2229201.7332529877</v>
      </c>
      <c r="AG4" s="62">
        <v>2253392.0289906207</v>
      </c>
      <c r="AH4" s="62">
        <v>2277626.9692933764</v>
      </c>
      <c r="AI4" s="62">
        <v>2302022.5850102566</v>
      </c>
      <c r="AJ4" s="62">
        <v>2326824.4700738057</v>
      </c>
      <c r="AK4" s="62">
        <v>2352102.2986175288</v>
      </c>
      <c r="AL4" s="62">
        <v>2377879.1228791224</v>
      </c>
      <c r="AM4" s="62">
        <v>2404533.0905365832</v>
      </c>
      <c r="AN4" s="62">
        <v>2432184.1557865292</v>
      </c>
      <c r="AO4" s="62">
        <v>2460632.8179409332</v>
      </c>
      <c r="AP4" s="62">
        <v>2489809.211036426</v>
      </c>
      <c r="AQ4" s="62">
        <v>2519845.8271534662</v>
      </c>
      <c r="AR4" s="62">
        <v>2550670.4555652924</v>
      </c>
      <c r="AS4" s="62">
        <v>2582275.2352165086</v>
      </c>
      <c r="AT4" s="62">
        <v>2614739.9143694583</v>
      </c>
      <c r="AU4" s="62">
        <v>2648094.040964535</v>
      </c>
      <c r="AV4" s="62">
        <v>2682682.2350231954</v>
      </c>
      <c r="AW4" s="62">
        <v>2718072.139215922</v>
      </c>
      <c r="AX4" s="62">
        <v>2754163.4050302901</v>
      </c>
      <c r="AY4" s="62">
        <v>2790739.7676250292</v>
      </c>
      <c r="AZ4" s="62">
        <v>2827811.8315087007</v>
      </c>
      <c r="BA4" s="62">
        <v>2865476.0259032319</v>
      </c>
    </row>
    <row r="5" spans="1:53" ht="12" customHeight="1" x14ac:dyDescent="0.25">
      <c r="A5" s="58" t="s">
        <v>163</v>
      </c>
      <c r="B5" s="63" t="s">
        <v>576</v>
      </c>
      <c r="C5" s="64">
        <v>54397.466161239776</v>
      </c>
      <c r="D5" s="64">
        <v>51046.787344937249</v>
      </c>
      <c r="E5" s="64">
        <v>48151.844042369223</v>
      </c>
      <c r="F5" s="64">
        <v>47513.164001273515</v>
      </c>
      <c r="G5" s="64">
        <v>52828.476794050148</v>
      </c>
      <c r="H5" s="64">
        <v>55196.40100909138</v>
      </c>
      <c r="I5" s="64">
        <v>59781.474611261627</v>
      </c>
      <c r="J5" s="64">
        <v>65914.033259020449</v>
      </c>
      <c r="K5" s="64">
        <v>59974.756231670253</v>
      </c>
      <c r="L5" s="64">
        <v>34473.155297790552</v>
      </c>
      <c r="M5" s="64">
        <v>39822.149078963244</v>
      </c>
      <c r="N5" s="64">
        <v>44274.303732687695</v>
      </c>
      <c r="O5" s="64">
        <v>41360.478237016287</v>
      </c>
      <c r="P5" s="64">
        <v>40466.781094639729</v>
      </c>
      <c r="Q5" s="64">
        <v>42148.432000206383</v>
      </c>
      <c r="R5" s="64">
        <v>42130.370628106539</v>
      </c>
      <c r="S5" s="64">
        <v>40761.275853098516</v>
      </c>
      <c r="T5" s="64">
        <v>40582.747375092149</v>
      </c>
      <c r="U5" s="64">
        <v>40726.302047633726</v>
      </c>
      <c r="V5" s="64">
        <v>40946.498706330553</v>
      </c>
      <c r="W5" s="64">
        <v>41180.572052751653</v>
      </c>
      <c r="X5" s="64">
        <v>41372.027631473087</v>
      </c>
      <c r="Y5" s="64">
        <v>41522.357611475549</v>
      </c>
      <c r="Z5" s="64">
        <v>41648.777591433769</v>
      </c>
      <c r="AA5" s="64">
        <v>41762.127855532031</v>
      </c>
      <c r="AB5" s="64">
        <v>41885.025125119406</v>
      </c>
      <c r="AC5" s="64">
        <v>42052.186540222174</v>
      </c>
      <c r="AD5" s="64">
        <v>42251.230450361356</v>
      </c>
      <c r="AE5" s="64">
        <v>42475.703561282833</v>
      </c>
      <c r="AF5" s="64">
        <v>42716.07389224261</v>
      </c>
      <c r="AG5" s="64">
        <v>42964.369798567815</v>
      </c>
      <c r="AH5" s="64">
        <v>43222.619118179682</v>
      </c>
      <c r="AI5" s="64">
        <v>43498.639278638482</v>
      </c>
      <c r="AJ5" s="64">
        <v>43792.250692770052</v>
      </c>
      <c r="AK5" s="64">
        <v>44097.532740863608</v>
      </c>
      <c r="AL5" s="64">
        <v>44407.829761590583</v>
      </c>
      <c r="AM5" s="64">
        <v>44732.172314880299</v>
      </c>
      <c r="AN5" s="64">
        <v>45075.786870011638</v>
      </c>
      <c r="AO5" s="64">
        <v>45434.342078769419</v>
      </c>
      <c r="AP5" s="64">
        <v>45805.73189345561</v>
      </c>
      <c r="AQ5" s="64">
        <v>46191.92696515868</v>
      </c>
      <c r="AR5" s="64">
        <v>46591.529974020392</v>
      </c>
      <c r="AS5" s="64">
        <v>47005.752710487512</v>
      </c>
      <c r="AT5" s="64">
        <v>47435.175711175572</v>
      </c>
      <c r="AU5" s="64">
        <v>47878.248782755545</v>
      </c>
      <c r="AV5" s="64">
        <v>48338.287493380616</v>
      </c>
      <c r="AW5" s="64">
        <v>48806.720735594223</v>
      </c>
      <c r="AX5" s="64">
        <v>49283.665114178126</v>
      </c>
      <c r="AY5" s="64">
        <v>49767.921639842098</v>
      </c>
      <c r="AZ5" s="64">
        <v>50261.057598301923</v>
      </c>
      <c r="BA5" s="64">
        <v>50766.701346478236</v>
      </c>
    </row>
    <row r="6" spans="1:53" ht="12" customHeight="1" x14ac:dyDescent="0.25">
      <c r="A6" s="58" t="s">
        <v>168</v>
      </c>
      <c r="B6" s="65" t="s">
        <v>577</v>
      </c>
      <c r="C6" s="66">
        <v>20629.520596608658</v>
      </c>
      <c r="D6" s="66">
        <v>19662.66147922253</v>
      </c>
      <c r="E6" s="66">
        <v>18508.154320801346</v>
      </c>
      <c r="F6" s="66">
        <v>18375.80353564088</v>
      </c>
      <c r="G6" s="66">
        <v>20089.071458272265</v>
      </c>
      <c r="H6" s="66">
        <v>20918.279625612697</v>
      </c>
      <c r="I6" s="66">
        <v>22962.441648047185</v>
      </c>
      <c r="J6" s="66">
        <v>25144.322895208534</v>
      </c>
      <c r="K6" s="66">
        <v>23033.17776261476</v>
      </c>
      <c r="L6" s="66">
        <v>18782.486659951486</v>
      </c>
      <c r="M6" s="66">
        <v>22289.450921036751</v>
      </c>
      <c r="N6" s="66">
        <v>23398.860715549243</v>
      </c>
      <c r="O6" s="66">
        <v>22952.994330607442</v>
      </c>
      <c r="P6" s="66">
        <v>21631.638254430349</v>
      </c>
      <c r="Q6" s="66">
        <v>22454.535156451366</v>
      </c>
      <c r="R6" s="66">
        <v>24286.8397775126</v>
      </c>
      <c r="S6" s="66">
        <v>25200.898238401791</v>
      </c>
      <c r="T6" s="66">
        <v>25697.071385747455</v>
      </c>
      <c r="U6" s="66">
        <v>26025.838036678564</v>
      </c>
      <c r="V6" s="66">
        <v>26277.725543365559</v>
      </c>
      <c r="W6" s="66">
        <v>26476.591025083297</v>
      </c>
      <c r="X6" s="66">
        <v>26740.50193877138</v>
      </c>
      <c r="Y6" s="66">
        <v>26981.988843386858</v>
      </c>
      <c r="Z6" s="66">
        <v>27202.322374856885</v>
      </c>
      <c r="AA6" s="66">
        <v>27404.922701236392</v>
      </c>
      <c r="AB6" s="66">
        <v>27596.235467063554</v>
      </c>
      <c r="AC6" s="66">
        <v>27790.339957221153</v>
      </c>
      <c r="AD6" s="66">
        <v>27986.655912690974</v>
      </c>
      <c r="AE6" s="66">
        <v>28188.666507693539</v>
      </c>
      <c r="AF6" s="66">
        <v>28396.702291150941</v>
      </c>
      <c r="AG6" s="66">
        <v>28612.186144132218</v>
      </c>
      <c r="AH6" s="66">
        <v>28835.379325928785</v>
      </c>
      <c r="AI6" s="66">
        <v>29065.959398590421</v>
      </c>
      <c r="AJ6" s="66">
        <v>29306.068967536237</v>
      </c>
      <c r="AK6" s="66">
        <v>29555.028141654489</v>
      </c>
      <c r="AL6" s="66">
        <v>29812.004128965633</v>
      </c>
      <c r="AM6" s="66">
        <v>30084.411868265797</v>
      </c>
      <c r="AN6" s="66">
        <v>30373.458194377235</v>
      </c>
      <c r="AO6" s="66">
        <v>30674.309008726857</v>
      </c>
      <c r="AP6" s="66">
        <v>30984.252208521149</v>
      </c>
      <c r="AQ6" s="66">
        <v>31304.403351758134</v>
      </c>
      <c r="AR6" s="66">
        <v>31634.650819834642</v>
      </c>
      <c r="AS6" s="66">
        <v>31976.532858701525</v>
      </c>
      <c r="AT6" s="66">
        <v>32330.100868002191</v>
      </c>
      <c r="AU6" s="66">
        <v>32693.796183020073</v>
      </c>
      <c r="AV6" s="66">
        <v>33069.776356485148</v>
      </c>
      <c r="AW6" s="66">
        <v>33450.564063201469</v>
      </c>
      <c r="AX6" s="66">
        <v>33837.44812255523</v>
      </c>
      <c r="AY6" s="66">
        <v>34230.291450177145</v>
      </c>
      <c r="AZ6" s="66">
        <v>34631.119955313872</v>
      </c>
      <c r="BA6" s="66">
        <v>35043.136290167538</v>
      </c>
    </row>
    <row r="7" spans="1:53" ht="12" customHeight="1" x14ac:dyDescent="0.25">
      <c r="A7" s="58" t="s">
        <v>126</v>
      </c>
      <c r="B7" s="65" t="s">
        <v>578</v>
      </c>
      <c r="C7" s="66">
        <v>205632.54052442004</v>
      </c>
      <c r="D7" s="66">
        <v>213239.87361063279</v>
      </c>
      <c r="E7" s="66">
        <v>217881.38503619836</v>
      </c>
      <c r="F7" s="66">
        <v>214688.49135853886</v>
      </c>
      <c r="G7" s="66">
        <v>209043.59901123479</v>
      </c>
      <c r="H7" s="66">
        <v>214187.04664683438</v>
      </c>
      <c r="I7" s="66">
        <v>217361.22266986308</v>
      </c>
      <c r="J7" s="66">
        <v>222050.06519816216</v>
      </c>
      <c r="K7" s="66">
        <v>221181.86982197239</v>
      </c>
      <c r="L7" s="66">
        <v>211040.89490886909</v>
      </c>
      <c r="M7" s="66">
        <v>224217.79885043445</v>
      </c>
      <c r="N7" s="66">
        <v>227175.50214538618</v>
      </c>
      <c r="O7" s="66">
        <v>223424.00917680658</v>
      </c>
      <c r="P7" s="66">
        <v>221788.34906461631</v>
      </c>
      <c r="Q7" s="66">
        <v>227411.95593795786</v>
      </c>
      <c r="R7" s="66">
        <v>240638.97897833015</v>
      </c>
      <c r="S7" s="66">
        <v>246306.42248857266</v>
      </c>
      <c r="T7" s="66">
        <v>251608.99452653792</v>
      </c>
      <c r="U7" s="66">
        <v>256963.94641120743</v>
      </c>
      <c r="V7" s="66">
        <v>261476.37225982465</v>
      </c>
      <c r="W7" s="66">
        <v>265396.98375387408</v>
      </c>
      <c r="X7" s="66">
        <v>268847.82524389873</v>
      </c>
      <c r="Y7" s="66">
        <v>272012.92183046561</v>
      </c>
      <c r="Z7" s="66">
        <v>275006.40346409671</v>
      </c>
      <c r="AA7" s="66">
        <v>277860.36008280003</v>
      </c>
      <c r="AB7" s="66">
        <v>280663.99555887911</v>
      </c>
      <c r="AC7" s="66">
        <v>283627.56564599264</v>
      </c>
      <c r="AD7" s="66">
        <v>286726.93511463015</v>
      </c>
      <c r="AE7" s="66">
        <v>289949.28963041224</v>
      </c>
      <c r="AF7" s="66">
        <v>293254.61363074405</v>
      </c>
      <c r="AG7" s="66">
        <v>296618.6025277382</v>
      </c>
      <c r="AH7" s="66">
        <v>300043.14485417731</v>
      </c>
      <c r="AI7" s="66">
        <v>303550.79669353896</v>
      </c>
      <c r="AJ7" s="66">
        <v>307164.39823749359</v>
      </c>
      <c r="AK7" s="66">
        <v>310875.66429506865</v>
      </c>
      <c r="AL7" s="66">
        <v>314684.36686921027</v>
      </c>
      <c r="AM7" s="66">
        <v>318634.82082733896</v>
      </c>
      <c r="AN7" s="66">
        <v>322733.7179954435</v>
      </c>
      <c r="AO7" s="66">
        <v>326967.93198274681</v>
      </c>
      <c r="AP7" s="66">
        <v>331345.23277970892</v>
      </c>
      <c r="AQ7" s="66">
        <v>335894.38637274294</v>
      </c>
      <c r="AR7" s="66">
        <v>340615.27843055583</v>
      </c>
      <c r="AS7" s="66">
        <v>345496.26428693079</v>
      </c>
      <c r="AT7" s="66">
        <v>350543.62912807171</v>
      </c>
      <c r="AU7" s="66">
        <v>355763.33315448702</v>
      </c>
      <c r="AV7" s="66">
        <v>361204.98605885037</v>
      </c>
      <c r="AW7" s="66">
        <v>366822.06953095971</v>
      </c>
      <c r="AX7" s="66">
        <v>372591.73299443716</v>
      </c>
      <c r="AY7" s="66">
        <v>378468.30198526825</v>
      </c>
      <c r="AZ7" s="66">
        <v>384441.48280808469</v>
      </c>
      <c r="BA7" s="66">
        <v>390507.93869324506</v>
      </c>
    </row>
    <row r="8" spans="1:53" ht="12" customHeight="1" x14ac:dyDescent="0.25">
      <c r="A8" s="58" t="s">
        <v>654</v>
      </c>
      <c r="B8" s="65" t="s">
        <v>579</v>
      </c>
      <c r="C8" s="66">
        <v>86066.769425512772</v>
      </c>
      <c r="D8" s="66">
        <v>83657.091517404857</v>
      </c>
      <c r="E8" s="66">
        <v>84525.59633042432</v>
      </c>
      <c r="F8" s="66">
        <v>81383.925175754732</v>
      </c>
      <c r="G8" s="66">
        <v>80890.477412095497</v>
      </c>
      <c r="H8" s="66">
        <v>80658.378009170323</v>
      </c>
      <c r="I8" s="66">
        <v>83529.802107123236</v>
      </c>
      <c r="J8" s="66">
        <v>87826.423364306713</v>
      </c>
      <c r="K8" s="66">
        <v>82319.245000349911</v>
      </c>
      <c r="L8" s="66">
        <v>68542.992963376833</v>
      </c>
      <c r="M8" s="66">
        <v>66432.5</v>
      </c>
      <c r="N8" s="66">
        <v>67242.037347815771</v>
      </c>
      <c r="O8" s="66">
        <v>63770.755814562865</v>
      </c>
      <c r="P8" s="66">
        <v>62166.690923366587</v>
      </c>
      <c r="Q8" s="66">
        <v>64349.074492720589</v>
      </c>
      <c r="R8" s="66">
        <v>64615.98526307274</v>
      </c>
      <c r="S8" s="66">
        <v>65995.416305235936</v>
      </c>
      <c r="T8" s="66">
        <v>67056.115652937922</v>
      </c>
      <c r="U8" s="66">
        <v>68003.501631696083</v>
      </c>
      <c r="V8" s="66">
        <v>68790.286862288136</v>
      </c>
      <c r="W8" s="66">
        <v>69376.407836180224</v>
      </c>
      <c r="X8" s="66">
        <v>70064.144870431584</v>
      </c>
      <c r="Y8" s="66">
        <v>70693.570191924809</v>
      </c>
      <c r="Z8" s="66">
        <v>71288.752061620849</v>
      </c>
      <c r="AA8" s="66">
        <v>71868.815041054622</v>
      </c>
      <c r="AB8" s="66">
        <v>72466.400823167438</v>
      </c>
      <c r="AC8" s="66">
        <v>73129.435858581972</v>
      </c>
      <c r="AD8" s="66">
        <v>73840.004412544367</v>
      </c>
      <c r="AE8" s="66">
        <v>74586.758456817886</v>
      </c>
      <c r="AF8" s="66">
        <v>75356.035278305426</v>
      </c>
      <c r="AG8" s="66">
        <v>76133.728595073364</v>
      </c>
      <c r="AH8" s="66">
        <v>76918.159584082838</v>
      </c>
      <c r="AI8" s="66">
        <v>77721.170868554007</v>
      </c>
      <c r="AJ8" s="66">
        <v>78547.664578555021</v>
      </c>
      <c r="AK8" s="66">
        <v>79396.143803976156</v>
      </c>
      <c r="AL8" s="66">
        <v>80261.595574245555</v>
      </c>
      <c r="AM8" s="66">
        <v>81156.753542850318</v>
      </c>
      <c r="AN8" s="66">
        <v>82088.142494119995</v>
      </c>
      <c r="AO8" s="66">
        <v>83048.715710259479</v>
      </c>
      <c r="AP8" s="66">
        <v>84035.300753103991</v>
      </c>
      <c r="AQ8" s="66">
        <v>85049.763396065449</v>
      </c>
      <c r="AR8" s="66">
        <v>86093.979759437352</v>
      </c>
      <c r="AS8" s="66">
        <v>87170.443347756285</v>
      </c>
      <c r="AT8" s="66">
        <v>88278.371432708052</v>
      </c>
      <c r="AU8" s="66">
        <v>89415.586760665785</v>
      </c>
      <c r="AV8" s="66">
        <v>90591.524768509655</v>
      </c>
      <c r="AW8" s="66">
        <v>91789.178118195501</v>
      </c>
      <c r="AX8" s="66">
        <v>93009.372442012886</v>
      </c>
      <c r="AY8" s="66">
        <v>94246.863214641591</v>
      </c>
      <c r="AZ8" s="66">
        <v>95502.961564442463</v>
      </c>
      <c r="BA8" s="66">
        <v>96782.45680934409</v>
      </c>
    </row>
    <row r="9" spans="1:53" ht="12" customHeight="1" x14ac:dyDescent="0.25">
      <c r="A9" s="58" t="s">
        <v>112</v>
      </c>
      <c r="B9" s="65" t="s">
        <v>580</v>
      </c>
      <c r="C9" s="66">
        <v>111516.80415978713</v>
      </c>
      <c r="D9" s="66">
        <v>110958.4524990677</v>
      </c>
      <c r="E9" s="66">
        <v>107785.84929653506</v>
      </c>
      <c r="F9" s="66">
        <v>99481.003720130539</v>
      </c>
      <c r="G9" s="66">
        <v>100158.73625790994</v>
      </c>
      <c r="H9" s="66">
        <v>97304.87139449871</v>
      </c>
      <c r="I9" s="66">
        <v>97035.254832790437</v>
      </c>
      <c r="J9" s="66">
        <v>96113.710476105567</v>
      </c>
      <c r="K9" s="66">
        <v>89374.132127959165</v>
      </c>
      <c r="L9" s="66">
        <v>80375.222324961782</v>
      </c>
      <c r="M9" s="66">
        <v>81078.300000000017</v>
      </c>
      <c r="N9" s="66">
        <v>80643.01369732694</v>
      </c>
      <c r="O9" s="66">
        <v>78261.986252212868</v>
      </c>
      <c r="P9" s="66">
        <v>75523.940294807471</v>
      </c>
      <c r="Q9" s="66">
        <v>76099.772840203368</v>
      </c>
      <c r="R9" s="66">
        <v>76675.982029248698</v>
      </c>
      <c r="S9" s="66">
        <v>77305.238405230659</v>
      </c>
      <c r="T9" s="66">
        <v>78273.535828291759</v>
      </c>
      <c r="U9" s="66">
        <v>79354.727151009807</v>
      </c>
      <c r="V9" s="66">
        <v>80256.962016887031</v>
      </c>
      <c r="W9" s="66">
        <v>80902.853693343015</v>
      </c>
      <c r="X9" s="66">
        <v>81557.419648641197</v>
      </c>
      <c r="Y9" s="66">
        <v>82141.142220221504</v>
      </c>
      <c r="Z9" s="66">
        <v>82681.223517695413</v>
      </c>
      <c r="AA9" s="66">
        <v>83196.809832766754</v>
      </c>
      <c r="AB9" s="66">
        <v>83716.151185629002</v>
      </c>
      <c r="AC9" s="66">
        <v>84294.502336832054</v>
      </c>
      <c r="AD9" s="66">
        <v>84913.644294255209</v>
      </c>
      <c r="AE9" s="66">
        <v>85562.639588824866</v>
      </c>
      <c r="AF9" s="66">
        <v>86226.830489405154</v>
      </c>
      <c r="AG9" s="66">
        <v>86893.605427562055</v>
      </c>
      <c r="AH9" s="66">
        <v>87562.685412137711</v>
      </c>
      <c r="AI9" s="66">
        <v>88247.233802429997</v>
      </c>
      <c r="AJ9" s="66">
        <v>88951.131526482175</v>
      </c>
      <c r="AK9" s="66">
        <v>89671.646586261006</v>
      </c>
      <c r="AL9" s="66">
        <v>90402.472333173151</v>
      </c>
      <c r="AM9" s="66">
        <v>91160.567100402957</v>
      </c>
      <c r="AN9" s="66">
        <v>91952.412360910821</v>
      </c>
      <c r="AO9" s="66">
        <v>92764.771407327469</v>
      </c>
      <c r="AP9" s="66">
        <v>93589.663970055699</v>
      </c>
      <c r="AQ9" s="66">
        <v>94424.610721083998</v>
      </c>
      <c r="AR9" s="66">
        <v>95264.123204525153</v>
      </c>
      <c r="AS9" s="66">
        <v>96112.821510413894</v>
      </c>
      <c r="AT9" s="66">
        <v>96980.492659172771</v>
      </c>
      <c r="AU9" s="66">
        <v>97874.740696793917</v>
      </c>
      <c r="AV9" s="66">
        <v>98816.24818839955</v>
      </c>
      <c r="AW9" s="66">
        <v>99784.0932964026</v>
      </c>
      <c r="AX9" s="66">
        <v>100773.60402221163</v>
      </c>
      <c r="AY9" s="66">
        <v>101778.7132032056</v>
      </c>
      <c r="AZ9" s="66">
        <v>102799.64467365024</v>
      </c>
      <c r="BA9" s="66">
        <v>103840.82977276188</v>
      </c>
    </row>
    <row r="10" spans="1:53" ht="12" customHeight="1" x14ac:dyDescent="0.25">
      <c r="A10" s="58" t="s">
        <v>71</v>
      </c>
      <c r="B10" s="65" t="s">
        <v>581</v>
      </c>
      <c r="C10" s="66">
        <v>231071.70499949416</v>
      </c>
      <c r="D10" s="66">
        <v>234765.68473239351</v>
      </c>
      <c r="E10" s="66">
        <v>237369.35479957057</v>
      </c>
      <c r="F10" s="66">
        <v>240772.07263730219</v>
      </c>
      <c r="G10" s="66">
        <v>240017.08811275469</v>
      </c>
      <c r="H10" s="66">
        <v>239129.92157333152</v>
      </c>
      <c r="I10" s="66">
        <v>234470.52506284535</v>
      </c>
      <c r="J10" s="66">
        <v>235540.83298044026</v>
      </c>
      <c r="K10" s="66">
        <v>231433.15152437249</v>
      </c>
      <c r="L10" s="66">
        <v>234736.0504570122</v>
      </c>
      <c r="M10" s="66">
        <v>233562.1</v>
      </c>
      <c r="N10" s="66">
        <v>235466.1463637143</v>
      </c>
      <c r="O10" s="66">
        <v>237713.15190800515</v>
      </c>
      <c r="P10" s="66">
        <v>243064.53658990937</v>
      </c>
      <c r="Q10" s="66">
        <v>248226.16692280376</v>
      </c>
      <c r="R10" s="66">
        <v>253928.76594355408</v>
      </c>
      <c r="S10" s="66">
        <v>258759.50358208251</v>
      </c>
      <c r="T10" s="66">
        <v>266041.80166496709</v>
      </c>
      <c r="U10" s="66">
        <v>274832.53489360953</v>
      </c>
      <c r="V10" s="66">
        <v>282589.70003419218</v>
      </c>
      <c r="W10" s="66">
        <v>289716.41218016943</v>
      </c>
      <c r="X10" s="66">
        <v>295386.29527338105</v>
      </c>
      <c r="Y10" s="66">
        <v>300684.30922192964</v>
      </c>
      <c r="Z10" s="66">
        <v>305725.9575355745</v>
      </c>
      <c r="AA10" s="66">
        <v>310557.51265281055</v>
      </c>
      <c r="AB10" s="66">
        <v>315242.74127814284</v>
      </c>
      <c r="AC10" s="66">
        <v>319912.72851195553</v>
      </c>
      <c r="AD10" s="66">
        <v>324577.03529810475</v>
      </c>
      <c r="AE10" s="66">
        <v>329255.88695530727</v>
      </c>
      <c r="AF10" s="66">
        <v>333947.29163977935</v>
      </c>
      <c r="AG10" s="66">
        <v>338649.10517332953</v>
      </c>
      <c r="AH10" s="66">
        <v>343346.59544057865</v>
      </c>
      <c r="AI10" s="66">
        <v>348054.29058026063</v>
      </c>
      <c r="AJ10" s="66">
        <v>352825.58432413847</v>
      </c>
      <c r="AK10" s="66">
        <v>357669.81356498454</v>
      </c>
      <c r="AL10" s="66">
        <v>362589.26547575614</v>
      </c>
      <c r="AM10" s="66">
        <v>367645.31553939811</v>
      </c>
      <c r="AN10" s="66">
        <v>372843.75071482139</v>
      </c>
      <c r="AO10" s="66">
        <v>378157.48589860817</v>
      </c>
      <c r="AP10" s="66">
        <v>383585.7405158726</v>
      </c>
      <c r="AQ10" s="66">
        <v>389132.67004358408</v>
      </c>
      <c r="AR10" s="66">
        <v>394786.3065689166</v>
      </c>
      <c r="AS10" s="66">
        <v>400566.43317280913</v>
      </c>
      <c r="AT10" s="66">
        <v>406489.70870798238</v>
      </c>
      <c r="AU10" s="66">
        <v>412572.755957407</v>
      </c>
      <c r="AV10" s="66">
        <v>418899.74426163093</v>
      </c>
      <c r="AW10" s="66">
        <v>425379.89902477479</v>
      </c>
      <c r="AX10" s="66">
        <v>432004.21130540874</v>
      </c>
      <c r="AY10" s="66">
        <v>438747.48096911202</v>
      </c>
      <c r="AZ10" s="66">
        <v>445616.30177631316</v>
      </c>
      <c r="BA10" s="66">
        <v>452629.26607926423</v>
      </c>
    </row>
    <row r="11" spans="1:53" ht="12" customHeight="1" x14ac:dyDescent="0.25">
      <c r="A11" s="58" t="s">
        <v>560</v>
      </c>
      <c r="B11" s="65" t="s">
        <v>582</v>
      </c>
      <c r="C11" s="66">
        <v>195656.55897398049</v>
      </c>
      <c r="D11" s="66">
        <v>202792.32821059969</v>
      </c>
      <c r="E11" s="66">
        <v>201884.12751972518</v>
      </c>
      <c r="F11" s="66">
        <v>206056.81347083335</v>
      </c>
      <c r="G11" s="66">
        <v>206025.36499400096</v>
      </c>
      <c r="H11" s="66">
        <v>204640.74684522732</v>
      </c>
      <c r="I11" s="66">
        <v>219431.24114809805</v>
      </c>
      <c r="J11" s="66">
        <v>226469.13810870171</v>
      </c>
      <c r="K11" s="66">
        <v>212592.96052738113</v>
      </c>
      <c r="L11" s="66">
        <v>174811.37685038574</v>
      </c>
      <c r="M11" s="66">
        <v>212000.8</v>
      </c>
      <c r="N11" s="66">
        <v>229239.86140047925</v>
      </c>
      <c r="O11" s="66">
        <v>224168.05391406125</v>
      </c>
      <c r="P11" s="66">
        <v>230848.59431056961</v>
      </c>
      <c r="Q11" s="66">
        <v>251021.92744005899</v>
      </c>
      <c r="R11" s="66">
        <v>271270.58246574883</v>
      </c>
      <c r="S11" s="66">
        <v>282519.64367145498</v>
      </c>
      <c r="T11" s="66">
        <v>292658.85472082096</v>
      </c>
      <c r="U11" s="66">
        <v>301902.7626028891</v>
      </c>
      <c r="V11" s="66">
        <v>309689.54679448414</v>
      </c>
      <c r="W11" s="66">
        <v>316263.64804725203</v>
      </c>
      <c r="X11" s="66">
        <v>322033.8729979443</v>
      </c>
      <c r="Y11" s="66">
        <v>327433.65003647917</v>
      </c>
      <c r="Z11" s="66">
        <v>332559.49705960124</v>
      </c>
      <c r="AA11" s="66">
        <v>337468.53233852203</v>
      </c>
      <c r="AB11" s="66">
        <v>342242.09899278282</v>
      </c>
      <c r="AC11" s="66">
        <v>347059.00812005135</v>
      </c>
      <c r="AD11" s="66">
        <v>351930.76897619583</v>
      </c>
      <c r="AE11" s="66">
        <v>356880.41338142258</v>
      </c>
      <c r="AF11" s="66">
        <v>361896.44755273464</v>
      </c>
      <c r="AG11" s="66">
        <v>366967.39057835122</v>
      </c>
      <c r="AH11" s="66">
        <v>372042.08576948952</v>
      </c>
      <c r="AI11" s="66">
        <v>377127.87022640288</v>
      </c>
      <c r="AJ11" s="66">
        <v>382284.26605219964</v>
      </c>
      <c r="AK11" s="66">
        <v>387565.86465162208</v>
      </c>
      <c r="AL11" s="66">
        <v>393011.56209756085</v>
      </c>
      <c r="AM11" s="66">
        <v>398696.77665393625</v>
      </c>
      <c r="AN11" s="66">
        <v>404638.15768003097</v>
      </c>
      <c r="AO11" s="66">
        <v>410785.17587944085</v>
      </c>
      <c r="AP11" s="66">
        <v>417106.72639933758</v>
      </c>
      <c r="AQ11" s="66">
        <v>423635.00128718314</v>
      </c>
      <c r="AR11" s="66">
        <v>430298.93842243456</v>
      </c>
      <c r="AS11" s="66">
        <v>437083.98183511104</v>
      </c>
      <c r="AT11" s="66">
        <v>444047.10736595996</v>
      </c>
      <c r="AU11" s="66">
        <v>451238.70490747161</v>
      </c>
      <c r="AV11" s="66">
        <v>458746.57947071374</v>
      </c>
      <c r="AW11" s="66">
        <v>466596.79744015902</v>
      </c>
      <c r="AX11" s="66">
        <v>474689.00833745289</v>
      </c>
      <c r="AY11" s="66">
        <v>482910.14847016259</v>
      </c>
      <c r="AZ11" s="66">
        <v>491230.97599671409</v>
      </c>
      <c r="BA11" s="66">
        <v>499613.0158102382</v>
      </c>
    </row>
    <row r="12" spans="1:53" ht="12" customHeight="1" x14ac:dyDescent="0.25">
      <c r="A12" s="58" t="s">
        <v>196</v>
      </c>
      <c r="B12" s="65" t="s">
        <v>583</v>
      </c>
      <c r="C12" s="66">
        <v>555231.90253347182</v>
      </c>
      <c r="D12" s="66">
        <v>541833.69474851782</v>
      </c>
      <c r="E12" s="66">
        <v>524502.87056040997</v>
      </c>
      <c r="F12" s="66">
        <v>515183.40588079067</v>
      </c>
      <c r="G12" s="66">
        <v>534442.6471513178</v>
      </c>
      <c r="H12" s="66">
        <v>542518.13605507417</v>
      </c>
      <c r="I12" s="66">
        <v>574947.71209660603</v>
      </c>
      <c r="J12" s="66">
        <v>601002.8018308162</v>
      </c>
      <c r="K12" s="66">
        <v>597776.42677285254</v>
      </c>
      <c r="L12" s="66">
        <v>491065.74609669112</v>
      </c>
      <c r="M12" s="66">
        <v>535996.64480650425</v>
      </c>
      <c r="N12" s="66">
        <v>563385.23200454679</v>
      </c>
      <c r="O12" s="66">
        <v>554895.31529063452</v>
      </c>
      <c r="P12" s="66">
        <v>552169.61652646086</v>
      </c>
      <c r="Q12" s="66">
        <v>564957.1869310895</v>
      </c>
      <c r="R12" s="66">
        <v>566819.87119918107</v>
      </c>
      <c r="S12" s="66">
        <v>574627.46486851177</v>
      </c>
      <c r="T12" s="66">
        <v>585271.47213582497</v>
      </c>
      <c r="U12" s="66">
        <v>598286.42322344973</v>
      </c>
      <c r="V12" s="66">
        <v>610212.88809952443</v>
      </c>
      <c r="W12" s="66">
        <v>620757.94891105988</v>
      </c>
      <c r="X12" s="66">
        <v>629937.10361094214</v>
      </c>
      <c r="Y12" s="66">
        <v>638408.30183842033</v>
      </c>
      <c r="Z12" s="66">
        <v>646276.23865713482</v>
      </c>
      <c r="AA12" s="66">
        <v>653573.9279584703</v>
      </c>
      <c r="AB12" s="66">
        <v>660364.73720425938</v>
      </c>
      <c r="AC12" s="66">
        <v>666894.2632002196</v>
      </c>
      <c r="AD12" s="66">
        <v>673267.55129582528</v>
      </c>
      <c r="AE12" s="66">
        <v>679569.82592156797</v>
      </c>
      <c r="AF12" s="66">
        <v>685825.81476590049</v>
      </c>
      <c r="AG12" s="66">
        <v>692081.36029659794</v>
      </c>
      <c r="AH12" s="66">
        <v>698291.11733460031</v>
      </c>
      <c r="AI12" s="66">
        <v>704461.50099115539</v>
      </c>
      <c r="AJ12" s="66">
        <v>710666.07475745084</v>
      </c>
      <c r="AK12" s="66">
        <v>716933.14606897079</v>
      </c>
      <c r="AL12" s="66">
        <v>723274.84953012725</v>
      </c>
      <c r="AM12" s="66">
        <v>729787.96189609449</v>
      </c>
      <c r="AN12" s="66">
        <v>736515.61562080157</v>
      </c>
      <c r="AO12" s="66">
        <v>743414.2722505366</v>
      </c>
      <c r="AP12" s="66">
        <v>750468.86406349519</v>
      </c>
      <c r="AQ12" s="66">
        <v>757743.93212585757</v>
      </c>
      <c r="AR12" s="66">
        <v>765245.55892077717</v>
      </c>
      <c r="AS12" s="66">
        <v>772949.3814503639</v>
      </c>
      <c r="AT12" s="66">
        <v>780833.99355990544</v>
      </c>
      <c r="AU12" s="66">
        <v>788859.93607147201</v>
      </c>
      <c r="AV12" s="66">
        <v>797064.76224635763</v>
      </c>
      <c r="AW12" s="66">
        <v>805266.4485647449</v>
      </c>
      <c r="AX12" s="66">
        <v>813489.19955962815</v>
      </c>
      <c r="AY12" s="66">
        <v>821733.28053118684</v>
      </c>
      <c r="AZ12" s="66">
        <v>830031.16166331375</v>
      </c>
      <c r="BA12" s="66">
        <v>838463.82652685675</v>
      </c>
    </row>
    <row r="13" spans="1:53" ht="12" customHeight="1" x14ac:dyDescent="0.25">
      <c r="A13" s="58" t="s">
        <v>98</v>
      </c>
      <c r="B13" s="65" t="s">
        <v>584</v>
      </c>
      <c r="C13" s="66">
        <v>97959.126715894963</v>
      </c>
      <c r="D13" s="66">
        <v>96669.933272516457</v>
      </c>
      <c r="E13" s="66">
        <v>91042.874445951893</v>
      </c>
      <c r="F13" s="66">
        <v>86157.076898448184</v>
      </c>
      <c r="G13" s="66">
        <v>81470.854780913025</v>
      </c>
      <c r="H13" s="66">
        <v>76021.840198478894</v>
      </c>
      <c r="I13" s="66">
        <v>75034.615442321898</v>
      </c>
      <c r="J13" s="66">
        <v>75169.251430278324</v>
      </c>
      <c r="K13" s="66">
        <v>70741.860648518486</v>
      </c>
      <c r="L13" s="66">
        <v>59781.686139142825</v>
      </c>
      <c r="M13" s="66">
        <v>63178.100000000013</v>
      </c>
      <c r="N13" s="66">
        <v>66063.993811628694</v>
      </c>
      <c r="O13" s="66">
        <v>62969.291722860049</v>
      </c>
      <c r="P13" s="66">
        <v>63512.833379304931</v>
      </c>
      <c r="Q13" s="66">
        <v>64311.989363813918</v>
      </c>
      <c r="R13" s="66">
        <v>64521.290356976671</v>
      </c>
      <c r="S13" s="66">
        <v>64878.626523629617</v>
      </c>
      <c r="T13" s="66">
        <v>65718.834162133353</v>
      </c>
      <c r="U13" s="66">
        <v>66476.810679100701</v>
      </c>
      <c r="V13" s="66">
        <v>67103.075561621532</v>
      </c>
      <c r="W13" s="66">
        <v>67533.869141789561</v>
      </c>
      <c r="X13" s="66">
        <v>68022.468192679109</v>
      </c>
      <c r="Y13" s="66">
        <v>68463.978898142828</v>
      </c>
      <c r="Z13" s="66">
        <v>68879.675065633797</v>
      </c>
      <c r="AA13" s="66">
        <v>69285.71756295138</v>
      </c>
      <c r="AB13" s="66">
        <v>69693.034768491605</v>
      </c>
      <c r="AC13" s="66">
        <v>70130.016203100779</v>
      </c>
      <c r="AD13" s="66">
        <v>70573.774844007494</v>
      </c>
      <c r="AE13" s="66">
        <v>71014.654642641122</v>
      </c>
      <c r="AF13" s="66">
        <v>71451.475353282513</v>
      </c>
      <c r="AG13" s="66">
        <v>71883.107020305004</v>
      </c>
      <c r="AH13" s="66">
        <v>72306.487998099998</v>
      </c>
      <c r="AI13" s="66">
        <v>72729.68869300645</v>
      </c>
      <c r="AJ13" s="66">
        <v>73165.257939376635</v>
      </c>
      <c r="AK13" s="66">
        <v>73611.588769647016</v>
      </c>
      <c r="AL13" s="66">
        <v>74069.227777056643</v>
      </c>
      <c r="AM13" s="66">
        <v>74554.848793010155</v>
      </c>
      <c r="AN13" s="66">
        <v>75070.441432568477</v>
      </c>
      <c r="AO13" s="66">
        <v>75605.690317931847</v>
      </c>
      <c r="AP13" s="66">
        <v>76155.808823293934</v>
      </c>
      <c r="AQ13" s="66">
        <v>76717.571130658951</v>
      </c>
      <c r="AR13" s="66">
        <v>77299.448828890832</v>
      </c>
      <c r="AS13" s="66">
        <v>77911.27380908691</v>
      </c>
      <c r="AT13" s="66">
        <v>78560.912285736369</v>
      </c>
      <c r="AU13" s="66">
        <v>79245.069966774812</v>
      </c>
      <c r="AV13" s="66">
        <v>79978.204972272084</v>
      </c>
      <c r="AW13" s="66">
        <v>80730.438062238871</v>
      </c>
      <c r="AX13" s="66">
        <v>81509.908301149902</v>
      </c>
      <c r="AY13" s="66">
        <v>82313.112777375572</v>
      </c>
      <c r="AZ13" s="66">
        <v>83140.445714327332</v>
      </c>
      <c r="BA13" s="66">
        <v>83996.759288105124</v>
      </c>
    </row>
    <row r="14" spans="1:53" ht="12" customHeight="1" x14ac:dyDescent="0.25">
      <c r="A14" s="58" t="s">
        <v>103</v>
      </c>
      <c r="B14" s="65" t="s">
        <v>585</v>
      </c>
      <c r="C14" s="66">
        <v>38601.002950495225</v>
      </c>
      <c r="D14" s="66">
        <v>38320.460648859589</v>
      </c>
      <c r="E14" s="66">
        <v>37041.442143745138</v>
      </c>
      <c r="F14" s="66">
        <v>36931.093078179787</v>
      </c>
      <c r="G14" s="66">
        <v>37416.045981978554</v>
      </c>
      <c r="H14" s="66">
        <v>36836.535330572427</v>
      </c>
      <c r="I14" s="66">
        <v>38537.037553471688</v>
      </c>
      <c r="J14" s="66">
        <v>40420.829305014326</v>
      </c>
      <c r="K14" s="66">
        <v>36382.805833135702</v>
      </c>
      <c r="L14" s="66">
        <v>31303.582253073157</v>
      </c>
      <c r="M14" s="66">
        <v>32468.999999999996</v>
      </c>
      <c r="N14" s="66">
        <v>32644.560689252645</v>
      </c>
      <c r="O14" s="66">
        <v>30145.508867641303</v>
      </c>
      <c r="P14" s="66">
        <v>29691.230699849697</v>
      </c>
      <c r="Q14" s="66">
        <v>30111.168172000242</v>
      </c>
      <c r="R14" s="66">
        <v>31668.931215602912</v>
      </c>
      <c r="S14" s="66">
        <v>32724.634694820063</v>
      </c>
      <c r="T14" s="66">
        <v>33599.577422620583</v>
      </c>
      <c r="U14" s="66">
        <v>34274.908222062484</v>
      </c>
      <c r="V14" s="66">
        <v>34811.670853232186</v>
      </c>
      <c r="W14" s="66">
        <v>35245.313503111371</v>
      </c>
      <c r="X14" s="66">
        <v>35702.153686713835</v>
      </c>
      <c r="Y14" s="66">
        <v>36127.781310563078</v>
      </c>
      <c r="Z14" s="66">
        <v>36525.050476207798</v>
      </c>
      <c r="AA14" s="66">
        <v>36895.487185144557</v>
      </c>
      <c r="AB14" s="66">
        <v>37245.991148769062</v>
      </c>
      <c r="AC14" s="66">
        <v>37587.350627994572</v>
      </c>
      <c r="AD14" s="66">
        <v>37925.734840143006</v>
      </c>
      <c r="AE14" s="66">
        <v>38264.494115512978</v>
      </c>
      <c r="AF14" s="66">
        <v>38604.312847435642</v>
      </c>
      <c r="AG14" s="66">
        <v>38946.089420973294</v>
      </c>
      <c r="AH14" s="66">
        <v>39288.013273179015</v>
      </c>
      <c r="AI14" s="66">
        <v>39629.834007893733</v>
      </c>
      <c r="AJ14" s="66">
        <v>39975.356576812381</v>
      </c>
      <c r="AK14" s="66">
        <v>40325.797937047326</v>
      </c>
      <c r="AL14" s="66">
        <v>40679.499357978952</v>
      </c>
      <c r="AM14" s="66">
        <v>41041.437924741906</v>
      </c>
      <c r="AN14" s="66">
        <v>41416.727795083221</v>
      </c>
      <c r="AO14" s="66">
        <v>41802.042233197913</v>
      </c>
      <c r="AP14" s="66">
        <v>42195.851464060208</v>
      </c>
      <c r="AQ14" s="66">
        <v>42598.354381789664</v>
      </c>
      <c r="AR14" s="66">
        <v>43008.076481467651</v>
      </c>
      <c r="AS14" s="66">
        <v>43425.665494498295</v>
      </c>
      <c r="AT14" s="66">
        <v>43850.255642848606</v>
      </c>
      <c r="AU14" s="66">
        <v>44279.201188836516</v>
      </c>
      <c r="AV14" s="66">
        <v>44715.282894535238</v>
      </c>
      <c r="AW14" s="66">
        <v>45153.833822670829</v>
      </c>
      <c r="AX14" s="66">
        <v>45595.371972494948</v>
      </c>
      <c r="AY14" s="66">
        <v>46039.570466203179</v>
      </c>
      <c r="AZ14" s="66">
        <v>46488.496366091786</v>
      </c>
      <c r="BA14" s="66">
        <v>46945.37300401627</v>
      </c>
    </row>
    <row r="15" spans="1:53" ht="12" customHeight="1" x14ac:dyDescent="0.25">
      <c r="B15" s="67" t="s">
        <v>586</v>
      </c>
      <c r="C15" s="68">
        <v>173527.99182556325</v>
      </c>
      <c r="D15" s="68">
        <v>174853.32429998551</v>
      </c>
      <c r="E15" s="68">
        <v>174328.79745869371</v>
      </c>
      <c r="F15" s="68">
        <v>170038.63091657814</v>
      </c>
      <c r="G15" s="68">
        <v>171808.90333752264</v>
      </c>
      <c r="H15" s="68">
        <v>172216.72100818058</v>
      </c>
      <c r="I15" s="68">
        <v>176125.75628661783</v>
      </c>
      <c r="J15" s="68">
        <v>178682.13446821779</v>
      </c>
      <c r="K15" s="68">
        <v>173262.80834399787</v>
      </c>
      <c r="L15" s="68">
        <v>159009.12516582853</v>
      </c>
      <c r="M15" s="68">
        <v>162284.59078308579</v>
      </c>
      <c r="N15" s="68">
        <v>168566.84744814373</v>
      </c>
      <c r="O15" s="68">
        <v>166169.55989770428</v>
      </c>
      <c r="P15" s="68">
        <v>167765.47377870412</v>
      </c>
      <c r="Q15" s="68">
        <v>172322.2661977979</v>
      </c>
      <c r="R15" s="68">
        <v>178758.47160707752</v>
      </c>
      <c r="S15" s="68">
        <v>182362.16606144214</v>
      </c>
      <c r="T15" s="68">
        <v>185948.28738699452</v>
      </c>
      <c r="U15" s="68">
        <v>189314.0101167828</v>
      </c>
      <c r="V15" s="68">
        <v>192109.06846314558</v>
      </c>
      <c r="W15" s="68">
        <v>194247.08986867699</v>
      </c>
      <c r="X15" s="68">
        <v>196360.43851053613</v>
      </c>
      <c r="Y15" s="68">
        <v>198287.04322088315</v>
      </c>
      <c r="Z15" s="68">
        <v>200092.19612467621</v>
      </c>
      <c r="AA15" s="68">
        <v>201814.54371033303</v>
      </c>
      <c r="AB15" s="68">
        <v>203522.91620740743</v>
      </c>
      <c r="AC15" s="68">
        <v>205394.8209028854</v>
      </c>
      <c r="AD15" s="68">
        <v>207372.18572415956</v>
      </c>
      <c r="AE15" s="68">
        <v>209426.74120591197</v>
      </c>
      <c r="AF15" s="68">
        <v>211526.1355120072</v>
      </c>
      <c r="AG15" s="68">
        <v>213642.4840079901</v>
      </c>
      <c r="AH15" s="68">
        <v>215770.68118292265</v>
      </c>
      <c r="AI15" s="68">
        <v>217935.6004697858</v>
      </c>
      <c r="AJ15" s="68">
        <v>220146.41642099054</v>
      </c>
      <c r="AK15" s="68">
        <v>222400.0720574329</v>
      </c>
      <c r="AL15" s="68">
        <v>224686.44997345711</v>
      </c>
      <c r="AM15" s="68">
        <v>227038.0240756642</v>
      </c>
      <c r="AN15" s="68">
        <v>229475.94462836054</v>
      </c>
      <c r="AO15" s="68">
        <v>231978.08117338739</v>
      </c>
      <c r="AP15" s="68">
        <v>234536.03816552125</v>
      </c>
      <c r="AQ15" s="68">
        <v>237153.20737758387</v>
      </c>
      <c r="AR15" s="68">
        <v>239832.56415443198</v>
      </c>
      <c r="AS15" s="68">
        <v>242576.68474034907</v>
      </c>
      <c r="AT15" s="68">
        <v>245390.16700789501</v>
      </c>
      <c r="AU15" s="68">
        <v>248272.66729485054</v>
      </c>
      <c r="AV15" s="68">
        <v>251256.83831206016</v>
      </c>
      <c r="AW15" s="68">
        <v>254292.09655697987</v>
      </c>
      <c r="AX15" s="68">
        <v>257379.88285876083</v>
      </c>
      <c r="AY15" s="68">
        <v>260504.08291785431</v>
      </c>
      <c r="AZ15" s="68">
        <v>263668.1833921473</v>
      </c>
      <c r="BA15" s="68">
        <v>266886.72228275426</v>
      </c>
    </row>
    <row r="16" spans="1:53" ht="12" customHeight="1" x14ac:dyDescent="0.25">
      <c r="C16" s="69"/>
      <c r="D16" s="69"/>
      <c r="E16" s="69"/>
      <c r="F16" s="69"/>
      <c r="G16" s="69"/>
      <c r="H16" s="69"/>
      <c r="I16" s="69"/>
      <c r="J16" s="69"/>
      <c r="K16" s="69"/>
      <c r="L16" s="69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</row>
    <row r="17" spans="1:53" ht="12" customHeight="1" x14ac:dyDescent="0.25">
      <c r="A17" s="58" t="s">
        <v>540</v>
      </c>
      <c r="B17" s="61" t="s">
        <v>653</v>
      </c>
      <c r="C17" s="62">
        <v>231176.6180167798</v>
      </c>
      <c r="D17" s="62">
        <v>236547.88166039245</v>
      </c>
      <c r="E17" s="62">
        <v>222214.32205049525</v>
      </c>
      <c r="F17" s="62">
        <v>218068.27623937427</v>
      </c>
      <c r="G17" s="62">
        <v>224666.2355295491</v>
      </c>
      <c r="H17" s="62">
        <v>196698.67945226279</v>
      </c>
      <c r="I17" s="62">
        <v>191863.44716404963</v>
      </c>
      <c r="J17" s="62">
        <v>198585.1459142814</v>
      </c>
      <c r="K17" s="62">
        <v>194410.938179877</v>
      </c>
      <c r="L17" s="62">
        <v>169051.23670145799</v>
      </c>
      <c r="M17" s="62">
        <v>186304</v>
      </c>
      <c r="N17" s="62">
        <v>196840.56863553825</v>
      </c>
      <c r="O17" s="62">
        <v>194247.50009011166</v>
      </c>
      <c r="P17" s="62">
        <v>202420.87628226515</v>
      </c>
      <c r="Q17" s="62">
        <v>197246.14783413621</v>
      </c>
      <c r="R17" s="62">
        <v>193444.39620161025</v>
      </c>
      <c r="S17" s="62">
        <v>190118.77062734385</v>
      </c>
      <c r="T17" s="62">
        <v>192705.82209353836</v>
      </c>
      <c r="U17" s="62">
        <v>195645.48434510065</v>
      </c>
      <c r="V17" s="62">
        <v>198346.46884766448</v>
      </c>
      <c r="W17" s="62">
        <v>200559.98794033393</v>
      </c>
      <c r="X17" s="62">
        <v>202877.65481698859</v>
      </c>
      <c r="Y17" s="62">
        <v>205003.77671539446</v>
      </c>
      <c r="Z17" s="62">
        <v>207003.21783711118</v>
      </c>
      <c r="AA17" s="62">
        <v>208924.15224536796</v>
      </c>
      <c r="AB17" s="62">
        <v>210854.57939916689</v>
      </c>
      <c r="AC17" s="62">
        <v>212904.15582485212</v>
      </c>
      <c r="AD17" s="62">
        <v>215044.86590156824</v>
      </c>
      <c r="AE17" s="62">
        <v>217246.23901471272</v>
      </c>
      <c r="AF17" s="62">
        <v>219471.08619809733</v>
      </c>
      <c r="AG17" s="62">
        <v>221679.21237309271</v>
      </c>
      <c r="AH17" s="62">
        <v>223864.48206905427</v>
      </c>
      <c r="AI17" s="62">
        <v>226065.23215154375</v>
      </c>
      <c r="AJ17" s="62">
        <v>228303.10454116776</v>
      </c>
      <c r="AK17" s="62">
        <v>230568.01891637262</v>
      </c>
      <c r="AL17" s="62">
        <v>232848.56015367483</v>
      </c>
      <c r="AM17" s="62">
        <v>235178.09460265798</v>
      </c>
      <c r="AN17" s="62">
        <v>237573.41502749315</v>
      </c>
      <c r="AO17" s="62">
        <v>240027.94856991456</v>
      </c>
      <c r="AP17" s="62">
        <v>242545.76650328134</v>
      </c>
      <c r="AQ17" s="62">
        <v>245142.74542814223</v>
      </c>
      <c r="AR17" s="62">
        <v>247837.92589702678</v>
      </c>
      <c r="AS17" s="62">
        <v>250646.14752888551</v>
      </c>
      <c r="AT17" s="62">
        <v>253560.60774274875</v>
      </c>
      <c r="AU17" s="62">
        <v>256560.27537910274</v>
      </c>
      <c r="AV17" s="62">
        <v>259667.83775954324</v>
      </c>
      <c r="AW17" s="62">
        <v>262814.56209867261</v>
      </c>
      <c r="AX17" s="62">
        <v>266027.89710557763</v>
      </c>
      <c r="AY17" s="62">
        <v>269315.23396217974</v>
      </c>
      <c r="AZ17" s="62">
        <v>272692.04021259502</v>
      </c>
      <c r="BA17" s="62">
        <v>276180.59377525456</v>
      </c>
    </row>
    <row r="18" spans="1:53" ht="12" customHeight="1" x14ac:dyDescent="0.25">
      <c r="A18" s="12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58"/>
    </row>
    <row r="19" spans="1:53" ht="12" customHeight="1" x14ac:dyDescent="0.25">
      <c r="B19" s="61" t="s">
        <v>587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</row>
    <row r="20" spans="1:53" ht="12" customHeight="1" x14ac:dyDescent="0.25">
      <c r="B20" s="71" t="s">
        <v>588</v>
      </c>
      <c r="C20" s="72">
        <v>193458</v>
      </c>
      <c r="D20" s="72">
        <v>187509</v>
      </c>
      <c r="E20" s="72">
        <v>188280</v>
      </c>
      <c r="F20" s="72">
        <v>192861</v>
      </c>
      <c r="G20" s="72">
        <v>202921</v>
      </c>
      <c r="H20" s="72">
        <v>196081</v>
      </c>
      <c r="I20" s="72">
        <v>207791</v>
      </c>
      <c r="J20" s="72">
        <v>210755.04347826086</v>
      </c>
      <c r="K20" s="72">
        <v>199179.03359683795</v>
      </c>
      <c r="L20" s="72">
        <v>139685.52371541504</v>
      </c>
      <c r="M20" s="72">
        <v>173287.18577075098</v>
      </c>
      <c r="N20" s="72">
        <v>178222.21343873517</v>
      </c>
      <c r="O20" s="72">
        <v>168920.14229249011</v>
      </c>
      <c r="P20" s="72">
        <v>166741.18972332016</v>
      </c>
      <c r="Q20" s="72">
        <v>169802.03713319462</v>
      </c>
      <c r="R20" s="72">
        <v>166685.25024779799</v>
      </c>
      <c r="S20" s="72">
        <v>162504.23715415021</v>
      </c>
      <c r="T20" s="72">
        <v>168041.2729175571</v>
      </c>
      <c r="U20" s="72">
        <v>165790.56302430062</v>
      </c>
      <c r="V20" s="72">
        <v>166846.99330246446</v>
      </c>
      <c r="W20" s="72">
        <v>165471.65392925282</v>
      </c>
      <c r="X20" s="72">
        <v>165379.44538194343</v>
      </c>
      <c r="Y20" s="72">
        <v>166219.74713104725</v>
      </c>
      <c r="Z20" s="72">
        <v>165148.56364449897</v>
      </c>
      <c r="AA20" s="72">
        <v>164590.27430349009</v>
      </c>
      <c r="AB20" s="72">
        <v>164883.76223187239</v>
      </c>
      <c r="AC20" s="72">
        <v>165784.74042746777</v>
      </c>
      <c r="AD20" s="72">
        <v>166771.04102352326</v>
      </c>
      <c r="AE20" s="72">
        <v>167732.93493579535</v>
      </c>
      <c r="AF20" s="72">
        <v>168776.11838600243</v>
      </c>
      <c r="AG20" s="72">
        <v>168940.03232303006</v>
      </c>
      <c r="AH20" s="72">
        <v>169057.55542674859</v>
      </c>
      <c r="AI20" s="72">
        <v>169914.96001073788</v>
      </c>
      <c r="AJ20" s="72">
        <v>169469.95162444212</v>
      </c>
      <c r="AK20" s="72">
        <v>169205.27008077328</v>
      </c>
      <c r="AL20" s="72">
        <v>168842.23208915687</v>
      </c>
      <c r="AM20" s="72">
        <v>169086.23071849137</v>
      </c>
      <c r="AN20" s="72">
        <v>170112.90382875432</v>
      </c>
      <c r="AO20" s="72">
        <v>170328.47307241667</v>
      </c>
      <c r="AP20" s="72">
        <v>170713.23151745944</v>
      </c>
      <c r="AQ20" s="72">
        <v>171385.65208292025</v>
      </c>
      <c r="AR20" s="72">
        <v>172176.63121688447</v>
      </c>
      <c r="AS20" s="72">
        <v>173451.11045545456</v>
      </c>
      <c r="AT20" s="72">
        <v>174351.11690666564</v>
      </c>
      <c r="AU20" s="72">
        <v>175293.76037102102</v>
      </c>
      <c r="AV20" s="72">
        <v>176034.49930664728</v>
      </c>
      <c r="AW20" s="72">
        <v>177548.60349324351</v>
      </c>
      <c r="AX20" s="72">
        <v>178695.99698927789</v>
      </c>
      <c r="AY20" s="72">
        <v>179109.97092179203</v>
      </c>
      <c r="AZ20" s="72">
        <v>180633.39790547651</v>
      </c>
      <c r="BA20" s="72">
        <v>181601.02648744604</v>
      </c>
    </row>
    <row r="21" spans="1:53" ht="12" customHeight="1" x14ac:dyDescent="0.25">
      <c r="B21" s="73" t="s">
        <v>589</v>
      </c>
      <c r="C21" s="66">
        <v>121117</v>
      </c>
      <c r="D21" s="66">
        <v>115050</v>
      </c>
      <c r="E21" s="66">
        <v>116673</v>
      </c>
      <c r="F21" s="66">
        <v>119798</v>
      </c>
      <c r="G21" s="66">
        <v>124412</v>
      </c>
      <c r="H21" s="66">
        <v>119836</v>
      </c>
      <c r="I21" s="66">
        <v>123279</v>
      </c>
      <c r="J21" s="66">
        <v>124858</v>
      </c>
      <c r="K21" s="66">
        <v>115330</v>
      </c>
      <c r="L21" s="66">
        <v>77517</v>
      </c>
      <c r="M21" s="66">
        <v>101108</v>
      </c>
      <c r="N21" s="66">
        <v>101944</v>
      </c>
      <c r="O21" s="66">
        <v>98271</v>
      </c>
      <c r="P21" s="66">
        <v>99872</v>
      </c>
      <c r="Q21" s="66">
        <v>103359</v>
      </c>
      <c r="R21" s="66">
        <v>100868.73260600002</v>
      </c>
      <c r="S21" s="66">
        <v>98064</v>
      </c>
      <c r="T21" s="66">
        <v>100678.85702415224</v>
      </c>
      <c r="U21" s="66">
        <v>98695.42773287202</v>
      </c>
      <c r="V21" s="66">
        <v>99029.787300095966</v>
      </c>
      <c r="W21" s="66">
        <v>97836.088562505727</v>
      </c>
      <c r="X21" s="66">
        <v>97696.646904542504</v>
      </c>
      <c r="Y21" s="66">
        <v>98365.393463532368</v>
      </c>
      <c r="Z21" s="66">
        <v>97307.646342710883</v>
      </c>
      <c r="AA21" s="66">
        <v>96960.726997324527</v>
      </c>
      <c r="AB21" s="66">
        <v>97131.113260074999</v>
      </c>
      <c r="AC21" s="66">
        <v>97824.585032225936</v>
      </c>
      <c r="AD21" s="66">
        <v>98573.442627035882</v>
      </c>
      <c r="AE21" s="66">
        <v>99323.865668850791</v>
      </c>
      <c r="AF21" s="66">
        <v>100092.90083779249</v>
      </c>
      <c r="AG21" s="66">
        <v>100038.92770358187</v>
      </c>
      <c r="AH21" s="66">
        <v>100013.45635148995</v>
      </c>
      <c r="AI21" s="66">
        <v>100601.57453961221</v>
      </c>
      <c r="AJ21" s="66">
        <v>99824.525251093408</v>
      </c>
      <c r="AK21" s="66">
        <v>99454.592779241168</v>
      </c>
      <c r="AL21" s="66">
        <v>98894.020368861049</v>
      </c>
      <c r="AM21" s="66">
        <v>98805.346281052494</v>
      </c>
      <c r="AN21" s="66">
        <v>99374.509518801147</v>
      </c>
      <c r="AO21" s="66">
        <v>99230.68992151969</v>
      </c>
      <c r="AP21" s="66">
        <v>99229.39389042421</v>
      </c>
      <c r="AQ21" s="66">
        <v>99512.457866277604</v>
      </c>
      <c r="AR21" s="66">
        <v>99815.821119256914</v>
      </c>
      <c r="AS21" s="66">
        <v>100530.33216488754</v>
      </c>
      <c r="AT21" s="66">
        <v>100964.03376178733</v>
      </c>
      <c r="AU21" s="66">
        <v>101433.86793484526</v>
      </c>
      <c r="AV21" s="66">
        <v>101677.00448897344</v>
      </c>
      <c r="AW21" s="66">
        <v>102560.36919847449</v>
      </c>
      <c r="AX21" s="66">
        <v>103117.22270887252</v>
      </c>
      <c r="AY21" s="66">
        <v>103047.84803811421</v>
      </c>
      <c r="AZ21" s="66">
        <v>104002.32138906102</v>
      </c>
      <c r="BA21" s="66">
        <v>104358.07781285042</v>
      </c>
    </row>
    <row r="22" spans="1:53" ht="12" customHeight="1" x14ac:dyDescent="0.25">
      <c r="B22" s="73" t="s">
        <v>590</v>
      </c>
      <c r="C22" s="66">
        <v>72341</v>
      </c>
      <c r="D22" s="66">
        <v>72459</v>
      </c>
      <c r="E22" s="66">
        <v>71607</v>
      </c>
      <c r="F22" s="66">
        <v>73063</v>
      </c>
      <c r="G22" s="66">
        <v>78509</v>
      </c>
      <c r="H22" s="66">
        <v>76245</v>
      </c>
      <c r="I22" s="66">
        <v>84512</v>
      </c>
      <c r="J22" s="66">
        <v>85897.043478260865</v>
      </c>
      <c r="K22" s="66">
        <v>83849.033596837951</v>
      </c>
      <c r="L22" s="66">
        <v>62168.523715415024</v>
      </c>
      <c r="M22" s="66">
        <v>72179.185770750977</v>
      </c>
      <c r="N22" s="66">
        <v>76278.213438735183</v>
      </c>
      <c r="O22" s="66">
        <v>70649.142292490113</v>
      </c>
      <c r="P22" s="66">
        <v>66869.18972332016</v>
      </c>
      <c r="Q22" s="66">
        <v>66443.037133194637</v>
      </c>
      <c r="R22" s="66">
        <v>65816.517641797982</v>
      </c>
      <c r="S22" s="66">
        <v>64440.237154150193</v>
      </c>
      <c r="T22" s="66">
        <v>67362.415893404846</v>
      </c>
      <c r="U22" s="66">
        <v>67095.135291428582</v>
      </c>
      <c r="V22" s="66">
        <v>67817.20600236849</v>
      </c>
      <c r="W22" s="66">
        <v>67635.565366747105</v>
      </c>
      <c r="X22" s="66">
        <v>67682.798477400909</v>
      </c>
      <c r="Y22" s="66">
        <v>67854.353667514893</v>
      </c>
      <c r="Z22" s="66">
        <v>67840.917301788082</v>
      </c>
      <c r="AA22" s="66">
        <v>67629.547306165565</v>
      </c>
      <c r="AB22" s="66">
        <v>67752.648971797389</v>
      </c>
      <c r="AC22" s="66">
        <v>67960.155395241833</v>
      </c>
      <c r="AD22" s="66">
        <v>68197.598396487374</v>
      </c>
      <c r="AE22" s="66">
        <v>68409.069266944556</v>
      </c>
      <c r="AF22" s="66">
        <v>68683.217548209941</v>
      </c>
      <c r="AG22" s="66">
        <v>68901.104619448204</v>
      </c>
      <c r="AH22" s="66">
        <v>69044.099075258622</v>
      </c>
      <c r="AI22" s="66">
        <v>69313.385471125686</v>
      </c>
      <c r="AJ22" s="66">
        <v>69645.426373348731</v>
      </c>
      <c r="AK22" s="66">
        <v>69750.677301532123</v>
      </c>
      <c r="AL22" s="66">
        <v>69948.211720295832</v>
      </c>
      <c r="AM22" s="66">
        <v>70280.884437438872</v>
      </c>
      <c r="AN22" s="66">
        <v>70738.394309953175</v>
      </c>
      <c r="AO22" s="66">
        <v>71097.783150896983</v>
      </c>
      <c r="AP22" s="66">
        <v>71483.837627035216</v>
      </c>
      <c r="AQ22" s="66">
        <v>71873.194216642645</v>
      </c>
      <c r="AR22" s="66">
        <v>72360.810097627575</v>
      </c>
      <c r="AS22" s="66">
        <v>72920.778290567003</v>
      </c>
      <c r="AT22" s="66">
        <v>73387.083144878314</v>
      </c>
      <c r="AU22" s="66">
        <v>73859.892436175767</v>
      </c>
      <c r="AV22" s="66">
        <v>74357.494817673825</v>
      </c>
      <c r="AW22" s="66">
        <v>74988.234294769019</v>
      </c>
      <c r="AX22" s="66">
        <v>75578.774280405385</v>
      </c>
      <c r="AY22" s="66">
        <v>76062.122883677832</v>
      </c>
      <c r="AZ22" s="66">
        <v>76631.076516415487</v>
      </c>
      <c r="BA22" s="66">
        <v>77242.948674595609</v>
      </c>
    </row>
    <row r="23" spans="1:53" ht="12" customHeight="1" x14ac:dyDescent="0.25">
      <c r="B23" s="71" t="s">
        <v>577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</row>
    <row r="24" spans="1:53" ht="12" customHeight="1" x14ac:dyDescent="0.25">
      <c r="B24" s="73" t="s">
        <v>591</v>
      </c>
      <c r="C24" s="66">
        <v>5832.8130000000001</v>
      </c>
      <c r="D24" s="66">
        <v>5057.0780000000004</v>
      </c>
      <c r="E24" s="66">
        <v>5920.6180000000004</v>
      </c>
      <c r="F24" s="66">
        <v>6197.0889999999999</v>
      </c>
      <c r="G24" s="66">
        <v>6862.893</v>
      </c>
      <c r="H24" s="66">
        <v>7654.4830000000002</v>
      </c>
      <c r="I24" s="66">
        <v>7745.5069999999996</v>
      </c>
      <c r="J24" s="66">
        <v>7294.4610000000002</v>
      </c>
      <c r="K24" s="66">
        <v>7564.5</v>
      </c>
      <c r="L24" s="66">
        <v>5287</v>
      </c>
      <c r="M24" s="66">
        <v>6705</v>
      </c>
      <c r="N24" s="66">
        <v>6936</v>
      </c>
      <c r="O24" s="66">
        <v>6698</v>
      </c>
      <c r="P24" s="66">
        <v>6638</v>
      </c>
      <c r="Q24" s="66">
        <v>6714</v>
      </c>
      <c r="R24" s="66">
        <v>7208.5029765845238</v>
      </c>
      <c r="S24" s="66">
        <v>7220.0148168880587</v>
      </c>
      <c r="T24" s="66">
        <v>7335.8452097415111</v>
      </c>
      <c r="U24" s="66">
        <v>7379.3488372003258</v>
      </c>
      <c r="V24" s="66">
        <v>7373.3251505991884</v>
      </c>
      <c r="W24" s="66">
        <v>7378.6110080429544</v>
      </c>
      <c r="X24" s="66">
        <v>7441.6308196551881</v>
      </c>
      <c r="Y24" s="66">
        <v>7540.8568883162388</v>
      </c>
      <c r="Z24" s="66">
        <v>7569.2599094868528</v>
      </c>
      <c r="AA24" s="66">
        <v>7592.378248555663</v>
      </c>
      <c r="AB24" s="66">
        <v>7636.9608022344892</v>
      </c>
      <c r="AC24" s="66">
        <v>7682.0134190776835</v>
      </c>
      <c r="AD24" s="66">
        <v>7730.6721890410709</v>
      </c>
      <c r="AE24" s="66">
        <v>7758.5810990433065</v>
      </c>
      <c r="AF24" s="66">
        <v>7793.3577732683898</v>
      </c>
      <c r="AG24" s="66">
        <v>7808.0057491175876</v>
      </c>
      <c r="AH24" s="66">
        <v>7804.766306682588</v>
      </c>
      <c r="AI24" s="66">
        <v>7835.0271478176755</v>
      </c>
      <c r="AJ24" s="66">
        <v>7823.1471922868514</v>
      </c>
      <c r="AK24" s="66">
        <v>7811.9349365494318</v>
      </c>
      <c r="AL24" s="66">
        <v>7801.638560649526</v>
      </c>
      <c r="AM24" s="66">
        <v>7802.0301839111171</v>
      </c>
      <c r="AN24" s="66">
        <v>7830.8200474618679</v>
      </c>
      <c r="AO24" s="66">
        <v>7832.2571676202988</v>
      </c>
      <c r="AP24" s="66">
        <v>7834.3072473197444</v>
      </c>
      <c r="AQ24" s="66">
        <v>7852.6358263673246</v>
      </c>
      <c r="AR24" s="66">
        <v>7870.2853286974423</v>
      </c>
      <c r="AS24" s="66">
        <v>7904.7176269724623</v>
      </c>
      <c r="AT24" s="66">
        <v>7923.0131833059413</v>
      </c>
      <c r="AU24" s="66">
        <v>7938.1991514307256</v>
      </c>
      <c r="AV24" s="66">
        <v>7949.3035239596775</v>
      </c>
      <c r="AW24" s="66">
        <v>7996.2138433022737</v>
      </c>
      <c r="AX24" s="66">
        <v>8039.678614050672</v>
      </c>
      <c r="AY24" s="66">
        <v>8042.0318419423857</v>
      </c>
      <c r="AZ24" s="66">
        <v>8070.7851315949047</v>
      </c>
      <c r="BA24" s="66">
        <v>8081.9762820341293</v>
      </c>
    </row>
    <row r="25" spans="1:53" ht="12" customHeight="1" x14ac:dyDescent="0.25">
      <c r="B25" s="73" t="s">
        <v>592</v>
      </c>
      <c r="C25" s="66">
        <v>2995.13</v>
      </c>
      <c r="D25" s="66">
        <v>3050.1310000000003</v>
      </c>
      <c r="E25" s="66">
        <v>3086.8420000000001</v>
      </c>
      <c r="F25" s="66">
        <v>3130.241</v>
      </c>
      <c r="G25" s="66">
        <v>3264.799</v>
      </c>
      <c r="H25" s="66">
        <v>3261.9110000000001</v>
      </c>
      <c r="I25" s="66">
        <v>3063.6410000000005</v>
      </c>
      <c r="J25" s="66">
        <v>3107.9829999999997</v>
      </c>
      <c r="K25" s="66">
        <v>3042.8329999999996</v>
      </c>
      <c r="L25" s="66">
        <v>2306.5659999999998</v>
      </c>
      <c r="M25" s="66">
        <v>2419.65</v>
      </c>
      <c r="N25" s="66">
        <v>2592.761</v>
      </c>
      <c r="O25" s="66">
        <v>2076.13</v>
      </c>
      <c r="P25" s="66">
        <v>1965.825</v>
      </c>
      <c r="Q25" s="66">
        <v>2023.5735082101542</v>
      </c>
      <c r="R25" s="66">
        <v>2211.0733547830741</v>
      </c>
      <c r="S25" s="66">
        <v>2273.8498445411701</v>
      </c>
      <c r="T25" s="66">
        <v>2321.7169123803883</v>
      </c>
      <c r="U25" s="66">
        <v>2348.8789451669977</v>
      </c>
      <c r="V25" s="66">
        <v>2363.4479097835742</v>
      </c>
      <c r="W25" s="66">
        <v>2371.0264862714894</v>
      </c>
      <c r="X25" s="66">
        <v>2390.0865806384704</v>
      </c>
      <c r="Y25" s="66">
        <v>2418.4292785337352</v>
      </c>
      <c r="Z25" s="66">
        <v>2436.7909104795112</v>
      </c>
      <c r="AA25" s="66">
        <v>2441.0447940445893</v>
      </c>
      <c r="AB25" s="66">
        <v>2458.5034061219544</v>
      </c>
      <c r="AC25" s="66">
        <v>2471.9027297680154</v>
      </c>
      <c r="AD25" s="66">
        <v>2483.8338113899299</v>
      </c>
      <c r="AE25" s="66">
        <v>2494.8794814606035</v>
      </c>
      <c r="AF25" s="66">
        <v>2504.0299035240396</v>
      </c>
      <c r="AG25" s="66">
        <v>2512.8475037941753</v>
      </c>
      <c r="AH25" s="66">
        <v>2520.6392543779316</v>
      </c>
      <c r="AI25" s="66">
        <v>2531.9371430770821</v>
      </c>
      <c r="AJ25" s="66">
        <v>2541.0218065589406</v>
      </c>
      <c r="AK25" s="66">
        <v>2546.3817189907163</v>
      </c>
      <c r="AL25" s="66">
        <v>2552.7966108955607</v>
      </c>
      <c r="AM25" s="66">
        <v>2561.9603880308764</v>
      </c>
      <c r="AN25" s="66">
        <v>2572.6456582849355</v>
      </c>
      <c r="AO25" s="66">
        <v>2586.613797766779</v>
      </c>
      <c r="AP25" s="66">
        <v>2595.8221922524449</v>
      </c>
      <c r="AQ25" s="66">
        <v>2608.5490281855814</v>
      </c>
      <c r="AR25" s="66">
        <v>2621.8544841629437</v>
      </c>
      <c r="AS25" s="66">
        <v>2637.2691091031206</v>
      </c>
      <c r="AT25" s="66">
        <v>2647.4389827183154</v>
      </c>
      <c r="AU25" s="66">
        <v>2656.6094126098365</v>
      </c>
      <c r="AV25" s="66">
        <v>2668.2753984307283</v>
      </c>
      <c r="AW25" s="66">
        <v>2684.0060169484723</v>
      </c>
      <c r="AX25" s="66">
        <v>2694.7691494917931</v>
      </c>
      <c r="AY25" s="66">
        <v>2708.2969389006694</v>
      </c>
      <c r="AZ25" s="66">
        <v>2720.3341567668076</v>
      </c>
      <c r="BA25" s="66">
        <v>2734.875779289307</v>
      </c>
    </row>
    <row r="26" spans="1:53" ht="12" customHeight="1" x14ac:dyDescent="0.25">
      <c r="B26" s="73" t="s">
        <v>593</v>
      </c>
      <c r="C26" s="66">
        <v>2525.7970000000005</v>
      </c>
      <c r="D26" s="66">
        <v>2414.203</v>
      </c>
      <c r="E26" s="66">
        <v>2458.9059999999995</v>
      </c>
      <c r="F26" s="66">
        <v>2383.7299999999996</v>
      </c>
      <c r="G26" s="66">
        <v>2424.79</v>
      </c>
      <c r="H26" s="66">
        <v>2929.2790000000005</v>
      </c>
      <c r="I26" s="66">
        <v>3198.8620000000001</v>
      </c>
      <c r="J26" s="66">
        <v>3283.8330000000001</v>
      </c>
      <c r="K26" s="66">
        <v>3236.4439999999995</v>
      </c>
      <c r="L26" s="66">
        <v>2443.6410509026737</v>
      </c>
      <c r="M26" s="66">
        <v>3157.2780604163258</v>
      </c>
      <c r="N26" s="66">
        <v>2973.2220501603783</v>
      </c>
      <c r="O26" s="66">
        <v>2958.8323118191961</v>
      </c>
      <c r="P26" s="66">
        <v>2807.3870744320925</v>
      </c>
      <c r="Q26" s="66">
        <v>2864.8289744533149</v>
      </c>
      <c r="R26" s="66">
        <v>3193.5073942426343</v>
      </c>
      <c r="S26" s="66">
        <v>3275.9375960606976</v>
      </c>
      <c r="T26" s="66">
        <v>3443.3338441293058</v>
      </c>
      <c r="U26" s="66">
        <v>3447.1916254482117</v>
      </c>
      <c r="V26" s="66">
        <v>3425.7125523231989</v>
      </c>
      <c r="W26" s="66">
        <v>3413.3982270117544</v>
      </c>
      <c r="X26" s="66">
        <v>3413.5849902029463</v>
      </c>
      <c r="Y26" s="66">
        <v>3420.867681983761</v>
      </c>
      <c r="Z26" s="66">
        <v>3417.2514830801892</v>
      </c>
      <c r="AA26" s="66">
        <v>3406.4922457257412</v>
      </c>
      <c r="AB26" s="66">
        <v>3410.2339889684063</v>
      </c>
      <c r="AC26" s="66">
        <v>3415.6622373391838</v>
      </c>
      <c r="AD26" s="66">
        <v>3419.724509650961</v>
      </c>
      <c r="AE26" s="66">
        <v>3420.9221209966067</v>
      </c>
      <c r="AF26" s="66">
        <v>3422.767958710011</v>
      </c>
      <c r="AG26" s="66">
        <v>3422.1894442099901</v>
      </c>
      <c r="AH26" s="66">
        <v>3423.6795215138186</v>
      </c>
      <c r="AI26" s="66">
        <v>3431.7934629246811</v>
      </c>
      <c r="AJ26" s="66">
        <v>3439.5628578813307</v>
      </c>
      <c r="AK26" s="66">
        <v>3440.4986150451746</v>
      </c>
      <c r="AL26" s="66">
        <v>3443.5056635912165</v>
      </c>
      <c r="AM26" s="66">
        <v>3462.685677004134</v>
      </c>
      <c r="AN26" s="66">
        <v>3481.7197912801767</v>
      </c>
      <c r="AO26" s="66">
        <v>3497.1689705274407</v>
      </c>
      <c r="AP26" s="66">
        <v>3516.7678307488272</v>
      </c>
      <c r="AQ26" s="66">
        <v>3535.7088134197879</v>
      </c>
      <c r="AR26" s="66">
        <v>3559.0562285547721</v>
      </c>
      <c r="AS26" s="66">
        <v>3587.8750624112249</v>
      </c>
      <c r="AT26" s="66">
        <v>3610.153105696601</v>
      </c>
      <c r="AU26" s="66">
        <v>3635.5349888041005</v>
      </c>
      <c r="AV26" s="66">
        <v>3662.7883162489302</v>
      </c>
      <c r="AW26" s="66">
        <v>3697.1597077117008</v>
      </c>
      <c r="AX26" s="66">
        <v>3726.657517720228</v>
      </c>
      <c r="AY26" s="66">
        <v>3753.3067631717986</v>
      </c>
      <c r="AZ26" s="66">
        <v>3786.6383962349914</v>
      </c>
      <c r="BA26" s="66">
        <v>3814.485561751043</v>
      </c>
    </row>
    <row r="27" spans="1:53" ht="12" customHeight="1" x14ac:dyDescent="0.25">
      <c r="B27" s="73" t="s">
        <v>594</v>
      </c>
      <c r="C27" s="66">
        <v>15335.945456666665</v>
      </c>
      <c r="D27" s="66">
        <v>15553.599006666664</v>
      </c>
      <c r="E27" s="66">
        <v>16063.058139999999</v>
      </c>
      <c r="F27" s="66">
        <v>14833.522296666666</v>
      </c>
      <c r="G27" s="66">
        <v>15306.616020000003</v>
      </c>
      <c r="H27" s="66">
        <v>15061.615023333334</v>
      </c>
      <c r="I27" s="66">
        <v>14929.78635</v>
      </c>
      <c r="J27" s="66">
        <v>14997.11795</v>
      </c>
      <c r="K27" s="66">
        <v>14913.419416666668</v>
      </c>
      <c r="L27" s="66">
        <v>12831.7551</v>
      </c>
      <c r="M27" s="66">
        <v>14407.491450000001</v>
      </c>
      <c r="N27" s="66">
        <v>15025.559783333336</v>
      </c>
      <c r="O27" s="66">
        <v>14485.186916666666</v>
      </c>
      <c r="P27" s="66">
        <v>14054.8595</v>
      </c>
      <c r="Q27" s="66">
        <v>14460.351733333333</v>
      </c>
      <c r="R27" s="66">
        <v>14925.3093686629</v>
      </c>
      <c r="S27" s="66">
        <v>15131.323026063907</v>
      </c>
      <c r="T27" s="66">
        <v>15725.33396464418</v>
      </c>
      <c r="U27" s="66">
        <v>15803.235118154393</v>
      </c>
      <c r="V27" s="66">
        <v>15818.669602509664</v>
      </c>
      <c r="W27" s="66">
        <v>15830.605444899878</v>
      </c>
      <c r="X27" s="66">
        <v>15910.764995273188</v>
      </c>
      <c r="Y27" s="66">
        <v>16011.389821117238</v>
      </c>
      <c r="Z27" s="66">
        <v>16056.606542582422</v>
      </c>
      <c r="AA27" s="66">
        <v>16073.695950951889</v>
      </c>
      <c r="AB27" s="66">
        <v>16142.795630282189</v>
      </c>
      <c r="AC27" s="66">
        <v>16228.34900059093</v>
      </c>
      <c r="AD27" s="66">
        <v>16334.077072831311</v>
      </c>
      <c r="AE27" s="66">
        <v>16430.735613863711</v>
      </c>
      <c r="AF27" s="66">
        <v>16538.578122204046</v>
      </c>
      <c r="AG27" s="66">
        <v>16639.186579293506</v>
      </c>
      <c r="AH27" s="66">
        <v>16725.614780065996</v>
      </c>
      <c r="AI27" s="66">
        <v>16834.604468965343</v>
      </c>
      <c r="AJ27" s="66">
        <v>16942.13722643135</v>
      </c>
      <c r="AK27" s="66">
        <v>17026.69360359024</v>
      </c>
      <c r="AL27" s="66">
        <v>17127.112114632419</v>
      </c>
      <c r="AM27" s="66">
        <v>17250.161569894703</v>
      </c>
      <c r="AN27" s="66">
        <v>17395.601713879092</v>
      </c>
      <c r="AO27" s="66">
        <v>17538.9497995536</v>
      </c>
      <c r="AP27" s="66">
        <v>17668.269956006494</v>
      </c>
      <c r="AQ27" s="66">
        <v>17819.180904729892</v>
      </c>
      <c r="AR27" s="66">
        <v>17986.847473159472</v>
      </c>
      <c r="AS27" s="66">
        <v>18165.808846496013</v>
      </c>
      <c r="AT27" s="66">
        <v>18329.745073405287</v>
      </c>
      <c r="AU27" s="66">
        <v>18500.285075318359</v>
      </c>
      <c r="AV27" s="66">
        <v>18674.042275042801</v>
      </c>
      <c r="AW27" s="66">
        <v>18877.606044010477</v>
      </c>
      <c r="AX27" s="66">
        <v>19058.545226882998</v>
      </c>
      <c r="AY27" s="66">
        <v>19221.810352656696</v>
      </c>
      <c r="AZ27" s="66">
        <v>19411.350234842448</v>
      </c>
      <c r="BA27" s="66">
        <v>19601.524500118237</v>
      </c>
    </row>
    <row r="28" spans="1:53" ht="12" customHeight="1" x14ac:dyDescent="0.25">
      <c r="B28" s="71" t="s">
        <v>578</v>
      </c>
      <c r="C28" s="72">
        <v>90315.219132059705</v>
      </c>
      <c r="D28" s="72">
        <v>93322.287477487975</v>
      </c>
      <c r="E28" s="72">
        <v>95220.870459719314</v>
      </c>
      <c r="F28" s="72">
        <v>102170.51250462673</v>
      </c>
      <c r="G28" s="72">
        <v>99084.886585923334</v>
      </c>
      <c r="H28" s="72">
        <v>100977.15202672502</v>
      </c>
      <c r="I28" s="72">
        <v>99806.369714059765</v>
      </c>
      <c r="J28" s="72">
        <v>107003.58208349031</v>
      </c>
      <c r="K28" s="72">
        <v>106201.28382288202</v>
      </c>
      <c r="L28" s="72">
        <v>96869.056716084495</v>
      </c>
      <c r="M28" s="72">
        <v>103939.92216364737</v>
      </c>
      <c r="N28" s="72">
        <v>105978.14497062867</v>
      </c>
      <c r="O28" s="72">
        <v>107246.91394261071</v>
      </c>
      <c r="P28" s="72">
        <v>111578.47243825695</v>
      </c>
      <c r="Q28" s="72">
        <v>111926.39573910565</v>
      </c>
      <c r="R28" s="72">
        <v>113083.917152244</v>
      </c>
      <c r="S28" s="72">
        <v>113402.29261085273</v>
      </c>
      <c r="T28" s="72">
        <v>115701.08906157089</v>
      </c>
      <c r="U28" s="72">
        <v>117670.50754442794</v>
      </c>
      <c r="V28" s="72">
        <v>119528.53117582017</v>
      </c>
      <c r="W28" s="72">
        <v>121308.37427721638</v>
      </c>
      <c r="X28" s="72">
        <v>122655.90315420261</v>
      </c>
      <c r="Y28" s="72">
        <v>124198.37703032169</v>
      </c>
      <c r="Z28" s="72">
        <v>125338.88713321598</v>
      </c>
      <c r="AA28" s="72">
        <v>126175.5732821811</v>
      </c>
      <c r="AB28" s="72">
        <v>127239.0996292764</v>
      </c>
      <c r="AC28" s="72">
        <v>128415.79392834734</v>
      </c>
      <c r="AD28" s="72">
        <v>129619.29723941554</v>
      </c>
      <c r="AE28" s="72">
        <v>130734.13338355916</v>
      </c>
      <c r="AF28" s="72">
        <v>131746.82553852981</v>
      </c>
      <c r="AG28" s="72">
        <v>132599.84365283963</v>
      </c>
      <c r="AH28" s="72">
        <v>133567.60840308195</v>
      </c>
      <c r="AI28" s="72">
        <v>134509.69181425878</v>
      </c>
      <c r="AJ28" s="72">
        <v>135421.04751203989</v>
      </c>
      <c r="AK28" s="72">
        <v>136196.75138813551</v>
      </c>
      <c r="AL28" s="72">
        <v>136937.59590598146</v>
      </c>
      <c r="AM28" s="72">
        <v>137924.32879008452</v>
      </c>
      <c r="AN28" s="72">
        <v>138883.16214420946</v>
      </c>
      <c r="AO28" s="72">
        <v>139911.41201765093</v>
      </c>
      <c r="AP28" s="72">
        <v>140862.24028227778</v>
      </c>
      <c r="AQ28" s="72">
        <v>141916.21563883478</v>
      </c>
      <c r="AR28" s="72">
        <v>143025.44892198176</v>
      </c>
      <c r="AS28" s="72">
        <v>144306.17789605705</v>
      </c>
      <c r="AT28" s="72">
        <v>145372.28842262877</v>
      </c>
      <c r="AU28" s="72">
        <v>146596.74701580027</v>
      </c>
      <c r="AV28" s="72">
        <v>147613.04244781955</v>
      </c>
      <c r="AW28" s="72">
        <v>148911.1996265348</v>
      </c>
      <c r="AX28" s="72">
        <v>150169.41318277092</v>
      </c>
      <c r="AY28" s="72">
        <v>151386.12375597574</v>
      </c>
      <c r="AZ28" s="72">
        <v>152576.72268735751</v>
      </c>
      <c r="BA28" s="72">
        <v>153766.24153214553</v>
      </c>
    </row>
    <row r="29" spans="1:53" ht="12" customHeight="1" x14ac:dyDescent="0.25">
      <c r="B29" s="73" t="s">
        <v>595</v>
      </c>
      <c r="C29" s="66">
        <v>62362.761378855139</v>
      </c>
      <c r="D29" s="66">
        <v>64742.604300376945</v>
      </c>
      <c r="E29" s="66">
        <v>67303.370377468018</v>
      </c>
      <c r="F29" s="66">
        <v>72972.516669982273</v>
      </c>
      <c r="G29" s="66">
        <v>70776.390815835242</v>
      </c>
      <c r="H29" s="66">
        <v>72153.41486299994</v>
      </c>
      <c r="I29" s="66">
        <v>72099.440994541263</v>
      </c>
      <c r="J29" s="66">
        <v>77692.566957317045</v>
      </c>
      <c r="K29" s="66">
        <v>79872.610618384817</v>
      </c>
      <c r="L29" s="66">
        <v>70430.191402794415</v>
      </c>
      <c r="M29" s="66">
        <v>77875.792606917457</v>
      </c>
      <c r="N29" s="66">
        <v>80001.934296334177</v>
      </c>
      <c r="O29" s="66">
        <v>81144.919789627602</v>
      </c>
      <c r="P29" s="66">
        <v>85607.027308585326</v>
      </c>
      <c r="Q29" s="66">
        <v>84701.804294404748</v>
      </c>
      <c r="R29" s="66">
        <v>86440.62947288953</v>
      </c>
      <c r="S29" s="66">
        <v>86866.202424340678</v>
      </c>
      <c r="T29" s="66">
        <v>88718.742412704203</v>
      </c>
      <c r="U29" s="66">
        <v>90212.258878982815</v>
      </c>
      <c r="V29" s="66">
        <v>91758.785820115256</v>
      </c>
      <c r="W29" s="66">
        <v>93219.054591794571</v>
      </c>
      <c r="X29" s="66">
        <v>94321.174578021513</v>
      </c>
      <c r="Y29" s="66">
        <v>95534.183137790475</v>
      </c>
      <c r="Z29" s="66">
        <v>96478.845677334204</v>
      </c>
      <c r="AA29" s="66">
        <v>97192.217967362623</v>
      </c>
      <c r="AB29" s="66">
        <v>98016.859486829766</v>
      </c>
      <c r="AC29" s="66">
        <v>98894.266399676213</v>
      </c>
      <c r="AD29" s="66">
        <v>99784.492667930594</v>
      </c>
      <c r="AE29" s="66">
        <v>100590.21739399096</v>
      </c>
      <c r="AF29" s="66">
        <v>101305.96732901767</v>
      </c>
      <c r="AG29" s="66">
        <v>101884.18503469131</v>
      </c>
      <c r="AH29" s="66">
        <v>102608.6304174328</v>
      </c>
      <c r="AI29" s="66">
        <v>103231.76618345953</v>
      </c>
      <c r="AJ29" s="66">
        <v>103870.38781574811</v>
      </c>
      <c r="AK29" s="66">
        <v>104427.76811394109</v>
      </c>
      <c r="AL29" s="66">
        <v>104931.21551093721</v>
      </c>
      <c r="AM29" s="66">
        <v>105599.36301175045</v>
      </c>
      <c r="AN29" s="66">
        <v>106217.97355700471</v>
      </c>
      <c r="AO29" s="66">
        <v>106906.97646763918</v>
      </c>
      <c r="AP29" s="66">
        <v>107538.76266964663</v>
      </c>
      <c r="AQ29" s="66">
        <v>108240.17352646806</v>
      </c>
      <c r="AR29" s="66">
        <v>108962.18922513281</v>
      </c>
      <c r="AS29" s="66">
        <v>109822.87040571959</v>
      </c>
      <c r="AT29" s="66">
        <v>110529.36687097375</v>
      </c>
      <c r="AU29" s="66">
        <v>111352.70237090053</v>
      </c>
      <c r="AV29" s="66">
        <v>111980.75902617183</v>
      </c>
      <c r="AW29" s="66">
        <v>112818.61879555312</v>
      </c>
      <c r="AX29" s="66">
        <v>113610.56030672655</v>
      </c>
      <c r="AY29" s="66">
        <v>114423.03429501892</v>
      </c>
      <c r="AZ29" s="66">
        <v>115172.04567753038</v>
      </c>
      <c r="BA29" s="66">
        <v>115897.59464401708</v>
      </c>
    </row>
    <row r="30" spans="1:53" ht="12" customHeight="1" x14ac:dyDescent="0.25">
      <c r="B30" s="73" t="s">
        <v>596</v>
      </c>
      <c r="C30" s="66">
        <v>26013.374692114834</v>
      </c>
      <c r="D30" s="66">
        <v>26250.301578039198</v>
      </c>
      <c r="E30" s="66">
        <v>25453.59492879613</v>
      </c>
      <c r="F30" s="66">
        <v>26520.457672772045</v>
      </c>
      <c r="G30" s="66">
        <v>25858.599737731547</v>
      </c>
      <c r="H30" s="66">
        <v>26295.48770740327</v>
      </c>
      <c r="I30" s="66">
        <v>25164.489962998527</v>
      </c>
      <c r="J30" s="66">
        <v>26752.502007489355</v>
      </c>
      <c r="K30" s="66">
        <v>23699.950095537224</v>
      </c>
      <c r="L30" s="66">
        <v>23556.310380737043</v>
      </c>
      <c r="M30" s="66">
        <v>23457.330920277145</v>
      </c>
      <c r="N30" s="66">
        <v>23395.724224551428</v>
      </c>
      <c r="O30" s="66">
        <v>23507.848022515431</v>
      </c>
      <c r="P30" s="66">
        <v>23232.311846420504</v>
      </c>
      <c r="Q30" s="66">
        <v>24457.299725274032</v>
      </c>
      <c r="R30" s="66">
        <v>23732.061206377468</v>
      </c>
      <c r="S30" s="66">
        <v>23619.093216234629</v>
      </c>
      <c r="T30" s="66">
        <v>24021.195194557167</v>
      </c>
      <c r="U30" s="66">
        <v>24452.29190040546</v>
      </c>
      <c r="V30" s="66">
        <v>24730.88887849103</v>
      </c>
      <c r="W30" s="66">
        <v>25014.811712960043</v>
      </c>
      <c r="X30" s="66">
        <v>25241.039683590512</v>
      </c>
      <c r="Y30" s="66">
        <v>25544.030582718959</v>
      </c>
      <c r="Z30" s="66">
        <v>25721.739750887176</v>
      </c>
      <c r="AA30" s="66">
        <v>25835.515364388757</v>
      </c>
      <c r="AB30" s="66">
        <v>26055.547760557587</v>
      </c>
      <c r="AC30" s="66">
        <v>26330.038050304112</v>
      </c>
      <c r="AD30" s="66">
        <v>26617.286271887882</v>
      </c>
      <c r="AE30" s="66">
        <v>26900.633655484598</v>
      </c>
      <c r="AF30" s="66">
        <v>27168.649868791632</v>
      </c>
      <c r="AG30" s="66">
        <v>27414.632770979417</v>
      </c>
      <c r="AH30" s="66">
        <v>27629.512313736348</v>
      </c>
      <c r="AI30" s="66">
        <v>27917.923790958997</v>
      </c>
      <c r="AJ30" s="66">
        <v>28158.438265137742</v>
      </c>
      <c r="AK30" s="66">
        <v>28345.569579014122</v>
      </c>
      <c r="AL30" s="66">
        <v>28551.095299548062</v>
      </c>
      <c r="AM30" s="66">
        <v>28833.537911173593</v>
      </c>
      <c r="AN30" s="66">
        <v>29137.068419311261</v>
      </c>
      <c r="AO30" s="66">
        <v>29436.492441520306</v>
      </c>
      <c r="AP30" s="66">
        <v>29715.2327371022</v>
      </c>
      <c r="AQ30" s="66">
        <v>30025.694659908153</v>
      </c>
      <c r="AR30" s="66">
        <v>30368.008063205893</v>
      </c>
      <c r="AS30" s="66">
        <v>30742.860028241139</v>
      </c>
      <c r="AT30" s="66">
        <v>31057.229749024387</v>
      </c>
      <c r="AU30" s="66">
        <v>31410.110288363983</v>
      </c>
      <c r="AV30" s="66">
        <v>31749.859400760364</v>
      </c>
      <c r="AW30" s="66">
        <v>32158.103431272993</v>
      </c>
      <c r="AX30" s="66">
        <v>32569.605629496742</v>
      </c>
      <c r="AY30" s="66">
        <v>32919.639782370738</v>
      </c>
      <c r="AZ30" s="66">
        <v>33306.607518916746</v>
      </c>
      <c r="BA30" s="66">
        <v>33714.420363824873</v>
      </c>
    </row>
    <row r="31" spans="1:53" ht="12" customHeight="1" x14ac:dyDescent="0.25">
      <c r="B31" s="73" t="s">
        <v>597</v>
      </c>
      <c r="C31" s="66">
        <v>1939.0830610897251</v>
      </c>
      <c r="D31" s="66">
        <v>2329.3815990718294</v>
      </c>
      <c r="E31" s="66">
        <v>2463.9051534551745</v>
      </c>
      <c r="F31" s="66">
        <v>2677.5381618724268</v>
      </c>
      <c r="G31" s="66">
        <v>2449.8960323565407</v>
      </c>
      <c r="H31" s="66">
        <v>2528.2494563218097</v>
      </c>
      <c r="I31" s="66">
        <v>2542.4387565199781</v>
      </c>
      <c r="J31" s="66">
        <v>2558.5131186839153</v>
      </c>
      <c r="K31" s="66">
        <v>2628.7231089599745</v>
      </c>
      <c r="L31" s="66">
        <v>2882.5549325530515</v>
      </c>
      <c r="M31" s="66">
        <v>2606.7986364527583</v>
      </c>
      <c r="N31" s="66">
        <v>2580.4864497430699</v>
      </c>
      <c r="O31" s="66">
        <v>2594.1461304676754</v>
      </c>
      <c r="P31" s="66">
        <v>2739.1332832511289</v>
      </c>
      <c r="Q31" s="66">
        <v>2767.2917194268643</v>
      </c>
      <c r="R31" s="66">
        <v>2911.2264729770145</v>
      </c>
      <c r="S31" s="66">
        <v>2916.9969702774224</v>
      </c>
      <c r="T31" s="66">
        <v>2961.1514543095318</v>
      </c>
      <c r="U31" s="66">
        <v>3005.9567650396698</v>
      </c>
      <c r="V31" s="66">
        <v>3038.856477213892</v>
      </c>
      <c r="W31" s="66">
        <v>3074.5079724617694</v>
      </c>
      <c r="X31" s="66">
        <v>3093.6888925905864</v>
      </c>
      <c r="Y31" s="66">
        <v>3120.1633098122547</v>
      </c>
      <c r="Z31" s="66">
        <v>3138.3017049945865</v>
      </c>
      <c r="AA31" s="66">
        <v>3147.8399504297126</v>
      </c>
      <c r="AB31" s="66">
        <v>3166.6923818890532</v>
      </c>
      <c r="AC31" s="66">
        <v>3191.4894783670156</v>
      </c>
      <c r="AD31" s="66">
        <v>3217.5182995970654</v>
      </c>
      <c r="AE31" s="66">
        <v>3243.2823340836176</v>
      </c>
      <c r="AF31" s="66">
        <v>3272.2083407205196</v>
      </c>
      <c r="AG31" s="66">
        <v>3301.0258471688917</v>
      </c>
      <c r="AH31" s="66">
        <v>3329.4656719127838</v>
      </c>
      <c r="AI31" s="66">
        <v>3360.001839840249</v>
      </c>
      <c r="AJ31" s="66">
        <v>3392.2214311540183</v>
      </c>
      <c r="AK31" s="66">
        <v>3423.4136951802839</v>
      </c>
      <c r="AL31" s="66">
        <v>3455.2850954961814</v>
      </c>
      <c r="AM31" s="66">
        <v>3491.4278671604757</v>
      </c>
      <c r="AN31" s="66">
        <v>3528.1201678934904</v>
      </c>
      <c r="AO31" s="66">
        <v>3567.94310849146</v>
      </c>
      <c r="AP31" s="66">
        <v>3608.2448755289361</v>
      </c>
      <c r="AQ31" s="66">
        <v>3650.3474524585854</v>
      </c>
      <c r="AR31" s="66">
        <v>3695.2516336430667</v>
      </c>
      <c r="AS31" s="66">
        <v>3740.4474620963192</v>
      </c>
      <c r="AT31" s="66">
        <v>3785.6918026306425</v>
      </c>
      <c r="AU31" s="66">
        <v>3833.934356535744</v>
      </c>
      <c r="AV31" s="66">
        <v>3882.4240208873671</v>
      </c>
      <c r="AW31" s="66">
        <v>3934.4773997086668</v>
      </c>
      <c r="AX31" s="66">
        <v>3989.2472465476303</v>
      </c>
      <c r="AY31" s="66">
        <v>4043.4496785860983</v>
      </c>
      <c r="AZ31" s="66">
        <v>4098.0694909103895</v>
      </c>
      <c r="BA31" s="66">
        <v>4154.2265243035818</v>
      </c>
    </row>
    <row r="32" spans="1:53" ht="12" customHeight="1" x14ac:dyDescent="0.25">
      <c r="B32" s="71" t="s">
        <v>579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</row>
    <row r="33" spans="2:53" ht="12" customHeight="1" x14ac:dyDescent="0.25">
      <c r="B33" s="73" t="s">
        <v>598</v>
      </c>
      <c r="C33" s="66">
        <v>235520.1</v>
      </c>
      <c r="D33" s="66">
        <v>230632.6</v>
      </c>
      <c r="E33" s="66">
        <v>229518</v>
      </c>
      <c r="F33" s="66">
        <v>235737.76299999998</v>
      </c>
      <c r="G33" s="66">
        <v>244873.068</v>
      </c>
      <c r="H33" s="66">
        <v>246497.679</v>
      </c>
      <c r="I33" s="66">
        <v>269808.65899999999</v>
      </c>
      <c r="J33" s="66">
        <v>276502.68899999995</v>
      </c>
      <c r="K33" s="66">
        <v>248688.71800000002</v>
      </c>
      <c r="L33" s="66">
        <v>201537.625</v>
      </c>
      <c r="M33" s="66">
        <v>191670.99077499998</v>
      </c>
      <c r="N33" s="66">
        <v>194199.60914074999</v>
      </c>
      <c r="O33" s="66">
        <v>171450.43334089749</v>
      </c>
      <c r="P33" s="66">
        <v>165590.20422703467</v>
      </c>
      <c r="Q33" s="66">
        <v>166762.86648501578</v>
      </c>
      <c r="R33" s="66">
        <v>172707.44946575403</v>
      </c>
      <c r="S33" s="66">
        <v>175117.00972114032</v>
      </c>
      <c r="T33" s="66">
        <v>175903.97234712029</v>
      </c>
      <c r="U33" s="66">
        <v>176987.12923407578</v>
      </c>
      <c r="V33" s="66">
        <v>177391.14667861882</v>
      </c>
      <c r="W33" s="66">
        <v>177291.53835995731</v>
      </c>
      <c r="X33" s="66">
        <v>178146.95380303491</v>
      </c>
      <c r="Y33" s="66">
        <v>180235.86852036987</v>
      </c>
      <c r="Z33" s="66">
        <v>180183.09863559893</v>
      </c>
      <c r="AA33" s="66">
        <v>180643.17114412435</v>
      </c>
      <c r="AB33" s="66">
        <v>181933.56605017386</v>
      </c>
      <c r="AC33" s="66">
        <v>183954.58948131927</v>
      </c>
      <c r="AD33" s="66">
        <v>185900.97329358236</v>
      </c>
      <c r="AE33" s="66">
        <v>187733.32679085486</v>
      </c>
      <c r="AF33" s="66">
        <v>189525.52780838386</v>
      </c>
      <c r="AG33" s="66">
        <v>190295.06806890917</v>
      </c>
      <c r="AH33" s="66">
        <v>191001.45207622112</v>
      </c>
      <c r="AI33" s="66">
        <v>192444.68977351449</v>
      </c>
      <c r="AJ33" s="66">
        <v>192144.43488650728</v>
      </c>
      <c r="AK33" s="66">
        <v>192218.81155588542</v>
      </c>
      <c r="AL33" s="66">
        <v>191965.9342074311</v>
      </c>
      <c r="AM33" s="66">
        <v>192359.21567995477</v>
      </c>
      <c r="AN33" s="66">
        <v>193710.82267968479</v>
      </c>
      <c r="AO33" s="66">
        <v>194151.70938239252</v>
      </c>
      <c r="AP33" s="66">
        <v>194658.35356062805</v>
      </c>
      <c r="AQ33" s="66">
        <v>195839.99070342173</v>
      </c>
      <c r="AR33" s="66">
        <v>197118.75659277674</v>
      </c>
      <c r="AS33" s="66">
        <v>199215.46306145878</v>
      </c>
      <c r="AT33" s="66">
        <v>201157.17249990994</v>
      </c>
      <c r="AU33" s="66">
        <v>202634.56789987435</v>
      </c>
      <c r="AV33" s="66">
        <v>203459.79197415142</v>
      </c>
      <c r="AW33" s="66">
        <v>205092.47054149531</v>
      </c>
      <c r="AX33" s="66">
        <v>206455.71172176339</v>
      </c>
      <c r="AY33" s="66">
        <v>207405.08052118082</v>
      </c>
      <c r="AZ33" s="66">
        <v>209112.16221598358</v>
      </c>
      <c r="BA33" s="66">
        <v>210010.83400968951</v>
      </c>
    </row>
    <row r="34" spans="2:53" ht="12" customHeight="1" x14ac:dyDescent="0.25">
      <c r="B34" s="73" t="s">
        <v>599</v>
      </c>
      <c r="C34" s="66">
        <v>234917.35791708814</v>
      </c>
      <c r="D34" s="66">
        <v>266791.3071897761</v>
      </c>
      <c r="E34" s="66">
        <v>243108.33182146415</v>
      </c>
      <c r="F34" s="66">
        <v>311237.20109713258</v>
      </c>
      <c r="G34" s="66">
        <v>296688.34436619293</v>
      </c>
      <c r="H34" s="66">
        <v>355909.82813002192</v>
      </c>
      <c r="I34" s="66">
        <v>300201.73346721189</v>
      </c>
      <c r="J34" s="66">
        <v>297814.15243011416</v>
      </c>
      <c r="K34" s="66">
        <v>365041.42213221098</v>
      </c>
      <c r="L34" s="66">
        <v>300526.526790665</v>
      </c>
      <c r="M34" s="66">
        <v>336773.15432890435</v>
      </c>
      <c r="N34" s="66">
        <v>328523.52626390825</v>
      </c>
      <c r="O34" s="66">
        <v>333180.00585452409</v>
      </c>
      <c r="P34" s="66">
        <v>330081.92574215081</v>
      </c>
      <c r="Q34" s="66">
        <v>343083.33512584754</v>
      </c>
      <c r="R34" s="66">
        <v>333410.44183835248</v>
      </c>
      <c r="S34" s="66">
        <v>329949.86241686181</v>
      </c>
      <c r="T34" s="66">
        <v>327486.70719204668</v>
      </c>
      <c r="U34" s="66">
        <v>329154.42339430074</v>
      </c>
      <c r="V34" s="66">
        <v>329221.76174458262</v>
      </c>
      <c r="W34" s="66">
        <v>329406.22862807097</v>
      </c>
      <c r="X34" s="66">
        <v>330811.79642355128</v>
      </c>
      <c r="Y34" s="66">
        <v>334142.1620652969</v>
      </c>
      <c r="Z34" s="66">
        <v>334817.7053890932</v>
      </c>
      <c r="AA34" s="66">
        <v>336614.17539818637</v>
      </c>
      <c r="AB34" s="66">
        <v>338763.63049126801</v>
      </c>
      <c r="AC34" s="66">
        <v>343140.92213433166</v>
      </c>
      <c r="AD34" s="66">
        <v>346658.40824998909</v>
      </c>
      <c r="AE34" s="66">
        <v>350655.42012033984</v>
      </c>
      <c r="AF34" s="66">
        <v>354750.3314632235</v>
      </c>
      <c r="AG34" s="66">
        <v>357521.14525364712</v>
      </c>
      <c r="AH34" s="66">
        <v>360415.88525219087</v>
      </c>
      <c r="AI34" s="66">
        <v>364164.124035293</v>
      </c>
      <c r="AJ34" s="66">
        <v>366523.53884819895</v>
      </c>
      <c r="AK34" s="66">
        <v>368960.67104017263</v>
      </c>
      <c r="AL34" s="66">
        <v>371110.64325255505</v>
      </c>
      <c r="AM34" s="66">
        <v>373904.29307805432</v>
      </c>
      <c r="AN34" s="66">
        <v>377866.72070473642</v>
      </c>
      <c r="AO34" s="66">
        <v>380795.58173467813</v>
      </c>
      <c r="AP34" s="66">
        <v>383614.73146854941</v>
      </c>
      <c r="AQ34" s="66">
        <v>387097.21804699191</v>
      </c>
      <c r="AR34" s="66">
        <v>390755.26463753451</v>
      </c>
      <c r="AS34" s="66">
        <v>395583.15319898247</v>
      </c>
      <c r="AT34" s="66">
        <v>399372.65595501859</v>
      </c>
      <c r="AU34" s="66">
        <v>404361.17817487003</v>
      </c>
      <c r="AV34" s="66">
        <v>407684.86068379937</v>
      </c>
      <c r="AW34" s="66">
        <v>413524.69814492011</v>
      </c>
      <c r="AX34" s="66">
        <v>417635.23302917153</v>
      </c>
      <c r="AY34" s="66">
        <v>420786.18846997368</v>
      </c>
      <c r="AZ34" s="66">
        <v>426203.88027454342</v>
      </c>
      <c r="BA34" s="66">
        <v>429952.170020352</v>
      </c>
    </row>
    <row r="35" spans="2:53" ht="12" customHeight="1" x14ac:dyDescent="0.25">
      <c r="B35" s="73" t="s">
        <v>600</v>
      </c>
      <c r="C35" s="66">
        <v>37528.268563591671</v>
      </c>
      <c r="D35" s="66">
        <v>38500.154942322981</v>
      </c>
      <c r="E35" s="66">
        <v>38182.47445824954</v>
      </c>
      <c r="F35" s="66">
        <v>38554.386590744456</v>
      </c>
      <c r="G35" s="66">
        <v>39007.397855107934</v>
      </c>
      <c r="H35" s="66">
        <v>39713.725365303537</v>
      </c>
      <c r="I35" s="66">
        <v>41070.680210398801</v>
      </c>
      <c r="J35" s="66">
        <v>42034.858816060078</v>
      </c>
      <c r="K35" s="66">
        <v>41334.360335987323</v>
      </c>
      <c r="L35" s="66">
        <v>36337.104190209357</v>
      </c>
      <c r="M35" s="66">
        <v>38534.821549163054</v>
      </c>
      <c r="N35" s="66">
        <v>40295.742846000045</v>
      </c>
      <c r="O35" s="66">
        <v>39876.250748746825</v>
      </c>
      <c r="P35" s="66">
        <v>38749.916599240576</v>
      </c>
      <c r="Q35" s="66">
        <v>39780.838107357282</v>
      </c>
      <c r="R35" s="66">
        <v>40924.898370381379</v>
      </c>
      <c r="S35" s="66">
        <v>41170.64449875772</v>
      </c>
      <c r="T35" s="66">
        <v>41201.35584931128</v>
      </c>
      <c r="U35" s="66">
        <v>41489.887570306004</v>
      </c>
      <c r="V35" s="66">
        <v>41513.719898194497</v>
      </c>
      <c r="W35" s="66">
        <v>41521.306780546991</v>
      </c>
      <c r="X35" s="66">
        <v>41756.049315992605</v>
      </c>
      <c r="Y35" s="66">
        <v>42191.554359311231</v>
      </c>
      <c r="Z35" s="66">
        <v>42342.475848558308</v>
      </c>
      <c r="AA35" s="66">
        <v>42492.189370854423</v>
      </c>
      <c r="AB35" s="66">
        <v>42823.94912422519</v>
      </c>
      <c r="AC35" s="66">
        <v>43285.116431923423</v>
      </c>
      <c r="AD35" s="66">
        <v>43795.953997522949</v>
      </c>
      <c r="AE35" s="66">
        <v>44255.325879886972</v>
      </c>
      <c r="AF35" s="66">
        <v>44717.790145992585</v>
      </c>
      <c r="AG35" s="66">
        <v>45113.364796693721</v>
      </c>
      <c r="AH35" s="66">
        <v>45457.122395345665</v>
      </c>
      <c r="AI35" s="66">
        <v>45937.040010055163</v>
      </c>
      <c r="AJ35" s="66">
        <v>46252.727680852375</v>
      </c>
      <c r="AK35" s="66">
        <v>46539.2016090869</v>
      </c>
      <c r="AL35" s="66">
        <v>46826.489170186578</v>
      </c>
      <c r="AM35" s="66">
        <v>47231.105424525886</v>
      </c>
      <c r="AN35" s="66">
        <v>47749.297448530277</v>
      </c>
      <c r="AO35" s="66">
        <v>48165.331480627989</v>
      </c>
      <c r="AP35" s="66">
        <v>48575.960524229071</v>
      </c>
      <c r="AQ35" s="66">
        <v>49056.727933046408</v>
      </c>
      <c r="AR35" s="66">
        <v>49574.307814511165</v>
      </c>
      <c r="AS35" s="66">
        <v>50148.441503168127</v>
      </c>
      <c r="AT35" s="66">
        <v>50639.915299960827</v>
      </c>
      <c r="AU35" s="66">
        <v>51156.591335380916</v>
      </c>
      <c r="AV35" s="66">
        <v>51633.273582888629</v>
      </c>
      <c r="AW35" s="66">
        <v>52240.601871505853</v>
      </c>
      <c r="AX35" s="66">
        <v>52807.052406572628</v>
      </c>
      <c r="AY35" s="66">
        <v>53217.296891450715</v>
      </c>
      <c r="AZ35" s="66">
        <v>53847.817099300199</v>
      </c>
      <c r="BA35" s="66">
        <v>54327.656004091208</v>
      </c>
    </row>
    <row r="36" spans="2:53" ht="12" customHeight="1" x14ac:dyDescent="0.25">
      <c r="B36" s="71" t="s">
        <v>580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</row>
    <row r="37" spans="2:53" ht="12" customHeight="1" x14ac:dyDescent="0.25">
      <c r="B37" s="73" t="s">
        <v>601</v>
      </c>
      <c r="C37" s="66">
        <v>38033.699999999997</v>
      </c>
      <c r="D37" s="66">
        <v>36439.200000000004</v>
      </c>
      <c r="E37" s="66">
        <v>37506.47</v>
      </c>
      <c r="F37" s="66">
        <v>38790.699999999997</v>
      </c>
      <c r="G37" s="66">
        <v>40135.749999999993</v>
      </c>
      <c r="H37" s="66">
        <v>39102.140000000007</v>
      </c>
      <c r="I37" s="66">
        <v>41607.33</v>
      </c>
      <c r="J37" s="66">
        <v>41457.22</v>
      </c>
      <c r="K37" s="66">
        <v>39955.979999999996</v>
      </c>
      <c r="L37" s="66">
        <v>34734.240000000005</v>
      </c>
      <c r="M37" s="66">
        <v>36910.65</v>
      </c>
      <c r="N37" s="66">
        <v>37305.909999999996</v>
      </c>
      <c r="O37" s="66">
        <v>40675.165429346191</v>
      </c>
      <c r="P37" s="66">
        <v>48910.964164151999</v>
      </c>
      <c r="Q37" s="66">
        <v>38277.048600106449</v>
      </c>
      <c r="R37" s="66">
        <v>37963.072859562279</v>
      </c>
      <c r="S37" s="66">
        <v>38319.154891484075</v>
      </c>
      <c r="T37" s="66">
        <v>38839.853893650004</v>
      </c>
      <c r="U37" s="66">
        <v>39436.956536430022</v>
      </c>
      <c r="V37" s="66">
        <v>39991.528567815527</v>
      </c>
      <c r="W37" s="66">
        <v>40482.85827057049</v>
      </c>
      <c r="X37" s="66">
        <v>40751.596158635482</v>
      </c>
      <c r="Y37" s="66">
        <v>41011.622141900581</v>
      </c>
      <c r="Z37" s="66">
        <v>41156.849092742865</v>
      </c>
      <c r="AA37" s="66">
        <v>41238.226513134621</v>
      </c>
      <c r="AB37" s="66">
        <v>41428.521119982332</v>
      </c>
      <c r="AC37" s="66">
        <v>41573.656568993851</v>
      </c>
      <c r="AD37" s="66">
        <v>41763.052918686022</v>
      </c>
      <c r="AE37" s="66">
        <v>41945.265155586654</v>
      </c>
      <c r="AF37" s="66">
        <v>42124.233665574138</v>
      </c>
      <c r="AG37" s="66">
        <v>42310.28721128888</v>
      </c>
      <c r="AH37" s="66">
        <v>42551.181328929051</v>
      </c>
      <c r="AI37" s="66">
        <v>42791.805610859949</v>
      </c>
      <c r="AJ37" s="66">
        <v>43091.594040064287</v>
      </c>
      <c r="AK37" s="66">
        <v>43315.886426288693</v>
      </c>
      <c r="AL37" s="66">
        <v>43614.500161091222</v>
      </c>
      <c r="AM37" s="66">
        <v>43952.506885966061</v>
      </c>
      <c r="AN37" s="66">
        <v>44258.299925003914</v>
      </c>
      <c r="AO37" s="66">
        <v>44627.39612722052</v>
      </c>
      <c r="AP37" s="66">
        <v>44955.358553770355</v>
      </c>
      <c r="AQ37" s="66">
        <v>45289.046389422627</v>
      </c>
      <c r="AR37" s="66">
        <v>45752.198468287213</v>
      </c>
      <c r="AS37" s="66">
        <v>46168.430589185031</v>
      </c>
      <c r="AT37" s="66">
        <v>46558.012049427351</v>
      </c>
      <c r="AU37" s="66">
        <v>47025.000354807467</v>
      </c>
      <c r="AV37" s="66">
        <v>47424.016940509791</v>
      </c>
      <c r="AW37" s="66">
        <v>47941.744838257495</v>
      </c>
      <c r="AX37" s="66">
        <v>48366.002907501956</v>
      </c>
      <c r="AY37" s="66">
        <v>48946.313074064623</v>
      </c>
      <c r="AZ37" s="66">
        <v>49440.407298404862</v>
      </c>
      <c r="BA37" s="66">
        <v>49954.15748592875</v>
      </c>
    </row>
    <row r="38" spans="2:53" ht="12" customHeight="1" x14ac:dyDescent="0.25">
      <c r="B38" s="73" t="s">
        <v>602</v>
      </c>
      <c r="C38" s="66">
        <v>90403.56</v>
      </c>
      <c r="D38" s="66">
        <v>88778.540000000008</v>
      </c>
      <c r="E38" s="66">
        <v>91262.11</v>
      </c>
      <c r="F38" s="66">
        <v>93340.03</v>
      </c>
      <c r="G38" s="66">
        <v>97732.89</v>
      </c>
      <c r="H38" s="66">
        <v>98426.31</v>
      </c>
      <c r="I38" s="66">
        <v>102095.13</v>
      </c>
      <c r="J38" s="66">
        <v>101934.53</v>
      </c>
      <c r="K38" s="66">
        <v>98395.609999999986</v>
      </c>
      <c r="L38" s="66">
        <v>88346.599999999991</v>
      </c>
      <c r="M38" s="66">
        <v>94977.95</v>
      </c>
      <c r="N38" s="66">
        <v>94449.300000000017</v>
      </c>
      <c r="O38" s="66">
        <v>93044.703683228756</v>
      </c>
      <c r="P38" s="66">
        <v>90850.774836177879</v>
      </c>
      <c r="Q38" s="66">
        <v>91985.16016070763</v>
      </c>
      <c r="R38" s="66">
        <v>91974.756072006989</v>
      </c>
      <c r="S38" s="66">
        <v>92492.216881467291</v>
      </c>
      <c r="T38" s="66">
        <v>95048.382276526696</v>
      </c>
      <c r="U38" s="66">
        <v>96809.746114140318</v>
      </c>
      <c r="V38" s="66">
        <v>98224.283810867084</v>
      </c>
      <c r="W38" s="66">
        <v>99382.848885638654</v>
      </c>
      <c r="X38" s="66">
        <v>100073.3575093281</v>
      </c>
      <c r="Y38" s="66">
        <v>100847.49727054143</v>
      </c>
      <c r="Z38" s="66">
        <v>101227.76820326688</v>
      </c>
      <c r="AA38" s="66">
        <v>101534.1873108413</v>
      </c>
      <c r="AB38" s="66">
        <v>102088.46912006283</v>
      </c>
      <c r="AC38" s="66">
        <v>102689.03818938081</v>
      </c>
      <c r="AD38" s="66">
        <v>103379.76966684739</v>
      </c>
      <c r="AE38" s="66">
        <v>103977.0355154459</v>
      </c>
      <c r="AF38" s="66">
        <v>104570.50372022156</v>
      </c>
      <c r="AG38" s="66">
        <v>105074.04074646119</v>
      </c>
      <c r="AH38" s="66">
        <v>105543.05493299769</v>
      </c>
      <c r="AI38" s="66">
        <v>106148.59298562324</v>
      </c>
      <c r="AJ38" s="66">
        <v>106637.62667235672</v>
      </c>
      <c r="AK38" s="66">
        <v>107034.66251538009</v>
      </c>
      <c r="AL38" s="66">
        <v>107517.53261169133</v>
      </c>
      <c r="AM38" s="66">
        <v>108090.43191931485</v>
      </c>
      <c r="AN38" s="66">
        <v>108796.34513733338</v>
      </c>
      <c r="AO38" s="66">
        <v>109472.00485233057</v>
      </c>
      <c r="AP38" s="66">
        <v>109980.20986195026</v>
      </c>
      <c r="AQ38" s="66">
        <v>110589.76765301132</v>
      </c>
      <c r="AR38" s="66">
        <v>111345.57166502028</v>
      </c>
      <c r="AS38" s="66">
        <v>112075.69982139478</v>
      </c>
      <c r="AT38" s="66">
        <v>112717.90750084003</v>
      </c>
      <c r="AU38" s="66">
        <v>113374.26491612828</v>
      </c>
      <c r="AV38" s="66">
        <v>114072.97104999585</v>
      </c>
      <c r="AW38" s="66">
        <v>114945.93121523719</v>
      </c>
      <c r="AX38" s="66">
        <v>115634.18881748614</v>
      </c>
      <c r="AY38" s="66">
        <v>116304.71438067667</v>
      </c>
      <c r="AZ38" s="66">
        <v>117113.32367628223</v>
      </c>
      <c r="BA38" s="66">
        <v>117885.74591968524</v>
      </c>
    </row>
    <row r="39" spans="2:53" ht="12" customHeight="1" x14ac:dyDescent="0.25">
      <c r="B39" s="73" t="s">
        <v>603</v>
      </c>
      <c r="C39" s="66">
        <v>8228.7317857062808</v>
      </c>
      <c r="D39" s="66">
        <v>8086.6883857118455</v>
      </c>
      <c r="E39" s="66">
        <v>7944.9732639391477</v>
      </c>
      <c r="F39" s="66">
        <v>7544.943014288604</v>
      </c>
      <c r="G39" s="66">
        <v>7665.3489312171978</v>
      </c>
      <c r="H39" s="66">
        <v>7731.8562784914375</v>
      </c>
      <c r="I39" s="66">
        <v>7883.6428847969764</v>
      </c>
      <c r="J39" s="66">
        <v>7839.670627026012</v>
      </c>
      <c r="K39" s="66">
        <v>7599.1089426737117</v>
      </c>
      <c r="L39" s="66">
        <v>6942.3745676926928</v>
      </c>
      <c r="M39" s="66">
        <v>6933.2367735131902</v>
      </c>
      <c r="N39" s="66">
        <v>6789.3360798737176</v>
      </c>
      <c r="O39" s="66">
        <v>6676.6094323345542</v>
      </c>
      <c r="P39" s="66">
        <v>6634.4939023796242</v>
      </c>
      <c r="Q39" s="66">
        <v>6855.1324521642691</v>
      </c>
      <c r="R39" s="66">
        <v>7010.2363556369874</v>
      </c>
      <c r="S39" s="66">
        <v>6924.0687906122475</v>
      </c>
      <c r="T39" s="66">
        <v>6940.8450188050001</v>
      </c>
      <c r="U39" s="66">
        <v>6933.7113814492277</v>
      </c>
      <c r="V39" s="66">
        <v>6912.4653068588941</v>
      </c>
      <c r="W39" s="66">
        <v>6883.6169207551557</v>
      </c>
      <c r="X39" s="66">
        <v>6889.1290338730687</v>
      </c>
      <c r="Y39" s="66">
        <v>6906.05926763351</v>
      </c>
      <c r="Z39" s="66">
        <v>6912.3308598870408</v>
      </c>
      <c r="AA39" s="66">
        <v>6907.4760778133186</v>
      </c>
      <c r="AB39" s="66">
        <v>6918.161601319387</v>
      </c>
      <c r="AC39" s="66">
        <v>6940.1167466647721</v>
      </c>
      <c r="AD39" s="66">
        <v>6964.0649522369331</v>
      </c>
      <c r="AE39" s="66">
        <v>6989.9747976801009</v>
      </c>
      <c r="AF39" s="66">
        <v>7018.4358839871511</v>
      </c>
      <c r="AG39" s="66">
        <v>7045.4528332047748</v>
      </c>
      <c r="AH39" s="66">
        <v>7070.9900908142563</v>
      </c>
      <c r="AI39" s="66">
        <v>7096.9884001914916</v>
      </c>
      <c r="AJ39" s="66">
        <v>7126.5147081763134</v>
      </c>
      <c r="AK39" s="66">
        <v>7152.1713472546799</v>
      </c>
      <c r="AL39" s="66">
        <v>7177.8951462402829</v>
      </c>
      <c r="AM39" s="66">
        <v>7209.2914694469764</v>
      </c>
      <c r="AN39" s="66">
        <v>7239.3982263965845</v>
      </c>
      <c r="AO39" s="66">
        <v>7272.5069138155686</v>
      </c>
      <c r="AP39" s="66">
        <v>7304.6828491094439</v>
      </c>
      <c r="AQ39" s="66">
        <v>7336.4904252032247</v>
      </c>
      <c r="AR39" s="66">
        <v>7366.9002570494358</v>
      </c>
      <c r="AS39" s="66">
        <v>7395.9458359816372</v>
      </c>
      <c r="AT39" s="66">
        <v>7422.8584017157636</v>
      </c>
      <c r="AU39" s="66">
        <v>7453.1261939639353</v>
      </c>
      <c r="AV39" s="66">
        <v>7485.4231112383304</v>
      </c>
      <c r="AW39" s="66">
        <v>7520.2296853185226</v>
      </c>
      <c r="AX39" s="66">
        <v>7557.7320096113308</v>
      </c>
      <c r="AY39" s="66">
        <v>7595.7759134384332</v>
      </c>
      <c r="AZ39" s="66">
        <v>7633.0119029549769</v>
      </c>
      <c r="BA39" s="66">
        <v>7673.1931653495376</v>
      </c>
    </row>
    <row r="40" spans="2:53" ht="12" customHeight="1" x14ac:dyDescent="0.25">
      <c r="B40" s="63" t="s">
        <v>604</v>
      </c>
      <c r="C40" s="64">
        <v>217340.70456492499</v>
      </c>
      <c r="D40" s="64">
        <v>222959.66710740604</v>
      </c>
      <c r="E40" s="64">
        <v>230414.4603307512</v>
      </c>
      <c r="F40" s="64">
        <v>233300.80170222896</v>
      </c>
      <c r="G40" s="64">
        <v>233965.65011667038</v>
      </c>
      <c r="H40" s="64">
        <v>224679.46318028195</v>
      </c>
      <c r="I40" s="64">
        <v>216550.61229613054</v>
      </c>
      <c r="J40" s="64">
        <v>220051.60663607519</v>
      </c>
      <c r="K40" s="64">
        <v>217308.90141336966</v>
      </c>
      <c r="L40" s="64">
        <v>209734.51563668085</v>
      </c>
      <c r="M40" s="64">
        <v>220211.19497207151</v>
      </c>
      <c r="N40" s="64">
        <v>219244.62700877761</v>
      </c>
      <c r="O40" s="64">
        <v>227961.70356426327</v>
      </c>
      <c r="P40" s="64">
        <v>236731.47026424692</v>
      </c>
      <c r="Q40" s="64">
        <v>244396.51468332415</v>
      </c>
      <c r="R40" s="64">
        <v>253928.76594355406</v>
      </c>
      <c r="S40" s="64">
        <v>261588.24032842348</v>
      </c>
      <c r="T40" s="64">
        <v>266005.59205639223</v>
      </c>
      <c r="U40" s="64">
        <v>272600.54000502278</v>
      </c>
      <c r="V40" s="64">
        <v>277522.88094771164</v>
      </c>
      <c r="W40" s="64">
        <v>282555.14814187621</v>
      </c>
      <c r="X40" s="64">
        <v>285490.74995705276</v>
      </c>
      <c r="Y40" s="64">
        <v>290195.73838202574</v>
      </c>
      <c r="Z40" s="64">
        <v>294037.14405068272</v>
      </c>
      <c r="AA40" s="64">
        <v>296820.90105900413</v>
      </c>
      <c r="AB40" s="64">
        <v>300389.31883283972</v>
      </c>
      <c r="AC40" s="64">
        <v>304168.47636553802</v>
      </c>
      <c r="AD40" s="64">
        <v>307836.476444386</v>
      </c>
      <c r="AE40" s="64">
        <v>311181.93267177884</v>
      </c>
      <c r="AF40" s="64">
        <v>314656.45872844866</v>
      </c>
      <c r="AG40" s="64">
        <v>317957.04396408703</v>
      </c>
      <c r="AH40" s="64">
        <v>321108.25594914408</v>
      </c>
      <c r="AI40" s="64">
        <v>324419.35349988693</v>
      </c>
      <c r="AJ40" s="64">
        <v>327788.03658952983</v>
      </c>
      <c r="AK40" s="64">
        <v>330870.65758069849</v>
      </c>
      <c r="AL40" s="64">
        <v>333874.22400867729</v>
      </c>
      <c r="AM40" s="64">
        <v>337396.971630972</v>
      </c>
      <c r="AN40" s="64">
        <v>340793.61733921285</v>
      </c>
      <c r="AO40" s="64">
        <v>344455.40810185164</v>
      </c>
      <c r="AP40" s="64">
        <v>347989.67309922341</v>
      </c>
      <c r="AQ40" s="64">
        <v>351594.19492003095</v>
      </c>
      <c r="AR40" s="64">
        <v>355302.95274582185</v>
      </c>
      <c r="AS40" s="64">
        <v>358983.90794153581</v>
      </c>
      <c r="AT40" s="64">
        <v>362477.68092043686</v>
      </c>
      <c r="AU40" s="64">
        <v>366153.68801491777</v>
      </c>
      <c r="AV40" s="64">
        <v>369906.31214011874</v>
      </c>
      <c r="AW40" s="64">
        <v>373755.30387856893</v>
      </c>
      <c r="AX40" s="64">
        <v>377822.6083180476</v>
      </c>
      <c r="AY40" s="64">
        <v>381774.00643644982</v>
      </c>
      <c r="AZ40" s="64">
        <v>385723.01359711675</v>
      </c>
      <c r="BA40" s="64">
        <v>389819.23769712204</v>
      </c>
    </row>
    <row r="41" spans="2:53" ht="12" customHeight="1" x14ac:dyDescent="0.25">
      <c r="B41" s="65" t="s">
        <v>605</v>
      </c>
      <c r="C41" s="66">
        <v>267363.98887362133</v>
      </c>
      <c r="D41" s="66">
        <v>275720.28077682189</v>
      </c>
      <c r="E41" s="66">
        <v>266647.78617503209</v>
      </c>
      <c r="F41" s="66">
        <v>285968.89770868002</v>
      </c>
      <c r="G41" s="66">
        <v>290676.29370796733</v>
      </c>
      <c r="H41" s="66">
        <v>280231.2295228946</v>
      </c>
      <c r="I41" s="66">
        <v>274685.97180228733</v>
      </c>
      <c r="J41" s="66">
        <v>276808.84622032329</v>
      </c>
      <c r="K41" s="66">
        <v>251525.59605337362</v>
      </c>
      <c r="L41" s="66">
        <v>217821.11717234596</v>
      </c>
      <c r="M41" s="66">
        <v>243968.29552069787</v>
      </c>
      <c r="N41" s="66">
        <v>244377.82123484329</v>
      </c>
      <c r="O41" s="66">
        <v>251771.30155040498</v>
      </c>
      <c r="P41" s="66">
        <v>265442.09237179765</v>
      </c>
      <c r="Q41" s="66">
        <v>258982.48890659519</v>
      </c>
      <c r="R41" s="66">
        <v>271270.58246574871</v>
      </c>
      <c r="S41" s="66">
        <v>290840.21832101594</v>
      </c>
      <c r="T41" s="66">
        <v>294419.53290515247</v>
      </c>
      <c r="U41" s="66">
        <v>300933.57762874756</v>
      </c>
      <c r="V41" s="66">
        <v>305424.38938416756</v>
      </c>
      <c r="W41" s="66">
        <v>308600.78884027968</v>
      </c>
      <c r="X41" s="66">
        <v>311355.68383917958</v>
      </c>
      <c r="Y41" s="66">
        <v>315344.0230840455</v>
      </c>
      <c r="Z41" s="66">
        <v>318394.31732561858</v>
      </c>
      <c r="AA41" s="66">
        <v>321321.01066792081</v>
      </c>
      <c r="AB41" s="66">
        <v>324734.46285506163</v>
      </c>
      <c r="AC41" s="66">
        <v>327813.61649783922</v>
      </c>
      <c r="AD41" s="66">
        <v>331473.58455446537</v>
      </c>
      <c r="AE41" s="66">
        <v>334682.08310069615</v>
      </c>
      <c r="AF41" s="66">
        <v>337982.71135028743</v>
      </c>
      <c r="AG41" s="66">
        <v>341294.51921915781</v>
      </c>
      <c r="AH41" s="66">
        <v>344450.63905615115</v>
      </c>
      <c r="AI41" s="66">
        <v>347562.23098469333</v>
      </c>
      <c r="AJ41" s="66">
        <v>350891.43864954275</v>
      </c>
      <c r="AK41" s="66">
        <v>353823.37842699955</v>
      </c>
      <c r="AL41" s="66">
        <v>356987.57915008639</v>
      </c>
      <c r="AM41" s="66">
        <v>360366.54909707938</v>
      </c>
      <c r="AN41" s="66">
        <v>363783.43418864475</v>
      </c>
      <c r="AO41" s="66">
        <v>367464.44921098289</v>
      </c>
      <c r="AP41" s="66">
        <v>370987.75843943056</v>
      </c>
      <c r="AQ41" s="66">
        <v>374721.35883269628</v>
      </c>
      <c r="AR41" s="66">
        <v>378390.92467643315</v>
      </c>
      <c r="AS41" s="66">
        <v>382021.00142014364</v>
      </c>
      <c r="AT41" s="66">
        <v>385494.80414526083</v>
      </c>
      <c r="AU41" s="66">
        <v>389211.7584647683</v>
      </c>
      <c r="AV41" s="66">
        <v>392936.59538181545</v>
      </c>
      <c r="AW41" s="66">
        <v>396924.65324743191</v>
      </c>
      <c r="AX41" s="66">
        <v>401057.73733293952</v>
      </c>
      <c r="AY41" s="66">
        <v>405301.36254301609</v>
      </c>
      <c r="AZ41" s="66">
        <v>409351.90462453238</v>
      </c>
      <c r="BA41" s="66">
        <v>413620.03867123148</v>
      </c>
    </row>
    <row r="42" spans="2:53" ht="12" customHeight="1" x14ac:dyDescent="0.25">
      <c r="B42" s="65" t="s">
        <v>606</v>
      </c>
      <c r="C42" s="66">
        <v>530695.2641720305</v>
      </c>
      <c r="D42" s="66">
        <v>543996.88964939548</v>
      </c>
      <c r="E42" s="66">
        <v>533267.33840998774</v>
      </c>
      <c r="F42" s="66">
        <v>584521.52022692841</v>
      </c>
      <c r="G42" s="66">
        <v>594506.91673469823</v>
      </c>
      <c r="H42" s="66">
        <v>589579.89961355389</v>
      </c>
      <c r="I42" s="66">
        <v>594832.01072612929</v>
      </c>
      <c r="J42" s="66">
        <v>599288.65479862806</v>
      </c>
      <c r="K42" s="66">
        <v>623278.41935900506</v>
      </c>
      <c r="L42" s="66">
        <v>541847.89086994657</v>
      </c>
      <c r="M42" s="66">
        <v>584422.02391886944</v>
      </c>
      <c r="N42" s="66">
        <v>577174.13918239088</v>
      </c>
      <c r="O42" s="66">
        <v>566065.043947406</v>
      </c>
      <c r="P42" s="66">
        <v>571049.22297842335</v>
      </c>
      <c r="Q42" s="66">
        <v>560405.09121504601</v>
      </c>
      <c r="R42" s="66">
        <v>566819.87119918095</v>
      </c>
      <c r="S42" s="66">
        <v>577312.38273598393</v>
      </c>
      <c r="T42" s="66">
        <v>587221.89721969806</v>
      </c>
      <c r="U42" s="66">
        <v>595741.26567572821</v>
      </c>
      <c r="V42" s="66">
        <v>601399.80540344235</v>
      </c>
      <c r="W42" s="66">
        <v>605817.77735772228</v>
      </c>
      <c r="X42" s="66">
        <v>610315.62064106483</v>
      </c>
      <c r="Y42" s="66">
        <v>615659.86299448065</v>
      </c>
      <c r="Z42" s="66">
        <v>619501.91173157445</v>
      </c>
      <c r="AA42" s="66">
        <v>622446.52263467223</v>
      </c>
      <c r="AB42" s="66">
        <v>626238.55799069884</v>
      </c>
      <c r="AC42" s="66">
        <v>629223.81208222697</v>
      </c>
      <c r="AD42" s="66">
        <v>632797.42324700032</v>
      </c>
      <c r="AE42" s="66">
        <v>635459.0392346693</v>
      </c>
      <c r="AF42" s="66">
        <v>638049.81425812235</v>
      </c>
      <c r="AG42" s="66">
        <v>640655.99431840761</v>
      </c>
      <c r="AH42" s="66">
        <v>642905.06445421837</v>
      </c>
      <c r="AI42" s="66">
        <v>645061.90289102565</v>
      </c>
      <c r="AJ42" s="66">
        <v>647521.3288790416</v>
      </c>
      <c r="AK42" s="66">
        <v>649338.18063226959</v>
      </c>
      <c r="AL42" s="66">
        <v>651067.48860167922</v>
      </c>
      <c r="AM42" s="66">
        <v>653510.93088709284</v>
      </c>
      <c r="AN42" s="66">
        <v>655820.55778284441</v>
      </c>
      <c r="AO42" s="66">
        <v>658175.24430127174</v>
      </c>
      <c r="AP42" s="66">
        <v>660632.88623687159</v>
      </c>
      <c r="AQ42" s="66">
        <v>663100.37937103945</v>
      </c>
      <c r="AR42" s="66">
        <v>665684.72201680765</v>
      </c>
      <c r="AS42" s="66">
        <v>668193.35225202423</v>
      </c>
      <c r="AT42" s="66">
        <v>670494.63747953111</v>
      </c>
      <c r="AU42" s="66">
        <v>672944.26935761119</v>
      </c>
      <c r="AV42" s="66">
        <v>675329.01676557341</v>
      </c>
      <c r="AW42" s="66">
        <v>677849.36876287498</v>
      </c>
      <c r="AX42" s="66">
        <v>680362.67251647904</v>
      </c>
      <c r="AY42" s="66">
        <v>682996.49563615152</v>
      </c>
      <c r="AZ42" s="66">
        <v>685312.20286483166</v>
      </c>
      <c r="BA42" s="66">
        <v>688052.71146771696</v>
      </c>
    </row>
    <row r="43" spans="2:53" ht="12" customHeight="1" x14ac:dyDescent="0.25">
      <c r="B43" s="65" t="s">
        <v>607</v>
      </c>
      <c r="C43" s="66">
        <v>129387.42136805059</v>
      </c>
      <c r="D43" s="66">
        <v>128250.98997215935</v>
      </c>
      <c r="E43" s="66">
        <v>127530.00275003159</v>
      </c>
      <c r="F43" s="66">
        <v>125775.59439059999</v>
      </c>
      <c r="G43" s="66">
        <v>118141.4469913037</v>
      </c>
      <c r="H43" s="66">
        <v>99093.126093924337</v>
      </c>
      <c r="I43" s="66">
        <v>93083.729038431993</v>
      </c>
      <c r="J43" s="66">
        <v>87784.18553025955</v>
      </c>
      <c r="K43" s="66">
        <v>78281.69958089522</v>
      </c>
      <c r="L43" s="66">
        <v>65938.308715759893</v>
      </c>
      <c r="M43" s="66">
        <v>67001.331489457094</v>
      </c>
      <c r="N43" s="66">
        <v>64981.7487770015</v>
      </c>
      <c r="O43" s="66">
        <v>63496.79453773376</v>
      </c>
      <c r="P43" s="66">
        <v>62537.921286787197</v>
      </c>
      <c r="Q43" s="66">
        <v>61823.988188564108</v>
      </c>
      <c r="R43" s="66">
        <v>64521.290356976649</v>
      </c>
      <c r="S43" s="66">
        <v>65065.722674999852</v>
      </c>
      <c r="T43" s="66">
        <v>65542.789341516109</v>
      </c>
      <c r="U43" s="66">
        <v>65916.151095630863</v>
      </c>
      <c r="V43" s="66">
        <v>66035.673110649412</v>
      </c>
      <c r="W43" s="66">
        <v>66097.60264507735</v>
      </c>
      <c r="X43" s="66">
        <v>66020.5136821263</v>
      </c>
      <c r="Y43" s="66">
        <v>66434.171773738315</v>
      </c>
      <c r="Z43" s="66">
        <v>66659.900881462017</v>
      </c>
      <c r="AA43" s="66">
        <v>66634.578183944715</v>
      </c>
      <c r="AB43" s="66">
        <v>66792.668192732832</v>
      </c>
      <c r="AC43" s="66">
        <v>67127.533142075874</v>
      </c>
      <c r="AD43" s="66">
        <v>67345.19538158935</v>
      </c>
      <c r="AE43" s="66">
        <v>67551.071236965712</v>
      </c>
      <c r="AF43" s="66">
        <v>67771.236097184243</v>
      </c>
      <c r="AG43" s="66">
        <v>67982.275406565124</v>
      </c>
      <c r="AH43" s="66">
        <v>68162.850079923082</v>
      </c>
      <c r="AI43" s="66">
        <v>68344.922898841571</v>
      </c>
      <c r="AJ43" s="66">
        <v>68592.350674722547</v>
      </c>
      <c r="AK43" s="66">
        <v>68783.669149779613</v>
      </c>
      <c r="AL43" s="66">
        <v>68954.313598729073</v>
      </c>
      <c r="AM43" s="66">
        <v>69262.34952561048</v>
      </c>
      <c r="AN43" s="66">
        <v>69539.510428442489</v>
      </c>
      <c r="AO43" s="66">
        <v>69829.995698176077</v>
      </c>
      <c r="AP43" s="66">
        <v>70145.45992981139</v>
      </c>
      <c r="AQ43" s="66">
        <v>70473.379815688808</v>
      </c>
      <c r="AR43" s="66">
        <v>70798.145442400375</v>
      </c>
      <c r="AS43" s="66">
        <v>71124.440881212722</v>
      </c>
      <c r="AT43" s="66">
        <v>71455.243128867587</v>
      </c>
      <c r="AU43" s="66">
        <v>71816.910207988854</v>
      </c>
      <c r="AV43" s="66">
        <v>72182.541140145331</v>
      </c>
      <c r="AW43" s="66">
        <v>72586.266151514297</v>
      </c>
      <c r="AX43" s="66">
        <v>73015.533922592091</v>
      </c>
      <c r="AY43" s="66">
        <v>73446.590294023714</v>
      </c>
      <c r="AZ43" s="66">
        <v>73849.627907763934</v>
      </c>
      <c r="BA43" s="66">
        <v>74305.746431589781</v>
      </c>
    </row>
    <row r="44" spans="2:53" ht="12" customHeight="1" x14ac:dyDescent="0.25">
      <c r="B44" s="65" t="s">
        <v>608</v>
      </c>
      <c r="C44" s="66">
        <v>23998.601976795049</v>
      </c>
      <c r="D44" s="66">
        <v>23504.939505005459</v>
      </c>
      <c r="E44" s="66">
        <v>23908.685958547761</v>
      </c>
      <c r="F44" s="66">
        <v>25521.656894836444</v>
      </c>
      <c r="G44" s="66">
        <v>28158.785926287095</v>
      </c>
      <c r="H44" s="66">
        <v>26709.152414539305</v>
      </c>
      <c r="I44" s="66">
        <v>25650.364581557173</v>
      </c>
      <c r="J44" s="66">
        <v>28271.832185626452</v>
      </c>
      <c r="K44" s="66">
        <v>27092.445771588948</v>
      </c>
      <c r="L44" s="66">
        <v>25963.050054029609</v>
      </c>
      <c r="M44" s="66">
        <v>28340.195713303834</v>
      </c>
      <c r="N44" s="66">
        <v>28860.408243721537</v>
      </c>
      <c r="O44" s="66">
        <v>28155.580877450338</v>
      </c>
      <c r="P44" s="66">
        <v>29168.791229825056</v>
      </c>
      <c r="Q44" s="66">
        <v>30498.065546651935</v>
      </c>
      <c r="R44" s="66">
        <v>31668.931215602905</v>
      </c>
      <c r="S44" s="66">
        <v>33355.77575340202</v>
      </c>
      <c r="T44" s="66">
        <v>34297.126444760303</v>
      </c>
      <c r="U44" s="66">
        <v>34848.659721304197</v>
      </c>
      <c r="V44" s="66">
        <v>35246.18558447234</v>
      </c>
      <c r="W44" s="66">
        <v>35568.838701417168</v>
      </c>
      <c r="X44" s="66">
        <v>35794.563833592118</v>
      </c>
      <c r="Y44" s="66">
        <v>36216.520216366451</v>
      </c>
      <c r="Z44" s="66">
        <v>36539.084915072221</v>
      </c>
      <c r="AA44" s="66">
        <v>36749.967283903556</v>
      </c>
      <c r="AB44" s="66">
        <v>37049.617337905191</v>
      </c>
      <c r="AC44" s="66">
        <v>37342.828219797157</v>
      </c>
      <c r="AD44" s="66">
        <v>37603.939821058128</v>
      </c>
      <c r="AE44" s="66">
        <v>37860.376064865675</v>
      </c>
      <c r="AF44" s="66">
        <v>38111.574268714307</v>
      </c>
      <c r="AG44" s="66">
        <v>38359.360965087391</v>
      </c>
      <c r="AH44" s="66">
        <v>38594.723048977277</v>
      </c>
      <c r="AI44" s="66">
        <v>38845.257854783755</v>
      </c>
      <c r="AJ44" s="66">
        <v>39097.795163669995</v>
      </c>
      <c r="AK44" s="66">
        <v>39304.909930278751</v>
      </c>
      <c r="AL44" s="66">
        <v>39543.570031052557</v>
      </c>
      <c r="AM44" s="66">
        <v>39796.469848505825</v>
      </c>
      <c r="AN44" s="66">
        <v>40040.733610788498</v>
      </c>
      <c r="AO44" s="66">
        <v>40309.207451231181</v>
      </c>
      <c r="AP44" s="66">
        <v>40568.225764154544</v>
      </c>
      <c r="AQ44" s="66">
        <v>40838.595656398124</v>
      </c>
      <c r="AR44" s="66">
        <v>41128.149075609574</v>
      </c>
      <c r="AS44" s="66">
        <v>41413.903777754516</v>
      </c>
      <c r="AT44" s="66">
        <v>41678.492431863677</v>
      </c>
      <c r="AU44" s="66">
        <v>41956.153880870799</v>
      </c>
      <c r="AV44" s="66">
        <v>42223.992876317934</v>
      </c>
      <c r="AW44" s="66">
        <v>42508.432532537088</v>
      </c>
      <c r="AX44" s="66">
        <v>42784.047278359983</v>
      </c>
      <c r="AY44" s="66">
        <v>43073.733960472964</v>
      </c>
      <c r="AZ44" s="66">
        <v>43339.088691024117</v>
      </c>
      <c r="BA44" s="66">
        <v>43629.065635530234</v>
      </c>
    </row>
    <row r="45" spans="2:53" ht="12" customHeight="1" x14ac:dyDescent="0.25">
      <c r="B45" s="67" t="s">
        <v>609</v>
      </c>
      <c r="C45" s="68">
        <v>221501.13105713861</v>
      </c>
      <c r="D45" s="68">
        <v>225410.30668038724</v>
      </c>
      <c r="E45" s="68">
        <v>224662.28439608842</v>
      </c>
      <c r="F45" s="68">
        <v>204473.82745226394</v>
      </c>
      <c r="G45" s="68">
        <v>206895.61545268598</v>
      </c>
      <c r="H45" s="68">
        <v>213900.09984762303</v>
      </c>
      <c r="I45" s="68">
        <v>205035.60919005654</v>
      </c>
      <c r="J45" s="68">
        <v>207820.35377167002</v>
      </c>
      <c r="K45" s="68">
        <v>199809.78298476685</v>
      </c>
      <c r="L45" s="68">
        <v>176741.02465069902</v>
      </c>
      <c r="M45" s="68">
        <v>193877.98950666853</v>
      </c>
      <c r="N45" s="68">
        <v>178501.67224524799</v>
      </c>
      <c r="O45" s="68">
        <v>176207.79983858767</v>
      </c>
      <c r="P45" s="68">
        <v>175561.22247086297</v>
      </c>
      <c r="Q45" s="68">
        <v>172902.53143130371</v>
      </c>
      <c r="R45" s="68">
        <v>178758.47160707752</v>
      </c>
      <c r="S45" s="68">
        <v>181736.7976913148</v>
      </c>
      <c r="T45" s="68">
        <v>184670.76765133213</v>
      </c>
      <c r="U45" s="68">
        <v>186606.89131335763</v>
      </c>
      <c r="V45" s="68">
        <v>187604.01891829804</v>
      </c>
      <c r="W45" s="68">
        <v>188467.10211791645</v>
      </c>
      <c r="X45" s="68">
        <v>188954.30358657654</v>
      </c>
      <c r="Y45" s="68">
        <v>190739.28557742795</v>
      </c>
      <c r="Z45" s="68">
        <v>191919.18399706227</v>
      </c>
      <c r="AA45" s="68">
        <v>192411.59495330925</v>
      </c>
      <c r="AB45" s="68">
        <v>193614.96910309425</v>
      </c>
      <c r="AC45" s="68">
        <v>195045.0357008499</v>
      </c>
      <c r="AD45" s="68">
        <v>196388.97452742193</v>
      </c>
      <c r="AE45" s="68">
        <v>197693.64872105507</v>
      </c>
      <c r="AF45" s="68">
        <v>199040.5153593565</v>
      </c>
      <c r="AG45" s="68">
        <v>200362.92600023336</v>
      </c>
      <c r="AH45" s="68">
        <v>201692.26593348262</v>
      </c>
      <c r="AI45" s="68">
        <v>203001.88943285384</v>
      </c>
      <c r="AJ45" s="68">
        <v>204470.97845151063</v>
      </c>
      <c r="AK45" s="68">
        <v>205789.58608309907</v>
      </c>
      <c r="AL45" s="68">
        <v>207098.35219846931</v>
      </c>
      <c r="AM45" s="68">
        <v>208631.15573206288</v>
      </c>
      <c r="AN45" s="68">
        <v>210150.84508833895</v>
      </c>
      <c r="AO45" s="68">
        <v>211694.32252272801</v>
      </c>
      <c r="AP45" s="68">
        <v>213268.87537913176</v>
      </c>
      <c r="AQ45" s="68">
        <v>214858.32407209548</v>
      </c>
      <c r="AR45" s="68">
        <v>216475.21833126605</v>
      </c>
      <c r="AS45" s="68">
        <v>218080.65925762046</v>
      </c>
      <c r="AT45" s="68">
        <v>219629.72641848092</v>
      </c>
      <c r="AU45" s="68">
        <v>221297.72132787094</v>
      </c>
      <c r="AV45" s="68">
        <v>222882.41690703633</v>
      </c>
      <c r="AW45" s="68">
        <v>224662.49462008791</v>
      </c>
      <c r="AX45" s="68">
        <v>226353.90876232041</v>
      </c>
      <c r="AY45" s="68">
        <v>228173.21348284886</v>
      </c>
      <c r="AZ45" s="68">
        <v>229855.2214400323</v>
      </c>
      <c r="BA45" s="68">
        <v>231675.94754697473</v>
      </c>
    </row>
    <row r="46" spans="2:53" ht="12" customHeight="1" x14ac:dyDescent="0.25">
      <c r="C46" s="69"/>
      <c r="D46" s="69"/>
      <c r="E46" s="69"/>
      <c r="F46" s="69"/>
      <c r="G46" s="69"/>
      <c r="H46" s="69"/>
      <c r="I46" s="69"/>
      <c r="J46" s="69"/>
      <c r="K46" s="69"/>
      <c r="L46" s="69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</row>
    <row r="47" spans="2:53" ht="12" customHeight="1" x14ac:dyDescent="0.25">
      <c r="B47" s="61" t="s">
        <v>610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</row>
    <row r="48" spans="2:53" ht="12" customHeight="1" x14ac:dyDescent="0.25">
      <c r="B48" s="75" t="s">
        <v>611</v>
      </c>
      <c r="C48" s="76">
        <v>330517.30762928218</v>
      </c>
      <c r="D48" s="76">
        <v>329502.10415098723</v>
      </c>
      <c r="E48" s="76">
        <v>326911.07477745845</v>
      </c>
      <c r="F48" s="76">
        <v>334967.99633985071</v>
      </c>
      <c r="G48" s="76">
        <v>333199.27161861409</v>
      </c>
      <c r="H48" s="76">
        <v>327865.34426312562</v>
      </c>
      <c r="I48" s="76">
        <v>322259.11597863957</v>
      </c>
      <c r="J48" s="76">
        <v>324940.86526331602</v>
      </c>
      <c r="K48" s="76">
        <v>312419.37529</v>
      </c>
      <c r="L48" s="76">
        <v>265868.09348000004</v>
      </c>
      <c r="M48" s="76">
        <v>285951.91582050908</v>
      </c>
      <c r="N48" s="76">
        <v>282055.71794296266</v>
      </c>
      <c r="O48" s="76">
        <v>276747.11440504243</v>
      </c>
      <c r="P48" s="76">
        <v>276226.37556489039</v>
      </c>
      <c r="Q48" s="76">
        <v>272559.32592795271</v>
      </c>
      <c r="R48" s="76">
        <v>273308.17948089284</v>
      </c>
      <c r="S48" s="76">
        <v>274851.1603778305</v>
      </c>
      <c r="T48" s="76">
        <v>278672.47308742336</v>
      </c>
      <c r="U48" s="76">
        <v>276140.76646243792</v>
      </c>
      <c r="V48" s="76">
        <v>274848.74043132941</v>
      </c>
      <c r="W48" s="76">
        <v>274915.41210520855</v>
      </c>
      <c r="X48" s="76">
        <v>275497.74583895243</v>
      </c>
      <c r="Y48" s="76">
        <v>276385.65340838372</v>
      </c>
      <c r="Z48" s="76">
        <v>275393.89493144926</v>
      </c>
      <c r="AA48" s="76">
        <v>275283.4476767634</v>
      </c>
      <c r="AB48" s="76">
        <v>275713.83663746307</v>
      </c>
      <c r="AC48" s="76">
        <v>276748.42308851896</v>
      </c>
      <c r="AD48" s="76">
        <v>277672.21780892042</v>
      </c>
      <c r="AE48" s="76">
        <v>279042.77262790984</v>
      </c>
      <c r="AF48" s="76">
        <v>279624.51810172485</v>
      </c>
      <c r="AG48" s="76">
        <v>279764.91417625581</v>
      </c>
      <c r="AH48" s="76">
        <v>280391.51841725525</v>
      </c>
      <c r="AI48" s="76">
        <v>280606.60995210527</v>
      </c>
      <c r="AJ48" s="76">
        <v>280365.19558265107</v>
      </c>
      <c r="AK48" s="76">
        <v>280044.925474349</v>
      </c>
      <c r="AL48" s="76">
        <v>279774.35906164255</v>
      </c>
      <c r="AM48" s="76">
        <v>280835.87971664505</v>
      </c>
      <c r="AN48" s="76">
        <v>281454.41502104368</v>
      </c>
      <c r="AO48" s="76">
        <v>281955.33632471994</v>
      </c>
      <c r="AP48" s="76">
        <v>282526.21742110484</v>
      </c>
      <c r="AQ48" s="76">
        <v>283216.68482294795</v>
      </c>
      <c r="AR48" s="76">
        <v>284196.41354650864</v>
      </c>
      <c r="AS48" s="76">
        <v>285092.99569710979</v>
      </c>
      <c r="AT48" s="76">
        <v>285026.22498693597</v>
      </c>
      <c r="AU48" s="76">
        <v>285437.43209971144</v>
      </c>
      <c r="AV48" s="76">
        <v>286068.05239972007</v>
      </c>
      <c r="AW48" s="76">
        <v>287132.02363094175</v>
      </c>
      <c r="AX48" s="76">
        <v>287309.48069017171</v>
      </c>
      <c r="AY48" s="76">
        <v>287945.12397598143</v>
      </c>
      <c r="AZ48" s="76">
        <v>288619.91150093015</v>
      </c>
      <c r="BA48" s="76">
        <v>289011.07683018019</v>
      </c>
    </row>
    <row r="49" spans="2:53" ht="12" customHeight="1" x14ac:dyDescent="0.25">
      <c r="B49" s="77" t="s">
        <v>576</v>
      </c>
      <c r="C49" s="64">
        <v>66700.5713347532</v>
      </c>
      <c r="D49" s="64">
        <v>64105.872507499975</v>
      </c>
      <c r="E49" s="64">
        <v>61991.06643649999</v>
      </c>
      <c r="F49" s="64">
        <v>65044.049089999993</v>
      </c>
      <c r="G49" s="64">
        <v>65297.916976499968</v>
      </c>
      <c r="H49" s="64">
        <v>62486.797259958737</v>
      </c>
      <c r="I49" s="64">
        <v>63611.150772499976</v>
      </c>
      <c r="J49" s="64">
        <v>61875.907750499944</v>
      </c>
      <c r="K49" s="64">
        <v>58422.93589149999</v>
      </c>
      <c r="L49" s="64">
        <v>42368.597639500018</v>
      </c>
      <c r="M49" s="64">
        <v>51288.075538322533</v>
      </c>
      <c r="N49" s="64">
        <v>51545.21383374936</v>
      </c>
      <c r="O49" s="64">
        <v>50274.389000970987</v>
      </c>
      <c r="P49" s="64">
        <v>49808.129913332101</v>
      </c>
      <c r="Q49" s="64">
        <v>49531.334470700203</v>
      </c>
      <c r="R49" s="64">
        <v>50174.446810645139</v>
      </c>
      <c r="S49" s="64">
        <v>49035.466731104949</v>
      </c>
      <c r="T49" s="64">
        <v>50041.415537068169</v>
      </c>
      <c r="U49" s="64">
        <v>47766.842978423098</v>
      </c>
      <c r="V49" s="64">
        <v>47282.018113774575</v>
      </c>
      <c r="W49" s="64">
        <v>46530.796977618935</v>
      </c>
      <c r="X49" s="64">
        <v>46393.278234294041</v>
      </c>
      <c r="Y49" s="64">
        <v>46150.487345029389</v>
      </c>
      <c r="Z49" s="64">
        <v>45349.58895544093</v>
      </c>
      <c r="AA49" s="64">
        <v>45045.985036177379</v>
      </c>
      <c r="AB49" s="64">
        <v>45006.216661077036</v>
      </c>
      <c r="AC49" s="64">
        <v>45168.385390806638</v>
      </c>
      <c r="AD49" s="64">
        <v>45355.094849789071</v>
      </c>
      <c r="AE49" s="64">
        <v>45524.410475156619</v>
      </c>
      <c r="AF49" s="64">
        <v>45544.772779237988</v>
      </c>
      <c r="AG49" s="64">
        <v>45287.884539222679</v>
      </c>
      <c r="AH49" s="64">
        <v>45181.725921945828</v>
      </c>
      <c r="AI49" s="64">
        <v>44990.820019812614</v>
      </c>
      <c r="AJ49" s="64">
        <v>44488.600046296713</v>
      </c>
      <c r="AK49" s="64">
        <v>43986.673663921902</v>
      </c>
      <c r="AL49" s="64">
        <v>43549.382760379027</v>
      </c>
      <c r="AM49" s="64">
        <v>43354.250073518866</v>
      </c>
      <c r="AN49" s="64">
        <v>43212.860376693308</v>
      </c>
      <c r="AO49" s="64">
        <v>42826.265536014282</v>
      </c>
      <c r="AP49" s="64">
        <v>42584.094636516347</v>
      </c>
      <c r="AQ49" s="64">
        <v>42391.938421615429</v>
      </c>
      <c r="AR49" s="64">
        <v>42322.496528409058</v>
      </c>
      <c r="AS49" s="64">
        <v>42282.873180014416</v>
      </c>
      <c r="AT49" s="64">
        <v>42163.089114832932</v>
      </c>
      <c r="AU49" s="64">
        <v>42006.664355173278</v>
      </c>
      <c r="AV49" s="64">
        <v>41894.319011858766</v>
      </c>
      <c r="AW49" s="64">
        <v>41946.912562573409</v>
      </c>
      <c r="AX49" s="64">
        <v>41805.856058718782</v>
      </c>
      <c r="AY49" s="64">
        <v>41581.483516264139</v>
      </c>
      <c r="AZ49" s="64">
        <v>41435.654338649263</v>
      </c>
      <c r="BA49" s="64">
        <v>41258.996291189753</v>
      </c>
    </row>
    <row r="50" spans="2:53" ht="12" customHeight="1" x14ac:dyDescent="0.25">
      <c r="B50" s="73" t="s">
        <v>577</v>
      </c>
      <c r="C50" s="66">
        <v>11984.456042666434</v>
      </c>
      <c r="D50" s="66">
        <v>12111.323740770742</v>
      </c>
      <c r="E50" s="66">
        <v>12134.916843499996</v>
      </c>
      <c r="F50" s="66">
        <v>11900.039500000003</v>
      </c>
      <c r="G50" s="66">
        <v>12196.112063500001</v>
      </c>
      <c r="H50" s="66">
        <v>11942.015028142872</v>
      </c>
      <c r="I50" s="66">
        <v>11582.480177499998</v>
      </c>
      <c r="J50" s="66">
        <v>11511.768399499999</v>
      </c>
      <c r="K50" s="66">
        <v>11003.1897785</v>
      </c>
      <c r="L50" s="66">
        <v>9100.0065105000012</v>
      </c>
      <c r="M50" s="66">
        <v>9910.5223587974906</v>
      </c>
      <c r="N50" s="66">
        <v>10413.305692719441</v>
      </c>
      <c r="O50" s="66">
        <v>9674.5090322682736</v>
      </c>
      <c r="P50" s="66">
        <v>9496.8114357877985</v>
      </c>
      <c r="Q50" s="66">
        <v>9251.1906697871309</v>
      </c>
      <c r="R50" s="66">
        <v>9652.5860550759571</v>
      </c>
      <c r="S50" s="66">
        <v>9768.6329611243982</v>
      </c>
      <c r="T50" s="66">
        <v>10042.563557044185</v>
      </c>
      <c r="U50" s="66">
        <v>9986.1511253456065</v>
      </c>
      <c r="V50" s="66">
        <v>9886.9257772736</v>
      </c>
      <c r="W50" s="66">
        <v>9833.6426559333213</v>
      </c>
      <c r="X50" s="66">
        <v>9858.3084172754625</v>
      </c>
      <c r="Y50" s="66">
        <v>9904.9123785199645</v>
      </c>
      <c r="Z50" s="66">
        <v>9901.5096958272479</v>
      </c>
      <c r="AA50" s="66">
        <v>9883.2238809750706</v>
      </c>
      <c r="AB50" s="66">
        <v>9904.9905545263246</v>
      </c>
      <c r="AC50" s="66">
        <v>9927.2568369774817</v>
      </c>
      <c r="AD50" s="66">
        <v>9960.1208167458171</v>
      </c>
      <c r="AE50" s="66">
        <v>9987.3971536617937</v>
      </c>
      <c r="AF50" s="66">
        <v>9994.1297881721221</v>
      </c>
      <c r="AG50" s="66">
        <v>10003.744242896337</v>
      </c>
      <c r="AH50" s="66">
        <v>10026.330623988442</v>
      </c>
      <c r="AI50" s="66">
        <v>10045.093683591065</v>
      </c>
      <c r="AJ50" s="66">
        <v>10059.417801125477</v>
      </c>
      <c r="AK50" s="66">
        <v>10056.963835559116</v>
      </c>
      <c r="AL50" s="66">
        <v>10053.693467920979</v>
      </c>
      <c r="AM50" s="66">
        <v>10076.249667885244</v>
      </c>
      <c r="AN50" s="66">
        <v>10104.939087569677</v>
      </c>
      <c r="AO50" s="66">
        <v>10122.333124417182</v>
      </c>
      <c r="AP50" s="66">
        <v>10142.586860119856</v>
      </c>
      <c r="AQ50" s="66">
        <v>10170.119229968057</v>
      </c>
      <c r="AR50" s="66">
        <v>10210.006390379334</v>
      </c>
      <c r="AS50" s="66">
        <v>10240.499148340341</v>
      </c>
      <c r="AT50" s="66">
        <v>10281.968402378774</v>
      </c>
      <c r="AU50" s="66">
        <v>10294.579044191756</v>
      </c>
      <c r="AV50" s="66">
        <v>10315.516438364168</v>
      </c>
      <c r="AW50" s="66">
        <v>10362.614339452459</v>
      </c>
      <c r="AX50" s="66">
        <v>10342.137212637328</v>
      </c>
      <c r="AY50" s="66">
        <v>10376.245699774479</v>
      </c>
      <c r="AZ50" s="66">
        <v>10397.743833908989</v>
      </c>
      <c r="BA50" s="66">
        <v>10408.696598535793</v>
      </c>
    </row>
    <row r="51" spans="2:53" ht="12" customHeight="1" x14ac:dyDescent="0.25">
      <c r="B51" s="73" t="s">
        <v>578</v>
      </c>
      <c r="C51" s="66">
        <v>56787.25549110819</v>
      </c>
      <c r="D51" s="66">
        <v>57178.744179999958</v>
      </c>
      <c r="E51" s="66">
        <v>57555.368880000009</v>
      </c>
      <c r="F51" s="66">
        <v>60390.54271999999</v>
      </c>
      <c r="G51" s="66">
        <v>57469.876849999964</v>
      </c>
      <c r="H51" s="66">
        <v>57633.43361410802</v>
      </c>
      <c r="I51" s="66">
        <v>55830.553360000005</v>
      </c>
      <c r="J51" s="66">
        <v>58148.721049999956</v>
      </c>
      <c r="K51" s="66">
        <v>56418.622890000013</v>
      </c>
      <c r="L51" s="66">
        <v>49807.508899999993</v>
      </c>
      <c r="M51" s="66">
        <v>51715.847021317932</v>
      </c>
      <c r="N51" s="66">
        <v>52185.454291860973</v>
      </c>
      <c r="O51" s="66">
        <v>51822.476417218051</v>
      </c>
      <c r="P51" s="66">
        <v>52601.795176741769</v>
      </c>
      <c r="Q51" s="66">
        <v>51622.23429897915</v>
      </c>
      <c r="R51" s="66">
        <v>50386.588040582326</v>
      </c>
      <c r="S51" s="66">
        <v>50356.623860486514</v>
      </c>
      <c r="T51" s="66">
        <v>51249.472843431242</v>
      </c>
      <c r="U51" s="66">
        <v>51180.607643414922</v>
      </c>
      <c r="V51" s="66">
        <v>51119.883111793366</v>
      </c>
      <c r="W51" s="66">
        <v>51582.320092421032</v>
      </c>
      <c r="X51" s="66">
        <v>51876.386164176634</v>
      </c>
      <c r="Y51" s="66">
        <v>51957.341269539851</v>
      </c>
      <c r="Z51" s="66">
        <v>51860.537103791656</v>
      </c>
      <c r="AA51" s="66">
        <v>51946.247777499011</v>
      </c>
      <c r="AB51" s="66">
        <v>52062.368656850253</v>
      </c>
      <c r="AC51" s="66">
        <v>52366.961515964838</v>
      </c>
      <c r="AD51" s="66">
        <v>52384.720078265716</v>
      </c>
      <c r="AE51" s="66">
        <v>52643.213102611546</v>
      </c>
      <c r="AF51" s="66">
        <v>52784.567383767317</v>
      </c>
      <c r="AG51" s="66">
        <v>52718.342037269053</v>
      </c>
      <c r="AH51" s="66">
        <v>52869.049618889912</v>
      </c>
      <c r="AI51" s="66">
        <v>52829.180544838149</v>
      </c>
      <c r="AJ51" s="66">
        <v>52811.646979782054</v>
      </c>
      <c r="AK51" s="66">
        <v>52815.613471471239</v>
      </c>
      <c r="AL51" s="66">
        <v>52773.644061024999</v>
      </c>
      <c r="AM51" s="66">
        <v>53084.011213714351</v>
      </c>
      <c r="AN51" s="66">
        <v>53182.946410308097</v>
      </c>
      <c r="AO51" s="66">
        <v>53335.271502874792</v>
      </c>
      <c r="AP51" s="66">
        <v>53477.623606740155</v>
      </c>
      <c r="AQ51" s="66">
        <v>53643.367975882305</v>
      </c>
      <c r="AR51" s="66">
        <v>53811.355884009783</v>
      </c>
      <c r="AS51" s="66">
        <v>54009.281440247469</v>
      </c>
      <c r="AT51" s="66">
        <v>53958.536656685996</v>
      </c>
      <c r="AU51" s="66">
        <v>54075.687498358326</v>
      </c>
      <c r="AV51" s="66">
        <v>54220.067990216012</v>
      </c>
      <c r="AW51" s="66">
        <v>54417.050865996098</v>
      </c>
      <c r="AX51" s="66">
        <v>54376.843086300934</v>
      </c>
      <c r="AY51" s="66">
        <v>54611.692371540208</v>
      </c>
      <c r="AZ51" s="66">
        <v>54792.194535531307</v>
      </c>
      <c r="BA51" s="66">
        <v>54861.649694844644</v>
      </c>
    </row>
    <row r="52" spans="2:53" ht="12" customHeight="1" x14ac:dyDescent="0.25">
      <c r="B52" s="73" t="s">
        <v>579</v>
      </c>
      <c r="C52" s="66">
        <v>44598.020573602407</v>
      </c>
      <c r="D52" s="66">
        <v>44820.915799357681</v>
      </c>
      <c r="E52" s="66">
        <v>43746.745438999395</v>
      </c>
      <c r="F52" s="66">
        <v>45102.014847887156</v>
      </c>
      <c r="G52" s="66">
        <v>45679.19316715857</v>
      </c>
      <c r="H52" s="66">
        <v>46454.691322401719</v>
      </c>
      <c r="I52" s="66">
        <v>45178.343552796345</v>
      </c>
      <c r="J52" s="66">
        <v>46387.978172797171</v>
      </c>
      <c r="K52" s="66">
        <v>45188.506407424189</v>
      </c>
      <c r="L52" s="66">
        <v>36582.446546023413</v>
      </c>
      <c r="M52" s="66">
        <v>37498.435022573191</v>
      </c>
      <c r="N52" s="66">
        <v>37823.72237624813</v>
      </c>
      <c r="O52" s="66">
        <v>35682.957665395603</v>
      </c>
      <c r="P52" s="66">
        <v>34328.588160428502</v>
      </c>
      <c r="Q52" s="66">
        <v>33867.82917802572</v>
      </c>
      <c r="R52" s="66">
        <v>33844.02427009528</v>
      </c>
      <c r="S52" s="66">
        <v>33973.803043455686</v>
      </c>
      <c r="T52" s="66">
        <v>33693.348342802492</v>
      </c>
      <c r="U52" s="66">
        <v>32844.348730392179</v>
      </c>
      <c r="V52" s="66">
        <v>32159.708084344002</v>
      </c>
      <c r="W52" s="66">
        <v>31929.646633556971</v>
      </c>
      <c r="X52" s="66">
        <v>31952.360385073902</v>
      </c>
      <c r="Y52" s="66">
        <v>31879.016914639433</v>
      </c>
      <c r="Z52" s="66">
        <v>31552.791094405813</v>
      </c>
      <c r="AA52" s="66">
        <v>31515.961038786387</v>
      </c>
      <c r="AB52" s="66">
        <v>31434.622562136872</v>
      </c>
      <c r="AC52" s="66">
        <v>31700.236827619941</v>
      </c>
      <c r="AD52" s="66">
        <v>31879.755907271137</v>
      </c>
      <c r="AE52" s="66">
        <v>32090.134051610999</v>
      </c>
      <c r="AF52" s="66">
        <v>32206.662743563742</v>
      </c>
      <c r="AG52" s="66">
        <v>32192.960325147884</v>
      </c>
      <c r="AH52" s="66">
        <v>32295.262438103611</v>
      </c>
      <c r="AI52" s="66">
        <v>32286.336363306815</v>
      </c>
      <c r="AJ52" s="66">
        <v>32221.592190117015</v>
      </c>
      <c r="AK52" s="66">
        <v>32085.517971011235</v>
      </c>
      <c r="AL52" s="66">
        <v>32023.743702151944</v>
      </c>
      <c r="AM52" s="66">
        <v>32142.355412484769</v>
      </c>
      <c r="AN52" s="66">
        <v>32228.444351391125</v>
      </c>
      <c r="AO52" s="66">
        <v>32231.441799900444</v>
      </c>
      <c r="AP52" s="66">
        <v>32220.201101274204</v>
      </c>
      <c r="AQ52" s="66">
        <v>32246.431021760331</v>
      </c>
      <c r="AR52" s="66">
        <v>32294.355167290269</v>
      </c>
      <c r="AS52" s="66">
        <v>32332.40700762935</v>
      </c>
      <c r="AT52" s="66">
        <v>32255.130257229852</v>
      </c>
      <c r="AU52" s="66">
        <v>32318.106659609952</v>
      </c>
      <c r="AV52" s="66">
        <v>32436.079188354095</v>
      </c>
      <c r="AW52" s="66">
        <v>32652.371392121371</v>
      </c>
      <c r="AX52" s="66">
        <v>32543.337979042764</v>
      </c>
      <c r="AY52" s="66">
        <v>32593.467193379562</v>
      </c>
      <c r="AZ52" s="66">
        <v>32690.287480723047</v>
      </c>
      <c r="BA52" s="66">
        <v>32627.806892861161</v>
      </c>
    </row>
    <row r="53" spans="2:53" ht="12" customHeight="1" x14ac:dyDescent="0.25">
      <c r="B53" s="73" t="s">
        <v>580</v>
      </c>
      <c r="C53" s="66">
        <v>35196.291940055249</v>
      </c>
      <c r="D53" s="66">
        <v>34488.527479999997</v>
      </c>
      <c r="E53" s="66">
        <v>34874.28974</v>
      </c>
      <c r="F53" s="66">
        <v>36003.128069999992</v>
      </c>
      <c r="G53" s="66">
        <v>36016.474399999992</v>
      </c>
      <c r="H53" s="66">
        <v>36796.705494734939</v>
      </c>
      <c r="I53" s="66">
        <v>37530.602549999989</v>
      </c>
      <c r="J53" s="66">
        <v>38499.208329999987</v>
      </c>
      <c r="K53" s="66">
        <v>35709.598980000002</v>
      </c>
      <c r="L53" s="66">
        <v>33029.635689999996</v>
      </c>
      <c r="M53" s="66">
        <v>34621.251592475899</v>
      </c>
      <c r="N53" s="66">
        <v>33360.008543530996</v>
      </c>
      <c r="O53" s="66">
        <v>33246.978264558791</v>
      </c>
      <c r="P53" s="66">
        <v>33979.032175804954</v>
      </c>
      <c r="Q53" s="66">
        <v>33315.535749217757</v>
      </c>
      <c r="R53" s="66">
        <v>33383.973301283731</v>
      </c>
      <c r="S53" s="66">
        <v>33590.684883084534</v>
      </c>
      <c r="T53" s="66">
        <v>34221.00308559314</v>
      </c>
      <c r="U53" s="66">
        <v>34439.686008971024</v>
      </c>
      <c r="V53" s="66">
        <v>34553.635894765161</v>
      </c>
      <c r="W53" s="66">
        <v>34692.92635676996</v>
      </c>
      <c r="X53" s="66">
        <v>34875.478636198241</v>
      </c>
      <c r="Y53" s="66">
        <v>35045.77181011418</v>
      </c>
      <c r="Z53" s="66">
        <v>35039.138042017454</v>
      </c>
      <c r="AA53" s="66">
        <v>35030.212993771544</v>
      </c>
      <c r="AB53" s="66">
        <v>35146.459179590049</v>
      </c>
      <c r="AC53" s="66">
        <v>35205.488783113942</v>
      </c>
      <c r="AD53" s="66">
        <v>35334.133317074877</v>
      </c>
      <c r="AE53" s="66">
        <v>35479.11637740452</v>
      </c>
      <c r="AF53" s="66">
        <v>35549.878163889363</v>
      </c>
      <c r="AG53" s="66">
        <v>35617.601118439692</v>
      </c>
      <c r="AH53" s="66">
        <v>35722.916457021325</v>
      </c>
      <c r="AI53" s="66">
        <v>35808.666802042877</v>
      </c>
      <c r="AJ53" s="66">
        <v>35891.979554393271</v>
      </c>
      <c r="AK53" s="66">
        <v>35894.306730689575</v>
      </c>
      <c r="AL53" s="66">
        <v>35983.918265079403</v>
      </c>
      <c r="AM53" s="66">
        <v>36160.042809448867</v>
      </c>
      <c r="AN53" s="66">
        <v>36281.814571688497</v>
      </c>
      <c r="AO53" s="66">
        <v>36477.673408499002</v>
      </c>
      <c r="AP53" s="66">
        <v>36630.787767505972</v>
      </c>
      <c r="AQ53" s="66">
        <v>36787.233549523</v>
      </c>
      <c r="AR53" s="66">
        <v>37041.682793337488</v>
      </c>
      <c r="AS53" s="66">
        <v>37167.458911358648</v>
      </c>
      <c r="AT53" s="66">
        <v>37148.086127076524</v>
      </c>
      <c r="AU53" s="66">
        <v>37356.906850276755</v>
      </c>
      <c r="AV53" s="66">
        <v>37556.172613518916</v>
      </c>
      <c r="AW53" s="66">
        <v>37838.748699827011</v>
      </c>
      <c r="AX53" s="66">
        <v>38036.12476022607</v>
      </c>
      <c r="AY53" s="66">
        <v>38301.212655386844</v>
      </c>
      <c r="AZ53" s="66">
        <v>38547.373090328227</v>
      </c>
      <c r="BA53" s="66">
        <v>38772.080729239402</v>
      </c>
    </row>
    <row r="54" spans="2:53" ht="12" customHeight="1" x14ac:dyDescent="0.25">
      <c r="B54" s="73" t="s">
        <v>581</v>
      </c>
      <c r="C54" s="66">
        <v>30881.244003458305</v>
      </c>
      <c r="D54" s="66">
        <v>31624.336039357688</v>
      </c>
      <c r="E54" s="66">
        <v>32609.477018999405</v>
      </c>
      <c r="F54" s="66">
        <v>32826.531057887158</v>
      </c>
      <c r="G54" s="66">
        <v>32622.37202715857</v>
      </c>
      <c r="H54" s="66">
        <v>30985.333864259235</v>
      </c>
      <c r="I54" s="66">
        <v>29634.132122796342</v>
      </c>
      <c r="J54" s="66">
        <v>29799.590112797167</v>
      </c>
      <c r="K54" s="66">
        <v>29089.894597424183</v>
      </c>
      <c r="L54" s="66">
        <v>27579.419036023421</v>
      </c>
      <c r="M54" s="66">
        <v>28509.546892329399</v>
      </c>
      <c r="N54" s="66">
        <v>27816.475436898087</v>
      </c>
      <c r="O54" s="66">
        <v>28222.345222736069</v>
      </c>
      <c r="P54" s="66">
        <v>28372.877286465911</v>
      </c>
      <c r="Q54" s="66">
        <v>28664.479944022147</v>
      </c>
      <c r="R54" s="66">
        <v>29178.4313996497</v>
      </c>
      <c r="S54" s="66">
        <v>29976.579964005621</v>
      </c>
      <c r="T54" s="66">
        <v>30359.929740889962</v>
      </c>
      <c r="U54" s="66">
        <v>30681.321156824029</v>
      </c>
      <c r="V54" s="66">
        <v>30728.728630476864</v>
      </c>
      <c r="W54" s="66">
        <v>31097.147231636904</v>
      </c>
      <c r="X54" s="66">
        <v>31315.138885277942</v>
      </c>
      <c r="Y54" s="66">
        <v>31625.635932668512</v>
      </c>
      <c r="Z54" s="66">
        <v>31861.250839148292</v>
      </c>
      <c r="AA54" s="66">
        <v>32027.731139043619</v>
      </c>
      <c r="AB54" s="66">
        <v>32162.097361443368</v>
      </c>
      <c r="AC54" s="66">
        <v>32385.219769274561</v>
      </c>
      <c r="AD54" s="66">
        <v>32624.729843344219</v>
      </c>
      <c r="AE54" s="66">
        <v>32874.809857153952</v>
      </c>
      <c r="AF54" s="66">
        <v>33041.212243761729</v>
      </c>
      <c r="AG54" s="66">
        <v>33263.876195531171</v>
      </c>
      <c r="AH54" s="66">
        <v>33442.675557961004</v>
      </c>
      <c r="AI54" s="66">
        <v>33598.414284203398</v>
      </c>
      <c r="AJ54" s="66">
        <v>33734.747782128892</v>
      </c>
      <c r="AK54" s="66">
        <v>33883.935877577183</v>
      </c>
      <c r="AL54" s="66">
        <v>34006.666651832347</v>
      </c>
      <c r="AM54" s="66">
        <v>34286.049087378167</v>
      </c>
      <c r="AN54" s="66">
        <v>34477.217960010355</v>
      </c>
      <c r="AO54" s="66">
        <v>34682.91253243525</v>
      </c>
      <c r="AP54" s="66">
        <v>34869.76853036489</v>
      </c>
      <c r="AQ54" s="66">
        <v>35045.463037054076</v>
      </c>
      <c r="AR54" s="66">
        <v>35333.875355806493</v>
      </c>
      <c r="AS54" s="66">
        <v>35555.073346319034</v>
      </c>
      <c r="AT54" s="66">
        <v>35730.814512830766</v>
      </c>
      <c r="AU54" s="66">
        <v>35859.381146302396</v>
      </c>
      <c r="AV54" s="66">
        <v>36026.889844884805</v>
      </c>
      <c r="AW54" s="66">
        <v>36157.038916730366</v>
      </c>
      <c r="AX54" s="66">
        <v>36355.471304963161</v>
      </c>
      <c r="AY54" s="66">
        <v>36574.299904939413</v>
      </c>
      <c r="AZ54" s="66">
        <v>36688.499742585947</v>
      </c>
      <c r="BA54" s="66">
        <v>36884.964769050122</v>
      </c>
    </row>
    <row r="55" spans="2:53" ht="12" customHeight="1" x14ac:dyDescent="0.25">
      <c r="B55" s="73" t="s">
        <v>582</v>
      </c>
      <c r="C55" s="66">
        <v>9470.2394475854544</v>
      </c>
      <c r="D55" s="66">
        <v>9736.3312000000005</v>
      </c>
      <c r="E55" s="66">
        <v>9423.6248099999975</v>
      </c>
      <c r="F55" s="66">
        <v>9946.8279899999998</v>
      </c>
      <c r="G55" s="66">
        <v>10038.173429999995</v>
      </c>
      <c r="H55" s="66">
        <v>9646.3159935086878</v>
      </c>
      <c r="I55" s="66">
        <v>9428.4863399999995</v>
      </c>
      <c r="J55" s="66">
        <v>9387.7464899999977</v>
      </c>
      <c r="K55" s="66">
        <v>8550.4515799999972</v>
      </c>
      <c r="L55" s="66">
        <v>7393.4565499999999</v>
      </c>
      <c r="M55" s="66">
        <v>8086.0029054344886</v>
      </c>
      <c r="N55" s="66">
        <v>7944.9119783262959</v>
      </c>
      <c r="O55" s="66">
        <v>8131.0987321063039</v>
      </c>
      <c r="P55" s="66">
        <v>8403.5125188938455</v>
      </c>
      <c r="Q55" s="66">
        <v>7965.5955855917891</v>
      </c>
      <c r="R55" s="66">
        <v>8080.5889727781014</v>
      </c>
      <c r="S55" s="66">
        <v>8616.4972748335822</v>
      </c>
      <c r="T55" s="66">
        <v>8660.4137242052784</v>
      </c>
      <c r="U55" s="66">
        <v>8755.9364313008409</v>
      </c>
      <c r="V55" s="66">
        <v>8851.9883004496587</v>
      </c>
      <c r="W55" s="66">
        <v>8833.0122053512277</v>
      </c>
      <c r="X55" s="66">
        <v>8864.3241577461886</v>
      </c>
      <c r="Y55" s="66">
        <v>9026.947096030688</v>
      </c>
      <c r="Z55" s="66">
        <v>9027.327499586574</v>
      </c>
      <c r="AA55" s="66">
        <v>9043.2902408677619</v>
      </c>
      <c r="AB55" s="66">
        <v>9141.4726228353102</v>
      </c>
      <c r="AC55" s="66">
        <v>9147.3323947466233</v>
      </c>
      <c r="AD55" s="66">
        <v>9200.9373943478768</v>
      </c>
      <c r="AE55" s="66">
        <v>9315.8207774142975</v>
      </c>
      <c r="AF55" s="66">
        <v>9338.4480832319496</v>
      </c>
      <c r="AG55" s="66">
        <v>9396.2288605338417</v>
      </c>
      <c r="AH55" s="66">
        <v>9468.456808465442</v>
      </c>
      <c r="AI55" s="66">
        <v>9536.442870935367</v>
      </c>
      <c r="AJ55" s="66">
        <v>9598.3853638513719</v>
      </c>
      <c r="AK55" s="66">
        <v>9659.7381554538388</v>
      </c>
      <c r="AL55" s="66">
        <v>9722.0952382480391</v>
      </c>
      <c r="AM55" s="66">
        <v>9803.3062600483827</v>
      </c>
      <c r="AN55" s="66">
        <v>9867.3244397591043</v>
      </c>
      <c r="AO55" s="66">
        <v>9953.7393091172635</v>
      </c>
      <c r="AP55" s="66">
        <v>10035.515796753583</v>
      </c>
      <c r="AQ55" s="66">
        <v>10118.676691996119</v>
      </c>
      <c r="AR55" s="66">
        <v>10187.955688905751</v>
      </c>
      <c r="AS55" s="66">
        <v>10260.777043645143</v>
      </c>
      <c r="AT55" s="66">
        <v>10324.496347236032</v>
      </c>
      <c r="AU55" s="66">
        <v>10383.471371288902</v>
      </c>
      <c r="AV55" s="66">
        <v>10432.397852288834</v>
      </c>
      <c r="AW55" s="66">
        <v>10516.370901191023</v>
      </c>
      <c r="AX55" s="66">
        <v>10602.120643528218</v>
      </c>
      <c r="AY55" s="66">
        <v>10684.014216731692</v>
      </c>
      <c r="AZ55" s="66">
        <v>10766.979031569152</v>
      </c>
      <c r="BA55" s="66">
        <v>10851.774034493727</v>
      </c>
    </row>
    <row r="56" spans="2:53" ht="12" customHeight="1" x14ac:dyDescent="0.25">
      <c r="B56" s="73" t="s">
        <v>583</v>
      </c>
      <c r="C56" s="66">
        <v>19600.262937967487</v>
      </c>
      <c r="D56" s="66">
        <v>20079.504069999999</v>
      </c>
      <c r="E56" s="66">
        <v>19751.348709999995</v>
      </c>
      <c r="F56" s="66">
        <v>21345.696519999998</v>
      </c>
      <c r="G56" s="66">
        <v>21493.936819999995</v>
      </c>
      <c r="H56" s="66">
        <v>21304.679727577528</v>
      </c>
      <c r="I56" s="66">
        <v>21376.506039999997</v>
      </c>
      <c r="J56" s="66">
        <v>21316.572969999994</v>
      </c>
      <c r="K56" s="66">
        <v>21982.763399999996</v>
      </c>
      <c r="L56" s="66">
        <v>19012.370279999996</v>
      </c>
      <c r="M56" s="66">
        <v>20445.398339783045</v>
      </c>
      <c r="N56" s="66">
        <v>20083.089512785678</v>
      </c>
      <c r="O56" s="66">
        <v>19446.168115591994</v>
      </c>
      <c r="P56" s="66">
        <v>19445.424958923482</v>
      </c>
      <c r="Q56" s="66">
        <v>18771.264904382846</v>
      </c>
      <c r="R56" s="66">
        <v>18452.294907975323</v>
      </c>
      <c r="S56" s="66">
        <v>18706.005649055231</v>
      </c>
      <c r="T56" s="66">
        <v>18974.188567696638</v>
      </c>
      <c r="U56" s="66">
        <v>18987.037669571379</v>
      </c>
      <c r="V56" s="66">
        <v>19011.230632807048</v>
      </c>
      <c r="W56" s="66">
        <v>18926.137038911416</v>
      </c>
      <c r="X56" s="66">
        <v>18986.998070065492</v>
      </c>
      <c r="Y56" s="66">
        <v>19223.687167707838</v>
      </c>
      <c r="Z56" s="66">
        <v>19165.58205714279</v>
      </c>
      <c r="AA56" s="66">
        <v>19128.791999159963</v>
      </c>
      <c r="AB56" s="66">
        <v>19240.076718426804</v>
      </c>
      <c r="AC56" s="66">
        <v>19197.742646961226</v>
      </c>
      <c r="AD56" s="66">
        <v>19221.301972963778</v>
      </c>
      <c r="AE56" s="66">
        <v>19325.027416400313</v>
      </c>
      <c r="AF56" s="66">
        <v>19281.245464530111</v>
      </c>
      <c r="AG56" s="66">
        <v>19292.059182532881</v>
      </c>
      <c r="AH56" s="66">
        <v>19323.202505471425</v>
      </c>
      <c r="AI56" s="66">
        <v>19353.139423808407</v>
      </c>
      <c r="AJ56" s="66">
        <v>19317.479065283587</v>
      </c>
      <c r="AK56" s="66">
        <v>19320.941308706395</v>
      </c>
      <c r="AL56" s="66">
        <v>19324.445169543324</v>
      </c>
      <c r="AM56" s="66">
        <v>19370.587498100933</v>
      </c>
      <c r="AN56" s="66">
        <v>19370.442686568706</v>
      </c>
      <c r="AO56" s="66">
        <v>19379.730255287315</v>
      </c>
      <c r="AP56" s="66">
        <v>19407.165843723778</v>
      </c>
      <c r="AQ56" s="66">
        <v>19448.401064653277</v>
      </c>
      <c r="AR56" s="66">
        <v>19487.176349600712</v>
      </c>
      <c r="AS56" s="66">
        <v>19510.937895663148</v>
      </c>
      <c r="AT56" s="66">
        <v>19522.76187303917</v>
      </c>
      <c r="AU56" s="66">
        <v>19537.703210380329</v>
      </c>
      <c r="AV56" s="66">
        <v>19502.910838387907</v>
      </c>
      <c r="AW56" s="66">
        <v>19550.592531146343</v>
      </c>
      <c r="AX56" s="66">
        <v>19589.899107337755</v>
      </c>
      <c r="AY56" s="66">
        <v>19601.614225244935</v>
      </c>
      <c r="AZ56" s="66">
        <v>19628.10022088635</v>
      </c>
      <c r="BA56" s="66">
        <v>19665.606908762224</v>
      </c>
    </row>
    <row r="57" spans="2:53" ht="12" customHeight="1" x14ac:dyDescent="0.25">
      <c r="B57" s="73" t="s">
        <v>584</v>
      </c>
      <c r="C57" s="66">
        <v>10846.284445059813</v>
      </c>
      <c r="D57" s="66">
        <v>10745.431189999999</v>
      </c>
      <c r="E57" s="66">
        <v>10659.300529999997</v>
      </c>
      <c r="F57" s="66">
        <v>10555.71214</v>
      </c>
      <c r="G57" s="66">
        <v>9855.342499999997</v>
      </c>
      <c r="H57" s="66">
        <v>8121.4267473880846</v>
      </c>
      <c r="I57" s="66">
        <v>7592.9877399999978</v>
      </c>
      <c r="J57" s="66">
        <v>7036.5364599999975</v>
      </c>
      <c r="K57" s="66">
        <v>6211.3426399999989</v>
      </c>
      <c r="L57" s="66">
        <v>5228.9950899999985</v>
      </c>
      <c r="M57" s="66">
        <v>5229.6954803001481</v>
      </c>
      <c r="N57" s="66">
        <v>4912.0719504397694</v>
      </c>
      <c r="O57" s="66">
        <v>4750.7459498629341</v>
      </c>
      <c r="P57" s="66">
        <v>4557.0566764619725</v>
      </c>
      <c r="Q57" s="66">
        <v>4422.4203036731651</v>
      </c>
      <c r="R57" s="66">
        <v>4469.2063855425031</v>
      </c>
      <c r="S57" s="66">
        <v>4467.2750387043134</v>
      </c>
      <c r="T57" s="66">
        <v>4482.2290885986458</v>
      </c>
      <c r="U57" s="66">
        <v>4421.9277972807704</v>
      </c>
      <c r="V57" s="66">
        <v>4337.6500577097022</v>
      </c>
      <c r="W57" s="66">
        <v>4338.1547496155681</v>
      </c>
      <c r="X57" s="66">
        <v>4305.4635587179255</v>
      </c>
      <c r="Y57" s="66">
        <v>4283.5696266312716</v>
      </c>
      <c r="Z57" s="66">
        <v>4276.3688512532035</v>
      </c>
      <c r="AA57" s="66">
        <v>4277.1228975790518</v>
      </c>
      <c r="AB57" s="66">
        <v>4243.4597076727259</v>
      </c>
      <c r="AC57" s="66">
        <v>4233.0420702819747</v>
      </c>
      <c r="AD57" s="66">
        <v>4220.172782961853</v>
      </c>
      <c r="AE57" s="66">
        <v>4226.6555733540326</v>
      </c>
      <c r="AF57" s="66">
        <v>4222.0733667089762</v>
      </c>
      <c r="AG57" s="66">
        <v>4222.2763427318359</v>
      </c>
      <c r="AH57" s="66">
        <v>4210.1093760081576</v>
      </c>
      <c r="AI57" s="66">
        <v>4202.6438368761392</v>
      </c>
      <c r="AJ57" s="66">
        <v>4197.3631970266388</v>
      </c>
      <c r="AK57" s="66">
        <v>4197.5212729812238</v>
      </c>
      <c r="AL57" s="66">
        <v>4173.6018591726988</v>
      </c>
      <c r="AM57" s="66">
        <v>4182.522660604609</v>
      </c>
      <c r="AN57" s="66">
        <v>4177.4674196499609</v>
      </c>
      <c r="AO57" s="66">
        <v>4180.7939860255901</v>
      </c>
      <c r="AP57" s="66">
        <v>4183.4230150379335</v>
      </c>
      <c r="AQ57" s="66">
        <v>4185.7907829912565</v>
      </c>
      <c r="AR57" s="66">
        <v>4197.0732036483168</v>
      </c>
      <c r="AS57" s="66">
        <v>4191.7704434685638</v>
      </c>
      <c r="AT57" s="66">
        <v>4193.4025090670966</v>
      </c>
      <c r="AU57" s="66">
        <v>4206.6489317265432</v>
      </c>
      <c r="AV57" s="66">
        <v>4218.0861026720186</v>
      </c>
      <c r="AW57" s="66">
        <v>4221.5232863255869</v>
      </c>
      <c r="AX57" s="66">
        <v>4216.7251279857455</v>
      </c>
      <c r="AY57" s="66">
        <v>4229.0623116893175</v>
      </c>
      <c r="AZ57" s="66">
        <v>4244.6608291420607</v>
      </c>
      <c r="BA57" s="66">
        <v>4249.3128992490092</v>
      </c>
    </row>
    <row r="58" spans="2:53" ht="12" customHeight="1" x14ac:dyDescent="0.25">
      <c r="B58" s="73" t="s">
        <v>585</v>
      </c>
      <c r="C58" s="66">
        <v>6468.3869178601662</v>
      </c>
      <c r="D58" s="66">
        <v>6173.1098099999981</v>
      </c>
      <c r="E58" s="66">
        <v>6282.1090599999998</v>
      </c>
      <c r="F58" s="66">
        <v>6728.6799699999983</v>
      </c>
      <c r="G58" s="66">
        <v>7384.0097899999982</v>
      </c>
      <c r="H58" s="66">
        <v>6971.0624824161423</v>
      </c>
      <c r="I58" s="66">
        <v>6619.6893599999985</v>
      </c>
      <c r="J58" s="66">
        <v>7193.3181999999979</v>
      </c>
      <c r="K58" s="66">
        <v>6920.7062099999994</v>
      </c>
      <c r="L58" s="66">
        <v>6712.1456199999993</v>
      </c>
      <c r="M58" s="66">
        <v>7312.8363804058181</v>
      </c>
      <c r="N58" s="66">
        <v>7416.2654898884666</v>
      </c>
      <c r="O58" s="66">
        <v>7223.4902122931062</v>
      </c>
      <c r="P58" s="66">
        <v>7494.956733822145</v>
      </c>
      <c r="Q58" s="66">
        <v>7726.4018372030632</v>
      </c>
      <c r="R58" s="66">
        <v>7925.7006324651265</v>
      </c>
      <c r="S58" s="66">
        <v>8310.3053103641942</v>
      </c>
      <c r="T58" s="66">
        <v>8543.0130120267841</v>
      </c>
      <c r="U58" s="66">
        <v>8623.4183310980079</v>
      </c>
      <c r="V58" s="66">
        <v>8644.1923279514358</v>
      </c>
      <c r="W58" s="66">
        <v>8709.2016170970819</v>
      </c>
      <c r="X58" s="66">
        <v>8659.8928899960829</v>
      </c>
      <c r="Y58" s="66">
        <v>8737.9158092059115</v>
      </c>
      <c r="Z58" s="66">
        <v>8790.8363779101146</v>
      </c>
      <c r="AA58" s="66">
        <v>8807.8502538916582</v>
      </c>
      <c r="AB58" s="66">
        <v>8826.259909374432</v>
      </c>
      <c r="AC58" s="66">
        <v>8848.4373564195303</v>
      </c>
      <c r="AD58" s="66">
        <v>8852.1713515957636</v>
      </c>
      <c r="AE58" s="66">
        <v>8890.5656854663739</v>
      </c>
      <c r="AF58" s="66">
        <v>8911.9769063385047</v>
      </c>
      <c r="AG58" s="66">
        <v>8946.7937230178341</v>
      </c>
      <c r="AH58" s="66">
        <v>8944.1771880913166</v>
      </c>
      <c r="AI58" s="66">
        <v>8985.5805647812522</v>
      </c>
      <c r="AJ58" s="66">
        <v>9019.1848017165757</v>
      </c>
      <c r="AK58" s="66">
        <v>9027.8516137602728</v>
      </c>
      <c r="AL58" s="66">
        <v>9035.3963415717244</v>
      </c>
      <c r="AM58" s="66">
        <v>9075.0119571895557</v>
      </c>
      <c r="AN58" s="66">
        <v>9103.6702863024984</v>
      </c>
      <c r="AO58" s="66">
        <v>9154.7808211036026</v>
      </c>
      <c r="AP58" s="66">
        <v>9202.3965583124955</v>
      </c>
      <c r="AQ58" s="66">
        <v>9254.9142751468571</v>
      </c>
      <c r="AR58" s="66">
        <v>9192.5942114151712</v>
      </c>
      <c r="AS58" s="66">
        <v>9236.1110075236302</v>
      </c>
      <c r="AT58" s="66">
        <v>9260.2487571790571</v>
      </c>
      <c r="AU58" s="66">
        <v>9265.9500360860602</v>
      </c>
      <c r="AV58" s="66">
        <v>9273.2812957501192</v>
      </c>
      <c r="AW58" s="66">
        <v>9283.5255089032598</v>
      </c>
      <c r="AX58" s="66">
        <v>9270.0362157455329</v>
      </c>
      <c r="AY58" s="66">
        <v>9296.9511212857578</v>
      </c>
      <c r="AZ58" s="66">
        <v>9305.1413413589453</v>
      </c>
      <c r="BA58" s="66">
        <v>9335.501521386459</v>
      </c>
    </row>
    <row r="59" spans="2:53" ht="12" customHeight="1" x14ac:dyDescent="0.25">
      <c r="B59" s="78" t="s">
        <v>586</v>
      </c>
      <c r="C59" s="68">
        <v>37984.294495165457</v>
      </c>
      <c r="D59" s="68">
        <v>38438.008134001182</v>
      </c>
      <c r="E59" s="68">
        <v>37882.82730945963</v>
      </c>
      <c r="F59" s="68">
        <v>35124.77443407636</v>
      </c>
      <c r="G59" s="68">
        <v>35145.863594297065</v>
      </c>
      <c r="H59" s="68">
        <v>35522.882728629615</v>
      </c>
      <c r="I59" s="68">
        <v>33874.183963046889</v>
      </c>
      <c r="J59" s="68">
        <v>33783.517327721849</v>
      </c>
      <c r="K59" s="68">
        <v>32921.362915151622</v>
      </c>
      <c r="L59" s="68">
        <v>29053.511617953143</v>
      </c>
      <c r="M59" s="68">
        <v>31334.304288769152</v>
      </c>
      <c r="N59" s="68">
        <v>28555.198836515454</v>
      </c>
      <c r="O59" s="68">
        <v>28271.955792040346</v>
      </c>
      <c r="P59" s="68">
        <v>27738.19052822794</v>
      </c>
      <c r="Q59" s="68">
        <v>27421.03898636972</v>
      </c>
      <c r="R59" s="68">
        <v>27760.338704799691</v>
      </c>
      <c r="S59" s="68">
        <v>28049.285661611473</v>
      </c>
      <c r="T59" s="68">
        <v>28404.89558806684</v>
      </c>
      <c r="U59" s="68">
        <v>28453.488589816028</v>
      </c>
      <c r="V59" s="68">
        <v>28272.779499984037</v>
      </c>
      <c r="W59" s="68">
        <v>28442.426546296112</v>
      </c>
      <c r="X59" s="68">
        <v>28410.116440130529</v>
      </c>
      <c r="Y59" s="68">
        <v>28550.368058296706</v>
      </c>
      <c r="Z59" s="68">
        <v>28568.964414925154</v>
      </c>
      <c r="AA59" s="68">
        <v>28577.030419011979</v>
      </c>
      <c r="AB59" s="68">
        <v>28545.812703529915</v>
      </c>
      <c r="AC59" s="68">
        <v>28568.319496352189</v>
      </c>
      <c r="AD59" s="68">
        <v>28639.079494560257</v>
      </c>
      <c r="AE59" s="68">
        <v>28685.622157675396</v>
      </c>
      <c r="AF59" s="68">
        <v>28749.551178523092</v>
      </c>
      <c r="AG59" s="68">
        <v>28823.147608932588</v>
      </c>
      <c r="AH59" s="68">
        <v>28907.611921308788</v>
      </c>
      <c r="AI59" s="68">
        <v>28970.29155790915</v>
      </c>
      <c r="AJ59" s="68">
        <v>29024.79880092942</v>
      </c>
      <c r="AK59" s="68">
        <v>29115.861573216975</v>
      </c>
      <c r="AL59" s="68">
        <v>29127.771544718067</v>
      </c>
      <c r="AM59" s="68">
        <v>29301.493076271276</v>
      </c>
      <c r="AN59" s="68">
        <v>29447.28743110233</v>
      </c>
      <c r="AO59" s="68">
        <v>29610.394049045171</v>
      </c>
      <c r="AP59" s="68">
        <v>29772.65370475563</v>
      </c>
      <c r="AQ59" s="68">
        <v>29924.348772357254</v>
      </c>
      <c r="AR59" s="68">
        <v>30117.841973706178</v>
      </c>
      <c r="AS59" s="68">
        <v>30305.806272900045</v>
      </c>
      <c r="AT59" s="68">
        <v>30187.690429379774</v>
      </c>
      <c r="AU59" s="68">
        <v>30132.332996317156</v>
      </c>
      <c r="AV59" s="68">
        <v>30192.331223424459</v>
      </c>
      <c r="AW59" s="68">
        <v>30185.274626674814</v>
      </c>
      <c r="AX59" s="68">
        <v>30170.929193685435</v>
      </c>
      <c r="AY59" s="68">
        <v>30095.080759745055</v>
      </c>
      <c r="AZ59" s="68">
        <v>30123.277056246872</v>
      </c>
      <c r="BA59" s="68">
        <v>30094.686490567874</v>
      </c>
    </row>
    <row r="60" spans="2:53" ht="12" customHeight="1" x14ac:dyDescent="0.25">
      <c r="B60" s="75" t="s">
        <v>612</v>
      </c>
      <c r="C60" s="76">
        <v>330517.30762928212</v>
      </c>
      <c r="D60" s="76">
        <v>329502.10415098723</v>
      </c>
      <c r="E60" s="76">
        <v>326911.07477745839</v>
      </c>
      <c r="F60" s="76">
        <v>334967.99633985065</v>
      </c>
      <c r="G60" s="76">
        <v>333199.27161861415</v>
      </c>
      <c r="H60" s="76">
        <v>327865.34426312562</v>
      </c>
      <c r="I60" s="76">
        <v>322259.11597863957</v>
      </c>
      <c r="J60" s="76">
        <v>324940.86526331614</v>
      </c>
      <c r="K60" s="76">
        <v>312419.37528999994</v>
      </c>
      <c r="L60" s="76">
        <v>265868.09347999992</v>
      </c>
      <c r="M60" s="76">
        <v>285951.91582050908</v>
      </c>
      <c r="N60" s="76">
        <v>282055.71794296266</v>
      </c>
      <c r="O60" s="76">
        <v>276747.11440504249</v>
      </c>
      <c r="P60" s="76">
        <v>276226.37556489045</v>
      </c>
      <c r="Q60" s="76">
        <v>272559.32592795265</v>
      </c>
      <c r="R60" s="76">
        <v>273308.17948089284</v>
      </c>
      <c r="S60" s="76">
        <v>274851.16037783044</v>
      </c>
      <c r="T60" s="76">
        <v>278672.47308742336</v>
      </c>
      <c r="U60" s="76">
        <v>276140.76646243792</v>
      </c>
      <c r="V60" s="76">
        <v>274848.74043132947</v>
      </c>
      <c r="W60" s="76">
        <v>274915.4121052085</v>
      </c>
      <c r="X60" s="76">
        <v>275497.74583895248</v>
      </c>
      <c r="Y60" s="76">
        <v>276385.65340838372</v>
      </c>
      <c r="Z60" s="76">
        <v>275393.89492122718</v>
      </c>
      <c r="AA60" s="76">
        <v>275283.44764024718</v>
      </c>
      <c r="AB60" s="76">
        <v>275713.83654743357</v>
      </c>
      <c r="AC60" s="76">
        <v>276748.42290294683</v>
      </c>
      <c r="AD60" s="76">
        <v>277672.21745759336</v>
      </c>
      <c r="AE60" s="76">
        <v>279042.77198800625</v>
      </c>
      <c r="AF60" s="76">
        <v>279624.51687111775</v>
      </c>
      <c r="AG60" s="76">
        <v>279764.91200870438</v>
      </c>
      <c r="AH60" s="76">
        <v>280391.51181248704</v>
      </c>
      <c r="AI60" s="76">
        <v>280606.58954849857</v>
      </c>
      <c r="AJ60" s="76">
        <v>280365.15823925298</v>
      </c>
      <c r="AK60" s="76">
        <v>280044.84634848899</v>
      </c>
      <c r="AL60" s="76">
        <v>279774.20651633362</v>
      </c>
      <c r="AM60" s="76">
        <v>280835.58959884883</v>
      </c>
      <c r="AN60" s="76">
        <v>281453.75918983051</v>
      </c>
      <c r="AO60" s="76">
        <v>281954.16148000769</v>
      </c>
      <c r="AP60" s="76">
        <v>282524.17045834498</v>
      </c>
      <c r="AQ60" s="76">
        <v>283213.0489068022</v>
      </c>
      <c r="AR60" s="76">
        <v>284190.47920406115</v>
      </c>
      <c r="AS60" s="76">
        <v>285083.26702597726</v>
      </c>
      <c r="AT60" s="76">
        <v>285011.54684046848</v>
      </c>
      <c r="AU60" s="76">
        <v>285415.05631880142</v>
      </c>
      <c r="AV60" s="76">
        <v>286036.62899969751</v>
      </c>
      <c r="AW60" s="76">
        <v>287086.67205553508</v>
      </c>
      <c r="AX60" s="76">
        <v>287242.4568104496</v>
      </c>
      <c r="AY60" s="76">
        <v>287854.11606149416</v>
      </c>
      <c r="AZ60" s="76">
        <v>288453.93978618167</v>
      </c>
      <c r="BA60" s="76">
        <v>288805.64358843939</v>
      </c>
    </row>
    <row r="61" spans="2:53" ht="12" customHeight="1" x14ac:dyDescent="0.25">
      <c r="B61" s="79" t="s">
        <v>613</v>
      </c>
      <c r="C61" s="80">
        <v>48926.62016555322</v>
      </c>
      <c r="D61" s="80">
        <v>46086.071899999952</v>
      </c>
      <c r="E61" s="80">
        <v>43525.102199999972</v>
      </c>
      <c r="F61" s="80">
        <v>45157.073839999997</v>
      </c>
      <c r="G61" s="80">
        <v>43596.237889999968</v>
      </c>
      <c r="H61" s="80">
        <v>41725.578849195183</v>
      </c>
      <c r="I61" s="80">
        <v>41997.111210000017</v>
      </c>
      <c r="J61" s="80">
        <v>42501.629029999982</v>
      </c>
      <c r="K61" s="80">
        <v>40107.618159999991</v>
      </c>
      <c r="L61" s="80">
        <v>30026.184970000009</v>
      </c>
      <c r="M61" s="80">
        <v>34961.080500323056</v>
      </c>
      <c r="N61" s="80">
        <v>35499.945351588598</v>
      </c>
      <c r="O61" s="80">
        <v>34433.685209964955</v>
      </c>
      <c r="P61" s="80">
        <v>34063.905490430392</v>
      </c>
      <c r="Q61" s="80">
        <v>34687.809547028344</v>
      </c>
      <c r="R61" s="80">
        <v>34896.833239865176</v>
      </c>
      <c r="S61" s="80">
        <v>34291.091141470024</v>
      </c>
      <c r="T61" s="80">
        <v>34801.392913672906</v>
      </c>
      <c r="U61" s="80">
        <v>33096.448211027164</v>
      </c>
      <c r="V61" s="80">
        <v>32608.806219200305</v>
      </c>
      <c r="W61" s="80">
        <v>32101.297205467599</v>
      </c>
      <c r="X61" s="80">
        <v>31998.58860318971</v>
      </c>
      <c r="Y61" s="80">
        <v>31584.738939376231</v>
      </c>
      <c r="Z61" s="80">
        <v>30734.068480818943</v>
      </c>
      <c r="AA61" s="80">
        <v>30361.815685730813</v>
      </c>
      <c r="AB61" s="80">
        <v>30259.621489962421</v>
      </c>
      <c r="AC61" s="80">
        <v>30281.067006406782</v>
      </c>
      <c r="AD61" s="80">
        <v>30207.26486719778</v>
      </c>
      <c r="AE61" s="80">
        <v>30135.951537768593</v>
      </c>
      <c r="AF61" s="80">
        <v>30035.825103043335</v>
      </c>
      <c r="AG61" s="80">
        <v>29642.447098811102</v>
      </c>
      <c r="AH61" s="80">
        <v>29354.422030697027</v>
      </c>
      <c r="AI61" s="80">
        <v>28811.580154571602</v>
      </c>
      <c r="AJ61" s="80">
        <v>27987.148213017885</v>
      </c>
      <c r="AK61" s="80">
        <v>27380.517679992248</v>
      </c>
      <c r="AL61" s="80">
        <v>26769.616527592021</v>
      </c>
      <c r="AM61" s="80">
        <v>26547.853784324499</v>
      </c>
      <c r="AN61" s="80">
        <v>26116.97886761299</v>
      </c>
      <c r="AO61" s="80">
        <v>25588.132296558582</v>
      </c>
      <c r="AP61" s="80">
        <v>25128.723168584096</v>
      </c>
      <c r="AQ61" s="80">
        <v>24612.895178437375</v>
      </c>
      <c r="AR61" s="80">
        <v>24093.151232528169</v>
      </c>
      <c r="AS61" s="80">
        <v>23500.753667232093</v>
      </c>
      <c r="AT61" s="80">
        <v>22721.809799648534</v>
      </c>
      <c r="AU61" s="80">
        <v>21974.180210537768</v>
      </c>
      <c r="AV61" s="80">
        <v>21485.393670314195</v>
      </c>
      <c r="AW61" s="80">
        <v>20989.325477604179</v>
      </c>
      <c r="AX61" s="80">
        <v>19869.590925021348</v>
      </c>
      <c r="AY61" s="80">
        <v>19075.271040511601</v>
      </c>
      <c r="AZ61" s="80">
        <v>17869.757223130142</v>
      </c>
      <c r="BA61" s="80">
        <v>16829.484882433488</v>
      </c>
    </row>
    <row r="62" spans="2:53" ht="12" customHeight="1" x14ac:dyDescent="0.25">
      <c r="B62" s="81" t="s">
        <v>614</v>
      </c>
      <c r="C62" s="82">
        <v>50104.636574929871</v>
      </c>
      <c r="D62" s="82">
        <v>51474.536390987334</v>
      </c>
      <c r="E62" s="82">
        <v>50398.489707458444</v>
      </c>
      <c r="F62" s="82">
        <v>51833.511469850666</v>
      </c>
      <c r="G62" s="82">
        <v>49601.024148614219</v>
      </c>
      <c r="H62" s="82">
        <v>47133.277626303185</v>
      </c>
      <c r="I62" s="82">
        <v>46437.615118639595</v>
      </c>
      <c r="J62" s="82">
        <v>46174.890093316164</v>
      </c>
      <c r="K62" s="82">
        <v>43084.879199999988</v>
      </c>
      <c r="L62" s="82">
        <v>36143.194809999986</v>
      </c>
      <c r="M62" s="82">
        <v>35147.476259762669</v>
      </c>
      <c r="N62" s="82">
        <v>32230.543171441852</v>
      </c>
      <c r="O62" s="82">
        <v>30137.50806286584</v>
      </c>
      <c r="P62" s="82">
        <v>27117.900161529516</v>
      </c>
      <c r="Q62" s="82">
        <v>25947.838311734726</v>
      </c>
      <c r="R62" s="82">
        <v>26506.985828704168</v>
      </c>
      <c r="S62" s="82">
        <v>26725.560092285239</v>
      </c>
      <c r="T62" s="82">
        <v>26718.289798316997</v>
      </c>
      <c r="U62" s="82">
        <v>26241.844791035794</v>
      </c>
      <c r="V62" s="82">
        <v>25745.016501888167</v>
      </c>
      <c r="W62" s="82">
        <v>25446.829444404582</v>
      </c>
      <c r="X62" s="82">
        <v>25310.187871873815</v>
      </c>
      <c r="Y62" s="82">
        <v>25111.467832773273</v>
      </c>
      <c r="Z62" s="82">
        <v>24146.445909559079</v>
      </c>
      <c r="AA62" s="82">
        <v>23598.358958573353</v>
      </c>
      <c r="AB62" s="82">
        <v>23225.549197900098</v>
      </c>
      <c r="AC62" s="82">
        <v>22971.545034560659</v>
      </c>
      <c r="AD62" s="82">
        <v>22527.374433920515</v>
      </c>
      <c r="AE62" s="82">
        <v>22097.707155456097</v>
      </c>
      <c r="AF62" s="82">
        <v>21852.537620406511</v>
      </c>
      <c r="AG62" s="82">
        <v>21302.967264113395</v>
      </c>
      <c r="AH62" s="82">
        <v>21087.377546667383</v>
      </c>
      <c r="AI62" s="82">
        <v>20550.362937268314</v>
      </c>
      <c r="AJ62" s="82">
        <v>19890.55342628371</v>
      </c>
      <c r="AK62" s="82">
        <v>19405.488513301018</v>
      </c>
      <c r="AL62" s="82">
        <v>18791.332793485599</v>
      </c>
      <c r="AM62" s="82">
        <v>18733.94675111938</v>
      </c>
      <c r="AN62" s="82">
        <v>18408.762787501699</v>
      </c>
      <c r="AO62" s="82">
        <v>18143.811210476819</v>
      </c>
      <c r="AP62" s="82">
        <v>17809.192060585108</v>
      </c>
      <c r="AQ62" s="82">
        <v>17358.298090451506</v>
      </c>
      <c r="AR62" s="82">
        <v>16782.689349127471</v>
      </c>
      <c r="AS62" s="82">
        <v>16229.492783612488</v>
      </c>
      <c r="AT62" s="82">
        <v>15365.571226316137</v>
      </c>
      <c r="AU62" s="82">
        <v>14886.048657684325</v>
      </c>
      <c r="AV62" s="82">
        <v>14575.075571580317</v>
      </c>
      <c r="AW62" s="82">
        <v>14380.017700676881</v>
      </c>
      <c r="AX62" s="82">
        <v>13910.26302641226</v>
      </c>
      <c r="AY62" s="82">
        <v>13579.038788243855</v>
      </c>
      <c r="AZ62" s="82">
        <v>13338.142970626111</v>
      </c>
      <c r="BA62" s="82">
        <v>12940.113254050719</v>
      </c>
    </row>
    <row r="63" spans="2:53" ht="12" customHeight="1" x14ac:dyDescent="0.25">
      <c r="B63" s="83" t="s">
        <v>615</v>
      </c>
      <c r="C63" s="66">
        <v>3005.2747278533116</v>
      </c>
      <c r="D63" s="66">
        <v>3291.70732</v>
      </c>
      <c r="E63" s="66">
        <v>3561.9279399999987</v>
      </c>
      <c r="F63" s="66">
        <v>4247.9345299999995</v>
      </c>
      <c r="G63" s="66">
        <v>3792.81513</v>
      </c>
      <c r="H63" s="66">
        <v>3407.679154843026</v>
      </c>
      <c r="I63" s="66">
        <v>3849.0309100000009</v>
      </c>
      <c r="J63" s="66">
        <v>4559.6463499999991</v>
      </c>
      <c r="K63" s="66">
        <v>3980.5906699999996</v>
      </c>
      <c r="L63" s="66">
        <v>3544.6674699999999</v>
      </c>
      <c r="M63" s="66">
        <v>3612.1318871522958</v>
      </c>
      <c r="N63" s="66">
        <v>3312.6938587815839</v>
      </c>
      <c r="O63" s="66">
        <v>3280.2411259303472</v>
      </c>
      <c r="P63" s="66">
        <v>3201.011328054045</v>
      </c>
      <c r="Q63" s="66">
        <v>3243.2173177648824</v>
      </c>
      <c r="R63" s="66">
        <v>3212.9153266305643</v>
      </c>
      <c r="S63" s="66">
        <v>3275.1964607815248</v>
      </c>
      <c r="T63" s="66">
        <v>3258.1305790649249</v>
      </c>
      <c r="U63" s="66">
        <v>3196.4443418772821</v>
      </c>
      <c r="V63" s="66">
        <v>3181.6269129664424</v>
      </c>
      <c r="W63" s="66">
        <v>3191.5698072525256</v>
      </c>
      <c r="X63" s="66">
        <v>3186.3320588559595</v>
      </c>
      <c r="Y63" s="66">
        <v>3155.8215057456855</v>
      </c>
      <c r="Z63" s="66">
        <v>3075.7955993590267</v>
      </c>
      <c r="AA63" s="66">
        <v>3036.9747961011053</v>
      </c>
      <c r="AB63" s="66">
        <v>3044.6074585792621</v>
      </c>
      <c r="AC63" s="66">
        <v>3037.342640364724</v>
      </c>
      <c r="AD63" s="66">
        <v>2937.3973003138335</v>
      </c>
      <c r="AE63" s="66">
        <v>2908.9565733478039</v>
      </c>
      <c r="AF63" s="66">
        <v>2866.0590239543571</v>
      </c>
      <c r="AG63" s="66">
        <v>2725.6082431875643</v>
      </c>
      <c r="AH63" s="66">
        <v>2696.3205107877207</v>
      </c>
      <c r="AI63" s="66">
        <v>2599.6732546572998</v>
      </c>
      <c r="AJ63" s="66">
        <v>2511.7458176208565</v>
      </c>
      <c r="AK63" s="66">
        <v>2473.3004232008916</v>
      </c>
      <c r="AL63" s="66">
        <v>2403.8437230263362</v>
      </c>
      <c r="AM63" s="66">
        <v>2404.2441204523193</v>
      </c>
      <c r="AN63" s="66">
        <v>2351.9217442251756</v>
      </c>
      <c r="AO63" s="66">
        <v>2280.6961308777554</v>
      </c>
      <c r="AP63" s="66">
        <v>2223.7495220485889</v>
      </c>
      <c r="AQ63" s="66">
        <v>2173.8087117511172</v>
      </c>
      <c r="AR63" s="66">
        <v>2100.3382603734485</v>
      </c>
      <c r="AS63" s="66">
        <v>2055.1200581609169</v>
      </c>
      <c r="AT63" s="66">
        <v>1929.3201557812497</v>
      </c>
      <c r="AU63" s="66">
        <v>1847.7448384767724</v>
      </c>
      <c r="AV63" s="66">
        <v>1832.6548363876886</v>
      </c>
      <c r="AW63" s="66">
        <v>1815.8149398893368</v>
      </c>
      <c r="AX63" s="66">
        <v>1715.5194530532922</v>
      </c>
      <c r="AY63" s="66">
        <v>1682.944962241497</v>
      </c>
      <c r="AZ63" s="66">
        <v>1635.587330209391</v>
      </c>
      <c r="BA63" s="66">
        <v>1533.623640075444</v>
      </c>
    </row>
    <row r="64" spans="2:53" ht="12" customHeight="1" x14ac:dyDescent="0.25">
      <c r="B64" s="83" t="s">
        <v>616</v>
      </c>
      <c r="C64" s="66">
        <v>5248.2270597737424</v>
      </c>
      <c r="D64" s="66">
        <v>4781.7995900000033</v>
      </c>
      <c r="E64" s="66">
        <v>4686.387799999995</v>
      </c>
      <c r="F64" s="66">
        <v>4539.7611799999968</v>
      </c>
      <c r="G64" s="66">
        <v>4041.2541499999988</v>
      </c>
      <c r="H64" s="66">
        <v>3999.6228675662528</v>
      </c>
      <c r="I64" s="66">
        <v>4250.0841000000019</v>
      </c>
      <c r="J64" s="66">
        <v>4262.3598799999972</v>
      </c>
      <c r="K64" s="66">
        <v>3655.207809999999</v>
      </c>
      <c r="L64" s="66">
        <v>3355.3997099999979</v>
      </c>
      <c r="M64" s="66">
        <v>3486.7817183273391</v>
      </c>
      <c r="N64" s="66">
        <v>3447.9805121986637</v>
      </c>
      <c r="O64" s="66">
        <v>3080.1691740724218</v>
      </c>
      <c r="P64" s="66">
        <v>2583.9577429295978</v>
      </c>
      <c r="Q64" s="66">
        <v>2792.8757663612082</v>
      </c>
      <c r="R64" s="66">
        <v>2831.5436450428715</v>
      </c>
      <c r="S64" s="66">
        <v>2847.1032318658331</v>
      </c>
      <c r="T64" s="66">
        <v>2859.342015160656</v>
      </c>
      <c r="U64" s="66">
        <v>2842.2453390846372</v>
      </c>
      <c r="V64" s="66">
        <v>2811.3313555774616</v>
      </c>
      <c r="W64" s="66">
        <v>2791.9659614890952</v>
      </c>
      <c r="X64" s="66">
        <v>2789.9605027657876</v>
      </c>
      <c r="Y64" s="66">
        <v>2786.4843602488236</v>
      </c>
      <c r="Z64" s="66">
        <v>2722.3937635699349</v>
      </c>
      <c r="AA64" s="66">
        <v>2687.8023453080796</v>
      </c>
      <c r="AB64" s="66">
        <v>2667.4250364375816</v>
      </c>
      <c r="AC64" s="66">
        <v>2652.0500898994255</v>
      </c>
      <c r="AD64" s="66">
        <v>2645.187276562222</v>
      </c>
      <c r="AE64" s="66">
        <v>2631.2315510373433</v>
      </c>
      <c r="AF64" s="66">
        <v>2619.0115635012467</v>
      </c>
      <c r="AG64" s="66">
        <v>2609.7101652756137</v>
      </c>
      <c r="AH64" s="66">
        <v>2600.5014548839581</v>
      </c>
      <c r="AI64" s="66">
        <v>2584.5323216699494</v>
      </c>
      <c r="AJ64" s="66">
        <v>2545.1718453782692</v>
      </c>
      <c r="AK64" s="66">
        <v>2513.0545792234184</v>
      </c>
      <c r="AL64" s="66">
        <v>2467.8752482581504</v>
      </c>
      <c r="AM64" s="66">
        <v>2474.3362560333971</v>
      </c>
      <c r="AN64" s="66">
        <v>2461.0805152790058</v>
      </c>
      <c r="AO64" s="66">
        <v>2458.5194639290103</v>
      </c>
      <c r="AP64" s="66">
        <v>2454.2746457599414</v>
      </c>
      <c r="AQ64" s="66">
        <v>2441.6140290093763</v>
      </c>
      <c r="AR64" s="66">
        <v>2438.877275605053</v>
      </c>
      <c r="AS64" s="66">
        <v>2428.9491113782105</v>
      </c>
      <c r="AT64" s="66">
        <v>2399.8789342530254</v>
      </c>
      <c r="AU64" s="66">
        <v>2382.1415296294958</v>
      </c>
      <c r="AV64" s="66">
        <v>2360.5469501800249</v>
      </c>
      <c r="AW64" s="66">
        <v>2356.7258899786975</v>
      </c>
      <c r="AX64" s="66">
        <v>2333.5039818085311</v>
      </c>
      <c r="AY64" s="66">
        <v>2313.7722422667634</v>
      </c>
      <c r="AZ64" s="66">
        <v>2297.8677595425456</v>
      </c>
      <c r="BA64" s="66">
        <v>2281.3826744085595</v>
      </c>
    </row>
    <row r="65" spans="2:53" ht="12" customHeight="1" x14ac:dyDescent="0.25">
      <c r="B65" s="83" t="s">
        <v>617</v>
      </c>
      <c r="C65" s="66">
        <v>13993.273294839419</v>
      </c>
      <c r="D65" s="66">
        <v>15054.744452716583</v>
      </c>
      <c r="E65" s="66">
        <v>14551.656197458455</v>
      </c>
      <c r="F65" s="66">
        <v>14433.15389985066</v>
      </c>
      <c r="G65" s="66">
        <v>13604.839718614223</v>
      </c>
      <c r="H65" s="66">
        <v>13627.243649674365</v>
      </c>
      <c r="I65" s="66">
        <v>12181.654238639583</v>
      </c>
      <c r="J65" s="66">
        <v>12677.495123316176</v>
      </c>
      <c r="K65" s="66">
        <v>11946.487250000002</v>
      </c>
      <c r="L65" s="66">
        <v>10367.979229999999</v>
      </c>
      <c r="M65" s="66">
        <v>10291.006755062901</v>
      </c>
      <c r="N65" s="66">
        <v>9387.8109242369865</v>
      </c>
      <c r="O65" s="66">
        <v>9216.3024898535332</v>
      </c>
      <c r="P65" s="66">
        <v>8409.5714790273996</v>
      </c>
      <c r="Q65" s="66">
        <v>8111.14904427685</v>
      </c>
      <c r="R65" s="66">
        <v>8633.8127875135851</v>
      </c>
      <c r="S65" s="66">
        <v>8742.3171772768255</v>
      </c>
      <c r="T65" s="66">
        <v>8886.8497318844566</v>
      </c>
      <c r="U65" s="66">
        <v>8847.6949602932636</v>
      </c>
      <c r="V65" s="66">
        <v>8730.3182996655742</v>
      </c>
      <c r="W65" s="66">
        <v>8627.369856353318</v>
      </c>
      <c r="X65" s="66">
        <v>8595.9155809429722</v>
      </c>
      <c r="Y65" s="66">
        <v>8590.2998465634118</v>
      </c>
      <c r="Z65" s="66">
        <v>8444.028338401582</v>
      </c>
      <c r="AA65" s="66">
        <v>8325.8458648081833</v>
      </c>
      <c r="AB65" s="66">
        <v>8241.8944533131689</v>
      </c>
      <c r="AC65" s="66">
        <v>8178.7153536267761</v>
      </c>
      <c r="AD65" s="66">
        <v>8103.768495249602</v>
      </c>
      <c r="AE65" s="66">
        <v>8014.1846336320414</v>
      </c>
      <c r="AF65" s="66">
        <v>7980.5053340765335</v>
      </c>
      <c r="AG65" s="66">
        <v>7896.6087928753759</v>
      </c>
      <c r="AH65" s="66">
        <v>7864.5235632454032</v>
      </c>
      <c r="AI65" s="66">
        <v>7795.1192986474634</v>
      </c>
      <c r="AJ65" s="66">
        <v>7684.1253553494271</v>
      </c>
      <c r="AK65" s="66">
        <v>7612.2238055838116</v>
      </c>
      <c r="AL65" s="66">
        <v>7492.2347397290905</v>
      </c>
      <c r="AM65" s="66">
        <v>7483.3802156823649</v>
      </c>
      <c r="AN65" s="66">
        <v>7442.6863487064438</v>
      </c>
      <c r="AO65" s="66">
        <v>7411.9206248328082</v>
      </c>
      <c r="AP65" s="66">
        <v>7400.0264324669097</v>
      </c>
      <c r="AQ65" s="66">
        <v>7376.5107757854421</v>
      </c>
      <c r="AR65" s="66">
        <v>7341.0385099671003</v>
      </c>
      <c r="AS65" s="66">
        <v>7311.594075711615</v>
      </c>
      <c r="AT65" s="66">
        <v>7183.1877738813582</v>
      </c>
      <c r="AU65" s="66">
        <v>7061.8592653922879</v>
      </c>
      <c r="AV65" s="66">
        <v>6955.3610944993088</v>
      </c>
      <c r="AW65" s="66">
        <v>6883.9382780856795</v>
      </c>
      <c r="AX65" s="66">
        <v>6800.3584105571654</v>
      </c>
      <c r="AY65" s="66">
        <v>6670.1651225123114</v>
      </c>
      <c r="AZ65" s="66">
        <v>6615.7818983066391</v>
      </c>
      <c r="BA65" s="66">
        <v>6523.1209826865015</v>
      </c>
    </row>
    <row r="66" spans="2:53" ht="12" customHeight="1" x14ac:dyDescent="0.25">
      <c r="B66" s="83" t="s">
        <v>618</v>
      </c>
      <c r="C66" s="66">
        <v>18434.221238230122</v>
      </c>
      <c r="D66" s="66">
        <v>18265.142858270741</v>
      </c>
      <c r="E66" s="66">
        <v>17243.51988</v>
      </c>
      <c r="F66" s="66">
        <v>17368.590949999998</v>
      </c>
      <c r="G66" s="66">
        <v>15748.260599999998</v>
      </c>
      <c r="H66" s="66">
        <v>13586.818967493089</v>
      </c>
      <c r="I66" s="66">
        <v>14017.474440000002</v>
      </c>
      <c r="J66" s="66">
        <v>13009.337949999997</v>
      </c>
      <c r="K66" s="66">
        <v>11796.234799999997</v>
      </c>
      <c r="L66" s="66">
        <v>9014.5761299999958</v>
      </c>
      <c r="M66" s="66">
        <v>7816.1174314845384</v>
      </c>
      <c r="N66" s="66">
        <v>6972.3915104552871</v>
      </c>
      <c r="O66" s="66">
        <v>5634.9055617757167</v>
      </c>
      <c r="P66" s="66">
        <v>5107.9893070098087</v>
      </c>
      <c r="Q66" s="66">
        <v>4518.289428519689</v>
      </c>
      <c r="R66" s="66">
        <v>4540.9391780841279</v>
      </c>
      <c r="S66" s="66">
        <v>4606.8085154801056</v>
      </c>
      <c r="T66" s="66">
        <v>4611.7308730240029</v>
      </c>
      <c r="U66" s="66">
        <v>4480.1068840890966</v>
      </c>
      <c r="V66" s="66">
        <v>4334.3106497558229</v>
      </c>
      <c r="W66" s="66">
        <v>4228.1090926242159</v>
      </c>
      <c r="X66" s="66">
        <v>4170.5395581233743</v>
      </c>
      <c r="Y66" s="66">
        <v>4048.5908160891772</v>
      </c>
      <c r="Z66" s="66">
        <v>3801.4547601243803</v>
      </c>
      <c r="AA66" s="66">
        <v>3699.3198151604256</v>
      </c>
      <c r="AB66" s="66">
        <v>3550.7309990161166</v>
      </c>
      <c r="AC66" s="66">
        <v>3385.7736858023691</v>
      </c>
      <c r="AD66" s="66">
        <v>3155.3767130019464</v>
      </c>
      <c r="AE66" s="66">
        <v>3021.7991309742338</v>
      </c>
      <c r="AF66" s="66">
        <v>2948.3492998507504</v>
      </c>
      <c r="AG66" s="66">
        <v>2709.0771636036152</v>
      </c>
      <c r="AH66" s="66">
        <v>2576.2918583771498</v>
      </c>
      <c r="AI66" s="66">
        <v>2374.5977768021953</v>
      </c>
      <c r="AJ66" s="66">
        <v>2171.8875835560339</v>
      </c>
      <c r="AK66" s="66">
        <v>1970.0939021508534</v>
      </c>
      <c r="AL66" s="66">
        <v>1804.4762505988683</v>
      </c>
      <c r="AM66" s="66">
        <v>1766.3013199681229</v>
      </c>
      <c r="AN66" s="66">
        <v>1618.9409376320666</v>
      </c>
      <c r="AO66" s="66">
        <v>1538.0821553749302</v>
      </c>
      <c r="AP66" s="66">
        <v>1455.2935431163135</v>
      </c>
      <c r="AQ66" s="66">
        <v>1387.3610098017832</v>
      </c>
      <c r="AR66" s="66">
        <v>1297.6895858317841</v>
      </c>
      <c r="AS66" s="66">
        <v>1225.2550336960139</v>
      </c>
      <c r="AT66" s="66">
        <v>1117.7590606082547</v>
      </c>
      <c r="AU66" s="66">
        <v>1049.7360133332829</v>
      </c>
      <c r="AV66" s="66">
        <v>955.0268048200611</v>
      </c>
      <c r="AW66" s="66">
        <v>892.87677755101049</v>
      </c>
      <c r="AX66" s="66">
        <v>795.83878604820018</v>
      </c>
      <c r="AY66" s="66">
        <v>741.65957473840081</v>
      </c>
      <c r="AZ66" s="66">
        <v>700.82041399983302</v>
      </c>
      <c r="BA66" s="66">
        <v>637.74008790771211</v>
      </c>
    </row>
    <row r="67" spans="2:53" ht="12" customHeight="1" x14ac:dyDescent="0.25">
      <c r="B67" s="83" t="s">
        <v>619</v>
      </c>
      <c r="C67" s="66">
        <v>9423.6402542332798</v>
      </c>
      <c r="D67" s="66">
        <v>10081.142170000008</v>
      </c>
      <c r="E67" s="66">
        <v>10354.997890000002</v>
      </c>
      <c r="F67" s="66">
        <v>11244.070910000011</v>
      </c>
      <c r="G67" s="66">
        <v>12413.854550000005</v>
      </c>
      <c r="H67" s="66">
        <v>12511.912986726449</v>
      </c>
      <c r="I67" s="66">
        <v>12139.371430000008</v>
      </c>
      <c r="J67" s="66">
        <v>11666.050789999994</v>
      </c>
      <c r="K67" s="66">
        <v>11706.358669999996</v>
      </c>
      <c r="L67" s="66">
        <v>9860.5722699999969</v>
      </c>
      <c r="M67" s="66">
        <v>9941.4384677355993</v>
      </c>
      <c r="N67" s="66">
        <v>9109.6663657693334</v>
      </c>
      <c r="O67" s="66">
        <v>8925.8897112338236</v>
      </c>
      <c r="P67" s="66">
        <v>7815.370304508665</v>
      </c>
      <c r="Q67" s="66">
        <v>7282.3067548120944</v>
      </c>
      <c r="R67" s="66">
        <v>7287.7748914330195</v>
      </c>
      <c r="S67" s="66">
        <v>7254.1347068809537</v>
      </c>
      <c r="T67" s="66">
        <v>7102.2365991829593</v>
      </c>
      <c r="U67" s="66">
        <v>6875.3532656915104</v>
      </c>
      <c r="V67" s="66">
        <v>6687.4292839228647</v>
      </c>
      <c r="W67" s="66">
        <v>6607.8147266854294</v>
      </c>
      <c r="X67" s="66">
        <v>6567.4401711857217</v>
      </c>
      <c r="Y67" s="66">
        <v>6530.271304126175</v>
      </c>
      <c r="Z67" s="66">
        <v>6102.7734481041562</v>
      </c>
      <c r="AA67" s="66">
        <v>5848.4161371955606</v>
      </c>
      <c r="AB67" s="66">
        <v>5720.8912505539702</v>
      </c>
      <c r="AC67" s="66">
        <v>5717.6632648673603</v>
      </c>
      <c r="AD67" s="66">
        <v>5685.6446487929079</v>
      </c>
      <c r="AE67" s="66">
        <v>5521.5352664646734</v>
      </c>
      <c r="AF67" s="66">
        <v>5438.6123990236229</v>
      </c>
      <c r="AG67" s="66">
        <v>5361.9628991712289</v>
      </c>
      <c r="AH67" s="66">
        <v>5349.7401593731529</v>
      </c>
      <c r="AI67" s="66">
        <v>5196.4402854914078</v>
      </c>
      <c r="AJ67" s="66">
        <v>4977.6228243791247</v>
      </c>
      <c r="AK67" s="66">
        <v>4836.8158031420407</v>
      </c>
      <c r="AL67" s="66">
        <v>4622.9028318731534</v>
      </c>
      <c r="AM67" s="66">
        <v>4605.6848389831775</v>
      </c>
      <c r="AN67" s="66">
        <v>4534.1332416590049</v>
      </c>
      <c r="AO67" s="66">
        <v>4454.5928354623129</v>
      </c>
      <c r="AP67" s="66">
        <v>4275.8479171933541</v>
      </c>
      <c r="AQ67" s="66">
        <v>3979.0035641037862</v>
      </c>
      <c r="AR67" s="66">
        <v>3604.7457173500852</v>
      </c>
      <c r="AS67" s="66">
        <v>3208.5745046657316</v>
      </c>
      <c r="AT67" s="66">
        <v>2735.4253017922501</v>
      </c>
      <c r="AU67" s="66">
        <v>2544.5670108524864</v>
      </c>
      <c r="AV67" s="66">
        <v>2471.4858856932337</v>
      </c>
      <c r="AW67" s="66">
        <v>2430.6618151721573</v>
      </c>
      <c r="AX67" s="66">
        <v>2265.0423949450715</v>
      </c>
      <c r="AY67" s="66">
        <v>2170.4968864848811</v>
      </c>
      <c r="AZ67" s="66">
        <v>2088.0855685677038</v>
      </c>
      <c r="BA67" s="66">
        <v>1964.2458689725026</v>
      </c>
    </row>
    <row r="68" spans="2:53" ht="12" customHeight="1" x14ac:dyDescent="0.25">
      <c r="B68" s="81" t="s">
        <v>620</v>
      </c>
      <c r="C68" s="82">
        <v>112846.57063304368</v>
      </c>
      <c r="D68" s="82">
        <v>113103.65567999997</v>
      </c>
      <c r="E68" s="82">
        <v>112376.21759999999</v>
      </c>
      <c r="F68" s="82">
        <v>113012.18523</v>
      </c>
      <c r="G68" s="82">
        <v>109893.27900999998</v>
      </c>
      <c r="H68" s="82">
        <v>107525.93367329944</v>
      </c>
      <c r="I68" s="82">
        <v>101425.22664999997</v>
      </c>
      <c r="J68" s="82">
        <v>102058.22304999999</v>
      </c>
      <c r="K68" s="82">
        <v>97624.87764999998</v>
      </c>
      <c r="L68" s="82">
        <v>82122.046529999992</v>
      </c>
      <c r="M68" s="82">
        <v>90285.472786903876</v>
      </c>
      <c r="N68" s="82">
        <v>88198.440698716106</v>
      </c>
      <c r="O68" s="82">
        <v>88459.881849928439</v>
      </c>
      <c r="P68" s="82">
        <v>91257.30952719615</v>
      </c>
      <c r="Q68" s="82">
        <v>88324.809028911317</v>
      </c>
      <c r="R68" s="82">
        <v>86976.25657361612</v>
      </c>
      <c r="S68" s="82">
        <v>87606.558149817865</v>
      </c>
      <c r="T68" s="82">
        <v>89071.162579233234</v>
      </c>
      <c r="U68" s="82">
        <v>88242.835528167649</v>
      </c>
      <c r="V68" s="82">
        <v>87307.691249983123</v>
      </c>
      <c r="W68" s="82">
        <v>86988.385776027761</v>
      </c>
      <c r="X68" s="82">
        <v>87227.081904016537</v>
      </c>
      <c r="Y68" s="82">
        <v>87181.791112657593</v>
      </c>
      <c r="Z68" s="82">
        <v>86666.167429057707</v>
      </c>
      <c r="AA68" s="82">
        <v>86536.351894500098</v>
      </c>
      <c r="AB68" s="82">
        <v>86649.526161820468</v>
      </c>
      <c r="AC68" s="82">
        <v>87033.079484164031</v>
      </c>
      <c r="AD68" s="82">
        <v>87290.927072609542</v>
      </c>
      <c r="AE68" s="82">
        <v>87645.64123857925</v>
      </c>
      <c r="AF68" s="82">
        <v>87796.028987710873</v>
      </c>
      <c r="AG68" s="82">
        <v>87601.722919528387</v>
      </c>
      <c r="AH68" s="82">
        <v>87747.806362447576</v>
      </c>
      <c r="AI68" s="82">
        <v>87583.892057612975</v>
      </c>
      <c r="AJ68" s="82">
        <v>87239.094224802771</v>
      </c>
      <c r="AK68" s="82">
        <v>86778.030843375091</v>
      </c>
      <c r="AL68" s="82">
        <v>86148.275249962709</v>
      </c>
      <c r="AM68" s="82">
        <v>86292.40038166703</v>
      </c>
      <c r="AN68" s="82">
        <v>85921.08905379544</v>
      </c>
      <c r="AO68" s="82">
        <v>85652.626744165551</v>
      </c>
      <c r="AP68" s="82">
        <v>85423.838931450955</v>
      </c>
      <c r="AQ68" s="82">
        <v>85229.835053015937</v>
      </c>
      <c r="AR68" s="82">
        <v>85042.42869003705</v>
      </c>
      <c r="AS68" s="82">
        <v>84906.657466111268</v>
      </c>
      <c r="AT68" s="82">
        <v>84230.051343226092</v>
      </c>
      <c r="AU68" s="82">
        <v>83883.55069818793</v>
      </c>
      <c r="AV68" s="82">
        <v>83589.592702106413</v>
      </c>
      <c r="AW68" s="82">
        <v>83390.625234000559</v>
      </c>
      <c r="AX68" s="82">
        <v>82562.982213698953</v>
      </c>
      <c r="AY68" s="82">
        <v>82105.37973676149</v>
      </c>
      <c r="AZ68" s="82">
        <v>81690.143285989281</v>
      </c>
      <c r="BA68" s="82">
        <v>80845.707015625667</v>
      </c>
    </row>
    <row r="69" spans="2:53" ht="12" customHeight="1" x14ac:dyDescent="0.25">
      <c r="B69" s="83" t="s">
        <v>621</v>
      </c>
      <c r="C69" s="66">
        <v>101997.16850690676</v>
      </c>
      <c r="D69" s="66">
        <v>103022.42196999997</v>
      </c>
      <c r="E69" s="66">
        <v>102596.15387999998</v>
      </c>
      <c r="F69" s="66">
        <v>103455.52512000001</v>
      </c>
      <c r="G69" s="66">
        <v>100147.33462999998</v>
      </c>
      <c r="H69" s="66">
        <v>98285.183169506883</v>
      </c>
      <c r="I69" s="66">
        <v>91984.620749999973</v>
      </c>
      <c r="J69" s="66">
        <v>92936.69825999999</v>
      </c>
      <c r="K69" s="66">
        <v>89078.945259999979</v>
      </c>
      <c r="L69" s="66">
        <v>75972.622759999998</v>
      </c>
      <c r="M69" s="66">
        <v>82569.683522423555</v>
      </c>
      <c r="N69" s="66">
        <v>80392.399293265829</v>
      </c>
      <c r="O69" s="66">
        <v>80625.604065516716</v>
      </c>
      <c r="P69" s="66">
        <v>83636.094249476082</v>
      </c>
      <c r="Q69" s="66">
        <v>80766.765497483095</v>
      </c>
      <c r="R69" s="66">
        <v>79359.422370067827</v>
      </c>
      <c r="S69" s="66">
        <v>80152.280939614779</v>
      </c>
      <c r="T69" s="66">
        <v>81545.341168929255</v>
      </c>
      <c r="U69" s="66">
        <v>81230.967616608963</v>
      </c>
      <c r="V69" s="66">
        <v>80400.638638587741</v>
      </c>
      <c r="W69" s="66">
        <v>80211.041245308123</v>
      </c>
      <c r="X69" s="66">
        <v>80479.800901272538</v>
      </c>
      <c r="Y69" s="66">
        <v>80543.89573583426</v>
      </c>
      <c r="Z69" s="66">
        <v>80142.491313286082</v>
      </c>
      <c r="AA69" s="66">
        <v>80076.034239001077</v>
      </c>
      <c r="AB69" s="66">
        <v>80211.450577511307</v>
      </c>
      <c r="AC69" s="66">
        <v>80598.712303455832</v>
      </c>
      <c r="AD69" s="66">
        <v>80862.451425784966</v>
      </c>
      <c r="AE69" s="66">
        <v>81222.977754117586</v>
      </c>
      <c r="AF69" s="66">
        <v>81415.897787627749</v>
      </c>
      <c r="AG69" s="66">
        <v>81307.804655091313</v>
      </c>
      <c r="AH69" s="66">
        <v>81506.837707755578</v>
      </c>
      <c r="AI69" s="66">
        <v>81455.208036557218</v>
      </c>
      <c r="AJ69" s="66">
        <v>81250.193057391516</v>
      </c>
      <c r="AK69" s="66">
        <v>80931.518283459081</v>
      </c>
      <c r="AL69" s="66">
        <v>80423.264863033473</v>
      </c>
      <c r="AM69" s="66">
        <v>80646.487305774441</v>
      </c>
      <c r="AN69" s="66">
        <v>80375.386309476176</v>
      </c>
      <c r="AO69" s="66">
        <v>80222.959673409641</v>
      </c>
      <c r="AP69" s="66">
        <v>80099.045248074399</v>
      </c>
      <c r="AQ69" s="66">
        <v>80006.729229714154</v>
      </c>
      <c r="AR69" s="66">
        <v>79915.239762497557</v>
      </c>
      <c r="AS69" s="66">
        <v>79880.804771293173</v>
      </c>
      <c r="AT69" s="66">
        <v>79310.800391556346</v>
      </c>
      <c r="AU69" s="66">
        <v>79094.522712647595</v>
      </c>
      <c r="AV69" s="66">
        <v>78913.610993241702</v>
      </c>
      <c r="AW69" s="66">
        <v>78823.487643130051</v>
      </c>
      <c r="AX69" s="66">
        <v>78143.913918436854</v>
      </c>
      <c r="AY69" s="66">
        <v>77861.674866839952</v>
      </c>
      <c r="AZ69" s="66">
        <v>77759.397435124105</v>
      </c>
      <c r="BA69" s="66">
        <v>77052.376669943551</v>
      </c>
    </row>
    <row r="70" spans="2:53" ht="12" customHeight="1" x14ac:dyDescent="0.25">
      <c r="B70" s="83" t="s">
        <v>622</v>
      </c>
      <c r="C70" s="66">
        <v>10849.402126136914</v>
      </c>
      <c r="D70" s="66">
        <v>10081.233709999999</v>
      </c>
      <c r="E70" s="66">
        <v>9780.0637200000001</v>
      </c>
      <c r="F70" s="66">
        <v>9556.6601100000025</v>
      </c>
      <c r="G70" s="66">
        <v>9745.944379999999</v>
      </c>
      <c r="H70" s="66">
        <v>9240.7505037925639</v>
      </c>
      <c r="I70" s="66">
        <v>9440.6058999999987</v>
      </c>
      <c r="J70" s="66">
        <v>9121.5247899999995</v>
      </c>
      <c r="K70" s="66">
        <v>8545.9323899999981</v>
      </c>
      <c r="L70" s="66">
        <v>6149.4237700000003</v>
      </c>
      <c r="M70" s="66">
        <v>7715.7892644803151</v>
      </c>
      <c r="N70" s="66">
        <v>7806.0414054502826</v>
      </c>
      <c r="O70" s="66">
        <v>7834.277784411719</v>
      </c>
      <c r="P70" s="66">
        <v>7621.2152777200627</v>
      </c>
      <c r="Q70" s="66">
        <v>7558.0435314282222</v>
      </c>
      <c r="R70" s="66">
        <v>7616.8342035482874</v>
      </c>
      <c r="S70" s="66">
        <v>7454.2772102030931</v>
      </c>
      <c r="T70" s="66">
        <v>7525.8214103039745</v>
      </c>
      <c r="U70" s="66">
        <v>7011.8679115586892</v>
      </c>
      <c r="V70" s="66">
        <v>6907.0526113953865</v>
      </c>
      <c r="W70" s="66">
        <v>6777.3445307196416</v>
      </c>
      <c r="X70" s="66">
        <v>6747.2810027440019</v>
      </c>
      <c r="Y70" s="66">
        <v>6637.8953768233287</v>
      </c>
      <c r="Z70" s="66">
        <v>6523.6761157716237</v>
      </c>
      <c r="AA70" s="66">
        <v>6460.3176554990232</v>
      </c>
      <c r="AB70" s="66">
        <v>6438.075584309162</v>
      </c>
      <c r="AC70" s="66">
        <v>6434.3671807082019</v>
      </c>
      <c r="AD70" s="66">
        <v>6428.4756468245787</v>
      </c>
      <c r="AE70" s="66">
        <v>6422.6634844616601</v>
      </c>
      <c r="AF70" s="66">
        <v>6380.1312000831267</v>
      </c>
      <c r="AG70" s="66">
        <v>6293.9182644370749</v>
      </c>
      <c r="AH70" s="66">
        <v>6240.9686546919993</v>
      </c>
      <c r="AI70" s="66">
        <v>6128.684021055753</v>
      </c>
      <c r="AJ70" s="66">
        <v>5988.9011674112589</v>
      </c>
      <c r="AK70" s="66">
        <v>5846.512559916011</v>
      </c>
      <c r="AL70" s="66">
        <v>5725.0103869292425</v>
      </c>
      <c r="AM70" s="66">
        <v>5645.9130758925949</v>
      </c>
      <c r="AN70" s="66">
        <v>5545.7027443192646</v>
      </c>
      <c r="AO70" s="66">
        <v>5429.6670707559124</v>
      </c>
      <c r="AP70" s="66">
        <v>5324.7936833765625</v>
      </c>
      <c r="AQ70" s="66">
        <v>5223.1058233017866</v>
      </c>
      <c r="AR70" s="66">
        <v>5127.1889275394869</v>
      </c>
      <c r="AS70" s="66">
        <v>5025.8526948180888</v>
      </c>
      <c r="AT70" s="66">
        <v>4919.250951669751</v>
      </c>
      <c r="AU70" s="66">
        <v>4789.0279855403396</v>
      </c>
      <c r="AV70" s="66">
        <v>4675.9817088647105</v>
      </c>
      <c r="AW70" s="66">
        <v>4567.137590870514</v>
      </c>
      <c r="AX70" s="66">
        <v>4419.0682952620991</v>
      </c>
      <c r="AY70" s="66">
        <v>4243.7048699215356</v>
      </c>
      <c r="AZ70" s="66">
        <v>3930.745850865183</v>
      </c>
      <c r="BA70" s="66">
        <v>3793.3303456821172</v>
      </c>
    </row>
    <row r="71" spans="2:53" ht="12" customHeight="1" x14ac:dyDescent="0.25">
      <c r="B71" s="81" t="s">
        <v>623</v>
      </c>
      <c r="C71" s="82">
        <v>16318.986032373676</v>
      </c>
      <c r="D71" s="82">
        <v>15400.569969999997</v>
      </c>
      <c r="E71" s="82">
        <v>15904.884429999996</v>
      </c>
      <c r="F71" s="82">
        <v>17256.560869999994</v>
      </c>
      <c r="G71" s="82">
        <v>17927.921749999998</v>
      </c>
      <c r="H71" s="82">
        <v>18279.925719452771</v>
      </c>
      <c r="I71" s="82">
        <v>18997.335489999998</v>
      </c>
      <c r="J71" s="82">
        <v>20165.436159999997</v>
      </c>
      <c r="K71" s="82">
        <v>19578.112399999998</v>
      </c>
      <c r="L71" s="82">
        <v>19719.237419999998</v>
      </c>
      <c r="M71" s="82">
        <v>21344.608624696171</v>
      </c>
      <c r="N71" s="82">
        <v>21478.865130936498</v>
      </c>
      <c r="O71" s="82">
        <v>20554.548177660039</v>
      </c>
      <c r="P71" s="82">
        <v>22153.581098153267</v>
      </c>
      <c r="Q71" s="82">
        <v>23066.873620490791</v>
      </c>
      <c r="R71" s="82">
        <v>24124.388213045109</v>
      </c>
      <c r="S71" s="82">
        <v>24524.191584642162</v>
      </c>
      <c r="T71" s="82">
        <v>24918.971214958568</v>
      </c>
      <c r="U71" s="82">
        <v>24962.860964748583</v>
      </c>
      <c r="V71" s="82">
        <v>24967.423763808303</v>
      </c>
      <c r="W71" s="82">
        <v>25093.539400695638</v>
      </c>
      <c r="X71" s="82">
        <v>25289.893942101171</v>
      </c>
      <c r="Y71" s="82">
        <v>25523.99896889714</v>
      </c>
      <c r="Z71" s="82">
        <v>25932.444577338196</v>
      </c>
      <c r="AA71" s="82">
        <v>26210.178402981732</v>
      </c>
      <c r="AB71" s="82">
        <v>26489.735802333224</v>
      </c>
      <c r="AC71" s="82">
        <v>26748.187585884676</v>
      </c>
      <c r="AD71" s="82">
        <v>26994.048968177631</v>
      </c>
      <c r="AE71" s="82">
        <v>27339.679617719903</v>
      </c>
      <c r="AF71" s="82">
        <v>27582.464642565577</v>
      </c>
      <c r="AG71" s="82">
        <v>27787.446216188062</v>
      </c>
      <c r="AH71" s="82">
        <v>28044.115591696151</v>
      </c>
      <c r="AI71" s="82">
        <v>28354.153653458085</v>
      </c>
      <c r="AJ71" s="82">
        <v>28770.032031975745</v>
      </c>
      <c r="AK71" s="82">
        <v>29157.089303059423</v>
      </c>
      <c r="AL71" s="82">
        <v>29503.670941164179</v>
      </c>
      <c r="AM71" s="82">
        <v>29805.394026686648</v>
      </c>
      <c r="AN71" s="82">
        <v>30313.627370792234</v>
      </c>
      <c r="AO71" s="82">
        <v>30622.374737760649</v>
      </c>
      <c r="AP71" s="82">
        <v>31021.543517100901</v>
      </c>
      <c r="AQ71" s="82">
        <v>31548.455792800432</v>
      </c>
      <c r="AR71" s="82">
        <v>32231.737069504587</v>
      </c>
      <c r="AS71" s="82">
        <v>32808.758000446745</v>
      </c>
      <c r="AT71" s="82">
        <v>33415.008356487757</v>
      </c>
      <c r="AU71" s="82">
        <v>33922.266020768533</v>
      </c>
      <c r="AV71" s="82">
        <v>34385.229859794657</v>
      </c>
      <c r="AW71" s="82">
        <v>34780.042786104597</v>
      </c>
      <c r="AX71" s="82">
        <v>35351.186982724517</v>
      </c>
      <c r="AY71" s="82">
        <v>35785.738944573648</v>
      </c>
      <c r="AZ71" s="82">
        <v>36426.363556894888</v>
      </c>
      <c r="BA71" s="82">
        <v>36989.311044888513</v>
      </c>
    </row>
    <row r="72" spans="2:53" ht="12" customHeight="1" x14ac:dyDescent="0.25">
      <c r="B72" s="83" t="s">
        <v>624</v>
      </c>
      <c r="C72" s="66">
        <v>16318.603878284684</v>
      </c>
      <c r="D72" s="66">
        <v>15399.356409999997</v>
      </c>
      <c r="E72" s="66">
        <v>15903.688529999996</v>
      </c>
      <c r="F72" s="66">
        <v>17252.856079999994</v>
      </c>
      <c r="G72" s="66">
        <v>17924.615019999997</v>
      </c>
      <c r="H72" s="66">
        <v>18275.889222654099</v>
      </c>
      <c r="I72" s="66">
        <v>18993.335489999998</v>
      </c>
      <c r="J72" s="66">
        <v>20162.433079999999</v>
      </c>
      <c r="K72" s="66">
        <v>19575.114599999997</v>
      </c>
      <c r="L72" s="66">
        <v>19716.337759999999</v>
      </c>
      <c r="M72" s="66">
        <v>21329.441918659297</v>
      </c>
      <c r="N72" s="66">
        <v>21463.387932021007</v>
      </c>
      <c r="O72" s="66">
        <v>20539.596422890569</v>
      </c>
      <c r="P72" s="66">
        <v>22137.602314695607</v>
      </c>
      <c r="Q72" s="66">
        <v>23049.772256795426</v>
      </c>
      <c r="R72" s="66">
        <v>24107.382399115111</v>
      </c>
      <c r="S72" s="66">
        <v>24506.422283866832</v>
      </c>
      <c r="T72" s="66">
        <v>24899.990164497744</v>
      </c>
      <c r="U72" s="66">
        <v>24943.492973319087</v>
      </c>
      <c r="V72" s="66">
        <v>24945.553221770289</v>
      </c>
      <c r="W72" s="66">
        <v>25063.545531357016</v>
      </c>
      <c r="X72" s="66">
        <v>25256.392394856099</v>
      </c>
      <c r="Y72" s="66">
        <v>25488.114323956768</v>
      </c>
      <c r="Z72" s="66">
        <v>25891.848258278045</v>
      </c>
      <c r="AA72" s="66">
        <v>26162.414423158669</v>
      </c>
      <c r="AB72" s="66">
        <v>26438.224868038615</v>
      </c>
      <c r="AC72" s="66">
        <v>26693.849203065642</v>
      </c>
      <c r="AD72" s="66">
        <v>26936.230305509005</v>
      </c>
      <c r="AE72" s="66">
        <v>27280.351766296451</v>
      </c>
      <c r="AF72" s="66">
        <v>27523.465688096221</v>
      </c>
      <c r="AG72" s="66">
        <v>27728.825643285258</v>
      </c>
      <c r="AH72" s="66">
        <v>27984.408693888952</v>
      </c>
      <c r="AI72" s="66">
        <v>28293.124188869631</v>
      </c>
      <c r="AJ72" s="66">
        <v>28707.853059705558</v>
      </c>
      <c r="AK72" s="66">
        <v>29094.615187779236</v>
      </c>
      <c r="AL72" s="66">
        <v>29441.151669308692</v>
      </c>
      <c r="AM72" s="66">
        <v>29742.492028698725</v>
      </c>
      <c r="AN72" s="66">
        <v>30250.691778097189</v>
      </c>
      <c r="AO72" s="66">
        <v>30559.445585810885</v>
      </c>
      <c r="AP72" s="66">
        <v>30958.63572606993</v>
      </c>
      <c r="AQ72" s="66">
        <v>31485.343114589126</v>
      </c>
      <c r="AR72" s="66">
        <v>32169.070294621659</v>
      </c>
      <c r="AS72" s="66">
        <v>32746.268583920832</v>
      </c>
      <c r="AT72" s="66">
        <v>33352.953693515483</v>
      </c>
      <c r="AU72" s="66">
        <v>33860.457144097629</v>
      </c>
      <c r="AV72" s="66">
        <v>34323.603788663851</v>
      </c>
      <c r="AW72" s="66">
        <v>34718.415884545197</v>
      </c>
      <c r="AX72" s="66">
        <v>35289.590271173081</v>
      </c>
      <c r="AY72" s="66">
        <v>35723.998651022441</v>
      </c>
      <c r="AZ72" s="66">
        <v>36364.348829046889</v>
      </c>
      <c r="BA72" s="66">
        <v>36926.561272067011</v>
      </c>
    </row>
    <row r="73" spans="2:53" ht="12" customHeight="1" x14ac:dyDescent="0.25">
      <c r="B73" s="83" t="s">
        <v>625</v>
      </c>
      <c r="C73" s="66">
        <v>0.38215408899096731</v>
      </c>
      <c r="D73" s="66">
        <v>1.2135600000000015</v>
      </c>
      <c r="E73" s="66">
        <v>1.1959000000000035</v>
      </c>
      <c r="F73" s="66">
        <v>3.7047900000000098</v>
      </c>
      <c r="G73" s="66">
        <v>3.3067300000000035</v>
      </c>
      <c r="H73" s="66">
        <v>4.0364967986729656</v>
      </c>
      <c r="I73" s="66">
        <v>4.0000000000000044</v>
      </c>
      <c r="J73" s="66">
        <v>3.0030799999999944</v>
      </c>
      <c r="K73" s="66">
        <v>2.9977999999999998</v>
      </c>
      <c r="L73" s="66">
        <v>2.899660000000015</v>
      </c>
      <c r="M73" s="66">
        <v>15.166706036876239</v>
      </c>
      <c r="N73" s="66">
        <v>15.477198915489359</v>
      </c>
      <c r="O73" s="66">
        <v>14.951754769471627</v>
      </c>
      <c r="P73" s="66">
        <v>15.978783457659263</v>
      </c>
      <c r="Q73" s="66">
        <v>17.101363695363581</v>
      </c>
      <c r="R73" s="66">
        <v>17.005813929997416</v>
      </c>
      <c r="S73" s="66">
        <v>17.769300775329747</v>
      </c>
      <c r="T73" s="66">
        <v>18.981050460823205</v>
      </c>
      <c r="U73" s="66">
        <v>19.367991429495472</v>
      </c>
      <c r="V73" s="66">
        <v>21.870542038013056</v>
      </c>
      <c r="W73" s="66">
        <v>29.993869338620307</v>
      </c>
      <c r="X73" s="66">
        <v>33.501547245073816</v>
      </c>
      <c r="Y73" s="66">
        <v>35.884644940370272</v>
      </c>
      <c r="Z73" s="66">
        <v>40.59631906015079</v>
      </c>
      <c r="AA73" s="66">
        <v>47.763979823061717</v>
      </c>
      <c r="AB73" s="66">
        <v>51.510934294607551</v>
      </c>
      <c r="AC73" s="66">
        <v>54.338382819035928</v>
      </c>
      <c r="AD73" s="66">
        <v>57.818662668627169</v>
      </c>
      <c r="AE73" s="66">
        <v>59.32785142345142</v>
      </c>
      <c r="AF73" s="66">
        <v>58.998954469356917</v>
      </c>
      <c r="AG73" s="66">
        <v>58.620572902805918</v>
      </c>
      <c r="AH73" s="66">
        <v>59.706897807198935</v>
      </c>
      <c r="AI73" s="66">
        <v>61.029464588452299</v>
      </c>
      <c r="AJ73" s="66">
        <v>62.178972270187366</v>
      </c>
      <c r="AK73" s="66">
        <v>62.474115280187711</v>
      </c>
      <c r="AL73" s="66">
        <v>62.519271855486792</v>
      </c>
      <c r="AM73" s="66">
        <v>62.901997987921902</v>
      </c>
      <c r="AN73" s="66">
        <v>62.935592695043745</v>
      </c>
      <c r="AO73" s="66">
        <v>62.929151949764005</v>
      </c>
      <c r="AP73" s="66">
        <v>62.907791030970131</v>
      </c>
      <c r="AQ73" s="66">
        <v>63.112678211306196</v>
      </c>
      <c r="AR73" s="66">
        <v>62.666774882926376</v>
      </c>
      <c r="AS73" s="66">
        <v>62.489416525916432</v>
      </c>
      <c r="AT73" s="66">
        <v>62.0546629722744</v>
      </c>
      <c r="AU73" s="66">
        <v>61.808876670902293</v>
      </c>
      <c r="AV73" s="66">
        <v>61.626071130809358</v>
      </c>
      <c r="AW73" s="66">
        <v>61.626901559401659</v>
      </c>
      <c r="AX73" s="66">
        <v>61.596711551437387</v>
      </c>
      <c r="AY73" s="66">
        <v>61.740293551209575</v>
      </c>
      <c r="AZ73" s="66">
        <v>62.014727848000142</v>
      </c>
      <c r="BA73" s="66">
        <v>62.749772821501026</v>
      </c>
    </row>
    <row r="74" spans="2:53" ht="12" customHeight="1" x14ac:dyDescent="0.25">
      <c r="B74" s="84" t="s">
        <v>626</v>
      </c>
      <c r="C74" s="85">
        <v>11115.511698172166</v>
      </c>
      <c r="D74" s="85">
        <v>11060.909970000001</v>
      </c>
      <c r="E74" s="85">
        <v>11747.538630000001</v>
      </c>
      <c r="F74" s="85">
        <v>14080.466849999997</v>
      </c>
      <c r="G74" s="85">
        <v>15885.58813</v>
      </c>
      <c r="H74" s="85">
        <v>15871.523112766881</v>
      </c>
      <c r="I74" s="85">
        <v>16234.148789999997</v>
      </c>
      <c r="J74" s="85">
        <v>15929.508749999995</v>
      </c>
      <c r="K74" s="85">
        <v>15909.559859999999</v>
      </c>
      <c r="L74" s="85">
        <v>14903.086119999998</v>
      </c>
      <c r="M74" s="85">
        <v>15868.305628285194</v>
      </c>
      <c r="N74" s="85">
        <v>15659.281494954068</v>
      </c>
      <c r="O74" s="85">
        <v>16241.26066060184</v>
      </c>
      <c r="P74" s="85">
        <v>15956.136473534201</v>
      </c>
      <c r="Q74" s="85">
        <v>15208.27130962274</v>
      </c>
      <c r="R74" s="85">
        <v>15131.915269906747</v>
      </c>
      <c r="S74" s="85">
        <v>15410.206074421198</v>
      </c>
      <c r="T74" s="85">
        <v>15804.960482227467</v>
      </c>
      <c r="U74" s="85">
        <v>16016.210315026488</v>
      </c>
      <c r="V74" s="85">
        <v>16226.81929347621</v>
      </c>
      <c r="W74" s="85">
        <v>16566.138253338315</v>
      </c>
      <c r="X74" s="85">
        <v>16958.827131926926</v>
      </c>
      <c r="Y74" s="85">
        <v>17508.338569656371</v>
      </c>
      <c r="Z74" s="85">
        <v>18408.335755708322</v>
      </c>
      <c r="AA74" s="85">
        <v>18852.468458946216</v>
      </c>
      <c r="AB74" s="85">
        <v>19250.248293301269</v>
      </c>
      <c r="AC74" s="85">
        <v>19722.964723134646</v>
      </c>
      <c r="AD74" s="85">
        <v>20375.487338081595</v>
      </c>
      <c r="AE74" s="85">
        <v>20834.628630648047</v>
      </c>
      <c r="AF74" s="85">
        <v>21153.583004381522</v>
      </c>
      <c r="AG74" s="85">
        <v>21812.092550846726</v>
      </c>
      <c r="AH74" s="85">
        <v>22155.070711199416</v>
      </c>
      <c r="AI74" s="85">
        <v>22774.059356308462</v>
      </c>
      <c r="AJ74" s="85">
        <v>23562.826447844178</v>
      </c>
      <c r="AK74" s="85">
        <v>24045.338859897838</v>
      </c>
      <c r="AL74" s="85">
        <v>24947.802428787953</v>
      </c>
      <c r="AM74" s="85">
        <v>25288.757150407277</v>
      </c>
      <c r="AN74" s="85">
        <v>25969.705085245936</v>
      </c>
      <c r="AO74" s="85">
        <v>26636.739764372884</v>
      </c>
      <c r="AP74" s="85">
        <v>27224.281974205056</v>
      </c>
      <c r="AQ74" s="85">
        <v>27912.91475430291</v>
      </c>
      <c r="AR74" s="85">
        <v>28763.809540998212</v>
      </c>
      <c r="AS74" s="85">
        <v>29544.479762038576</v>
      </c>
      <c r="AT74" s="85">
        <v>30515.249584707421</v>
      </c>
      <c r="AU74" s="85">
        <v>31162.109773969798</v>
      </c>
      <c r="AV74" s="85">
        <v>31692.790888416013</v>
      </c>
      <c r="AW74" s="85">
        <v>32313.49881824576</v>
      </c>
      <c r="AX74" s="85">
        <v>33263.765098530377</v>
      </c>
      <c r="AY74" s="85">
        <v>34101.420281879778</v>
      </c>
      <c r="AZ74" s="85">
        <v>34745.46056029488</v>
      </c>
      <c r="BA74" s="85">
        <v>35635.718122745944</v>
      </c>
    </row>
    <row r="75" spans="2:53" ht="12" customHeight="1" x14ac:dyDescent="0.25">
      <c r="B75" s="86" t="s">
        <v>627</v>
      </c>
      <c r="C75" s="66">
        <v>91204.982525209547</v>
      </c>
      <c r="D75" s="66">
        <v>92376.36023999998</v>
      </c>
      <c r="E75" s="66">
        <v>92958.842209999973</v>
      </c>
      <c r="F75" s="66">
        <v>93628.198080000002</v>
      </c>
      <c r="G75" s="66">
        <v>96295.220689999973</v>
      </c>
      <c r="H75" s="66">
        <v>97329.10528210811</v>
      </c>
      <c r="I75" s="66">
        <v>97167.678719999967</v>
      </c>
      <c r="J75" s="66">
        <v>98111.178180000003</v>
      </c>
      <c r="K75" s="66">
        <v>96114.328019999957</v>
      </c>
      <c r="L75" s="66">
        <v>82954.343629999988</v>
      </c>
      <c r="M75" s="66">
        <v>88344.972020538116</v>
      </c>
      <c r="N75" s="66">
        <v>88988.642095325486</v>
      </c>
      <c r="O75" s="66">
        <v>86920.230444021348</v>
      </c>
      <c r="P75" s="66">
        <v>85677.542814046901</v>
      </c>
      <c r="Q75" s="66">
        <v>85323.724110164723</v>
      </c>
      <c r="R75" s="66">
        <v>85671.80035575552</v>
      </c>
      <c r="S75" s="66">
        <v>86293.553335193967</v>
      </c>
      <c r="T75" s="66">
        <v>87357.696099014211</v>
      </c>
      <c r="U75" s="66">
        <v>87580.56665243223</v>
      </c>
      <c r="V75" s="66">
        <v>87992.983402973361</v>
      </c>
      <c r="W75" s="66">
        <v>88719.222025274619</v>
      </c>
      <c r="X75" s="66">
        <v>88713.166385844306</v>
      </c>
      <c r="Y75" s="66">
        <v>89475.317985023139</v>
      </c>
      <c r="Z75" s="66">
        <v>89506.43276874494</v>
      </c>
      <c r="AA75" s="66">
        <v>89724.27423951494</v>
      </c>
      <c r="AB75" s="66">
        <v>89839.15560211608</v>
      </c>
      <c r="AC75" s="66">
        <v>89991.57906879604</v>
      </c>
      <c r="AD75" s="66">
        <v>90277.114777606315</v>
      </c>
      <c r="AE75" s="66">
        <v>90989.163807834368</v>
      </c>
      <c r="AF75" s="66">
        <v>91204.07751300995</v>
      </c>
      <c r="AG75" s="66">
        <v>91618.235959216661</v>
      </c>
      <c r="AH75" s="66">
        <v>92002.719569779481</v>
      </c>
      <c r="AI75" s="66">
        <v>92532.541389279126</v>
      </c>
      <c r="AJ75" s="66">
        <v>92915.503895328686</v>
      </c>
      <c r="AK75" s="66">
        <v>93278.381148863351</v>
      </c>
      <c r="AL75" s="66">
        <v>93613.50857534114</v>
      </c>
      <c r="AM75" s="66">
        <v>94167.23750464397</v>
      </c>
      <c r="AN75" s="66">
        <v>94723.596024882208</v>
      </c>
      <c r="AO75" s="66">
        <v>95310.476726673165</v>
      </c>
      <c r="AP75" s="66">
        <v>95916.590806418913</v>
      </c>
      <c r="AQ75" s="66">
        <v>96550.650037794025</v>
      </c>
      <c r="AR75" s="66">
        <v>97276.663321865635</v>
      </c>
      <c r="AS75" s="66">
        <v>98093.125346536079</v>
      </c>
      <c r="AT75" s="66">
        <v>98763.856530082528</v>
      </c>
      <c r="AU75" s="66">
        <v>99586.900957653052</v>
      </c>
      <c r="AV75" s="66">
        <v>100308.54630748596</v>
      </c>
      <c r="AW75" s="66">
        <v>101233.16203890312</v>
      </c>
      <c r="AX75" s="66">
        <v>102284.66856406213</v>
      </c>
      <c r="AY75" s="66">
        <v>103207.26726952377</v>
      </c>
      <c r="AZ75" s="66">
        <v>104384.07218924636</v>
      </c>
      <c r="BA75" s="66">
        <v>105565.30926869507</v>
      </c>
    </row>
    <row r="76" spans="2:53" ht="12" customHeight="1" x14ac:dyDescent="0.25">
      <c r="B76" s="87" t="s">
        <v>628</v>
      </c>
      <c r="C76" s="68">
        <v>0</v>
      </c>
      <c r="D76" s="68">
        <v>0</v>
      </c>
      <c r="E76" s="68">
        <v>0</v>
      </c>
      <c r="F76" s="68">
        <v>0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68">
        <v>0</v>
      </c>
      <c r="M76" s="68">
        <v>0</v>
      </c>
      <c r="N76" s="68">
        <v>0</v>
      </c>
      <c r="O76" s="68">
        <v>0</v>
      </c>
      <c r="P76" s="68">
        <v>0</v>
      </c>
      <c r="Q76" s="68">
        <v>0</v>
      </c>
      <c r="R76" s="68">
        <v>0</v>
      </c>
      <c r="S76" s="68">
        <v>0</v>
      </c>
      <c r="T76" s="68">
        <v>0</v>
      </c>
      <c r="U76" s="68">
        <v>0</v>
      </c>
      <c r="V76" s="68">
        <v>0</v>
      </c>
      <c r="W76" s="68">
        <v>0</v>
      </c>
      <c r="X76" s="68">
        <v>0</v>
      </c>
      <c r="Y76" s="68">
        <v>0</v>
      </c>
      <c r="Z76" s="68">
        <v>1.0222061842113417E-5</v>
      </c>
      <c r="AA76" s="68">
        <v>3.6516288488710087E-5</v>
      </c>
      <c r="AB76" s="68">
        <v>9.002952119042021E-5</v>
      </c>
      <c r="AC76" s="68">
        <v>1.8557205227029443E-4</v>
      </c>
      <c r="AD76" s="68">
        <v>3.5132693578882989E-4</v>
      </c>
      <c r="AE76" s="68">
        <v>6.3990358014255275E-4</v>
      </c>
      <c r="AF76" s="68">
        <v>1.2306071063722039E-3</v>
      </c>
      <c r="AG76" s="68">
        <v>2.1675514554086975E-3</v>
      </c>
      <c r="AH76" s="68">
        <v>6.6047682649723908E-3</v>
      </c>
      <c r="AI76" s="68">
        <v>2.0403606626617506E-2</v>
      </c>
      <c r="AJ76" s="68">
        <v>3.7343398081528187E-2</v>
      </c>
      <c r="AK76" s="68">
        <v>7.9125859993427569E-2</v>
      </c>
      <c r="AL76" s="68">
        <v>0.15254530895082227</v>
      </c>
      <c r="AM76" s="68">
        <v>0.29011779621750367</v>
      </c>
      <c r="AN76" s="68">
        <v>0.65583121315079385</v>
      </c>
      <c r="AO76" s="68">
        <v>1.1748447122562515</v>
      </c>
      <c r="AP76" s="68">
        <v>2.046962759790742</v>
      </c>
      <c r="AQ76" s="68">
        <v>3.6359161457871374</v>
      </c>
      <c r="AR76" s="68">
        <v>5.9343424474491853</v>
      </c>
      <c r="AS76" s="68">
        <v>9.7286711325359416</v>
      </c>
      <c r="AT76" s="68">
        <v>14.678146467474535</v>
      </c>
      <c r="AU76" s="68">
        <v>22.375780910082835</v>
      </c>
      <c r="AV76" s="68">
        <v>31.423400022600152</v>
      </c>
      <c r="AW76" s="68">
        <v>45.351575406682819</v>
      </c>
      <c r="AX76" s="68">
        <v>67.023879722193314</v>
      </c>
      <c r="AY76" s="68">
        <v>91.007914487263719</v>
      </c>
      <c r="AZ76" s="68">
        <v>165.97171474849594</v>
      </c>
      <c r="BA76" s="68">
        <v>205.43324174072922</v>
      </c>
    </row>
    <row r="77" spans="2:53" ht="12" customHeight="1" x14ac:dyDescent="0.25"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</row>
    <row r="78" spans="2:53" ht="12" customHeight="1" x14ac:dyDescent="0.25">
      <c r="B78" s="61" t="s">
        <v>629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</row>
    <row r="79" spans="2:53" ht="12" customHeight="1" x14ac:dyDescent="0.25">
      <c r="B79" s="75" t="s">
        <v>611</v>
      </c>
      <c r="C79" s="76">
        <v>114835.54129000625</v>
      </c>
      <c r="D79" s="76">
        <v>113124.94282000001</v>
      </c>
      <c r="E79" s="76">
        <v>113499.70164000001</v>
      </c>
      <c r="F79" s="76">
        <v>113369.69654999999</v>
      </c>
      <c r="G79" s="76">
        <v>116105.39387999992</v>
      </c>
      <c r="H79" s="76">
        <v>117967.52449414869</v>
      </c>
      <c r="I79" s="76">
        <v>117231.98142000003</v>
      </c>
      <c r="J79" s="76">
        <v>116164.15665000008</v>
      </c>
      <c r="K79" s="76">
        <v>112101.61439999995</v>
      </c>
      <c r="L79" s="76">
        <v>102725.92120999996</v>
      </c>
      <c r="M79" s="76">
        <v>107975.66367561511</v>
      </c>
      <c r="N79" s="76">
        <v>105318.37894920626</v>
      </c>
      <c r="O79" s="76">
        <v>100856.34503012379</v>
      </c>
      <c r="P79" s="76">
        <v>98361.967702474198</v>
      </c>
      <c r="Q79" s="76">
        <v>100515.05114936351</v>
      </c>
      <c r="R79" s="76">
        <v>98249.446554839014</v>
      </c>
      <c r="S79" s="76">
        <v>98966.235551410777</v>
      </c>
      <c r="T79" s="76">
        <v>100759.18366426587</v>
      </c>
      <c r="U79" s="76">
        <v>102065.19914744773</v>
      </c>
      <c r="V79" s="76">
        <v>103350.49052438559</v>
      </c>
      <c r="W79" s="76">
        <v>104567.33227670104</v>
      </c>
      <c r="X79" s="76">
        <v>105356.49869501902</v>
      </c>
      <c r="Y79" s="76">
        <v>106205.98029937378</v>
      </c>
      <c r="Z79" s="76">
        <v>106391.44402703713</v>
      </c>
      <c r="AA79" s="76">
        <v>106679.0822585088</v>
      </c>
      <c r="AB79" s="76">
        <v>107183.87637829832</v>
      </c>
      <c r="AC79" s="76">
        <v>107638.3642512674</v>
      </c>
      <c r="AD79" s="76">
        <v>107673.67350749296</v>
      </c>
      <c r="AE79" s="76">
        <v>107977.89202295319</v>
      </c>
      <c r="AF79" s="76">
        <v>108612.63693305315</v>
      </c>
      <c r="AG79" s="76">
        <v>108366.38547039914</v>
      </c>
      <c r="AH79" s="76">
        <v>108662.52005151118</v>
      </c>
      <c r="AI79" s="76">
        <v>108806.91849886854</v>
      </c>
      <c r="AJ79" s="76">
        <v>108402.6506369884</v>
      </c>
      <c r="AK79" s="76">
        <v>108732.65601746331</v>
      </c>
      <c r="AL79" s="76">
        <v>108490.531622501</v>
      </c>
      <c r="AM79" s="76">
        <v>109179.68630431911</v>
      </c>
      <c r="AN79" s="76">
        <v>109438.29211638027</v>
      </c>
      <c r="AO79" s="76">
        <v>109665.91314431757</v>
      </c>
      <c r="AP79" s="76">
        <v>109854.0250620709</v>
      </c>
      <c r="AQ79" s="76">
        <v>110059.32288161537</v>
      </c>
      <c r="AR79" s="76">
        <v>109975.76186171462</v>
      </c>
      <c r="AS79" s="76">
        <v>110129.60402727757</v>
      </c>
      <c r="AT79" s="76">
        <v>109325.89705371518</v>
      </c>
      <c r="AU79" s="76">
        <v>109302.11366306426</v>
      </c>
      <c r="AV79" s="76">
        <v>109454.09897868379</v>
      </c>
      <c r="AW79" s="76">
        <v>109594.97153033986</v>
      </c>
      <c r="AX79" s="76">
        <v>109172.53580850932</v>
      </c>
      <c r="AY79" s="76">
        <v>109252.11947990842</v>
      </c>
      <c r="AZ79" s="76">
        <v>109797.33429111529</v>
      </c>
      <c r="BA79" s="76">
        <v>109517.62225003095</v>
      </c>
    </row>
    <row r="80" spans="2:53" ht="12" customHeight="1" x14ac:dyDescent="0.25">
      <c r="B80" s="73" t="s">
        <v>578</v>
      </c>
      <c r="C80" s="66">
        <v>84486.516718857441</v>
      </c>
      <c r="D80" s="66">
        <v>83140.397839999991</v>
      </c>
      <c r="E80" s="66">
        <v>82966.191160000017</v>
      </c>
      <c r="F80" s="66">
        <v>84118.172959999982</v>
      </c>
      <c r="G80" s="66">
        <v>85339.024779999949</v>
      </c>
      <c r="H80" s="66">
        <v>86451.478671489807</v>
      </c>
      <c r="I80" s="66">
        <v>85528.918800000014</v>
      </c>
      <c r="J80" s="66">
        <v>85828.460440000053</v>
      </c>
      <c r="K80" s="66">
        <v>82698.145679999958</v>
      </c>
      <c r="L80" s="66">
        <v>75901.085559999978</v>
      </c>
      <c r="M80" s="66">
        <v>80504.992776420549</v>
      </c>
      <c r="N80" s="66">
        <v>78273.13972073936</v>
      </c>
      <c r="O80" s="66">
        <v>76532.784546539289</v>
      </c>
      <c r="P80" s="66">
        <v>75492.577254184886</v>
      </c>
      <c r="Q80" s="66">
        <v>78872.103081732639</v>
      </c>
      <c r="R80" s="66">
        <v>75820.503347703008</v>
      </c>
      <c r="S80" s="66">
        <v>76242.677738367071</v>
      </c>
      <c r="T80" s="66">
        <v>77643.259796787548</v>
      </c>
      <c r="U80" s="66">
        <v>78575.679569664615</v>
      </c>
      <c r="V80" s="66">
        <v>79528.709078161948</v>
      </c>
      <c r="W80" s="66">
        <v>80452.97897316172</v>
      </c>
      <c r="X80" s="66">
        <v>80971.809910490541</v>
      </c>
      <c r="Y80" s="66">
        <v>81567.190382039335</v>
      </c>
      <c r="Z80" s="66">
        <v>81510.74577520242</v>
      </c>
      <c r="AA80" s="66">
        <v>81565.490722075469</v>
      </c>
      <c r="AB80" s="66">
        <v>81843.146023140667</v>
      </c>
      <c r="AC80" s="66">
        <v>82069.563973190961</v>
      </c>
      <c r="AD80" s="66">
        <v>81876.414673367311</v>
      </c>
      <c r="AE80" s="66">
        <v>81952.08043179191</v>
      </c>
      <c r="AF80" s="66">
        <v>82358.653474887644</v>
      </c>
      <c r="AG80" s="66">
        <v>81885.484607135935</v>
      </c>
      <c r="AH80" s="66">
        <v>81956.835351621296</v>
      </c>
      <c r="AI80" s="66">
        <v>81878.139238913398</v>
      </c>
      <c r="AJ80" s="66">
        <v>81249.983526047203</v>
      </c>
      <c r="AK80" s="66">
        <v>81354.59012017709</v>
      </c>
      <c r="AL80" s="66">
        <v>80885.557589155491</v>
      </c>
      <c r="AM80" s="66">
        <v>81344.501034199639</v>
      </c>
      <c r="AN80" s="66">
        <v>81368.206778065622</v>
      </c>
      <c r="AO80" s="66">
        <v>81356.560629557542</v>
      </c>
      <c r="AP80" s="66">
        <v>81300.237654145007</v>
      </c>
      <c r="AQ80" s="66">
        <v>81254.47661027257</v>
      </c>
      <c r="AR80" s="66">
        <v>80912.905299921986</v>
      </c>
      <c r="AS80" s="66">
        <v>80802.181137339619</v>
      </c>
      <c r="AT80" s="66">
        <v>79728.63672217619</v>
      </c>
      <c r="AU80" s="66">
        <v>79431.299333215604</v>
      </c>
      <c r="AV80" s="66">
        <v>79302.347699991995</v>
      </c>
      <c r="AW80" s="66">
        <v>79157.691805777373</v>
      </c>
      <c r="AX80" s="66">
        <v>78448.769427135747</v>
      </c>
      <c r="AY80" s="66">
        <v>78240.739421315913</v>
      </c>
      <c r="AZ80" s="66">
        <v>78496.4161966057</v>
      </c>
      <c r="BA80" s="66">
        <v>77924.112703377585</v>
      </c>
    </row>
    <row r="81" spans="2:53" ht="12" customHeight="1" x14ac:dyDescent="0.25">
      <c r="B81" s="78" t="s">
        <v>630</v>
      </c>
      <c r="C81" s="68">
        <v>30349.024571148802</v>
      </c>
      <c r="D81" s="68">
        <v>29984.544980000024</v>
      </c>
      <c r="E81" s="68">
        <v>30533.510480000001</v>
      </c>
      <c r="F81" s="68">
        <v>29251.523590000004</v>
      </c>
      <c r="G81" s="68">
        <v>30766.369099999964</v>
      </c>
      <c r="H81" s="68">
        <v>31516.045822658878</v>
      </c>
      <c r="I81" s="68">
        <v>31703.062620000004</v>
      </c>
      <c r="J81" s="68">
        <v>30335.69621000002</v>
      </c>
      <c r="K81" s="68">
        <v>29403.468719999993</v>
      </c>
      <c r="L81" s="68">
        <v>26824.835649999979</v>
      </c>
      <c r="M81" s="68">
        <v>27470.67089919456</v>
      </c>
      <c r="N81" s="68">
        <v>27045.239228466911</v>
      </c>
      <c r="O81" s="68">
        <v>24323.560483584501</v>
      </c>
      <c r="P81" s="68">
        <v>22869.390448289309</v>
      </c>
      <c r="Q81" s="68">
        <v>21642.94806763087</v>
      </c>
      <c r="R81" s="68">
        <v>22428.943207136006</v>
      </c>
      <c r="S81" s="68">
        <v>22723.557813043702</v>
      </c>
      <c r="T81" s="68">
        <v>23115.923867478326</v>
      </c>
      <c r="U81" s="68">
        <v>23489.519577783107</v>
      </c>
      <c r="V81" s="68">
        <v>23821.781446223646</v>
      </c>
      <c r="W81" s="68">
        <v>24114.353303539316</v>
      </c>
      <c r="X81" s="68">
        <v>24384.688784528484</v>
      </c>
      <c r="Y81" s="68">
        <v>24638.789917334452</v>
      </c>
      <c r="Z81" s="68">
        <v>24880.698251834703</v>
      </c>
      <c r="AA81" s="68">
        <v>25113.591536433338</v>
      </c>
      <c r="AB81" s="68">
        <v>25340.730355157652</v>
      </c>
      <c r="AC81" s="68">
        <v>25568.80027807644</v>
      </c>
      <c r="AD81" s="68">
        <v>25797.258834125649</v>
      </c>
      <c r="AE81" s="68">
        <v>26025.811591161277</v>
      </c>
      <c r="AF81" s="68">
        <v>26253.983458165505</v>
      </c>
      <c r="AG81" s="68">
        <v>26480.900863263207</v>
      </c>
      <c r="AH81" s="68">
        <v>26705.684699889887</v>
      </c>
      <c r="AI81" s="68">
        <v>26928.779259955147</v>
      </c>
      <c r="AJ81" s="68">
        <v>27152.667110941205</v>
      </c>
      <c r="AK81" s="68">
        <v>27378.065897286211</v>
      </c>
      <c r="AL81" s="68">
        <v>27604.974033345519</v>
      </c>
      <c r="AM81" s="68">
        <v>27835.185270119473</v>
      </c>
      <c r="AN81" s="68">
        <v>28070.085338314646</v>
      </c>
      <c r="AO81" s="68">
        <v>28309.352514760038</v>
      </c>
      <c r="AP81" s="68">
        <v>28553.787407925891</v>
      </c>
      <c r="AQ81" s="68">
        <v>28804.846271342805</v>
      </c>
      <c r="AR81" s="68">
        <v>29062.856561792636</v>
      </c>
      <c r="AS81" s="68">
        <v>29327.422889937949</v>
      </c>
      <c r="AT81" s="68">
        <v>29597.260331538986</v>
      </c>
      <c r="AU81" s="68">
        <v>29870.814329848658</v>
      </c>
      <c r="AV81" s="68">
        <v>30151.751278691787</v>
      </c>
      <c r="AW81" s="68">
        <v>30437.279724562482</v>
      </c>
      <c r="AX81" s="68">
        <v>30723.766381373567</v>
      </c>
      <c r="AY81" s="68">
        <v>31011.380058592506</v>
      </c>
      <c r="AZ81" s="68">
        <v>31300.918094509594</v>
      </c>
      <c r="BA81" s="68">
        <v>31593.509546653371</v>
      </c>
    </row>
    <row r="82" spans="2:53" ht="12" customHeight="1" x14ac:dyDescent="0.25"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</row>
    <row r="83" spans="2:53" ht="12" customHeight="1" x14ac:dyDescent="0.25">
      <c r="B83" s="61" t="s">
        <v>631</v>
      </c>
      <c r="C83" s="74">
        <v>186.70220603677853</v>
      </c>
      <c r="D83" s="74">
        <v>186.39102254606664</v>
      </c>
      <c r="E83" s="74">
        <v>187.55415552412776</v>
      </c>
      <c r="F83" s="74">
        <v>195.13667140835742</v>
      </c>
      <c r="G83" s="74">
        <v>192.13524960437448</v>
      </c>
      <c r="H83" s="74">
        <v>188.46855698173025</v>
      </c>
      <c r="I83" s="74">
        <v>179.11074708066201</v>
      </c>
      <c r="J83" s="74">
        <v>175.23323483767379</v>
      </c>
      <c r="K83" s="74">
        <v>173.75231232474945</v>
      </c>
      <c r="L83" s="74">
        <v>170.0008307510418</v>
      </c>
      <c r="M83" s="74">
        <v>170.8877930188421</v>
      </c>
      <c r="N83" s="74">
        <v>162.27815409196714</v>
      </c>
      <c r="O83" s="74">
        <v>162.23594090118493</v>
      </c>
      <c r="P83" s="74">
        <v>161.66544336865113</v>
      </c>
      <c r="Q83" s="74">
        <v>154.5633937577893</v>
      </c>
      <c r="R83" s="74">
        <v>150.55680059149657</v>
      </c>
      <c r="S83" s="74">
        <v>148.45253898114697</v>
      </c>
      <c r="T83" s="74">
        <v>147.25429959602354</v>
      </c>
      <c r="U83" s="74">
        <v>142.62277638776678</v>
      </c>
      <c r="V83" s="74">
        <v>139.21581356061733</v>
      </c>
      <c r="W83" s="74">
        <v>136.97161502058626</v>
      </c>
      <c r="X83" s="74">
        <v>135.31162294443271</v>
      </c>
      <c r="Y83" s="74">
        <v>133.98846657599694</v>
      </c>
      <c r="Z83" s="74">
        <v>131.90082338891995</v>
      </c>
      <c r="AA83" s="74">
        <v>130.36175277935666</v>
      </c>
      <c r="AB83" s="74">
        <v>129.16179002793075</v>
      </c>
      <c r="AC83" s="74">
        <v>128.25060760882155</v>
      </c>
      <c r="AD83" s="74">
        <v>127.29284254061615</v>
      </c>
      <c r="AE83" s="74">
        <v>126.5399631630498</v>
      </c>
      <c r="AF83" s="74">
        <v>125.4370629317965</v>
      </c>
      <c r="AG83" s="74">
        <v>124.15279302357925</v>
      </c>
      <c r="AH83" s="74">
        <v>123.1068661363127</v>
      </c>
      <c r="AI83" s="74">
        <v>121.89568068501598</v>
      </c>
      <c r="AJ83" s="74">
        <v>120.49262812409654</v>
      </c>
      <c r="AK83" s="74">
        <v>119.06154151498775</v>
      </c>
      <c r="AL83" s="74">
        <v>117.65709887006088</v>
      </c>
      <c r="AM83" s="74">
        <v>116.79435014719435</v>
      </c>
      <c r="AN83" s="74">
        <v>115.72084883104826</v>
      </c>
      <c r="AO83" s="74">
        <v>114.58651378983934</v>
      </c>
      <c r="AP83" s="74">
        <v>113.47303888537645</v>
      </c>
      <c r="AQ83" s="74">
        <v>112.39444960126096</v>
      </c>
      <c r="AR83" s="74">
        <v>111.42027890213032</v>
      </c>
      <c r="AS83" s="74">
        <v>110.4037988704974</v>
      </c>
      <c r="AT83" s="74">
        <v>109.00748614443732</v>
      </c>
      <c r="AU83" s="74">
        <v>107.78976414136125</v>
      </c>
      <c r="AV83" s="74">
        <v>106.63508658051953</v>
      </c>
      <c r="AW83" s="74">
        <v>105.63811735834585</v>
      </c>
      <c r="AX83" s="74">
        <v>104.31824058275581</v>
      </c>
      <c r="AY83" s="74">
        <v>103.17877980469244</v>
      </c>
      <c r="AZ83" s="74">
        <v>102.06475136888615</v>
      </c>
      <c r="BA83" s="74">
        <v>100.85970855019821</v>
      </c>
    </row>
    <row r="84" spans="2:53" ht="12" customHeight="1" x14ac:dyDescent="0.25">
      <c r="B84" s="77" t="s">
        <v>576</v>
      </c>
      <c r="C84" s="88">
        <v>1226.1705561256426</v>
      </c>
      <c r="D84" s="88">
        <v>1255.8257990717198</v>
      </c>
      <c r="E84" s="88">
        <v>1287.4079418838771</v>
      </c>
      <c r="F84" s="88">
        <v>1368.9690101096319</v>
      </c>
      <c r="G84" s="88">
        <v>1236.0363375809882</v>
      </c>
      <c r="H84" s="88">
        <v>1132.0810074132653</v>
      </c>
      <c r="I84" s="88">
        <v>1064.0612528570334</v>
      </c>
      <c r="J84" s="88">
        <v>938.73648282677527</v>
      </c>
      <c r="K84" s="88">
        <v>974.12544147447807</v>
      </c>
      <c r="L84" s="88">
        <v>1229.0316123808805</v>
      </c>
      <c r="M84" s="88">
        <v>1287.9283696272526</v>
      </c>
      <c r="N84" s="88">
        <v>1164.2241546012965</v>
      </c>
      <c r="O84" s="88">
        <v>1215.5175941843206</v>
      </c>
      <c r="P84" s="88">
        <v>1230.8399276148439</v>
      </c>
      <c r="Q84" s="88">
        <v>1175.1643446773458</v>
      </c>
      <c r="R84" s="88">
        <v>1190.9329555523097</v>
      </c>
      <c r="S84" s="88">
        <v>1202.9914595368944</v>
      </c>
      <c r="T84" s="88">
        <v>1233.0711638261662</v>
      </c>
      <c r="U84" s="88">
        <v>1172.8745448716338</v>
      </c>
      <c r="V84" s="88">
        <v>1154.726768041452</v>
      </c>
      <c r="W84" s="88">
        <v>1129.9210928399375</v>
      </c>
      <c r="X84" s="88">
        <v>1121.3682502474478</v>
      </c>
      <c r="Y84" s="88">
        <v>1111.4611500835099</v>
      </c>
      <c r="Z84" s="88">
        <v>1088.8576226729001</v>
      </c>
      <c r="AA84" s="88">
        <v>1078.6324200722056</v>
      </c>
      <c r="AB84" s="88">
        <v>1074.5180772038211</v>
      </c>
      <c r="AC84" s="88">
        <v>1074.103134865624</v>
      </c>
      <c r="AD84" s="88">
        <v>1073.4621066970883</v>
      </c>
      <c r="AE84" s="88">
        <v>1071.7753129027089</v>
      </c>
      <c r="AF84" s="88">
        <v>1066.2209475086865</v>
      </c>
      <c r="AG84" s="88">
        <v>1054.0800377510091</v>
      </c>
      <c r="AH84" s="88">
        <v>1045.3259622793689</v>
      </c>
      <c r="AI84" s="88">
        <v>1034.3040786084296</v>
      </c>
      <c r="AJ84" s="88">
        <v>1015.9012003838759</v>
      </c>
      <c r="AK84" s="88">
        <v>997.48604808361586</v>
      </c>
      <c r="AL84" s="88">
        <v>980.66901702199254</v>
      </c>
      <c r="AM84" s="88">
        <v>969.19616977995361</v>
      </c>
      <c r="AN84" s="88">
        <v>958.6712374275221</v>
      </c>
      <c r="AO84" s="88">
        <v>942.59680181494605</v>
      </c>
      <c r="AP84" s="88">
        <v>929.66737733974412</v>
      </c>
      <c r="AQ84" s="88">
        <v>917.73479061807745</v>
      </c>
      <c r="AR84" s="88">
        <v>908.37318611361843</v>
      </c>
      <c r="AS84" s="88">
        <v>899.5254993668176</v>
      </c>
      <c r="AT84" s="88">
        <v>888.85702398482829</v>
      </c>
      <c r="AU84" s="88">
        <v>877.36426087294456</v>
      </c>
      <c r="AV84" s="88">
        <v>866.69017841386551</v>
      </c>
      <c r="AW84" s="88">
        <v>859.44951700026786</v>
      </c>
      <c r="AX84" s="88">
        <v>848.27002946848415</v>
      </c>
      <c r="AY84" s="88">
        <v>835.50773562896302</v>
      </c>
      <c r="AZ84" s="88">
        <v>824.40872354522787</v>
      </c>
      <c r="BA84" s="88">
        <v>812.71769086592337</v>
      </c>
    </row>
    <row r="85" spans="2:53" ht="12" customHeight="1" x14ac:dyDescent="0.25">
      <c r="B85" s="73" t="s">
        <v>577</v>
      </c>
      <c r="C85" s="89">
        <v>580.93720532878456</v>
      </c>
      <c r="D85" s="89">
        <v>615.95546226378042</v>
      </c>
      <c r="E85" s="89">
        <v>655.65245638035026</v>
      </c>
      <c r="F85" s="89">
        <v>647.59287815192522</v>
      </c>
      <c r="G85" s="89">
        <v>607.1018309050761</v>
      </c>
      <c r="H85" s="89">
        <v>570.88896610411825</v>
      </c>
      <c r="I85" s="89">
        <v>504.40978163509095</v>
      </c>
      <c r="J85" s="89">
        <v>457.82773501105754</v>
      </c>
      <c r="K85" s="89">
        <v>477.71045280427262</v>
      </c>
      <c r="L85" s="89">
        <v>484.4942352549769</v>
      </c>
      <c r="M85" s="89">
        <v>444.62837572387008</v>
      </c>
      <c r="N85" s="89">
        <v>445.03473136192002</v>
      </c>
      <c r="O85" s="89">
        <v>421.49224161866641</v>
      </c>
      <c r="P85" s="89">
        <v>439.02414251231153</v>
      </c>
      <c r="Q85" s="89">
        <v>411.99653456772586</v>
      </c>
      <c r="R85" s="89">
        <v>397.44100687868712</v>
      </c>
      <c r="S85" s="89">
        <v>387.63034828015367</v>
      </c>
      <c r="T85" s="89">
        <v>390.8057617263795</v>
      </c>
      <c r="U85" s="89">
        <v>383.7014243795719</v>
      </c>
      <c r="V85" s="89">
        <v>376.24739481190721</v>
      </c>
      <c r="W85" s="89">
        <v>371.40894183156587</v>
      </c>
      <c r="X85" s="89">
        <v>368.66579542330061</v>
      </c>
      <c r="Y85" s="89">
        <v>367.0934872893036</v>
      </c>
      <c r="Z85" s="89">
        <v>363.99501334412594</v>
      </c>
      <c r="AA85" s="89">
        <v>360.63680925942487</v>
      </c>
      <c r="AB85" s="89">
        <v>358.92542540260803</v>
      </c>
      <c r="AC85" s="89">
        <v>357.21969764525835</v>
      </c>
      <c r="AD85" s="89">
        <v>355.88820785941954</v>
      </c>
      <c r="AE85" s="89">
        <v>354.30541387745075</v>
      </c>
      <c r="AF85" s="89">
        <v>351.9468452957131</v>
      </c>
      <c r="AG85" s="89">
        <v>349.63229277563971</v>
      </c>
      <c r="AH85" s="89">
        <v>347.70933687606328</v>
      </c>
      <c r="AI85" s="89">
        <v>345.59649471189351</v>
      </c>
      <c r="AJ85" s="89">
        <v>343.25374079576437</v>
      </c>
      <c r="AK85" s="89">
        <v>340.27928470773327</v>
      </c>
      <c r="AL85" s="89">
        <v>337.23641739847722</v>
      </c>
      <c r="AM85" s="89">
        <v>334.93257943706266</v>
      </c>
      <c r="AN85" s="89">
        <v>332.68977878325074</v>
      </c>
      <c r="AO85" s="89">
        <v>329.99384343221465</v>
      </c>
      <c r="AP85" s="89">
        <v>327.34651111994526</v>
      </c>
      <c r="AQ85" s="89">
        <v>324.8782324866408</v>
      </c>
      <c r="AR85" s="89">
        <v>322.7475608479848</v>
      </c>
      <c r="AS85" s="89">
        <v>320.2504534682119</v>
      </c>
      <c r="AT85" s="89">
        <v>318.03081729803887</v>
      </c>
      <c r="AU85" s="89">
        <v>314.87866953603793</v>
      </c>
      <c r="AV85" s="89">
        <v>311.93184759295303</v>
      </c>
      <c r="AW85" s="89">
        <v>309.78892672402606</v>
      </c>
      <c r="AX85" s="89">
        <v>305.64176043002215</v>
      </c>
      <c r="AY85" s="89">
        <v>303.13050985491338</v>
      </c>
      <c r="AZ85" s="89">
        <v>300.24278300342803</v>
      </c>
      <c r="BA85" s="89">
        <v>297.0252580233888</v>
      </c>
    </row>
    <row r="86" spans="2:53" ht="12" customHeight="1" x14ac:dyDescent="0.25">
      <c r="B86" s="73" t="s">
        <v>578</v>
      </c>
      <c r="C86" s="89">
        <v>276.15889657485593</v>
      </c>
      <c r="D86" s="89">
        <v>268.14283469519393</v>
      </c>
      <c r="E86" s="89">
        <v>264.15918400022048</v>
      </c>
      <c r="F86" s="89">
        <v>281.2938054473783</v>
      </c>
      <c r="G86" s="89">
        <v>274.91813727772319</v>
      </c>
      <c r="H86" s="89">
        <v>269.07992110810414</v>
      </c>
      <c r="I86" s="89">
        <v>256.85608810177558</v>
      </c>
      <c r="J86" s="89">
        <v>261.87211878594502</v>
      </c>
      <c r="K86" s="89">
        <v>255.07797241885575</v>
      </c>
      <c r="L86" s="89">
        <v>236.00880256647741</v>
      </c>
      <c r="M86" s="89">
        <v>230.65005225484009</v>
      </c>
      <c r="N86" s="89">
        <v>229.71426847981036</v>
      </c>
      <c r="O86" s="89">
        <v>231.94676618755122</v>
      </c>
      <c r="P86" s="89">
        <v>237.1711381530535</v>
      </c>
      <c r="Q86" s="89">
        <v>226.99877007813362</v>
      </c>
      <c r="R86" s="89">
        <v>209.38664323837455</v>
      </c>
      <c r="S86" s="89">
        <v>204.44705968973588</v>
      </c>
      <c r="T86" s="89">
        <v>203.68696651671493</v>
      </c>
      <c r="U86" s="89">
        <v>199.1742746724203</v>
      </c>
      <c r="V86" s="89">
        <v>195.50478947671954</v>
      </c>
      <c r="W86" s="89">
        <v>194.35910447368855</v>
      </c>
      <c r="X86" s="89">
        <v>192.95817668271775</v>
      </c>
      <c r="Y86" s="89">
        <v>191.01056273320245</v>
      </c>
      <c r="Z86" s="89">
        <v>188.57938015455073</v>
      </c>
      <c r="AA86" s="89">
        <v>186.95091218488119</v>
      </c>
      <c r="AB86" s="89">
        <v>185.49714064028691</v>
      </c>
      <c r="AC86" s="89">
        <v>184.632834952743</v>
      </c>
      <c r="AD86" s="89">
        <v>182.69898521156691</v>
      </c>
      <c r="AE86" s="89">
        <v>181.56006924422519</v>
      </c>
      <c r="AF86" s="89">
        <v>179.995692924483</v>
      </c>
      <c r="AG86" s="89">
        <v>177.73107144329936</v>
      </c>
      <c r="AH86" s="89">
        <v>176.20482429146838</v>
      </c>
      <c r="AI86" s="89">
        <v>174.03736415876986</v>
      </c>
      <c r="AJ86" s="89">
        <v>171.93283884074711</v>
      </c>
      <c r="AK86" s="89">
        <v>169.89304579769589</v>
      </c>
      <c r="AL86" s="89">
        <v>167.70341846361529</v>
      </c>
      <c r="AM86" s="89">
        <v>166.59827408655812</v>
      </c>
      <c r="AN86" s="89">
        <v>164.78893727199264</v>
      </c>
      <c r="AO86" s="89">
        <v>163.12080264094263</v>
      </c>
      <c r="AP86" s="89">
        <v>161.39548216253993</v>
      </c>
      <c r="AQ86" s="89">
        <v>159.70307975422404</v>
      </c>
      <c r="AR86" s="89">
        <v>157.98280139386281</v>
      </c>
      <c r="AS86" s="89">
        <v>156.32377835319622</v>
      </c>
      <c r="AT86" s="89">
        <v>153.92816235428472</v>
      </c>
      <c r="AU86" s="89">
        <v>151.99904672266055</v>
      </c>
      <c r="AV86" s="89">
        <v>150.10885808033129</v>
      </c>
      <c r="AW86" s="89">
        <v>148.34726529834191</v>
      </c>
      <c r="AX86" s="89">
        <v>145.94216207988916</v>
      </c>
      <c r="AY86" s="89">
        <v>144.29660842155798</v>
      </c>
      <c r="AZ86" s="89">
        <v>142.5241473300733</v>
      </c>
      <c r="BA86" s="89">
        <v>140.48792421078028</v>
      </c>
    </row>
    <row r="87" spans="2:53" ht="12" customHeight="1" x14ac:dyDescent="0.25">
      <c r="B87" s="73" t="s">
        <v>579</v>
      </c>
      <c r="C87" s="89">
        <v>518.17932601966834</v>
      </c>
      <c r="D87" s="89">
        <v>535.7694725740339</v>
      </c>
      <c r="E87" s="89">
        <v>517.55618816324272</v>
      </c>
      <c r="F87" s="89">
        <v>554.18824725504396</v>
      </c>
      <c r="G87" s="89">
        <v>564.70421029222643</v>
      </c>
      <c r="H87" s="89">
        <v>575.94378251841522</v>
      </c>
      <c r="I87" s="89">
        <v>540.86496571435828</v>
      </c>
      <c r="J87" s="89">
        <v>528.17792636708441</v>
      </c>
      <c r="K87" s="89">
        <v>548.9421873005773</v>
      </c>
      <c r="L87" s="89">
        <v>533.71533638120763</v>
      </c>
      <c r="M87" s="89">
        <v>564.4591882372813</v>
      </c>
      <c r="N87" s="89">
        <v>562.5011357196297</v>
      </c>
      <c r="O87" s="89">
        <v>559.55049002644785</v>
      </c>
      <c r="P87" s="89">
        <v>552.20227505346304</v>
      </c>
      <c r="Q87" s="89">
        <v>526.31416139259284</v>
      </c>
      <c r="R87" s="89">
        <v>523.77169724032262</v>
      </c>
      <c r="S87" s="89">
        <v>514.79034371604189</v>
      </c>
      <c r="T87" s="89">
        <v>502.46495811342589</v>
      </c>
      <c r="U87" s="89">
        <v>482.98025752079212</v>
      </c>
      <c r="V87" s="89">
        <v>467.50361935144707</v>
      </c>
      <c r="W87" s="89">
        <v>460.23781901410962</v>
      </c>
      <c r="X87" s="89">
        <v>456.04439252292093</v>
      </c>
      <c r="Y87" s="89">
        <v>450.94648393187123</v>
      </c>
      <c r="Z87" s="89">
        <v>442.60546274021021</v>
      </c>
      <c r="AA87" s="89">
        <v>438.5206715984267</v>
      </c>
      <c r="AB87" s="89">
        <v>433.78203146646763</v>
      </c>
      <c r="AC87" s="89">
        <v>433.48121663241051</v>
      </c>
      <c r="AD87" s="89">
        <v>431.74098052810001</v>
      </c>
      <c r="AE87" s="89">
        <v>430.23902252287354</v>
      </c>
      <c r="AF87" s="89">
        <v>427.39327546384141</v>
      </c>
      <c r="AG87" s="89">
        <v>422.84754627439986</v>
      </c>
      <c r="AH87" s="89">
        <v>419.86525175241809</v>
      </c>
      <c r="AI87" s="89">
        <v>415.41237738056088</v>
      </c>
      <c r="AJ87" s="89">
        <v>410.21706199669893</v>
      </c>
      <c r="AK87" s="89">
        <v>404.11934930024137</v>
      </c>
      <c r="AL87" s="89">
        <v>398.99211413668638</v>
      </c>
      <c r="AM87" s="89">
        <v>396.0527498862283</v>
      </c>
      <c r="AN87" s="89">
        <v>392.60779172460457</v>
      </c>
      <c r="AO87" s="89">
        <v>388.10283246702522</v>
      </c>
      <c r="AP87" s="89">
        <v>383.41269457626225</v>
      </c>
      <c r="AQ87" s="89">
        <v>379.14780399321023</v>
      </c>
      <c r="AR87" s="89">
        <v>375.10584662861129</v>
      </c>
      <c r="AS87" s="89">
        <v>370.91020494920502</v>
      </c>
      <c r="AT87" s="89">
        <v>365.37976101900529</v>
      </c>
      <c r="AU87" s="89">
        <v>361.43705846402605</v>
      </c>
      <c r="AV87" s="89">
        <v>358.04761285604428</v>
      </c>
      <c r="AW87" s="89">
        <v>355.73225582296226</v>
      </c>
      <c r="AX87" s="89">
        <v>349.89310350773582</v>
      </c>
      <c r="AY87" s="89">
        <v>345.83079034842666</v>
      </c>
      <c r="AZ87" s="89">
        <v>342.29606019772115</v>
      </c>
      <c r="BA87" s="89">
        <v>337.12521843846224</v>
      </c>
    </row>
    <row r="88" spans="2:53" ht="12" customHeight="1" x14ac:dyDescent="0.25">
      <c r="B88" s="73" t="s">
        <v>580</v>
      </c>
      <c r="C88" s="89">
        <v>315.61424491347651</v>
      </c>
      <c r="D88" s="89">
        <v>310.82379668452728</v>
      </c>
      <c r="E88" s="89">
        <v>323.5516532792314</v>
      </c>
      <c r="F88" s="89">
        <v>361.90957794603111</v>
      </c>
      <c r="G88" s="89">
        <v>359.59393803908569</v>
      </c>
      <c r="H88" s="89">
        <v>378.15892429014912</v>
      </c>
      <c r="I88" s="89">
        <v>386.77285502750635</v>
      </c>
      <c r="J88" s="89">
        <v>400.55896436930414</v>
      </c>
      <c r="K88" s="89">
        <v>399.55184044611121</v>
      </c>
      <c r="L88" s="89">
        <v>410.94300873544364</v>
      </c>
      <c r="M88" s="89">
        <v>427.0100827530411</v>
      </c>
      <c r="N88" s="89">
        <v>413.67512217164045</v>
      </c>
      <c r="O88" s="89">
        <v>424.81643843557231</v>
      </c>
      <c r="P88" s="89">
        <v>449.91074410535134</v>
      </c>
      <c r="Q88" s="89">
        <v>437.78758471690497</v>
      </c>
      <c r="R88" s="89">
        <v>435.39022804493243</v>
      </c>
      <c r="S88" s="89">
        <v>434.52016417055262</v>
      </c>
      <c r="T88" s="89">
        <v>437.1976137715763</v>
      </c>
      <c r="U88" s="89">
        <v>433.99665332391953</v>
      </c>
      <c r="V88" s="89">
        <v>430.53755121573948</v>
      </c>
      <c r="W88" s="89">
        <v>428.82203498372542</v>
      </c>
      <c r="X88" s="89">
        <v>427.61871067581387</v>
      </c>
      <c r="Y88" s="89">
        <v>426.65308593050725</v>
      </c>
      <c r="Z88" s="89">
        <v>423.78591597061194</v>
      </c>
      <c r="AA88" s="89">
        <v>421.05235842799141</v>
      </c>
      <c r="AB88" s="89">
        <v>419.8288942077333</v>
      </c>
      <c r="AC88" s="89">
        <v>417.64869365307447</v>
      </c>
      <c r="AD88" s="89">
        <v>416.1184413971194</v>
      </c>
      <c r="AE88" s="89">
        <v>414.65663691420713</v>
      </c>
      <c r="AF88" s="89">
        <v>412.28325292853526</v>
      </c>
      <c r="AG88" s="89">
        <v>409.89899018670513</v>
      </c>
      <c r="AH88" s="89">
        <v>407.96963100071287</v>
      </c>
      <c r="AI88" s="89">
        <v>405.7766488433187</v>
      </c>
      <c r="AJ88" s="89">
        <v>403.50222575535929</v>
      </c>
      <c r="AK88" s="89">
        <v>400.28602236226925</v>
      </c>
      <c r="AL88" s="89">
        <v>398.04130723839859</v>
      </c>
      <c r="AM88" s="89">
        <v>396.66320602879432</v>
      </c>
      <c r="AN88" s="89">
        <v>394.57164461638394</v>
      </c>
      <c r="AO88" s="89">
        <v>393.22765372133108</v>
      </c>
      <c r="AP88" s="89">
        <v>391.3977913119349</v>
      </c>
      <c r="AQ88" s="89">
        <v>389.59370092810781</v>
      </c>
      <c r="AR88" s="89">
        <v>388.83140417732795</v>
      </c>
      <c r="AS88" s="89">
        <v>386.70656346647286</v>
      </c>
      <c r="AT88" s="89">
        <v>383.04699335390433</v>
      </c>
      <c r="AU88" s="89">
        <v>381.68077467509914</v>
      </c>
      <c r="AV88" s="89">
        <v>380.06070157526779</v>
      </c>
      <c r="AW88" s="89">
        <v>379.20621864478238</v>
      </c>
      <c r="AX88" s="89">
        <v>377.44134616682442</v>
      </c>
      <c r="AY88" s="89">
        <v>376.31849971336163</v>
      </c>
      <c r="AZ88" s="89">
        <v>374.97574250087604</v>
      </c>
      <c r="BA88" s="89">
        <v>373.37992015361931</v>
      </c>
    </row>
    <row r="89" spans="2:53" ht="12" customHeight="1" x14ac:dyDescent="0.25">
      <c r="B89" s="73" t="s">
        <v>581</v>
      </c>
      <c r="C89" s="89">
        <v>133.6435545127687</v>
      </c>
      <c r="D89" s="89">
        <v>134.70595617671245</v>
      </c>
      <c r="E89" s="89">
        <v>137.37863106437698</v>
      </c>
      <c r="F89" s="89">
        <v>136.33861559740311</v>
      </c>
      <c r="G89" s="89">
        <v>135.91687276796435</v>
      </c>
      <c r="H89" s="89">
        <v>129.5753106110449</v>
      </c>
      <c r="I89" s="89">
        <v>126.38745153512782</v>
      </c>
      <c r="J89" s="89">
        <v>126.51560128969986</v>
      </c>
      <c r="K89" s="89">
        <v>125.69458785752522</v>
      </c>
      <c r="L89" s="89">
        <v>117.49119482213537</v>
      </c>
      <c r="M89" s="89">
        <v>122.06409726719103</v>
      </c>
      <c r="N89" s="89">
        <v>118.13365049059404</v>
      </c>
      <c r="O89" s="89">
        <v>118.72437429822183</v>
      </c>
      <c r="P89" s="89">
        <v>116.72981046320103</v>
      </c>
      <c r="Q89" s="89">
        <v>115.4772693764254</v>
      </c>
      <c r="R89" s="89">
        <v>114.90793999343811</v>
      </c>
      <c r="S89" s="89">
        <v>115.84726183591779</v>
      </c>
      <c r="T89" s="89">
        <v>114.11714080602627</v>
      </c>
      <c r="U89" s="89">
        <v>111.63642313564179</v>
      </c>
      <c r="V89" s="89">
        <v>108.73973335460852</v>
      </c>
      <c r="W89" s="89">
        <v>107.33650536959621</v>
      </c>
      <c r="X89" s="89">
        <v>106.01419018541694</v>
      </c>
      <c r="Y89" s="89">
        <v>105.17887020611442</v>
      </c>
      <c r="Z89" s="89">
        <v>104.21506598909218</v>
      </c>
      <c r="AA89" s="89">
        <v>103.12979024548407</v>
      </c>
      <c r="AB89" s="89">
        <v>102.02327651080259</v>
      </c>
      <c r="AC89" s="89">
        <v>101.23141995603432</v>
      </c>
      <c r="AD89" s="89">
        <v>100.51459683024198</v>
      </c>
      <c r="AE89" s="89">
        <v>99.845776976544485</v>
      </c>
      <c r="AF89" s="89">
        <v>98.941399049890975</v>
      </c>
      <c r="AG89" s="89">
        <v>98.225200324996706</v>
      </c>
      <c r="AH89" s="89">
        <v>97.402088740818073</v>
      </c>
      <c r="AI89" s="89">
        <v>96.532107758791355</v>
      </c>
      <c r="AJ89" s="89">
        <v>95.613099732407747</v>
      </c>
      <c r="AK89" s="89">
        <v>94.735240695454607</v>
      </c>
      <c r="AL89" s="89">
        <v>93.788398857346053</v>
      </c>
      <c r="AM89" s="89">
        <v>93.258495724540126</v>
      </c>
      <c r="AN89" s="89">
        <v>92.470955712440244</v>
      </c>
      <c r="AO89" s="89">
        <v>91.71552547748442</v>
      </c>
      <c r="AP89" s="89">
        <v>90.904757000272269</v>
      </c>
      <c r="AQ89" s="89">
        <v>90.060449134555768</v>
      </c>
      <c r="AR89" s="89">
        <v>89.501268832986668</v>
      </c>
      <c r="AS89" s="89">
        <v>88.761989028122471</v>
      </c>
      <c r="AT89" s="89">
        <v>87.900908060871416</v>
      </c>
      <c r="AU89" s="89">
        <v>86.916502916165484</v>
      </c>
      <c r="AV89" s="89">
        <v>86.003609069724334</v>
      </c>
      <c r="AW89" s="89">
        <v>84.999406412065852</v>
      </c>
      <c r="AX89" s="89">
        <v>84.155363196821668</v>
      </c>
      <c r="AY89" s="89">
        <v>83.360706309136063</v>
      </c>
      <c r="AZ89" s="89">
        <v>82.332041256880558</v>
      </c>
      <c r="BA89" s="89">
        <v>81.490454845204027</v>
      </c>
    </row>
    <row r="90" spans="2:53" ht="12" customHeight="1" x14ac:dyDescent="0.25">
      <c r="B90" s="73" t="s">
        <v>582</v>
      </c>
      <c r="C90" s="89">
        <v>48.402361245885245</v>
      </c>
      <c r="D90" s="89">
        <v>48.011338919531653</v>
      </c>
      <c r="E90" s="89">
        <v>46.678383911480395</v>
      </c>
      <c r="F90" s="89">
        <v>48.272259589260997</v>
      </c>
      <c r="G90" s="89">
        <v>48.722997919660457</v>
      </c>
      <c r="H90" s="89">
        <v>47.137806825951102</v>
      </c>
      <c r="I90" s="89">
        <v>42.967839450156262</v>
      </c>
      <c r="J90" s="89">
        <v>41.452652526517873</v>
      </c>
      <c r="K90" s="89">
        <v>40.219824583038026</v>
      </c>
      <c r="L90" s="89">
        <v>42.293909488097974</v>
      </c>
      <c r="M90" s="89">
        <v>38.141379209109061</v>
      </c>
      <c r="N90" s="89">
        <v>34.657637331435268</v>
      </c>
      <c r="O90" s="89">
        <v>36.272334929684064</v>
      </c>
      <c r="P90" s="89">
        <v>36.402701710144584</v>
      </c>
      <c r="Q90" s="89">
        <v>31.73266840401374</v>
      </c>
      <c r="R90" s="89">
        <v>29.787929451577643</v>
      </c>
      <c r="S90" s="89">
        <v>30.498754574580296</v>
      </c>
      <c r="T90" s="89">
        <v>29.592180740496627</v>
      </c>
      <c r="U90" s="89">
        <v>29.002505163618036</v>
      </c>
      <c r="V90" s="89">
        <v>28.583426183009031</v>
      </c>
      <c r="W90" s="89">
        <v>27.929268064445754</v>
      </c>
      <c r="X90" s="89">
        <v>27.526061389830172</v>
      </c>
      <c r="Y90" s="89">
        <v>27.568782545792107</v>
      </c>
      <c r="Z90" s="89">
        <v>27.14499985537535</v>
      </c>
      <c r="AA90" s="89">
        <v>26.797432573050219</v>
      </c>
      <c r="AB90" s="89">
        <v>26.710543938745786</v>
      </c>
      <c r="AC90" s="89">
        <v>26.356706441062798</v>
      </c>
      <c r="AD90" s="89">
        <v>26.144168698617587</v>
      </c>
      <c r="AE90" s="89">
        <v>26.103480124188941</v>
      </c>
      <c r="AF90" s="89">
        <v>25.804199368028268</v>
      </c>
      <c r="AG90" s="89">
        <v>25.605078548601043</v>
      </c>
      <c r="AH90" s="89">
        <v>25.449961632383506</v>
      </c>
      <c r="AI90" s="89">
        <v>25.287027620659039</v>
      </c>
      <c r="AJ90" s="89">
        <v>25.107979104064786</v>
      </c>
      <c r="AK90" s="89">
        <v>24.924120095398113</v>
      </c>
      <c r="AL90" s="89">
        <v>24.737428045016738</v>
      </c>
      <c r="AM90" s="89">
        <v>24.588376014279962</v>
      </c>
      <c r="AN90" s="89">
        <v>24.385551022505705</v>
      </c>
      <c r="AO90" s="89">
        <v>24.231009037284572</v>
      </c>
      <c r="AP90" s="89">
        <v>24.05982728541661</v>
      </c>
      <c r="AQ90" s="89">
        <v>23.885365140395105</v>
      </c>
      <c r="AR90" s="89">
        <v>23.676460198244776</v>
      </c>
      <c r="AS90" s="89">
        <v>23.475527518910539</v>
      </c>
      <c r="AT90" s="89">
        <v>23.250903284743462</v>
      </c>
      <c r="AU90" s="89">
        <v>23.011038854519533</v>
      </c>
      <c r="AV90" s="89">
        <v>22.741091310861393</v>
      </c>
      <c r="AW90" s="89">
        <v>22.538454954868712</v>
      </c>
      <c r="AX90" s="89">
        <v>22.334877061217412</v>
      </c>
      <c r="AY90" s="89">
        <v>22.124227976111424</v>
      </c>
      <c r="AZ90" s="89">
        <v>21.918363372185173</v>
      </c>
      <c r="BA90" s="89">
        <v>21.720358939998913</v>
      </c>
    </row>
    <row r="91" spans="2:53" ht="12" customHeight="1" x14ac:dyDescent="0.25">
      <c r="B91" s="73" t="s">
        <v>583</v>
      </c>
      <c r="C91" s="89">
        <v>35.301038806547858</v>
      </c>
      <c r="D91" s="89">
        <v>37.058426348548764</v>
      </c>
      <c r="E91" s="89">
        <v>37.657274761711946</v>
      </c>
      <c r="F91" s="89">
        <v>41.433198888667661</v>
      </c>
      <c r="G91" s="89">
        <v>40.217480649358386</v>
      </c>
      <c r="H91" s="89">
        <v>39.269986221096147</v>
      </c>
      <c r="I91" s="89">
        <v>37.179913216887783</v>
      </c>
      <c r="J91" s="89">
        <v>35.468342086033509</v>
      </c>
      <c r="K91" s="89">
        <v>36.774222628141821</v>
      </c>
      <c r="L91" s="89">
        <v>38.716547491089813</v>
      </c>
      <c r="M91" s="89">
        <v>38.144638661243619</v>
      </c>
      <c r="N91" s="89">
        <v>35.647170660347726</v>
      </c>
      <c r="O91" s="89">
        <v>35.044750928212075</v>
      </c>
      <c r="P91" s="89">
        <v>35.21639796345373</v>
      </c>
      <c r="Q91" s="89">
        <v>33.225995418078412</v>
      </c>
      <c r="R91" s="89">
        <v>32.554072017512539</v>
      </c>
      <c r="S91" s="89">
        <v>32.553274586928424</v>
      </c>
      <c r="T91" s="89">
        <v>32.41946595902639</v>
      </c>
      <c r="U91" s="89">
        <v>31.735698709780088</v>
      </c>
      <c r="V91" s="89">
        <v>31.155078831613203</v>
      </c>
      <c r="W91" s="89">
        <v>30.48875503263687</v>
      </c>
      <c r="X91" s="89">
        <v>30.14110132777974</v>
      </c>
      <c r="Y91" s="89">
        <v>30.111900350213975</v>
      </c>
      <c r="Z91" s="89">
        <v>29.655402613851312</v>
      </c>
      <c r="AA91" s="89">
        <v>29.267985121302839</v>
      </c>
      <c r="AB91" s="89">
        <v>29.135530161531928</v>
      </c>
      <c r="AC91" s="89">
        <v>28.786786311276977</v>
      </c>
      <c r="AD91" s="89">
        <v>28.549277231568492</v>
      </c>
      <c r="AE91" s="89">
        <v>28.437147559036408</v>
      </c>
      <c r="AF91" s="89">
        <v>28.113910339043688</v>
      </c>
      <c r="AG91" s="89">
        <v>27.875420852636587</v>
      </c>
      <c r="AH91" s="89">
        <v>27.672129897955326</v>
      </c>
      <c r="AI91" s="89">
        <v>27.472245675000185</v>
      </c>
      <c r="AJ91" s="89">
        <v>27.182216446559114</v>
      </c>
      <c r="AK91" s="89">
        <v>26.949432335002783</v>
      </c>
      <c r="AL91" s="89">
        <v>26.717983049040587</v>
      </c>
      <c r="AM91" s="89">
        <v>26.54276106140933</v>
      </c>
      <c r="AN91" s="89">
        <v>26.30011132926429</v>
      </c>
      <c r="AO91" s="89">
        <v>26.068547482440842</v>
      </c>
      <c r="AP91" s="89">
        <v>25.860054657886231</v>
      </c>
      <c r="AQ91" s="89">
        <v>25.666191757010328</v>
      </c>
      <c r="AR91" s="89">
        <v>25.465258990961541</v>
      </c>
      <c r="AS91" s="89">
        <v>25.242193556132722</v>
      </c>
      <c r="AT91" s="89">
        <v>25.002448707481111</v>
      </c>
      <c r="AU91" s="89">
        <v>24.767011629058292</v>
      </c>
      <c r="AV91" s="89">
        <v>24.468414314820663</v>
      </c>
      <c r="AW91" s="89">
        <v>24.278414388171843</v>
      </c>
      <c r="AX91" s="89">
        <v>24.081326608813605</v>
      </c>
      <c r="AY91" s="89">
        <v>23.853986067807806</v>
      </c>
      <c r="AZ91" s="89">
        <v>23.647425696106712</v>
      </c>
      <c r="BA91" s="89">
        <v>23.454329556735285</v>
      </c>
    </row>
    <row r="92" spans="2:53" ht="12" customHeight="1" x14ac:dyDescent="0.25">
      <c r="B92" s="73" t="s">
        <v>584</v>
      </c>
      <c r="C92" s="89">
        <v>110.72255142205022</v>
      </c>
      <c r="D92" s="89">
        <v>111.15587676789011</v>
      </c>
      <c r="E92" s="89">
        <v>117.08000867578001</v>
      </c>
      <c r="F92" s="89">
        <v>122.51706441296551</v>
      </c>
      <c r="G92" s="89">
        <v>120.96770712057024</v>
      </c>
      <c r="H92" s="89">
        <v>106.83017835643743</v>
      </c>
      <c r="I92" s="89">
        <v>101.19313193304262</v>
      </c>
      <c r="J92" s="89">
        <v>93.609239497703257</v>
      </c>
      <c r="K92" s="89">
        <v>87.802930019908658</v>
      </c>
      <c r="L92" s="89">
        <v>87.468176756162904</v>
      </c>
      <c r="M92" s="89">
        <v>82.777030019898461</v>
      </c>
      <c r="N92" s="89">
        <v>74.353239443043464</v>
      </c>
      <c r="O92" s="89">
        <v>75.445440465995389</v>
      </c>
      <c r="P92" s="89">
        <v>71.750171327529642</v>
      </c>
      <c r="Q92" s="89">
        <v>68.765098816263716</v>
      </c>
      <c r="R92" s="89">
        <v>69.267157566374493</v>
      </c>
      <c r="S92" s="89">
        <v>68.855881791475269</v>
      </c>
      <c r="T92" s="89">
        <v>68.20311324361974</v>
      </c>
      <c r="U92" s="89">
        <v>66.518350566281867</v>
      </c>
      <c r="V92" s="89">
        <v>64.641598338162424</v>
      </c>
      <c r="W92" s="89">
        <v>64.23672750790378</v>
      </c>
      <c r="X92" s="89">
        <v>63.294727067567635</v>
      </c>
      <c r="Y92" s="89">
        <v>62.566764239690855</v>
      </c>
      <c r="Z92" s="89">
        <v>62.084625793869577</v>
      </c>
      <c r="AA92" s="89">
        <v>61.731667766779751</v>
      </c>
      <c r="AB92" s="89">
        <v>60.887859479340754</v>
      </c>
      <c r="AC92" s="89">
        <v>60.359918612065172</v>
      </c>
      <c r="AD92" s="89">
        <v>59.798031099936168</v>
      </c>
      <c r="AE92" s="89">
        <v>59.518075453909411</v>
      </c>
      <c r="AF92" s="89">
        <v>59.090079607642593</v>
      </c>
      <c r="AG92" s="89">
        <v>58.738089069232345</v>
      </c>
      <c r="AH92" s="89">
        <v>58.225886674495754</v>
      </c>
      <c r="AI92" s="89">
        <v>57.784433185402285</v>
      </c>
      <c r="AJ92" s="89">
        <v>57.36825530642556</v>
      </c>
      <c r="AK92" s="89">
        <v>57.022560484552784</v>
      </c>
      <c r="AL92" s="89">
        <v>56.347311622242884</v>
      </c>
      <c r="AM92" s="89">
        <v>56.099941564052088</v>
      </c>
      <c r="AN92" s="89">
        <v>55.647300587706589</v>
      </c>
      <c r="AO92" s="89">
        <v>55.297345589264552</v>
      </c>
      <c r="AP92" s="89">
        <v>54.9324218293686</v>
      </c>
      <c r="AQ92" s="89">
        <v>54.561044116769125</v>
      </c>
      <c r="AR92" s="89">
        <v>54.296288877025624</v>
      </c>
      <c r="AS92" s="89">
        <v>53.801847133702893</v>
      </c>
      <c r="AT92" s="89">
        <v>53.37772165647899</v>
      </c>
      <c r="AU92" s="89">
        <v>53.08404590330062</v>
      </c>
      <c r="AV92" s="89">
        <v>52.740444776603837</v>
      </c>
      <c r="AW92" s="89">
        <v>52.29159394714317</v>
      </c>
      <c r="AX92" s="89">
        <v>51.732669265268427</v>
      </c>
      <c r="AY92" s="89">
        <v>51.377747347828517</v>
      </c>
      <c r="AZ92" s="89">
        <v>51.05410240073553</v>
      </c>
      <c r="BA92" s="89">
        <v>50.589010043519131</v>
      </c>
    </row>
    <row r="93" spans="2:53" ht="12" customHeight="1" x14ac:dyDescent="0.25">
      <c r="B93" s="73" t="s">
        <v>585</v>
      </c>
      <c r="C93" s="89">
        <v>167.57043660641935</v>
      </c>
      <c r="D93" s="89">
        <v>161.09174330042163</v>
      </c>
      <c r="E93" s="89">
        <v>169.59677313915824</v>
      </c>
      <c r="F93" s="89">
        <v>182.19552710654924</v>
      </c>
      <c r="G93" s="89">
        <v>197.34874694018998</v>
      </c>
      <c r="H93" s="89">
        <v>189.24316361073511</v>
      </c>
      <c r="I93" s="89">
        <v>171.77473361347285</v>
      </c>
      <c r="J93" s="89">
        <v>177.96067828592635</v>
      </c>
      <c r="K93" s="89">
        <v>190.21914477241759</v>
      </c>
      <c r="L93" s="89">
        <v>214.42100669935468</v>
      </c>
      <c r="M93" s="89">
        <v>225.22518033834794</v>
      </c>
      <c r="N93" s="89">
        <v>227.1822727370957</v>
      </c>
      <c r="O93" s="89">
        <v>239.62077548629216</v>
      </c>
      <c r="P93" s="89">
        <v>252.42997872297983</v>
      </c>
      <c r="Q93" s="89">
        <v>256.59588472517936</v>
      </c>
      <c r="R93" s="89">
        <v>250.26738599123379</v>
      </c>
      <c r="S93" s="89">
        <v>253.94646534219743</v>
      </c>
      <c r="T93" s="89">
        <v>254.2595373915413</v>
      </c>
      <c r="U93" s="89">
        <v>251.59566512120321</v>
      </c>
      <c r="V93" s="89">
        <v>248.31305467628368</v>
      </c>
      <c r="W93" s="89">
        <v>247.10240175132091</v>
      </c>
      <c r="X93" s="89">
        <v>242.55939756426423</v>
      </c>
      <c r="Y93" s="89">
        <v>241.86140117746757</v>
      </c>
      <c r="Z93" s="89">
        <v>240.67965035767477</v>
      </c>
      <c r="AA93" s="89">
        <v>238.72432445987633</v>
      </c>
      <c r="AB93" s="89">
        <v>236.97207772295062</v>
      </c>
      <c r="AC93" s="89">
        <v>235.40997725520268</v>
      </c>
      <c r="AD93" s="89">
        <v>233.40803781146681</v>
      </c>
      <c r="AE93" s="89">
        <v>232.34504704615995</v>
      </c>
      <c r="AF93" s="89">
        <v>230.85443695264476</v>
      </c>
      <c r="AG93" s="89">
        <v>229.72251787107015</v>
      </c>
      <c r="AH93" s="89">
        <v>227.6566423937067</v>
      </c>
      <c r="AI93" s="89">
        <v>226.73777949691751</v>
      </c>
      <c r="AJ93" s="89">
        <v>225.61862042146572</v>
      </c>
      <c r="AK93" s="89">
        <v>223.8728574659246</v>
      </c>
      <c r="AL93" s="89">
        <v>222.11178810388935</v>
      </c>
      <c r="AM93" s="89">
        <v>221.11827499393408</v>
      </c>
      <c r="AN93" s="89">
        <v>219.80660402107475</v>
      </c>
      <c r="AO93" s="89">
        <v>219.00319534707214</v>
      </c>
      <c r="AP93" s="89">
        <v>218.08770860212462</v>
      </c>
      <c r="AQ93" s="89">
        <v>217.25990145533024</v>
      </c>
      <c r="AR93" s="89">
        <v>213.74111477355413</v>
      </c>
      <c r="AS93" s="89">
        <v>212.68784029789424</v>
      </c>
      <c r="AT93" s="89">
        <v>211.17890013234805</v>
      </c>
      <c r="AU93" s="89">
        <v>209.26190598086382</v>
      </c>
      <c r="AV93" s="89">
        <v>207.38505261438095</v>
      </c>
      <c r="AW93" s="89">
        <v>205.59772499854017</v>
      </c>
      <c r="AX93" s="89">
        <v>203.31090228494264</v>
      </c>
      <c r="AY93" s="89">
        <v>201.93392395158165</v>
      </c>
      <c r="AZ93" s="89">
        <v>200.1600840793383</v>
      </c>
      <c r="BA93" s="89">
        <v>198.85882088076687</v>
      </c>
    </row>
    <row r="94" spans="2:53" ht="12" customHeight="1" x14ac:dyDescent="0.25">
      <c r="B94" s="78" t="s">
        <v>586</v>
      </c>
      <c r="C94" s="90">
        <v>218.89433569512335</v>
      </c>
      <c r="D94" s="90">
        <v>219.8300105982278</v>
      </c>
      <c r="E94" s="90">
        <v>217.30676664844066</v>
      </c>
      <c r="F94" s="90">
        <v>206.56937923305654</v>
      </c>
      <c r="G94" s="90">
        <v>204.56369205297929</v>
      </c>
      <c r="H94" s="90">
        <v>206.26848845265272</v>
      </c>
      <c r="I94" s="90">
        <v>192.32953020182813</v>
      </c>
      <c r="J94" s="90">
        <v>189.07048221841634</v>
      </c>
      <c r="K94" s="90">
        <v>190.00824948992624</v>
      </c>
      <c r="L94" s="90">
        <v>182.71600191280606</v>
      </c>
      <c r="M94" s="90">
        <v>193.08243707901681</v>
      </c>
      <c r="N94" s="90">
        <v>169.39985097188162</v>
      </c>
      <c r="O94" s="90">
        <v>170.1391988366874</v>
      </c>
      <c r="P94" s="90">
        <v>165.33908857085098</v>
      </c>
      <c r="Q94" s="90">
        <v>159.12649938630005</v>
      </c>
      <c r="R94" s="90">
        <v>155.2952341515801</v>
      </c>
      <c r="S94" s="90">
        <v>153.81088230856506</v>
      </c>
      <c r="T94" s="90">
        <v>152.75696263311494</v>
      </c>
      <c r="U94" s="90">
        <v>150.29784944211906</v>
      </c>
      <c r="V94" s="90">
        <v>147.17045752271667</v>
      </c>
      <c r="W94" s="90">
        <v>146.4239519136423</v>
      </c>
      <c r="X94" s="90">
        <v>144.68350476109842</v>
      </c>
      <c r="Y94" s="90">
        <v>143.98504105229324</v>
      </c>
      <c r="Z94" s="90">
        <v>142.77900372048498</v>
      </c>
      <c r="AA94" s="90">
        <v>141.6004510558414</v>
      </c>
      <c r="AB94" s="90">
        <v>140.25846934327174</v>
      </c>
      <c r="AC94" s="90">
        <v>139.08977534472419</v>
      </c>
      <c r="AD94" s="90">
        <v>138.10472891796167</v>
      </c>
      <c r="AE94" s="90">
        <v>136.9721077284548</v>
      </c>
      <c r="AF94" s="90">
        <v>135.91488876272282</v>
      </c>
      <c r="AG94" s="90">
        <v>134.91299608674564</v>
      </c>
      <c r="AH94" s="90">
        <v>133.97377142635034</v>
      </c>
      <c r="AI94" s="90">
        <v>132.93051477344812</v>
      </c>
      <c r="AJ94" s="90">
        <v>131.84315817080892</v>
      </c>
      <c r="AK94" s="90">
        <v>130.91660134758433</v>
      </c>
      <c r="AL94" s="90">
        <v>129.63741938225033</v>
      </c>
      <c r="AM94" s="90">
        <v>129.05984887582559</v>
      </c>
      <c r="AN94" s="90">
        <v>128.32407108637298</v>
      </c>
      <c r="AO94" s="90">
        <v>127.64306825571798</v>
      </c>
      <c r="AP94" s="90">
        <v>126.94276725073655</v>
      </c>
      <c r="AQ94" s="90">
        <v>126.18150563198226</v>
      </c>
      <c r="AR94" s="90">
        <v>125.57861806586375</v>
      </c>
      <c r="AS94" s="90">
        <v>124.93289000688168</v>
      </c>
      <c r="AT94" s="90">
        <v>123.01915271286538</v>
      </c>
      <c r="AU94" s="90">
        <v>121.36790297794546</v>
      </c>
      <c r="AV94" s="90">
        <v>120.16521192520014</v>
      </c>
      <c r="AW94" s="90">
        <v>118.70315686319856</v>
      </c>
      <c r="AX94" s="90">
        <v>117.22333874183151</v>
      </c>
      <c r="AY94" s="90">
        <v>115.52633042313984</v>
      </c>
      <c r="AZ94" s="90">
        <v>114.24691697232674</v>
      </c>
      <c r="BA94" s="90">
        <v>112.76202215366837</v>
      </c>
    </row>
    <row r="95" spans="2:53" ht="12" customHeight="1" x14ac:dyDescent="0.25"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</row>
    <row r="96" spans="2:53" ht="12" customHeight="1" x14ac:dyDescent="0.25">
      <c r="B96" s="61" t="s">
        <v>632</v>
      </c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</row>
    <row r="97" spans="2:53" ht="12" customHeight="1" x14ac:dyDescent="0.25">
      <c r="B97" s="75" t="s">
        <v>633</v>
      </c>
      <c r="C97" s="91">
        <v>937123.20480856718</v>
      </c>
      <c r="D97" s="91">
        <v>915967.40751428634</v>
      </c>
      <c r="E97" s="91">
        <v>895585.53135561221</v>
      </c>
      <c r="F97" s="91">
        <v>917183.98328593443</v>
      </c>
      <c r="G97" s="91">
        <v>913277.58215702279</v>
      </c>
      <c r="H97" s="91">
        <v>894350.27842150233</v>
      </c>
      <c r="I97" s="91">
        <v>879721.20283796405</v>
      </c>
      <c r="J97" s="91">
        <v>894559.19747643662</v>
      </c>
      <c r="K97" s="91">
        <v>846328.97335586511</v>
      </c>
      <c r="L97" s="91">
        <v>684769.71261636016</v>
      </c>
      <c r="M97" s="91">
        <v>743507.89137078938</v>
      </c>
      <c r="N97" s="91">
        <v>727451.02716931608</v>
      </c>
      <c r="O97" s="91">
        <v>697442.65826737229</v>
      </c>
      <c r="P97" s="91">
        <v>690557.75204009051</v>
      </c>
      <c r="Q97" s="91">
        <v>688469.81668163475</v>
      </c>
      <c r="R97" s="91">
        <v>688699.48064118228</v>
      </c>
      <c r="S97" s="91">
        <v>688130.07122387178</v>
      </c>
      <c r="T97" s="91">
        <v>696788.61150344124</v>
      </c>
      <c r="U97" s="91">
        <v>683820.25759720744</v>
      </c>
      <c r="V97" s="91">
        <v>678431.34321741259</v>
      </c>
      <c r="W97" s="91">
        <v>674508.82823000406</v>
      </c>
      <c r="X97" s="91">
        <v>675408.31587678753</v>
      </c>
      <c r="Y97" s="91">
        <v>674412.47258480953</v>
      </c>
      <c r="Z97" s="91">
        <v>666273.16391768842</v>
      </c>
      <c r="AA97" s="91">
        <v>663095.07495396375</v>
      </c>
      <c r="AB97" s="91">
        <v>663132.19449197128</v>
      </c>
      <c r="AC97" s="91">
        <v>665671.74412721652</v>
      </c>
      <c r="AD97" s="91">
        <v>666872.08173878049</v>
      </c>
      <c r="AE97" s="91">
        <v>668327.51190330926</v>
      </c>
      <c r="AF97" s="91">
        <v>669096.06095035293</v>
      </c>
      <c r="AG97" s="91">
        <v>665543.8276545062</v>
      </c>
      <c r="AH97" s="91">
        <v>664735.56791080849</v>
      </c>
      <c r="AI97" s="91">
        <v>659468.09075175226</v>
      </c>
      <c r="AJ97" s="91">
        <v>650005.17172452027</v>
      </c>
      <c r="AK97" s="91">
        <v>638255.6395273438</v>
      </c>
      <c r="AL97" s="91">
        <v>624700.83326515858</v>
      </c>
      <c r="AM97" s="91">
        <v>620233.86385863018</v>
      </c>
      <c r="AN97" s="91">
        <v>604282.80697334697</v>
      </c>
      <c r="AO97" s="91">
        <v>587087.81160952046</v>
      </c>
      <c r="AP97" s="91">
        <v>571952.40870529122</v>
      </c>
      <c r="AQ97" s="91">
        <v>555093.35304663761</v>
      </c>
      <c r="AR97" s="91">
        <v>544739.00050694193</v>
      </c>
      <c r="AS97" s="91">
        <v>531075.13132937555</v>
      </c>
      <c r="AT97" s="91">
        <v>514937.57791370212</v>
      </c>
      <c r="AU97" s="91">
        <v>498042.93667735462</v>
      </c>
      <c r="AV97" s="91">
        <v>492094.99167935649</v>
      </c>
      <c r="AW97" s="91">
        <v>481705.73527349648</v>
      </c>
      <c r="AX97" s="91">
        <v>454293.25416749518</v>
      </c>
      <c r="AY97" s="91">
        <v>446998.98273639817</v>
      </c>
      <c r="AZ97" s="91">
        <v>426200.92881578824</v>
      </c>
      <c r="BA97" s="91">
        <v>408569.66922924574</v>
      </c>
    </row>
    <row r="98" spans="2:53" ht="12" customHeight="1" x14ac:dyDescent="0.25">
      <c r="B98" s="77" t="s">
        <v>576</v>
      </c>
      <c r="C98" s="88">
        <v>272820.17570023658</v>
      </c>
      <c r="D98" s="88">
        <v>256979.94730032622</v>
      </c>
      <c r="E98" s="88">
        <v>248499.97016434293</v>
      </c>
      <c r="F98" s="88">
        <v>260437.77525665643</v>
      </c>
      <c r="G98" s="88">
        <v>265381.51004220691</v>
      </c>
      <c r="H98" s="88">
        <v>258609.01628993941</v>
      </c>
      <c r="I98" s="88">
        <v>261297.74574286063</v>
      </c>
      <c r="J98" s="88">
        <v>260554.37688262723</v>
      </c>
      <c r="K98" s="88">
        <v>241314.35568418552</v>
      </c>
      <c r="L98" s="88">
        <v>173064.29101275542</v>
      </c>
      <c r="M98" s="88">
        <v>212982.05812414864</v>
      </c>
      <c r="N98" s="88">
        <v>206269.74219980909</v>
      </c>
      <c r="O98" s="88">
        <v>193435.93853523029</v>
      </c>
      <c r="P98" s="88">
        <v>195920.46741011881</v>
      </c>
      <c r="Q98" s="88">
        <v>199134.11645739042</v>
      </c>
      <c r="R98" s="88">
        <v>202131.44314393989</v>
      </c>
      <c r="S98" s="88">
        <v>196505.79924758902</v>
      </c>
      <c r="T98" s="88">
        <v>198974.76432510815</v>
      </c>
      <c r="U98" s="88">
        <v>188527.07766982776</v>
      </c>
      <c r="V98" s="88">
        <v>186433.26031833878</v>
      </c>
      <c r="W98" s="88">
        <v>183218.23500520631</v>
      </c>
      <c r="X98" s="88">
        <v>182675.55276196593</v>
      </c>
      <c r="Y98" s="88">
        <v>181308.43589706603</v>
      </c>
      <c r="Z98" s="88">
        <v>177390.30175463163</v>
      </c>
      <c r="AA98" s="88">
        <v>176290.64922825713</v>
      </c>
      <c r="AB98" s="88">
        <v>176116.78313429121</v>
      </c>
      <c r="AC98" s="88">
        <v>176741.46991506411</v>
      </c>
      <c r="AD98" s="88">
        <v>177494.10759977149</v>
      </c>
      <c r="AE98" s="88">
        <v>178150.96452954947</v>
      </c>
      <c r="AF98" s="88">
        <v>178037.22973448515</v>
      </c>
      <c r="AG98" s="88">
        <v>176708.80050076733</v>
      </c>
      <c r="AH98" s="88">
        <v>176098.31209235097</v>
      </c>
      <c r="AI98" s="88">
        <v>174619.7562018254</v>
      </c>
      <c r="AJ98" s="88">
        <v>171757.38397327648</v>
      </c>
      <c r="AK98" s="88">
        <v>168444.33371910427</v>
      </c>
      <c r="AL98" s="88">
        <v>165373.68726757407</v>
      </c>
      <c r="AM98" s="88">
        <v>163650.41479650137</v>
      </c>
      <c r="AN98" s="88">
        <v>160896.22865036831</v>
      </c>
      <c r="AO98" s="88">
        <v>156997.42116075935</v>
      </c>
      <c r="AP98" s="88">
        <v>154000.08042528448</v>
      </c>
      <c r="AQ98" s="88">
        <v>150878.44964855831</v>
      </c>
      <c r="AR98" s="88">
        <v>149056.67783440478</v>
      </c>
      <c r="AS98" s="88">
        <v>146670.44255344308</v>
      </c>
      <c r="AT98" s="88">
        <v>143989.90679622378</v>
      </c>
      <c r="AU98" s="88">
        <v>140279.26939194067</v>
      </c>
      <c r="AV98" s="88">
        <v>138145.22144344772</v>
      </c>
      <c r="AW98" s="88">
        <v>135505.92400572915</v>
      </c>
      <c r="AX98" s="88">
        <v>130229.10847535591</v>
      </c>
      <c r="AY98" s="88">
        <v>127078.6936705859</v>
      </c>
      <c r="AZ98" s="88">
        <v>119897.1217622445</v>
      </c>
      <c r="BA98" s="88">
        <v>115004.6135680383</v>
      </c>
    </row>
    <row r="99" spans="2:53" ht="12" customHeight="1" x14ac:dyDescent="0.25">
      <c r="B99" s="73" t="s">
        <v>577</v>
      </c>
      <c r="C99" s="89">
        <v>23415.558894059206</v>
      </c>
      <c r="D99" s="89">
        <v>22834.960214097675</v>
      </c>
      <c r="E99" s="89">
        <v>22957.284885777641</v>
      </c>
      <c r="F99" s="89">
        <v>21892.192573394655</v>
      </c>
      <c r="G99" s="89">
        <v>21563.71170398124</v>
      </c>
      <c r="H99" s="89">
        <v>21195.540879741326</v>
      </c>
      <c r="I99" s="89">
        <v>20385.362855527848</v>
      </c>
      <c r="J99" s="89">
        <v>19833.687463108407</v>
      </c>
      <c r="K99" s="89">
        <v>19203.529161561943</v>
      </c>
      <c r="L99" s="89">
        <v>15235.683581722293</v>
      </c>
      <c r="M99" s="89">
        <v>16470.243926924988</v>
      </c>
      <c r="N99" s="89">
        <v>17645.339955003197</v>
      </c>
      <c r="O99" s="89">
        <v>16152.182778848564</v>
      </c>
      <c r="P99" s="89">
        <v>16059.2253008758</v>
      </c>
      <c r="Q99" s="89">
        <v>15577.820471242183</v>
      </c>
      <c r="R99" s="89">
        <v>15958.454843955416</v>
      </c>
      <c r="S99" s="89">
        <v>16152.379121397569</v>
      </c>
      <c r="T99" s="89">
        <v>16701.00259449405</v>
      </c>
      <c r="U99" s="89">
        <v>16491.739515521254</v>
      </c>
      <c r="V99" s="89">
        <v>16263.1215346799</v>
      </c>
      <c r="W99" s="89">
        <v>16134.485171186403</v>
      </c>
      <c r="X99" s="89">
        <v>16153.250647046343</v>
      </c>
      <c r="Y99" s="89">
        <v>16152.395491213649</v>
      </c>
      <c r="Z99" s="89">
        <v>16112.292443297865</v>
      </c>
      <c r="AA99" s="89">
        <v>16056.984545833278</v>
      </c>
      <c r="AB99" s="89">
        <v>16066.431560341767</v>
      </c>
      <c r="AC99" s="89">
        <v>16087.882171517185</v>
      </c>
      <c r="AD99" s="89">
        <v>16125.043297070139</v>
      </c>
      <c r="AE99" s="89">
        <v>16151.571100506171</v>
      </c>
      <c r="AF99" s="89">
        <v>16112.828957562488</v>
      </c>
      <c r="AG99" s="89">
        <v>16076.060262759645</v>
      </c>
      <c r="AH99" s="89">
        <v>16086.762210249826</v>
      </c>
      <c r="AI99" s="89">
        <v>15991.994454822483</v>
      </c>
      <c r="AJ99" s="89">
        <v>15872.562459123841</v>
      </c>
      <c r="AK99" s="89">
        <v>15588.14216485571</v>
      </c>
      <c r="AL99" s="89">
        <v>15247.900311540452</v>
      </c>
      <c r="AM99" s="89">
        <v>15065.343804639702</v>
      </c>
      <c r="AN99" s="89">
        <v>14591.608149671134</v>
      </c>
      <c r="AO99" s="89">
        <v>14046.258010380094</v>
      </c>
      <c r="AP99" s="89">
        <v>13628.321528618648</v>
      </c>
      <c r="AQ99" s="89">
        <v>13169.303897163631</v>
      </c>
      <c r="AR99" s="89">
        <v>12948.704561760409</v>
      </c>
      <c r="AS99" s="89">
        <v>12576.088138323186</v>
      </c>
      <c r="AT99" s="89">
        <v>12281.300708041268</v>
      </c>
      <c r="AU99" s="89">
        <v>11712.049151250791</v>
      </c>
      <c r="AV99" s="89">
        <v>11475.897738162443</v>
      </c>
      <c r="AW99" s="89">
        <v>11079.26583942399</v>
      </c>
      <c r="AX99" s="89">
        <v>10207.196068992609</v>
      </c>
      <c r="AY99" s="89">
        <v>10063.67525356278</v>
      </c>
      <c r="AZ99" s="89">
        <v>9521.4958428142709</v>
      </c>
      <c r="BA99" s="89">
        <v>9003.0510040330646</v>
      </c>
    </row>
    <row r="100" spans="2:53" ht="12" customHeight="1" x14ac:dyDescent="0.25">
      <c r="B100" s="73" t="s">
        <v>578</v>
      </c>
      <c r="C100" s="89">
        <v>147621.60014402322</v>
      </c>
      <c r="D100" s="89">
        <v>147633.26733428374</v>
      </c>
      <c r="E100" s="89">
        <v>144675.17375091204</v>
      </c>
      <c r="F100" s="89">
        <v>152561.43318072561</v>
      </c>
      <c r="G100" s="89">
        <v>147031.34396851383</v>
      </c>
      <c r="H100" s="89">
        <v>146194.24016127599</v>
      </c>
      <c r="I100" s="89">
        <v>138358.17598017538</v>
      </c>
      <c r="J100" s="89">
        <v>144960.4709546536</v>
      </c>
      <c r="K100" s="89">
        <v>138808.63984346823</v>
      </c>
      <c r="L100" s="89">
        <v>121052.71478992865</v>
      </c>
      <c r="M100" s="89">
        <v>127171.71588221463</v>
      </c>
      <c r="N100" s="89">
        <v>129103.64480079357</v>
      </c>
      <c r="O100" s="89">
        <v>127602.49669397379</v>
      </c>
      <c r="P100" s="89">
        <v>128214.0530074448</v>
      </c>
      <c r="Q100" s="89">
        <v>126490.17303927759</v>
      </c>
      <c r="R100" s="89">
        <v>124851.98805564224</v>
      </c>
      <c r="S100" s="89">
        <v>124258.38494901464</v>
      </c>
      <c r="T100" s="89">
        <v>127328.95886393916</v>
      </c>
      <c r="U100" s="89">
        <v>126859.91144802578</v>
      </c>
      <c r="V100" s="89">
        <v>126722.20404484168</v>
      </c>
      <c r="W100" s="89">
        <v>127328.1284432024</v>
      </c>
      <c r="X100" s="89">
        <v>127607.30281218069</v>
      </c>
      <c r="Y100" s="89">
        <v>126830.47610268541</v>
      </c>
      <c r="Z100" s="89">
        <v>124960.4269228373</v>
      </c>
      <c r="AA100" s="89">
        <v>124111.59069943325</v>
      </c>
      <c r="AB100" s="89">
        <v>124087.6129621763</v>
      </c>
      <c r="AC100" s="89">
        <v>124049.26292070643</v>
      </c>
      <c r="AD100" s="89">
        <v>123071.5763991767</v>
      </c>
      <c r="AE100" s="89">
        <v>123011.46252401284</v>
      </c>
      <c r="AF100" s="89">
        <v>123176.91394423941</v>
      </c>
      <c r="AG100" s="89">
        <v>121586.52147577309</v>
      </c>
      <c r="AH100" s="89">
        <v>121370.66552661631</v>
      </c>
      <c r="AI100" s="89">
        <v>119494.87388664712</v>
      </c>
      <c r="AJ100" s="89">
        <v>116823.19573645954</v>
      </c>
      <c r="AK100" s="89">
        <v>114236.22451931765</v>
      </c>
      <c r="AL100" s="89">
        <v>110403.53730162897</v>
      </c>
      <c r="AM100" s="89">
        <v>109774.95740721648</v>
      </c>
      <c r="AN100" s="89">
        <v>105152.59047654546</v>
      </c>
      <c r="AO100" s="89">
        <v>100201.49792985954</v>
      </c>
      <c r="AP100" s="89">
        <v>96038.844749125725</v>
      </c>
      <c r="AQ100" s="89">
        <v>91590.578062704153</v>
      </c>
      <c r="AR100" s="89">
        <v>88512.625013453173</v>
      </c>
      <c r="AS100" s="89">
        <v>84671.272030817549</v>
      </c>
      <c r="AT100" s="89">
        <v>79743.227949912485</v>
      </c>
      <c r="AU100" s="89">
        <v>75123.635970649208</v>
      </c>
      <c r="AV100" s="89">
        <v>73732.358413618902</v>
      </c>
      <c r="AW100" s="89">
        <v>70382.897518352518</v>
      </c>
      <c r="AX100" s="89">
        <v>62940.109828353838</v>
      </c>
      <c r="AY100" s="89">
        <v>60903.2231199913</v>
      </c>
      <c r="AZ100" s="89">
        <v>56438.889528714506</v>
      </c>
      <c r="BA100" s="89">
        <v>52131.342626700265</v>
      </c>
    </row>
    <row r="101" spans="2:53" ht="12" customHeight="1" x14ac:dyDescent="0.25">
      <c r="B101" s="73" t="s">
        <v>579</v>
      </c>
      <c r="C101" s="89">
        <v>256275.55930415337</v>
      </c>
      <c r="D101" s="89">
        <v>252625.48379375631</v>
      </c>
      <c r="E101" s="89">
        <v>248925.97813927682</v>
      </c>
      <c r="F101" s="89">
        <v>254277.5412707802</v>
      </c>
      <c r="G101" s="89">
        <v>261875.4348662812</v>
      </c>
      <c r="H101" s="89">
        <v>262198.21386441326</v>
      </c>
      <c r="I101" s="89">
        <v>262530.41422545322</v>
      </c>
      <c r="J101" s="89">
        <v>272736.38189473323</v>
      </c>
      <c r="K101" s="89">
        <v>262252.23146546463</v>
      </c>
      <c r="L101" s="89">
        <v>210991.05234571666</v>
      </c>
      <c r="M101" s="89">
        <v>214868.14846052905</v>
      </c>
      <c r="N101" s="89">
        <v>215987.48430846879</v>
      </c>
      <c r="O101" s="89">
        <v>202814.66866766426</v>
      </c>
      <c r="P101" s="89">
        <v>193906.85045195874</v>
      </c>
      <c r="Q101" s="89">
        <v>196089.75693725207</v>
      </c>
      <c r="R101" s="89">
        <v>195253.40447415828</v>
      </c>
      <c r="S101" s="89">
        <v>197458.15144705042</v>
      </c>
      <c r="T101" s="89">
        <v>197442.1953177359</v>
      </c>
      <c r="U101" s="89">
        <v>195526.5720874535</v>
      </c>
      <c r="V101" s="89">
        <v>193917.32870875119</v>
      </c>
      <c r="W101" s="89">
        <v>193143.11275814159</v>
      </c>
      <c r="X101" s="89">
        <v>193773.73713563185</v>
      </c>
      <c r="Y101" s="89">
        <v>194540.67661009499</v>
      </c>
      <c r="Z101" s="89">
        <v>193077.66237087373</v>
      </c>
      <c r="AA101" s="89">
        <v>193101.28539231102</v>
      </c>
      <c r="AB101" s="89">
        <v>193426.206041356</v>
      </c>
      <c r="AC101" s="89">
        <v>195418.97480887416</v>
      </c>
      <c r="AD101" s="89">
        <v>196838.59505595863</v>
      </c>
      <c r="AE101" s="89">
        <v>198187.48685286607</v>
      </c>
      <c r="AF101" s="89">
        <v>199320.72641016397</v>
      </c>
      <c r="AG101" s="89">
        <v>199035.43903649261</v>
      </c>
      <c r="AH101" s="89">
        <v>199405.88377072493</v>
      </c>
      <c r="AI101" s="89">
        <v>198611.01269280681</v>
      </c>
      <c r="AJ101" s="89">
        <v>196282.12348176332</v>
      </c>
      <c r="AK101" s="89">
        <v>191989.40201152361</v>
      </c>
      <c r="AL101" s="89">
        <v>187394.84289279813</v>
      </c>
      <c r="AM101" s="89">
        <v>185445.39059159899</v>
      </c>
      <c r="AN101" s="89">
        <v>178423.56438010494</v>
      </c>
      <c r="AO101" s="89">
        <v>170680.57558118206</v>
      </c>
      <c r="AP101" s="89">
        <v>163107.6087753381</v>
      </c>
      <c r="AQ101" s="89">
        <v>154737.84558179148</v>
      </c>
      <c r="AR101" s="89">
        <v>149202.47632493966</v>
      </c>
      <c r="AS101" s="89">
        <v>142293.63805394905</v>
      </c>
      <c r="AT101" s="89">
        <v>135006.06221354334</v>
      </c>
      <c r="AU101" s="89">
        <v>128509.60527029137</v>
      </c>
      <c r="AV101" s="89">
        <v>127112.25236425732</v>
      </c>
      <c r="AW101" s="89">
        <v>123470.12448607257</v>
      </c>
      <c r="AX101" s="89">
        <v>110423.04831494497</v>
      </c>
      <c r="AY101" s="89">
        <v>109167.54752335662</v>
      </c>
      <c r="AZ101" s="89">
        <v>101411.89251715239</v>
      </c>
      <c r="BA101" s="89">
        <v>94351.899795523539</v>
      </c>
    </row>
    <row r="102" spans="2:53" ht="12" customHeight="1" x14ac:dyDescent="0.25">
      <c r="B102" s="73" t="s">
        <v>580</v>
      </c>
      <c r="C102" s="89">
        <v>36935.601182965365</v>
      </c>
      <c r="D102" s="89">
        <v>35360.450298134754</v>
      </c>
      <c r="E102" s="89">
        <v>35349.656495995368</v>
      </c>
      <c r="F102" s="89">
        <v>36789.387712840617</v>
      </c>
      <c r="G102" s="89">
        <v>32654.938852870881</v>
      </c>
      <c r="H102" s="89">
        <v>33574.785570019259</v>
      </c>
      <c r="I102" s="89">
        <v>32674.985780608011</v>
      </c>
      <c r="J102" s="89">
        <v>32014.535838334054</v>
      </c>
      <c r="K102" s="89">
        <v>28665.61656166134</v>
      </c>
      <c r="L102" s="89">
        <v>26456.541810953393</v>
      </c>
      <c r="M102" s="89">
        <v>26981.332066466974</v>
      </c>
      <c r="N102" s="89">
        <v>24216.722906471408</v>
      </c>
      <c r="O102" s="89">
        <v>24342.000399586104</v>
      </c>
      <c r="P102" s="89">
        <v>25339.449502880499</v>
      </c>
      <c r="Q102" s="89">
        <v>24170.778591011727</v>
      </c>
      <c r="R102" s="89">
        <v>23534.127584006816</v>
      </c>
      <c r="S102" s="89">
        <v>23810.12384298036</v>
      </c>
      <c r="T102" s="89">
        <v>24411.215456210524</v>
      </c>
      <c r="U102" s="89">
        <v>24183.121194912666</v>
      </c>
      <c r="V102" s="89">
        <v>23845.702736759242</v>
      </c>
      <c r="W102" s="89">
        <v>23684.66416426616</v>
      </c>
      <c r="X102" s="89">
        <v>23610.283387001011</v>
      </c>
      <c r="Y102" s="89">
        <v>23214.517558726038</v>
      </c>
      <c r="Z102" s="89">
        <v>22924.518752349755</v>
      </c>
      <c r="AA102" s="89">
        <v>22634.440025760432</v>
      </c>
      <c r="AB102" s="89">
        <v>22430.894142522266</v>
      </c>
      <c r="AC102" s="89">
        <v>22293.668145736789</v>
      </c>
      <c r="AD102" s="89">
        <v>22168.13901097887</v>
      </c>
      <c r="AE102" s="89">
        <v>22038.669350029253</v>
      </c>
      <c r="AF102" s="89">
        <v>21798.213253257582</v>
      </c>
      <c r="AG102" s="89">
        <v>21537.343002622547</v>
      </c>
      <c r="AH102" s="89">
        <v>21295.180615300229</v>
      </c>
      <c r="AI102" s="89">
        <v>20931.39350430802</v>
      </c>
      <c r="AJ102" s="89">
        <v>20389.541598936357</v>
      </c>
      <c r="AK102" s="89">
        <v>19492.991940110376</v>
      </c>
      <c r="AL102" s="89">
        <v>18739.387789852426</v>
      </c>
      <c r="AM102" s="89">
        <v>18238.385429323171</v>
      </c>
      <c r="AN102" s="89">
        <v>17282.935637826402</v>
      </c>
      <c r="AO102" s="89">
        <v>17133.643204108546</v>
      </c>
      <c r="AP102" s="89">
        <v>17024.533633709798</v>
      </c>
      <c r="AQ102" s="89">
        <v>16505.092253869083</v>
      </c>
      <c r="AR102" s="89">
        <v>16392.942803798498</v>
      </c>
      <c r="AS102" s="89">
        <v>15985.876789874475</v>
      </c>
      <c r="AT102" s="89">
        <v>15815.430638113145</v>
      </c>
      <c r="AU102" s="89">
        <v>15241.40642098581</v>
      </c>
      <c r="AV102" s="89">
        <v>14853.998644770321</v>
      </c>
      <c r="AW102" s="89">
        <v>14812.05464040249</v>
      </c>
      <c r="AX102" s="89">
        <v>14392.910164344421</v>
      </c>
      <c r="AY102" s="89">
        <v>14058.360166266026</v>
      </c>
      <c r="AZ102" s="89">
        <v>13421.384956965128</v>
      </c>
      <c r="BA102" s="89">
        <v>12794.951126479993</v>
      </c>
    </row>
    <row r="103" spans="2:53" ht="12" customHeight="1" x14ac:dyDescent="0.25">
      <c r="B103" s="73" t="s">
        <v>581</v>
      </c>
      <c r="C103" s="89">
        <v>56822.694817799122</v>
      </c>
      <c r="D103" s="89">
        <v>58136.58274272205</v>
      </c>
      <c r="E103" s="89">
        <v>59472.445678906894</v>
      </c>
      <c r="F103" s="89">
        <v>58908.113826623099</v>
      </c>
      <c r="G103" s="89">
        <v>57222.76349235433</v>
      </c>
      <c r="H103" s="89">
        <v>52768.673914169602</v>
      </c>
      <c r="I103" s="89">
        <v>49322.895790146526</v>
      </c>
      <c r="J103" s="89">
        <v>48771.928808517259</v>
      </c>
      <c r="K103" s="89">
        <v>46261.417014477302</v>
      </c>
      <c r="L103" s="89">
        <v>42992.906785074025</v>
      </c>
      <c r="M103" s="89">
        <v>44472.772353052475</v>
      </c>
      <c r="N103" s="89">
        <v>42212.97489571866</v>
      </c>
      <c r="O103" s="89">
        <v>43330.231829530167</v>
      </c>
      <c r="P103" s="89">
        <v>42871.837141729113</v>
      </c>
      <c r="Q103" s="89">
        <v>42399.31778234728</v>
      </c>
      <c r="R103" s="89">
        <v>43312.271016905215</v>
      </c>
      <c r="S103" s="89">
        <v>44660.691395103982</v>
      </c>
      <c r="T103" s="89">
        <v>45259.053271620658</v>
      </c>
      <c r="U103" s="89">
        <v>45467.814687583486</v>
      </c>
      <c r="V103" s="89">
        <v>45213.664031053537</v>
      </c>
      <c r="W103" s="89">
        <v>45280.022904375066</v>
      </c>
      <c r="X103" s="89">
        <v>45666.825652882624</v>
      </c>
      <c r="Y103" s="89">
        <v>45987.298757716482</v>
      </c>
      <c r="Z103" s="89">
        <v>46063.578988618909</v>
      </c>
      <c r="AA103" s="89">
        <v>45963.857470951705</v>
      </c>
      <c r="AB103" s="89">
        <v>45979.390235704886</v>
      </c>
      <c r="AC103" s="89">
        <v>46053.981654064977</v>
      </c>
      <c r="AD103" s="89">
        <v>46173.426104209771</v>
      </c>
      <c r="AE103" s="89">
        <v>46314.535596724993</v>
      </c>
      <c r="AF103" s="89">
        <v>46260.287284496</v>
      </c>
      <c r="AG103" s="89">
        <v>46277.426930445123</v>
      </c>
      <c r="AH103" s="89">
        <v>46161.143218321689</v>
      </c>
      <c r="AI103" s="89">
        <v>45823.203926261151</v>
      </c>
      <c r="AJ103" s="89">
        <v>45458.723760703397</v>
      </c>
      <c r="AK103" s="89">
        <v>45223.046981748201</v>
      </c>
      <c r="AL103" s="89">
        <v>44888.871046491346</v>
      </c>
      <c r="AM103" s="89">
        <v>45133.898528916077</v>
      </c>
      <c r="AN103" s="89">
        <v>44942.38175220901</v>
      </c>
      <c r="AO103" s="89">
        <v>44754.220692054805</v>
      </c>
      <c r="AP103" s="89">
        <v>44624.198068637088</v>
      </c>
      <c r="AQ103" s="89">
        <v>44481.690084384492</v>
      </c>
      <c r="AR103" s="89">
        <v>44721.263443531963</v>
      </c>
      <c r="AS103" s="89">
        <v>44765.58980344241</v>
      </c>
      <c r="AT103" s="89">
        <v>44702.266826110092</v>
      </c>
      <c r="AU103" s="89">
        <v>44468.621803899419</v>
      </c>
      <c r="AV103" s="89">
        <v>44267.312619791868</v>
      </c>
      <c r="AW103" s="89">
        <v>44055.233925287626</v>
      </c>
      <c r="AX103" s="89">
        <v>43888.597329131313</v>
      </c>
      <c r="AY103" s="89">
        <v>43896.516740080857</v>
      </c>
      <c r="AZ103" s="89">
        <v>43735.804406579198</v>
      </c>
      <c r="BA103" s="89">
        <v>43652.946403459988</v>
      </c>
    </row>
    <row r="104" spans="2:53" ht="12" customHeight="1" x14ac:dyDescent="0.25">
      <c r="B104" s="73" t="s">
        <v>582</v>
      </c>
      <c r="C104" s="89">
        <v>11953.148014915274</v>
      </c>
      <c r="D104" s="89">
        <v>12587.543032557212</v>
      </c>
      <c r="E104" s="89">
        <v>11854.199068095095</v>
      </c>
      <c r="F104" s="89">
        <v>12138.834271001797</v>
      </c>
      <c r="G104" s="89">
        <v>11589.649425073403</v>
      </c>
      <c r="H104" s="89">
        <v>10472.312618749414</v>
      </c>
      <c r="I104" s="89">
        <v>10180.73292915877</v>
      </c>
      <c r="J104" s="89">
        <v>9882.3901641954126</v>
      </c>
      <c r="K104" s="89">
        <v>8011.069782597755</v>
      </c>
      <c r="L104" s="89">
        <v>6890.4536486834531</v>
      </c>
      <c r="M104" s="89">
        <v>7611.1722938759558</v>
      </c>
      <c r="N104" s="89">
        <v>7286.2381336247809</v>
      </c>
      <c r="O104" s="89">
        <v>7332.8160449522529</v>
      </c>
      <c r="P104" s="89">
        <v>7936.8343829792066</v>
      </c>
      <c r="Q104" s="89">
        <v>6837.0067759226731</v>
      </c>
      <c r="R104" s="89">
        <v>7110.8946384465453</v>
      </c>
      <c r="S104" s="89">
        <v>7571.6279979764122</v>
      </c>
      <c r="T104" s="89">
        <v>7686.9165268796041</v>
      </c>
      <c r="U104" s="89">
        <v>7764.5045445835176</v>
      </c>
      <c r="V104" s="89">
        <v>7725.2972877414641</v>
      </c>
      <c r="W104" s="89">
        <v>7705.9894970617179</v>
      </c>
      <c r="X104" s="89">
        <v>7764.1890957342994</v>
      </c>
      <c r="Y104" s="89">
        <v>7825.4718035121259</v>
      </c>
      <c r="Z104" s="89">
        <v>7861.0023003050364</v>
      </c>
      <c r="AA104" s="89">
        <v>7898.981579141644</v>
      </c>
      <c r="AB104" s="89">
        <v>7948.8664566159787</v>
      </c>
      <c r="AC104" s="89">
        <v>7999.8932292261889</v>
      </c>
      <c r="AD104" s="89">
        <v>8064.379710062085</v>
      </c>
      <c r="AE104" s="89">
        <v>8123.6601671637281</v>
      </c>
      <c r="AF104" s="89">
        <v>8184.4200456921881</v>
      </c>
      <c r="AG104" s="89">
        <v>8239.6911275996463</v>
      </c>
      <c r="AH104" s="89">
        <v>8301.3740523284741</v>
      </c>
      <c r="AI104" s="89">
        <v>8368.2376163556983</v>
      </c>
      <c r="AJ104" s="89">
        <v>8379.2574014495221</v>
      </c>
      <c r="AK104" s="89">
        <v>8441.452614307098</v>
      </c>
      <c r="AL104" s="89">
        <v>8446.1010204877512</v>
      </c>
      <c r="AM104" s="89">
        <v>8478.5250598187449</v>
      </c>
      <c r="AN104" s="89">
        <v>8502.4962499108296</v>
      </c>
      <c r="AO104" s="89">
        <v>8567.1364424607054</v>
      </c>
      <c r="AP104" s="89">
        <v>8635.5283255749255</v>
      </c>
      <c r="AQ104" s="89">
        <v>8667.1440814810776</v>
      </c>
      <c r="AR104" s="89">
        <v>8636.4101948905427</v>
      </c>
      <c r="AS104" s="89">
        <v>8644.7706138837821</v>
      </c>
      <c r="AT104" s="89">
        <v>8630.913644813214</v>
      </c>
      <c r="AU104" s="89">
        <v>8584.3766897144833</v>
      </c>
      <c r="AV104" s="89">
        <v>8562.3973176230575</v>
      </c>
      <c r="AW104" s="89">
        <v>8606.6441795828487</v>
      </c>
      <c r="AX104" s="89">
        <v>8653.4020189182738</v>
      </c>
      <c r="AY104" s="89">
        <v>8699.2137422566393</v>
      </c>
      <c r="AZ104" s="89">
        <v>8748.7982817302</v>
      </c>
      <c r="BA104" s="89">
        <v>8802.960678593372</v>
      </c>
    </row>
    <row r="105" spans="2:53" ht="12" customHeight="1" x14ac:dyDescent="0.25">
      <c r="B105" s="73" t="s">
        <v>583</v>
      </c>
      <c r="C105" s="89">
        <v>28771.332922243866</v>
      </c>
      <c r="D105" s="89">
        <v>29749.108383643979</v>
      </c>
      <c r="E105" s="89">
        <v>28817.923923871276</v>
      </c>
      <c r="F105" s="89">
        <v>28211.819711807802</v>
      </c>
      <c r="G105" s="89">
        <v>27884.437488482654</v>
      </c>
      <c r="H105" s="89">
        <v>27273.966797606186</v>
      </c>
      <c r="I105" s="89">
        <v>27133.408105466871</v>
      </c>
      <c r="J105" s="89">
        <v>26375.920002741925</v>
      </c>
      <c r="K105" s="89">
        <v>24736.899489609379</v>
      </c>
      <c r="L105" s="89">
        <v>21861.480381567915</v>
      </c>
      <c r="M105" s="89">
        <v>22740.080353659705</v>
      </c>
      <c r="N105" s="89">
        <v>21194.277947545928</v>
      </c>
      <c r="O105" s="89">
        <v>20132.95285244516</v>
      </c>
      <c r="P105" s="89">
        <v>20418.869257625243</v>
      </c>
      <c r="Q105" s="89">
        <v>18402.818774361935</v>
      </c>
      <c r="R105" s="89">
        <v>18816.9190134286</v>
      </c>
      <c r="S105" s="89">
        <v>19126.713324793425</v>
      </c>
      <c r="T105" s="89">
        <v>19469.352573777614</v>
      </c>
      <c r="U105" s="89">
        <v>19356.702629117844</v>
      </c>
      <c r="V105" s="89">
        <v>19051.130881273835</v>
      </c>
      <c r="W105" s="89">
        <v>18910.428595635156</v>
      </c>
      <c r="X105" s="89">
        <v>19010.094151894631</v>
      </c>
      <c r="Y105" s="89">
        <v>19057.73590583347</v>
      </c>
      <c r="Z105" s="89">
        <v>19046.705511629891</v>
      </c>
      <c r="AA105" s="89">
        <v>19027.730504413903</v>
      </c>
      <c r="AB105" s="89">
        <v>19031.60130478393</v>
      </c>
      <c r="AC105" s="89">
        <v>19052.190221018285</v>
      </c>
      <c r="AD105" s="89">
        <v>19081.06888692463</v>
      </c>
      <c r="AE105" s="89">
        <v>19078.926704395108</v>
      </c>
      <c r="AF105" s="89">
        <v>19072.185084911944</v>
      </c>
      <c r="AG105" s="89">
        <v>19065.298757447032</v>
      </c>
      <c r="AH105" s="89">
        <v>19032.95816233681</v>
      </c>
      <c r="AI105" s="89">
        <v>19044.126731597036</v>
      </c>
      <c r="AJ105" s="89">
        <v>18880.277025309308</v>
      </c>
      <c r="AK105" s="89">
        <v>18856.292227133094</v>
      </c>
      <c r="AL105" s="89">
        <v>18836.492377106537</v>
      </c>
      <c r="AM105" s="89">
        <v>18816.807053269727</v>
      </c>
      <c r="AN105" s="89">
        <v>18692.972507480979</v>
      </c>
      <c r="AO105" s="89">
        <v>18674.990140319482</v>
      </c>
      <c r="AP105" s="89">
        <v>18645.78429419524</v>
      </c>
      <c r="AQ105" s="89">
        <v>18638.025418228088</v>
      </c>
      <c r="AR105" s="89">
        <v>18626.076380351529</v>
      </c>
      <c r="AS105" s="89">
        <v>18597.049484107396</v>
      </c>
      <c r="AT105" s="89">
        <v>18552.573986397994</v>
      </c>
      <c r="AU105" s="89">
        <v>18440.517394031445</v>
      </c>
      <c r="AV105" s="89">
        <v>18251.546539921783</v>
      </c>
      <c r="AW105" s="89">
        <v>18270.943327984263</v>
      </c>
      <c r="AX105" s="89">
        <v>18255.884644490914</v>
      </c>
      <c r="AY105" s="89">
        <v>18240.147631810898</v>
      </c>
      <c r="AZ105" s="89">
        <v>18237.31384762617</v>
      </c>
      <c r="BA105" s="89">
        <v>18244.590653880783</v>
      </c>
    </row>
    <row r="106" spans="2:53" ht="12" customHeight="1" x14ac:dyDescent="0.25">
      <c r="B106" s="73" t="s">
        <v>584</v>
      </c>
      <c r="C106" s="89">
        <v>18507.616892785216</v>
      </c>
      <c r="D106" s="89">
        <v>18098.904677612758</v>
      </c>
      <c r="E106" s="89">
        <v>17895.40950249655</v>
      </c>
      <c r="F106" s="89">
        <v>17913.744217188469</v>
      </c>
      <c r="G106" s="89">
        <v>16227.853699387357</v>
      </c>
      <c r="H106" s="89">
        <v>12534.356345897708</v>
      </c>
      <c r="I106" s="89">
        <v>11675.684748686472</v>
      </c>
      <c r="J106" s="89">
        <v>10541.436610094785</v>
      </c>
      <c r="K106" s="89">
        <v>8926.0523720656201</v>
      </c>
      <c r="L106" s="89">
        <v>7584.3555987700438</v>
      </c>
      <c r="M106" s="89">
        <v>7174.7571475791028</v>
      </c>
      <c r="N106" s="89">
        <v>6578.5013458540661</v>
      </c>
      <c r="O106" s="89">
        <v>6498.37679147984</v>
      </c>
      <c r="P106" s="89">
        <v>6266.9108797229128</v>
      </c>
      <c r="Q106" s="89">
        <v>6014.4622501912745</v>
      </c>
      <c r="R106" s="89">
        <v>6085.6085801332938</v>
      </c>
      <c r="S106" s="89">
        <v>6126.0602378565964</v>
      </c>
      <c r="T106" s="89">
        <v>6184.9669074017893</v>
      </c>
      <c r="U106" s="89">
        <v>6077.5223655206864</v>
      </c>
      <c r="V106" s="89">
        <v>5920.1702470770479</v>
      </c>
      <c r="W106" s="89">
        <v>5828.6730675269082</v>
      </c>
      <c r="X106" s="89">
        <v>5812.0424669714703</v>
      </c>
      <c r="Y106" s="89">
        <v>5759.7779629479355</v>
      </c>
      <c r="Z106" s="89">
        <v>5728.1483970364025</v>
      </c>
      <c r="AA106" s="89">
        <v>5695.6543498041028</v>
      </c>
      <c r="AB106" s="89">
        <v>5672.7354147565547</v>
      </c>
      <c r="AC106" s="89">
        <v>5638.0559413087594</v>
      </c>
      <c r="AD106" s="89">
        <v>5588.3203776563332</v>
      </c>
      <c r="AE106" s="89">
        <v>5577.9942517932668</v>
      </c>
      <c r="AF106" s="89">
        <v>5578.0021626286889</v>
      </c>
      <c r="AG106" s="89">
        <v>5548.993628580014</v>
      </c>
      <c r="AH106" s="89">
        <v>5477.3570784024769</v>
      </c>
      <c r="AI106" s="89">
        <v>5433.2560648858889</v>
      </c>
      <c r="AJ106" s="89">
        <v>5363.6382960250376</v>
      </c>
      <c r="AK106" s="89">
        <v>5331.8019592221353</v>
      </c>
      <c r="AL106" s="89">
        <v>5247.6769984223101</v>
      </c>
      <c r="AM106" s="89">
        <v>5249.5835733854055</v>
      </c>
      <c r="AN106" s="89">
        <v>5220.7885331058123</v>
      </c>
      <c r="AO106" s="89">
        <v>5206.1687012833727</v>
      </c>
      <c r="AP106" s="89">
        <v>5191.3957973123606</v>
      </c>
      <c r="AQ106" s="89">
        <v>5175.6521546942949</v>
      </c>
      <c r="AR106" s="89">
        <v>5186.0768934987918</v>
      </c>
      <c r="AS106" s="89">
        <v>5146.8506310643052</v>
      </c>
      <c r="AT106" s="89">
        <v>5134.533825144099</v>
      </c>
      <c r="AU106" s="89">
        <v>5146.4719094725615</v>
      </c>
      <c r="AV106" s="89">
        <v>5156.9418351686654</v>
      </c>
      <c r="AW106" s="89">
        <v>5135.8347899235187</v>
      </c>
      <c r="AX106" s="89">
        <v>5097.6730469500908</v>
      </c>
      <c r="AY106" s="89">
        <v>5099.9809246887035</v>
      </c>
      <c r="AZ106" s="89">
        <v>5113.3303308624763</v>
      </c>
      <c r="BA106" s="89">
        <v>5099.3685911019611</v>
      </c>
    </row>
    <row r="107" spans="2:53" ht="12" customHeight="1" x14ac:dyDescent="0.25">
      <c r="B107" s="73" t="s">
        <v>585</v>
      </c>
      <c r="C107" s="89">
        <v>3866.5767455491005</v>
      </c>
      <c r="D107" s="89">
        <v>3795.8461307542084</v>
      </c>
      <c r="E107" s="89">
        <v>3481.8887093422318</v>
      </c>
      <c r="F107" s="89">
        <v>3665.5906812393246</v>
      </c>
      <c r="G107" s="89">
        <v>4234.6108795304526</v>
      </c>
      <c r="H107" s="89">
        <v>4064.130686840454</v>
      </c>
      <c r="I107" s="89">
        <v>4045.3819998294593</v>
      </c>
      <c r="J107" s="89">
        <v>3534.0442498639436</v>
      </c>
      <c r="K107" s="89">
        <v>3394.8722485469525</v>
      </c>
      <c r="L107" s="89">
        <v>2899.6893756150484</v>
      </c>
      <c r="M107" s="89">
        <v>2975.3863407594072</v>
      </c>
      <c r="N107" s="89">
        <v>2890.2141996098803</v>
      </c>
      <c r="O107" s="89">
        <v>2353.7659460689592</v>
      </c>
      <c r="P107" s="89">
        <v>2239.7766545588975</v>
      </c>
      <c r="Q107" s="89">
        <v>2129.5973503257328</v>
      </c>
      <c r="R107" s="89">
        <v>2165.0292365449013</v>
      </c>
      <c r="S107" s="89">
        <v>2272.4428827100637</v>
      </c>
      <c r="T107" s="89">
        <v>2313.9879501177729</v>
      </c>
      <c r="U107" s="89">
        <v>2337.3418214843668</v>
      </c>
      <c r="V107" s="89">
        <v>2339.3100956128874</v>
      </c>
      <c r="W107" s="89">
        <v>2344.737971636911</v>
      </c>
      <c r="X107" s="89">
        <v>2286.3156144534296</v>
      </c>
      <c r="Y107" s="89">
        <v>2298.3426216856483</v>
      </c>
      <c r="Z107" s="89">
        <v>2303.9858502295529</v>
      </c>
      <c r="AA107" s="89">
        <v>2279.5055808755096</v>
      </c>
      <c r="AB107" s="89">
        <v>2267.6833612350533</v>
      </c>
      <c r="AC107" s="89">
        <v>2252.1985396045175</v>
      </c>
      <c r="AD107" s="89">
        <v>2221.0303163344015</v>
      </c>
      <c r="AE107" s="89">
        <v>2214.0296535881057</v>
      </c>
      <c r="AF107" s="89">
        <v>2210.3543021321457</v>
      </c>
      <c r="AG107" s="89">
        <v>2212.7578142959965</v>
      </c>
      <c r="AH107" s="89">
        <v>2201.5053300435129</v>
      </c>
      <c r="AI107" s="89">
        <v>2202.1921534918192</v>
      </c>
      <c r="AJ107" s="89">
        <v>2193.4350619051979</v>
      </c>
      <c r="AK107" s="89">
        <v>2181.634198470937</v>
      </c>
      <c r="AL107" s="89">
        <v>2154.7058633342858</v>
      </c>
      <c r="AM107" s="89">
        <v>2154.2769770759282</v>
      </c>
      <c r="AN107" s="89">
        <v>2150.6725685663187</v>
      </c>
      <c r="AO107" s="89">
        <v>2158.7225492577727</v>
      </c>
      <c r="AP107" s="89">
        <v>2163.2498337360503</v>
      </c>
      <c r="AQ107" s="89">
        <v>2170.7900608279128</v>
      </c>
      <c r="AR107" s="89">
        <v>2096.3234209487227</v>
      </c>
      <c r="AS107" s="89">
        <v>2095.6932296533</v>
      </c>
      <c r="AT107" s="89">
        <v>2093.1906212303797</v>
      </c>
      <c r="AU107" s="89">
        <v>2073.4874545472157</v>
      </c>
      <c r="AV107" s="89">
        <v>2060.8312339478789</v>
      </c>
      <c r="AW107" s="89">
        <v>2045.7341724473174</v>
      </c>
      <c r="AX107" s="89">
        <v>2020.5574519193458</v>
      </c>
      <c r="AY107" s="89">
        <v>2015.1436724023238</v>
      </c>
      <c r="AZ107" s="89">
        <v>2009.9541063541089</v>
      </c>
      <c r="BA107" s="89">
        <v>2011.5989431254811</v>
      </c>
    </row>
    <row r="108" spans="2:53" ht="12" customHeight="1" x14ac:dyDescent="0.25">
      <c r="B108" s="92" t="s">
        <v>586</v>
      </c>
      <c r="C108" s="93">
        <v>67414.864314295832</v>
      </c>
      <c r="D108" s="93">
        <v>66130.426447226811</v>
      </c>
      <c r="E108" s="93">
        <v>61327.040192631655</v>
      </c>
      <c r="F108" s="93">
        <v>58288.266804194682</v>
      </c>
      <c r="G108" s="93">
        <v>54493.238832916089</v>
      </c>
      <c r="H108" s="93">
        <v>53674.241060895205</v>
      </c>
      <c r="I108" s="93">
        <v>50454.400431011869</v>
      </c>
      <c r="J108" s="93">
        <v>53709.655941039498</v>
      </c>
      <c r="K108" s="93">
        <v>53392.245385551585</v>
      </c>
      <c r="L108" s="93">
        <v>45746.179199904458</v>
      </c>
      <c r="M108" s="93">
        <v>48727.194261734723</v>
      </c>
      <c r="N108" s="93">
        <v>43204.054823901766</v>
      </c>
      <c r="O108" s="93">
        <v>42937.674230025725</v>
      </c>
      <c r="P108" s="93">
        <v>40962.575416123698</v>
      </c>
      <c r="Q108" s="93">
        <v>40647.355310934916</v>
      </c>
      <c r="R108" s="93">
        <v>39331.743881689297</v>
      </c>
      <c r="S108" s="93">
        <v>39764.933197666352</v>
      </c>
      <c r="T108" s="93">
        <v>40346.804449102427</v>
      </c>
      <c r="U108" s="93">
        <v>40443.194058758643</v>
      </c>
      <c r="V108" s="93">
        <v>40142.923444708118</v>
      </c>
      <c r="W108" s="93">
        <v>40021.537409807912</v>
      </c>
      <c r="X108" s="93">
        <v>40126.602558258804</v>
      </c>
      <c r="Y108" s="93">
        <v>40414.10357153826</v>
      </c>
      <c r="Z108" s="93">
        <v>39722.076330200558</v>
      </c>
      <c r="AA108" s="93">
        <v>38943.610403577877</v>
      </c>
      <c r="AB108" s="93">
        <v>38954.290858536027</v>
      </c>
      <c r="AC108" s="93">
        <v>38854.922848624905</v>
      </c>
      <c r="AD108" s="93">
        <v>38753.8439139439</v>
      </c>
      <c r="AE108" s="93">
        <v>38121.381298888489</v>
      </c>
      <c r="AF108" s="93">
        <v>37920.618741478349</v>
      </c>
      <c r="AG108" s="93">
        <v>37765.306953318817</v>
      </c>
      <c r="AH108" s="93">
        <v>37747.472206961218</v>
      </c>
      <c r="AI108" s="93">
        <v>37325.925675117833</v>
      </c>
      <c r="AJ108" s="93">
        <v>36907.174359072153</v>
      </c>
      <c r="AK108" s="93">
        <v>36707.947738686591</v>
      </c>
      <c r="AL108" s="93">
        <v>36141.80691226347</v>
      </c>
      <c r="AM108" s="93">
        <v>36321.528439795744</v>
      </c>
      <c r="AN108" s="93">
        <v>36445.233751168344</v>
      </c>
      <c r="AO108" s="93">
        <v>36604.0917491808</v>
      </c>
      <c r="AP108" s="93">
        <v>36748.224126667999</v>
      </c>
      <c r="AQ108" s="93">
        <v>36853.22736923855</v>
      </c>
      <c r="AR108" s="93">
        <v>37051.051019023122</v>
      </c>
      <c r="AS108" s="93">
        <v>37237.493387082191</v>
      </c>
      <c r="AT108" s="93">
        <v>36522.201109192763</v>
      </c>
      <c r="AU108" s="93">
        <v>35914.816382963414</v>
      </c>
      <c r="AV108" s="93">
        <v>35848.388776960754</v>
      </c>
      <c r="AW108" s="93">
        <v>35624.52554152716</v>
      </c>
      <c r="AX108" s="93">
        <v>35384.577833803538</v>
      </c>
      <c r="AY108" s="93">
        <v>34885.971557008517</v>
      </c>
      <c r="AZ108" s="93">
        <v>34691.941001782019</v>
      </c>
      <c r="BA108" s="93">
        <v>34408.63504885674</v>
      </c>
    </row>
    <row r="109" spans="2:53" ht="12" customHeight="1" x14ac:dyDescent="0.25">
      <c r="B109" s="94" t="s">
        <v>634</v>
      </c>
      <c r="C109" s="91">
        <v>692356.36148369312</v>
      </c>
      <c r="D109" s="91">
        <v>681326.27590153378</v>
      </c>
      <c r="E109" s="91">
        <v>665012.8516175712</v>
      </c>
      <c r="F109" s="91">
        <v>680971.87371037039</v>
      </c>
      <c r="G109" s="91">
        <v>661937.46274472342</v>
      </c>
      <c r="H109" s="91">
        <v>637926.00973169017</v>
      </c>
      <c r="I109" s="91">
        <v>623502.00090357417</v>
      </c>
      <c r="J109" s="91">
        <v>623111.86612784467</v>
      </c>
      <c r="K109" s="91">
        <v>594407.05106091499</v>
      </c>
      <c r="L109" s="91">
        <v>480778.08373120928</v>
      </c>
      <c r="M109" s="91">
        <v>525853.77754605422</v>
      </c>
      <c r="N109" s="91">
        <v>512695.14273129916</v>
      </c>
      <c r="O109" s="91">
        <v>499886.60102996195</v>
      </c>
      <c r="P109" s="91">
        <v>496438.50151753228</v>
      </c>
      <c r="Q109" s="91">
        <v>488285.00559645798</v>
      </c>
      <c r="R109" s="91">
        <v>489352.86685809516</v>
      </c>
      <c r="S109" s="91">
        <v>487805.5487309079</v>
      </c>
      <c r="T109" s="91">
        <v>493597.34733497817</v>
      </c>
      <c r="U109" s="91">
        <v>479116.12186590198</v>
      </c>
      <c r="V109" s="91">
        <v>472302.80995718128</v>
      </c>
      <c r="W109" s="91">
        <v>467601.18500367732</v>
      </c>
      <c r="X109" s="91">
        <v>467197.85364336427</v>
      </c>
      <c r="Y109" s="91">
        <v>463851.87339674623</v>
      </c>
      <c r="Z109" s="91">
        <v>455226.01856290648</v>
      </c>
      <c r="AA109" s="91">
        <v>451356.24349502131</v>
      </c>
      <c r="AB109" s="91">
        <v>449895.45189605997</v>
      </c>
      <c r="AC109" s="91">
        <v>450329.12391559011</v>
      </c>
      <c r="AD109" s="91">
        <v>449424.37292200793</v>
      </c>
      <c r="AE109" s="91">
        <v>448843.34581973648</v>
      </c>
      <c r="AF109" s="91">
        <v>447780.48577715765</v>
      </c>
      <c r="AG109" s="91">
        <v>443364.56270159071</v>
      </c>
      <c r="AH109" s="91">
        <v>441593.71421412961</v>
      </c>
      <c r="AI109" s="91">
        <v>435912.22810118907</v>
      </c>
      <c r="AJ109" s="91">
        <v>427977.63117138186</v>
      </c>
      <c r="AK109" s="91">
        <v>419774.40645251574</v>
      </c>
      <c r="AL109" s="91">
        <v>410789.48912340187</v>
      </c>
      <c r="AM109" s="91">
        <v>408194.51904538646</v>
      </c>
      <c r="AN109" s="91">
        <v>399704.56733508658</v>
      </c>
      <c r="AO109" s="91">
        <v>391054.23466671375</v>
      </c>
      <c r="AP109" s="91">
        <v>383439.71513072331</v>
      </c>
      <c r="AQ109" s="91">
        <v>375023.9623510305</v>
      </c>
      <c r="AR109" s="91">
        <v>368836.8529744306</v>
      </c>
      <c r="AS109" s="91">
        <v>361393.90651135467</v>
      </c>
      <c r="AT109" s="91">
        <v>351450.67035559332</v>
      </c>
      <c r="AU109" s="91">
        <v>342243.41823230579</v>
      </c>
      <c r="AV109" s="91">
        <v>337406.54779251863</v>
      </c>
      <c r="AW109" s="91">
        <v>331731.59821251477</v>
      </c>
      <c r="AX109" s="91">
        <v>318655.33862613718</v>
      </c>
      <c r="AY109" s="91">
        <v>312522.86076921143</v>
      </c>
      <c r="AZ109" s="91">
        <v>300938.93089716858</v>
      </c>
      <c r="BA109" s="91">
        <v>290912.60135168995</v>
      </c>
    </row>
    <row r="110" spans="2:53" ht="12" customHeight="1" x14ac:dyDescent="0.25">
      <c r="B110" s="95" t="s">
        <v>576</v>
      </c>
      <c r="C110" s="88">
        <v>248483.88100559459</v>
      </c>
      <c r="D110" s="88">
        <v>236528.97931171278</v>
      </c>
      <c r="E110" s="88">
        <v>229289.62545838839</v>
      </c>
      <c r="F110" s="88">
        <v>239790.28048841824</v>
      </c>
      <c r="G110" s="88">
        <v>238300.46383941802</v>
      </c>
      <c r="H110" s="88">
        <v>226719.57774297954</v>
      </c>
      <c r="I110" s="88">
        <v>230220.34810671466</v>
      </c>
      <c r="J110" s="88">
        <v>222608.69579094386</v>
      </c>
      <c r="K110" s="88">
        <v>208721.65909693501</v>
      </c>
      <c r="L110" s="88">
        <v>148674.4264832937</v>
      </c>
      <c r="M110" s="88">
        <v>183354.25409232281</v>
      </c>
      <c r="N110" s="88">
        <v>181673.72590603831</v>
      </c>
      <c r="O110" s="88">
        <v>176299.72203683556</v>
      </c>
      <c r="P110" s="88">
        <v>176378.18358804644</v>
      </c>
      <c r="Q110" s="88">
        <v>175842.588141657</v>
      </c>
      <c r="R110" s="88">
        <v>178483.91338641514</v>
      </c>
      <c r="S110" s="88">
        <v>173579.81569731823</v>
      </c>
      <c r="T110" s="88">
        <v>176029.15823242642</v>
      </c>
      <c r="U110" s="88">
        <v>165666.18677086511</v>
      </c>
      <c r="V110" s="88">
        <v>163441.15390054826</v>
      </c>
      <c r="W110" s="88">
        <v>160501.35283485174</v>
      </c>
      <c r="X110" s="88">
        <v>159969.02479208077</v>
      </c>
      <c r="Y110" s="88">
        <v>158444.69414383385</v>
      </c>
      <c r="Z110" s="88">
        <v>154757.86634263158</v>
      </c>
      <c r="AA110" s="88">
        <v>153751.3495151489</v>
      </c>
      <c r="AB110" s="88">
        <v>153549.26610750117</v>
      </c>
      <c r="AC110" s="88">
        <v>154043.89845045088</v>
      </c>
      <c r="AD110" s="88">
        <v>154641.3817209432</v>
      </c>
      <c r="AE110" s="88">
        <v>155133.30695677508</v>
      </c>
      <c r="AF110" s="88">
        <v>154872.35548515094</v>
      </c>
      <c r="AG110" s="88">
        <v>153556.2148066606</v>
      </c>
      <c r="AH110" s="88">
        <v>152958.50923739871</v>
      </c>
      <c r="AI110" s="88">
        <v>151410.93867463808</v>
      </c>
      <c r="AJ110" s="88">
        <v>148795.66907444992</v>
      </c>
      <c r="AK110" s="88">
        <v>145779.2177244004</v>
      </c>
      <c r="AL110" s="88">
        <v>143062.84609837426</v>
      </c>
      <c r="AM110" s="88">
        <v>141503.1495384812</v>
      </c>
      <c r="AN110" s="88">
        <v>139095.98948623496</v>
      </c>
      <c r="AO110" s="88">
        <v>135738.21245464633</v>
      </c>
      <c r="AP110" s="88">
        <v>133092.97028067033</v>
      </c>
      <c r="AQ110" s="88">
        <v>130354.32168371054</v>
      </c>
      <c r="AR110" s="88">
        <v>128691.80259887055</v>
      </c>
      <c r="AS110" s="88">
        <v>126511.83421375691</v>
      </c>
      <c r="AT110" s="88">
        <v>124049.56362489647</v>
      </c>
      <c r="AU110" s="88">
        <v>120695.85446112235</v>
      </c>
      <c r="AV110" s="88">
        <v>118623.23007248223</v>
      </c>
      <c r="AW110" s="88">
        <v>116136.85737086534</v>
      </c>
      <c r="AX110" s="88">
        <v>111468.69098341432</v>
      </c>
      <c r="AY110" s="88">
        <v>108484.00359685111</v>
      </c>
      <c r="AZ110" s="88">
        <v>101869.27917984636</v>
      </c>
      <c r="BA110" s="88">
        <v>97345.513625670093</v>
      </c>
    </row>
    <row r="111" spans="2:53" ht="12" customHeight="1" x14ac:dyDescent="0.25">
      <c r="B111" s="96" t="s">
        <v>577</v>
      </c>
      <c r="C111" s="89">
        <v>15249.69233778019</v>
      </c>
      <c r="D111" s="89">
        <v>14725.801610753551</v>
      </c>
      <c r="E111" s="89">
        <v>14886.965737552324</v>
      </c>
      <c r="F111" s="89">
        <v>13900.644155645881</v>
      </c>
      <c r="G111" s="89">
        <v>13587.911881641216</v>
      </c>
      <c r="H111" s="89">
        <v>13201.63815744629</v>
      </c>
      <c r="I111" s="89">
        <v>12749.414183894096</v>
      </c>
      <c r="J111" s="89">
        <v>12028.110345621802</v>
      </c>
      <c r="K111" s="89">
        <v>11441.663318696515</v>
      </c>
      <c r="L111" s="89">
        <v>9706.1594255252621</v>
      </c>
      <c r="M111" s="89">
        <v>10391.146258517658</v>
      </c>
      <c r="N111" s="89">
        <v>11035.124766510242</v>
      </c>
      <c r="O111" s="89">
        <v>10220.380047355187</v>
      </c>
      <c r="P111" s="89">
        <v>10328.969135752757</v>
      </c>
      <c r="Q111" s="89">
        <v>9819.8038713841779</v>
      </c>
      <c r="R111" s="89">
        <v>10124.174743239608</v>
      </c>
      <c r="S111" s="89">
        <v>10189.137544153455</v>
      </c>
      <c r="T111" s="89">
        <v>10556.70349255574</v>
      </c>
      <c r="U111" s="89">
        <v>10299.835752763869</v>
      </c>
      <c r="V111" s="89">
        <v>10048.056406017207</v>
      </c>
      <c r="W111" s="89">
        <v>9905.973704700662</v>
      </c>
      <c r="X111" s="89">
        <v>9879.6551820735549</v>
      </c>
      <c r="Y111" s="89">
        <v>9815.6367581217091</v>
      </c>
      <c r="Z111" s="89">
        <v>9736.1947016489576</v>
      </c>
      <c r="AA111" s="89">
        <v>9664.1634319108252</v>
      </c>
      <c r="AB111" s="89">
        <v>9630.7935260519462</v>
      </c>
      <c r="AC111" s="89">
        <v>9613.0277902730304</v>
      </c>
      <c r="AD111" s="89">
        <v>9611.670435652486</v>
      </c>
      <c r="AE111" s="89">
        <v>9601.436825071276</v>
      </c>
      <c r="AF111" s="89">
        <v>9534.4202395280154</v>
      </c>
      <c r="AG111" s="89">
        <v>9473.3797345678649</v>
      </c>
      <c r="AH111" s="89">
        <v>9460.2904194141338</v>
      </c>
      <c r="AI111" s="89">
        <v>9391.9856576810598</v>
      </c>
      <c r="AJ111" s="89">
        <v>9330.6859928550148</v>
      </c>
      <c r="AK111" s="89">
        <v>9230.1563231541622</v>
      </c>
      <c r="AL111" s="89">
        <v>9101.556664905409</v>
      </c>
      <c r="AM111" s="89">
        <v>9019.1326137677643</v>
      </c>
      <c r="AN111" s="89">
        <v>8924.7416733894734</v>
      </c>
      <c r="AO111" s="89">
        <v>8788.9078239399696</v>
      </c>
      <c r="AP111" s="89">
        <v>8700.3160405697981</v>
      </c>
      <c r="AQ111" s="89">
        <v>8598.225902133312</v>
      </c>
      <c r="AR111" s="89">
        <v>8520.1920617365449</v>
      </c>
      <c r="AS111" s="89">
        <v>8408.7762658244992</v>
      </c>
      <c r="AT111" s="89">
        <v>8339.7164518108293</v>
      </c>
      <c r="AU111" s="89">
        <v>8159.6426683632562</v>
      </c>
      <c r="AV111" s="89">
        <v>7979.9428573938267</v>
      </c>
      <c r="AW111" s="89">
        <v>7795.48159170278</v>
      </c>
      <c r="AX111" s="89">
        <v>7449.9865038726621</v>
      </c>
      <c r="AY111" s="89">
        <v>7315.5736473074921</v>
      </c>
      <c r="AZ111" s="89">
        <v>7160.078122459623</v>
      </c>
      <c r="BA111" s="89">
        <v>6882.6751467431077</v>
      </c>
    </row>
    <row r="112" spans="2:53" ht="12" customHeight="1" x14ac:dyDescent="0.25">
      <c r="B112" s="96" t="s">
        <v>578</v>
      </c>
      <c r="C112" s="89">
        <v>88057.005785691974</v>
      </c>
      <c r="D112" s="89">
        <v>90808.512295677167</v>
      </c>
      <c r="E112" s="89">
        <v>90601.519645612483</v>
      </c>
      <c r="F112" s="89">
        <v>95718.456410392188</v>
      </c>
      <c r="G112" s="89">
        <v>88470.235731558423</v>
      </c>
      <c r="H112" s="89">
        <v>86063.288575911138</v>
      </c>
      <c r="I112" s="89">
        <v>80996.998381603888</v>
      </c>
      <c r="J112" s="89">
        <v>84659.55171637726</v>
      </c>
      <c r="K112" s="89">
        <v>82103.271822684052</v>
      </c>
      <c r="L112" s="89">
        <v>72317.782591168652</v>
      </c>
      <c r="M112" s="89">
        <v>73423.176503137613</v>
      </c>
      <c r="N112" s="89">
        <v>73830.821767879315</v>
      </c>
      <c r="O112" s="89">
        <v>74000.990537132297</v>
      </c>
      <c r="P112" s="89">
        <v>75866.417718188153</v>
      </c>
      <c r="Q112" s="89">
        <v>75091.448044045377</v>
      </c>
      <c r="R112" s="89">
        <v>73576.899819742655</v>
      </c>
      <c r="S112" s="89">
        <v>73260.91222874439</v>
      </c>
      <c r="T112" s="89">
        <v>74536.837700183765</v>
      </c>
      <c r="U112" s="89">
        <v>73321.633221205571</v>
      </c>
      <c r="V112" s="89">
        <v>72274.463298002913</v>
      </c>
      <c r="W112" s="89">
        <v>71926.179753075034</v>
      </c>
      <c r="X112" s="89">
        <v>71542.841284628463</v>
      </c>
      <c r="Y112" s="89">
        <v>70057.783292045802</v>
      </c>
      <c r="Z112" s="89">
        <v>67611.007601035773</v>
      </c>
      <c r="AA112" s="89">
        <v>66323.925265585523</v>
      </c>
      <c r="AB112" s="89">
        <v>65764.717119590889</v>
      </c>
      <c r="AC112" s="89">
        <v>65153.933817468067</v>
      </c>
      <c r="AD112" s="89">
        <v>63570.790086194997</v>
      </c>
      <c r="AE112" s="89">
        <v>62950.303602824264</v>
      </c>
      <c r="AF112" s="89">
        <v>62621.7062524543</v>
      </c>
      <c r="AG112" s="89">
        <v>60686.955810933861</v>
      </c>
      <c r="AH112" s="89">
        <v>60035.204616386036</v>
      </c>
      <c r="AI112" s="89">
        <v>58066.612984975953</v>
      </c>
      <c r="AJ112" s="89">
        <v>55605.215472828051</v>
      </c>
      <c r="AK112" s="89">
        <v>53887.986176347622</v>
      </c>
      <c r="AL112" s="89">
        <v>51353.230099964429</v>
      </c>
      <c r="AM112" s="89">
        <v>51119.507708317455</v>
      </c>
      <c r="AN112" s="89">
        <v>48964.81645109543</v>
      </c>
      <c r="AO112" s="89">
        <v>46703.852344050247</v>
      </c>
      <c r="AP112" s="89">
        <v>44856.699259937726</v>
      </c>
      <c r="AQ112" s="89">
        <v>43050.766209992653</v>
      </c>
      <c r="AR112" s="89">
        <v>41247.837474167747</v>
      </c>
      <c r="AS112" s="89">
        <v>39463.283564011574</v>
      </c>
      <c r="AT112" s="89">
        <v>36951.826212651737</v>
      </c>
      <c r="AU112" s="89">
        <v>35246.450873721478</v>
      </c>
      <c r="AV112" s="89">
        <v>34428.816060939971</v>
      </c>
      <c r="AW112" s="89">
        <v>32996.764817131203</v>
      </c>
      <c r="AX112" s="89">
        <v>30284.740051091536</v>
      </c>
      <c r="AY112" s="89">
        <v>29068.11492328539</v>
      </c>
      <c r="AZ112" s="89">
        <v>27588.459138338374</v>
      </c>
      <c r="BA112" s="89">
        <v>25969.963715133112</v>
      </c>
    </row>
    <row r="113" spans="2:53" ht="12" customHeight="1" x14ac:dyDescent="0.25">
      <c r="B113" s="96" t="s">
        <v>579</v>
      </c>
      <c r="C113" s="89">
        <v>116293.94746407264</v>
      </c>
      <c r="D113" s="89">
        <v>115404.12097073853</v>
      </c>
      <c r="E113" s="89">
        <v>112036.17720467894</v>
      </c>
      <c r="F113" s="89">
        <v>115646.73543101834</v>
      </c>
      <c r="G113" s="89">
        <v>117271.35862149042</v>
      </c>
      <c r="H113" s="89">
        <v>117579.03826117536</v>
      </c>
      <c r="I113" s="89">
        <v>114047.75044645352</v>
      </c>
      <c r="J113" s="89">
        <v>118985.59666011481</v>
      </c>
      <c r="K113" s="89">
        <v>118752.28396808942</v>
      </c>
      <c r="L113" s="89">
        <v>95648.108430653345</v>
      </c>
      <c r="M113" s="89">
        <v>98002.505874947747</v>
      </c>
      <c r="N113" s="89">
        <v>98572.486038144794</v>
      </c>
      <c r="O113" s="89">
        <v>92437.690314550666</v>
      </c>
      <c r="P113" s="89">
        <v>87828.677839925353</v>
      </c>
      <c r="Q113" s="89">
        <v>86929.828704276035</v>
      </c>
      <c r="R113" s="89">
        <v>86811.284957543059</v>
      </c>
      <c r="S113" s="89">
        <v>87443.090381604532</v>
      </c>
      <c r="T113" s="89">
        <v>86802.350774701816</v>
      </c>
      <c r="U113" s="89">
        <v>84198.264819106262</v>
      </c>
      <c r="V113" s="89">
        <v>82300.937628386688</v>
      </c>
      <c r="W113" s="89">
        <v>81491.62510074013</v>
      </c>
      <c r="X113" s="89">
        <v>81529.979457385154</v>
      </c>
      <c r="Y113" s="89">
        <v>80976.511020784907</v>
      </c>
      <c r="Z113" s="89">
        <v>79470.933787220056</v>
      </c>
      <c r="AA113" s="89">
        <v>79173.025367850947</v>
      </c>
      <c r="AB113" s="89">
        <v>78665.213368761208</v>
      </c>
      <c r="AC113" s="89">
        <v>79373.353277813789</v>
      </c>
      <c r="AD113" s="89">
        <v>79550.322359107289</v>
      </c>
      <c r="AE113" s="89">
        <v>79689.101412482938</v>
      </c>
      <c r="AF113" s="89">
        <v>79727.922925427469</v>
      </c>
      <c r="AG113" s="89">
        <v>79001.194135119178</v>
      </c>
      <c r="AH113" s="89">
        <v>78922.719277236349</v>
      </c>
      <c r="AI113" s="89">
        <v>77914.355111876474</v>
      </c>
      <c r="AJ113" s="89">
        <v>76674.013127847793</v>
      </c>
      <c r="AK113" s="89">
        <v>74641.878568935106</v>
      </c>
      <c r="AL113" s="89">
        <v>72816.814252199605</v>
      </c>
      <c r="AM113" s="89">
        <v>72159.724123235239</v>
      </c>
      <c r="AN113" s="89">
        <v>69481.538724098995</v>
      </c>
      <c r="AO113" s="89">
        <v>66724.288565411713</v>
      </c>
      <c r="AP113" s="89">
        <v>63756.815469711932</v>
      </c>
      <c r="AQ113" s="89">
        <v>60529.027132470437</v>
      </c>
      <c r="AR113" s="89">
        <v>57666.876683612616</v>
      </c>
      <c r="AS113" s="89">
        <v>54536.688528653802</v>
      </c>
      <c r="AT113" s="89">
        <v>50658.453415232521</v>
      </c>
      <c r="AU113" s="89">
        <v>48271.772173484394</v>
      </c>
      <c r="AV113" s="89">
        <v>47373.141833518268</v>
      </c>
      <c r="AW113" s="89">
        <v>46251.523855660344</v>
      </c>
      <c r="AX113" s="89">
        <v>41758.318598200727</v>
      </c>
      <c r="AY113" s="89">
        <v>40759.834167253503</v>
      </c>
      <c r="AZ113" s="89">
        <v>38362.587524624883</v>
      </c>
      <c r="BA113" s="89">
        <v>35699.397418645349</v>
      </c>
    </row>
    <row r="114" spans="2:53" ht="12" customHeight="1" x14ac:dyDescent="0.25">
      <c r="B114" s="96" t="s">
        <v>580</v>
      </c>
      <c r="C114" s="89">
        <v>36935.601182965365</v>
      </c>
      <c r="D114" s="89">
        <v>35360.450298134754</v>
      </c>
      <c r="E114" s="89">
        <v>35349.656495995368</v>
      </c>
      <c r="F114" s="89">
        <v>36789.387712840617</v>
      </c>
      <c r="G114" s="89">
        <v>32654.938852870881</v>
      </c>
      <c r="H114" s="89">
        <v>33574.785570019259</v>
      </c>
      <c r="I114" s="89">
        <v>32674.985780608011</v>
      </c>
      <c r="J114" s="89">
        <v>32014.535838334054</v>
      </c>
      <c r="K114" s="89">
        <v>28665.61656166134</v>
      </c>
      <c r="L114" s="89">
        <v>26456.541810953393</v>
      </c>
      <c r="M114" s="89">
        <v>26981.332066466974</v>
      </c>
      <c r="N114" s="89">
        <v>24216.722906471408</v>
      </c>
      <c r="O114" s="89">
        <v>24342.000399586104</v>
      </c>
      <c r="P114" s="89">
        <v>25339.449502880499</v>
      </c>
      <c r="Q114" s="89">
        <v>24170.778591011727</v>
      </c>
      <c r="R114" s="89">
        <v>23534.127584006816</v>
      </c>
      <c r="S114" s="89">
        <v>23810.12384298036</v>
      </c>
      <c r="T114" s="89">
        <v>24411.215456210524</v>
      </c>
      <c r="U114" s="89">
        <v>24183.121194912666</v>
      </c>
      <c r="V114" s="89">
        <v>23845.702736759242</v>
      </c>
      <c r="W114" s="89">
        <v>23684.66416426616</v>
      </c>
      <c r="X114" s="89">
        <v>23610.283387001011</v>
      </c>
      <c r="Y114" s="89">
        <v>23214.517558726038</v>
      </c>
      <c r="Z114" s="89">
        <v>22924.518752349755</v>
      </c>
      <c r="AA114" s="89">
        <v>22634.440025760432</v>
      </c>
      <c r="AB114" s="89">
        <v>22430.894142522266</v>
      </c>
      <c r="AC114" s="89">
        <v>22293.668145736789</v>
      </c>
      <c r="AD114" s="89">
        <v>22168.13901097887</v>
      </c>
      <c r="AE114" s="89">
        <v>22038.669350029253</v>
      </c>
      <c r="AF114" s="89">
        <v>21798.213253257582</v>
      </c>
      <c r="AG114" s="89">
        <v>21537.343002622547</v>
      </c>
      <c r="AH114" s="89">
        <v>21295.180615300229</v>
      </c>
      <c r="AI114" s="89">
        <v>20931.39350430802</v>
      </c>
      <c r="AJ114" s="89">
        <v>20389.541598936357</v>
      </c>
      <c r="AK114" s="89">
        <v>19492.991940110376</v>
      </c>
      <c r="AL114" s="89">
        <v>18739.387789852426</v>
      </c>
      <c r="AM114" s="89">
        <v>18238.385429323171</v>
      </c>
      <c r="AN114" s="89">
        <v>17282.935637826402</v>
      </c>
      <c r="AO114" s="89">
        <v>17133.643204108546</v>
      </c>
      <c r="AP114" s="89">
        <v>17024.533633709798</v>
      </c>
      <c r="AQ114" s="89">
        <v>16505.092253869083</v>
      </c>
      <c r="AR114" s="89">
        <v>16392.942803798498</v>
      </c>
      <c r="AS114" s="89">
        <v>15985.876789874475</v>
      </c>
      <c r="AT114" s="89">
        <v>15815.430638113145</v>
      </c>
      <c r="AU114" s="89">
        <v>15241.40642098581</v>
      </c>
      <c r="AV114" s="89">
        <v>14853.998644770321</v>
      </c>
      <c r="AW114" s="89">
        <v>14812.05464040249</v>
      </c>
      <c r="AX114" s="89">
        <v>14392.910164344421</v>
      </c>
      <c r="AY114" s="89">
        <v>14058.360166266026</v>
      </c>
      <c r="AZ114" s="89">
        <v>13421.384956965128</v>
      </c>
      <c r="BA114" s="89">
        <v>12794.951126479993</v>
      </c>
    </row>
    <row r="115" spans="2:53" ht="12" customHeight="1" x14ac:dyDescent="0.25">
      <c r="B115" s="96" t="s">
        <v>581</v>
      </c>
      <c r="C115" s="89">
        <v>56822.694817799122</v>
      </c>
      <c r="D115" s="89">
        <v>58136.58274272205</v>
      </c>
      <c r="E115" s="89">
        <v>59472.445678906894</v>
      </c>
      <c r="F115" s="89">
        <v>58908.113826623099</v>
      </c>
      <c r="G115" s="89">
        <v>57222.76349235433</v>
      </c>
      <c r="H115" s="89">
        <v>52768.673914169602</v>
      </c>
      <c r="I115" s="89">
        <v>49322.895790146526</v>
      </c>
      <c r="J115" s="89">
        <v>48771.928808517259</v>
      </c>
      <c r="K115" s="89">
        <v>46261.417014477302</v>
      </c>
      <c r="L115" s="89">
        <v>42992.906785074025</v>
      </c>
      <c r="M115" s="89">
        <v>44472.772353052475</v>
      </c>
      <c r="N115" s="89">
        <v>42212.97489571866</v>
      </c>
      <c r="O115" s="89">
        <v>43330.231829530167</v>
      </c>
      <c r="P115" s="89">
        <v>42871.837141729113</v>
      </c>
      <c r="Q115" s="89">
        <v>42399.31778234728</v>
      </c>
      <c r="R115" s="89">
        <v>43312.271016905215</v>
      </c>
      <c r="S115" s="89">
        <v>44660.691395103982</v>
      </c>
      <c r="T115" s="89">
        <v>45259.053271620658</v>
      </c>
      <c r="U115" s="89">
        <v>45467.814687583486</v>
      </c>
      <c r="V115" s="89">
        <v>45213.664031053537</v>
      </c>
      <c r="W115" s="89">
        <v>45280.022904375066</v>
      </c>
      <c r="X115" s="89">
        <v>45666.825652882624</v>
      </c>
      <c r="Y115" s="89">
        <v>45987.298757716482</v>
      </c>
      <c r="Z115" s="89">
        <v>46063.578988618909</v>
      </c>
      <c r="AA115" s="89">
        <v>45963.857470951705</v>
      </c>
      <c r="AB115" s="89">
        <v>45979.390235704886</v>
      </c>
      <c r="AC115" s="89">
        <v>46053.981654064977</v>
      </c>
      <c r="AD115" s="89">
        <v>46173.426104209771</v>
      </c>
      <c r="AE115" s="89">
        <v>46314.535596724993</v>
      </c>
      <c r="AF115" s="89">
        <v>46260.287284496</v>
      </c>
      <c r="AG115" s="89">
        <v>46277.426930445123</v>
      </c>
      <c r="AH115" s="89">
        <v>46161.143218321689</v>
      </c>
      <c r="AI115" s="89">
        <v>45823.203926261151</v>
      </c>
      <c r="AJ115" s="89">
        <v>45458.723760703397</v>
      </c>
      <c r="AK115" s="89">
        <v>45223.046981748201</v>
      </c>
      <c r="AL115" s="89">
        <v>44888.871046491346</v>
      </c>
      <c r="AM115" s="89">
        <v>45133.898528916077</v>
      </c>
      <c r="AN115" s="89">
        <v>44942.38175220901</v>
      </c>
      <c r="AO115" s="89">
        <v>44754.220692054805</v>
      </c>
      <c r="AP115" s="89">
        <v>44624.198068637088</v>
      </c>
      <c r="AQ115" s="89">
        <v>44481.690084384492</v>
      </c>
      <c r="AR115" s="89">
        <v>44721.263443531963</v>
      </c>
      <c r="AS115" s="89">
        <v>44765.58980344241</v>
      </c>
      <c r="AT115" s="89">
        <v>44702.266826110092</v>
      </c>
      <c r="AU115" s="89">
        <v>44468.621803899419</v>
      </c>
      <c r="AV115" s="89">
        <v>44267.312619791868</v>
      </c>
      <c r="AW115" s="89">
        <v>44055.233925287626</v>
      </c>
      <c r="AX115" s="89">
        <v>43888.597329131313</v>
      </c>
      <c r="AY115" s="89">
        <v>43896.516740080857</v>
      </c>
      <c r="AZ115" s="89">
        <v>43735.804406579198</v>
      </c>
      <c r="BA115" s="89">
        <v>43652.946403459988</v>
      </c>
    </row>
    <row r="116" spans="2:53" ht="12" customHeight="1" x14ac:dyDescent="0.25">
      <c r="B116" s="96" t="s">
        <v>582</v>
      </c>
      <c r="C116" s="89">
        <v>11953.148014915274</v>
      </c>
      <c r="D116" s="89">
        <v>12587.543032557212</v>
      </c>
      <c r="E116" s="89">
        <v>11854.199068095095</v>
      </c>
      <c r="F116" s="89">
        <v>12138.834271001797</v>
      </c>
      <c r="G116" s="89">
        <v>11589.649425073403</v>
      </c>
      <c r="H116" s="89">
        <v>10472.312618749414</v>
      </c>
      <c r="I116" s="89">
        <v>10180.73292915877</v>
      </c>
      <c r="J116" s="89">
        <v>9882.3901641954126</v>
      </c>
      <c r="K116" s="89">
        <v>8011.069782597755</v>
      </c>
      <c r="L116" s="89">
        <v>6890.4536486834531</v>
      </c>
      <c r="M116" s="89">
        <v>7611.1722938759558</v>
      </c>
      <c r="N116" s="89">
        <v>7286.2381336247809</v>
      </c>
      <c r="O116" s="89">
        <v>7332.8160449522529</v>
      </c>
      <c r="P116" s="89">
        <v>7936.8343829792066</v>
      </c>
      <c r="Q116" s="89">
        <v>6837.0067759226731</v>
      </c>
      <c r="R116" s="89">
        <v>7110.8946384465453</v>
      </c>
      <c r="S116" s="89">
        <v>7571.6279979764122</v>
      </c>
      <c r="T116" s="89">
        <v>7686.9165268796041</v>
      </c>
      <c r="U116" s="89">
        <v>7764.5045445835176</v>
      </c>
      <c r="V116" s="89">
        <v>7725.2972877414641</v>
      </c>
      <c r="W116" s="89">
        <v>7705.9894970617179</v>
      </c>
      <c r="X116" s="89">
        <v>7764.1890957342994</v>
      </c>
      <c r="Y116" s="89">
        <v>7825.4718035121259</v>
      </c>
      <c r="Z116" s="89">
        <v>7861.0023003050364</v>
      </c>
      <c r="AA116" s="89">
        <v>7898.981579141644</v>
      </c>
      <c r="AB116" s="89">
        <v>7948.8664566159787</v>
      </c>
      <c r="AC116" s="89">
        <v>7999.8932292261889</v>
      </c>
      <c r="AD116" s="89">
        <v>8064.379710062085</v>
      </c>
      <c r="AE116" s="89">
        <v>8123.6601671637281</v>
      </c>
      <c r="AF116" s="89">
        <v>8184.4200456921881</v>
      </c>
      <c r="AG116" s="89">
        <v>8239.6911275996463</v>
      </c>
      <c r="AH116" s="89">
        <v>8301.3740523284741</v>
      </c>
      <c r="AI116" s="89">
        <v>8368.2376163556983</v>
      </c>
      <c r="AJ116" s="89">
        <v>8379.2574014495221</v>
      </c>
      <c r="AK116" s="89">
        <v>8441.452614307098</v>
      </c>
      <c r="AL116" s="89">
        <v>8446.1010204877512</v>
      </c>
      <c r="AM116" s="89">
        <v>8478.5250598187449</v>
      </c>
      <c r="AN116" s="89">
        <v>8502.4962499108296</v>
      </c>
      <c r="AO116" s="89">
        <v>8567.1364424607054</v>
      </c>
      <c r="AP116" s="89">
        <v>8635.5283255749255</v>
      </c>
      <c r="AQ116" s="89">
        <v>8667.1440814810776</v>
      </c>
      <c r="AR116" s="89">
        <v>8636.4101948905427</v>
      </c>
      <c r="AS116" s="89">
        <v>8644.7706138837821</v>
      </c>
      <c r="AT116" s="89">
        <v>8630.913644813214</v>
      </c>
      <c r="AU116" s="89">
        <v>8584.3766897144833</v>
      </c>
      <c r="AV116" s="89">
        <v>8562.3973176230575</v>
      </c>
      <c r="AW116" s="89">
        <v>8606.6441795828487</v>
      </c>
      <c r="AX116" s="89">
        <v>8653.4020189182738</v>
      </c>
      <c r="AY116" s="89">
        <v>8699.2137422566393</v>
      </c>
      <c r="AZ116" s="89">
        <v>8748.7982817302</v>
      </c>
      <c r="BA116" s="89">
        <v>8802.960678593372</v>
      </c>
    </row>
    <row r="117" spans="2:53" ht="12" customHeight="1" x14ac:dyDescent="0.25">
      <c r="B117" s="96" t="s">
        <v>583</v>
      </c>
      <c r="C117" s="89">
        <v>28771.332922243866</v>
      </c>
      <c r="D117" s="89">
        <v>29749.108383643979</v>
      </c>
      <c r="E117" s="89">
        <v>28817.923923871276</v>
      </c>
      <c r="F117" s="89">
        <v>28211.819711807802</v>
      </c>
      <c r="G117" s="89">
        <v>27884.437488482654</v>
      </c>
      <c r="H117" s="89">
        <v>27273.966797606186</v>
      </c>
      <c r="I117" s="89">
        <v>27133.408105466871</v>
      </c>
      <c r="J117" s="89">
        <v>26375.920002741925</v>
      </c>
      <c r="K117" s="89">
        <v>24736.899489609379</v>
      </c>
      <c r="L117" s="89">
        <v>21861.480381567915</v>
      </c>
      <c r="M117" s="89">
        <v>22740.080353659705</v>
      </c>
      <c r="N117" s="89">
        <v>21194.277947545928</v>
      </c>
      <c r="O117" s="89">
        <v>20132.95285244516</v>
      </c>
      <c r="P117" s="89">
        <v>20418.869257625243</v>
      </c>
      <c r="Q117" s="89">
        <v>18402.818774361935</v>
      </c>
      <c r="R117" s="89">
        <v>18816.9190134286</v>
      </c>
      <c r="S117" s="89">
        <v>19126.713324793425</v>
      </c>
      <c r="T117" s="89">
        <v>19469.352573777614</v>
      </c>
      <c r="U117" s="89">
        <v>19356.702629117844</v>
      </c>
      <c r="V117" s="89">
        <v>19051.130881273835</v>
      </c>
      <c r="W117" s="89">
        <v>18910.428595635156</v>
      </c>
      <c r="X117" s="89">
        <v>19010.094151894631</v>
      </c>
      <c r="Y117" s="89">
        <v>19057.73590583347</v>
      </c>
      <c r="Z117" s="89">
        <v>19046.705511629891</v>
      </c>
      <c r="AA117" s="89">
        <v>19027.730504413903</v>
      </c>
      <c r="AB117" s="89">
        <v>19031.60130478393</v>
      </c>
      <c r="AC117" s="89">
        <v>19052.190221018285</v>
      </c>
      <c r="AD117" s="89">
        <v>19081.06888692463</v>
      </c>
      <c r="AE117" s="89">
        <v>19078.926704395108</v>
      </c>
      <c r="AF117" s="89">
        <v>19072.185084911944</v>
      </c>
      <c r="AG117" s="89">
        <v>19065.298757447032</v>
      </c>
      <c r="AH117" s="89">
        <v>19032.95816233681</v>
      </c>
      <c r="AI117" s="89">
        <v>19044.126731597036</v>
      </c>
      <c r="AJ117" s="89">
        <v>18880.277025309308</v>
      </c>
      <c r="AK117" s="89">
        <v>18856.292227133094</v>
      </c>
      <c r="AL117" s="89">
        <v>18836.492377106537</v>
      </c>
      <c r="AM117" s="89">
        <v>18816.807053269727</v>
      </c>
      <c r="AN117" s="89">
        <v>18692.972507480979</v>
      </c>
      <c r="AO117" s="89">
        <v>18674.990140319482</v>
      </c>
      <c r="AP117" s="89">
        <v>18645.78429419524</v>
      </c>
      <c r="AQ117" s="89">
        <v>18638.025418228088</v>
      </c>
      <c r="AR117" s="89">
        <v>18626.076380351529</v>
      </c>
      <c r="AS117" s="89">
        <v>18597.049484107396</v>
      </c>
      <c r="AT117" s="89">
        <v>18552.573986397994</v>
      </c>
      <c r="AU117" s="89">
        <v>18440.517394031445</v>
      </c>
      <c r="AV117" s="89">
        <v>18251.546539921783</v>
      </c>
      <c r="AW117" s="89">
        <v>18270.943327984263</v>
      </c>
      <c r="AX117" s="89">
        <v>18255.884644490914</v>
      </c>
      <c r="AY117" s="89">
        <v>18240.147631810898</v>
      </c>
      <c r="AZ117" s="89">
        <v>18237.31384762617</v>
      </c>
      <c r="BA117" s="89">
        <v>18244.590653880783</v>
      </c>
    </row>
    <row r="118" spans="2:53" ht="12" customHeight="1" x14ac:dyDescent="0.25">
      <c r="B118" s="96" t="s">
        <v>584</v>
      </c>
      <c r="C118" s="89">
        <v>18507.616892785216</v>
      </c>
      <c r="D118" s="89">
        <v>18098.904677612758</v>
      </c>
      <c r="E118" s="89">
        <v>17895.40950249655</v>
      </c>
      <c r="F118" s="89">
        <v>17913.744217188469</v>
      </c>
      <c r="G118" s="89">
        <v>16227.853699387357</v>
      </c>
      <c r="H118" s="89">
        <v>12534.356345897708</v>
      </c>
      <c r="I118" s="89">
        <v>11675.684748686472</v>
      </c>
      <c r="J118" s="89">
        <v>10541.436610094785</v>
      </c>
      <c r="K118" s="89">
        <v>8926.0523720656201</v>
      </c>
      <c r="L118" s="89">
        <v>7584.3555987700438</v>
      </c>
      <c r="M118" s="89">
        <v>7174.7571475791028</v>
      </c>
      <c r="N118" s="89">
        <v>6578.5013458540661</v>
      </c>
      <c r="O118" s="89">
        <v>6498.37679147984</v>
      </c>
      <c r="P118" s="89">
        <v>6266.9108797229128</v>
      </c>
      <c r="Q118" s="89">
        <v>6014.4622501912745</v>
      </c>
      <c r="R118" s="89">
        <v>6085.6085801332938</v>
      </c>
      <c r="S118" s="89">
        <v>6126.0602378565964</v>
      </c>
      <c r="T118" s="89">
        <v>6184.9669074017893</v>
      </c>
      <c r="U118" s="89">
        <v>6077.5223655206864</v>
      </c>
      <c r="V118" s="89">
        <v>5920.1702470770479</v>
      </c>
      <c r="W118" s="89">
        <v>5828.6730675269082</v>
      </c>
      <c r="X118" s="89">
        <v>5812.0424669714703</v>
      </c>
      <c r="Y118" s="89">
        <v>5759.7779629479355</v>
      </c>
      <c r="Z118" s="89">
        <v>5728.1483970364025</v>
      </c>
      <c r="AA118" s="89">
        <v>5695.6543498041028</v>
      </c>
      <c r="AB118" s="89">
        <v>5672.7354147565547</v>
      </c>
      <c r="AC118" s="89">
        <v>5638.0559413087594</v>
      </c>
      <c r="AD118" s="89">
        <v>5588.3203776563332</v>
      </c>
      <c r="AE118" s="89">
        <v>5577.9942517932668</v>
      </c>
      <c r="AF118" s="89">
        <v>5578.0021626286889</v>
      </c>
      <c r="AG118" s="89">
        <v>5548.993628580014</v>
      </c>
      <c r="AH118" s="89">
        <v>5477.3570784024769</v>
      </c>
      <c r="AI118" s="89">
        <v>5433.2560648858889</v>
      </c>
      <c r="AJ118" s="89">
        <v>5363.6382960250376</v>
      </c>
      <c r="AK118" s="89">
        <v>5331.8019592221353</v>
      </c>
      <c r="AL118" s="89">
        <v>5247.6769984223101</v>
      </c>
      <c r="AM118" s="89">
        <v>5249.5835733854055</v>
      </c>
      <c r="AN118" s="89">
        <v>5220.7885331058123</v>
      </c>
      <c r="AO118" s="89">
        <v>5206.1687012833727</v>
      </c>
      <c r="AP118" s="89">
        <v>5191.3957973123606</v>
      </c>
      <c r="AQ118" s="89">
        <v>5175.6521546942949</v>
      </c>
      <c r="AR118" s="89">
        <v>5186.0768934987918</v>
      </c>
      <c r="AS118" s="89">
        <v>5146.8506310643052</v>
      </c>
      <c r="AT118" s="89">
        <v>5134.533825144099</v>
      </c>
      <c r="AU118" s="89">
        <v>5146.4719094725615</v>
      </c>
      <c r="AV118" s="89">
        <v>5156.9418351686654</v>
      </c>
      <c r="AW118" s="89">
        <v>5135.8347899235187</v>
      </c>
      <c r="AX118" s="89">
        <v>5097.6730469500908</v>
      </c>
      <c r="AY118" s="89">
        <v>5099.9809246887035</v>
      </c>
      <c r="AZ118" s="89">
        <v>5113.3303308624763</v>
      </c>
      <c r="BA118" s="89">
        <v>5099.3685911019611</v>
      </c>
    </row>
    <row r="119" spans="2:53" ht="12" customHeight="1" x14ac:dyDescent="0.25">
      <c r="B119" s="96" t="s">
        <v>585</v>
      </c>
      <c r="C119" s="89">
        <v>3866.5767455491005</v>
      </c>
      <c r="D119" s="89">
        <v>3795.8461307542084</v>
      </c>
      <c r="E119" s="89">
        <v>3481.8887093422318</v>
      </c>
      <c r="F119" s="89">
        <v>3665.5906812393246</v>
      </c>
      <c r="G119" s="89">
        <v>4234.6108795304526</v>
      </c>
      <c r="H119" s="89">
        <v>4064.130686840454</v>
      </c>
      <c r="I119" s="89">
        <v>4045.3819998294593</v>
      </c>
      <c r="J119" s="89">
        <v>3534.0442498639436</v>
      </c>
      <c r="K119" s="89">
        <v>3394.8722485469525</v>
      </c>
      <c r="L119" s="89">
        <v>2899.6893756150484</v>
      </c>
      <c r="M119" s="89">
        <v>2975.3863407594072</v>
      </c>
      <c r="N119" s="89">
        <v>2890.2141996098803</v>
      </c>
      <c r="O119" s="89">
        <v>2353.7659460689592</v>
      </c>
      <c r="P119" s="89">
        <v>2239.7766545588975</v>
      </c>
      <c r="Q119" s="89">
        <v>2129.5973503257328</v>
      </c>
      <c r="R119" s="89">
        <v>2165.0292365449013</v>
      </c>
      <c r="S119" s="89">
        <v>2272.4428827100637</v>
      </c>
      <c r="T119" s="89">
        <v>2313.9879501177729</v>
      </c>
      <c r="U119" s="89">
        <v>2337.3418214843668</v>
      </c>
      <c r="V119" s="89">
        <v>2339.3100956128874</v>
      </c>
      <c r="W119" s="89">
        <v>2344.737971636911</v>
      </c>
      <c r="X119" s="89">
        <v>2286.3156144534296</v>
      </c>
      <c r="Y119" s="89">
        <v>2298.3426216856483</v>
      </c>
      <c r="Z119" s="89">
        <v>2303.9858502295529</v>
      </c>
      <c r="AA119" s="89">
        <v>2279.5055808755096</v>
      </c>
      <c r="AB119" s="89">
        <v>2267.6833612350533</v>
      </c>
      <c r="AC119" s="89">
        <v>2252.1985396045175</v>
      </c>
      <c r="AD119" s="89">
        <v>2221.0303163344015</v>
      </c>
      <c r="AE119" s="89">
        <v>2214.0296535881057</v>
      </c>
      <c r="AF119" s="89">
        <v>2210.3543021321457</v>
      </c>
      <c r="AG119" s="89">
        <v>2212.7578142959965</v>
      </c>
      <c r="AH119" s="89">
        <v>2201.5053300435129</v>
      </c>
      <c r="AI119" s="89">
        <v>2202.1921534918192</v>
      </c>
      <c r="AJ119" s="89">
        <v>2193.4350619051979</v>
      </c>
      <c r="AK119" s="89">
        <v>2181.634198470937</v>
      </c>
      <c r="AL119" s="89">
        <v>2154.7058633342858</v>
      </c>
      <c r="AM119" s="89">
        <v>2154.2769770759282</v>
      </c>
      <c r="AN119" s="89">
        <v>2150.6725685663187</v>
      </c>
      <c r="AO119" s="89">
        <v>2158.7225492577727</v>
      </c>
      <c r="AP119" s="89">
        <v>2163.2498337360503</v>
      </c>
      <c r="AQ119" s="89">
        <v>2170.7900608279128</v>
      </c>
      <c r="AR119" s="89">
        <v>2096.3234209487227</v>
      </c>
      <c r="AS119" s="89">
        <v>2095.6932296533</v>
      </c>
      <c r="AT119" s="89">
        <v>2093.1906212303797</v>
      </c>
      <c r="AU119" s="89">
        <v>2073.4874545472157</v>
      </c>
      <c r="AV119" s="89">
        <v>2060.8312339478789</v>
      </c>
      <c r="AW119" s="89">
        <v>2045.7341724473174</v>
      </c>
      <c r="AX119" s="89">
        <v>2020.5574519193458</v>
      </c>
      <c r="AY119" s="89">
        <v>2015.1436724023238</v>
      </c>
      <c r="AZ119" s="89">
        <v>2009.9541063541089</v>
      </c>
      <c r="BA119" s="89">
        <v>2011.5989431254811</v>
      </c>
    </row>
    <row r="120" spans="2:53" ht="12" customHeight="1" x14ac:dyDescent="0.25">
      <c r="B120" s="97" t="s">
        <v>586</v>
      </c>
      <c r="C120" s="93">
        <v>67414.864314295832</v>
      </c>
      <c r="D120" s="93">
        <v>66130.426447226811</v>
      </c>
      <c r="E120" s="93">
        <v>61327.040192631655</v>
      </c>
      <c r="F120" s="93">
        <v>58288.266804194682</v>
      </c>
      <c r="G120" s="93">
        <v>54493.238832916089</v>
      </c>
      <c r="H120" s="93">
        <v>53674.241060895205</v>
      </c>
      <c r="I120" s="93">
        <v>50454.400431011869</v>
      </c>
      <c r="J120" s="93">
        <v>53709.655941039498</v>
      </c>
      <c r="K120" s="93">
        <v>53392.245385551585</v>
      </c>
      <c r="L120" s="93">
        <v>45746.179199904458</v>
      </c>
      <c r="M120" s="93">
        <v>48727.194261734723</v>
      </c>
      <c r="N120" s="93">
        <v>43204.054823901766</v>
      </c>
      <c r="O120" s="93">
        <v>42937.674230025725</v>
      </c>
      <c r="P120" s="93">
        <v>40962.575416123698</v>
      </c>
      <c r="Q120" s="93">
        <v>40647.355310934916</v>
      </c>
      <c r="R120" s="93">
        <v>39331.743881689297</v>
      </c>
      <c r="S120" s="93">
        <v>39764.933197666352</v>
      </c>
      <c r="T120" s="93">
        <v>40346.804449102427</v>
      </c>
      <c r="U120" s="93">
        <v>40443.194058758643</v>
      </c>
      <c r="V120" s="93">
        <v>40142.923444708118</v>
      </c>
      <c r="W120" s="93">
        <v>40021.537409807912</v>
      </c>
      <c r="X120" s="93">
        <v>40126.602558258804</v>
      </c>
      <c r="Y120" s="93">
        <v>40414.10357153826</v>
      </c>
      <c r="Z120" s="93">
        <v>39722.076330200558</v>
      </c>
      <c r="AA120" s="93">
        <v>38943.610403577877</v>
      </c>
      <c r="AB120" s="93">
        <v>38954.290858536027</v>
      </c>
      <c r="AC120" s="93">
        <v>38854.922848624905</v>
      </c>
      <c r="AD120" s="93">
        <v>38753.8439139439</v>
      </c>
      <c r="AE120" s="93">
        <v>38121.381298888489</v>
      </c>
      <c r="AF120" s="93">
        <v>37920.618741478349</v>
      </c>
      <c r="AG120" s="93">
        <v>37765.306953318817</v>
      </c>
      <c r="AH120" s="93">
        <v>37747.472206961218</v>
      </c>
      <c r="AI120" s="93">
        <v>37325.925675117833</v>
      </c>
      <c r="AJ120" s="93">
        <v>36907.174359072153</v>
      </c>
      <c r="AK120" s="93">
        <v>36707.947738686591</v>
      </c>
      <c r="AL120" s="93">
        <v>36141.80691226347</v>
      </c>
      <c r="AM120" s="93">
        <v>36321.528439795744</v>
      </c>
      <c r="AN120" s="93">
        <v>36445.233751168344</v>
      </c>
      <c r="AO120" s="93">
        <v>36604.0917491808</v>
      </c>
      <c r="AP120" s="93">
        <v>36748.224126667999</v>
      </c>
      <c r="AQ120" s="93">
        <v>36853.22736923855</v>
      </c>
      <c r="AR120" s="93">
        <v>37051.051019023122</v>
      </c>
      <c r="AS120" s="93">
        <v>37237.493387082191</v>
      </c>
      <c r="AT120" s="93">
        <v>36522.201109192763</v>
      </c>
      <c r="AU120" s="93">
        <v>35914.816382963414</v>
      </c>
      <c r="AV120" s="93">
        <v>35848.388776960754</v>
      </c>
      <c r="AW120" s="93">
        <v>35624.52554152716</v>
      </c>
      <c r="AX120" s="93">
        <v>35384.577833803538</v>
      </c>
      <c r="AY120" s="93">
        <v>34885.971557008517</v>
      </c>
      <c r="AZ120" s="93">
        <v>34691.941001782019</v>
      </c>
      <c r="BA120" s="93">
        <v>34408.63504885674</v>
      </c>
    </row>
    <row r="121" spans="2:53" ht="12" customHeight="1" x14ac:dyDescent="0.25">
      <c r="B121" s="94" t="s">
        <v>635</v>
      </c>
      <c r="C121" s="91">
        <v>244766.84332487406</v>
      </c>
      <c r="D121" s="91">
        <v>234641.13161275254</v>
      </c>
      <c r="E121" s="91">
        <v>230572.67973804107</v>
      </c>
      <c r="F121" s="91">
        <v>236212.10957556401</v>
      </c>
      <c r="G121" s="91">
        <v>251340.11941229942</v>
      </c>
      <c r="H121" s="91">
        <v>256424.2686898121</v>
      </c>
      <c r="I121" s="91">
        <v>256219.20193438994</v>
      </c>
      <c r="J121" s="91">
        <v>271447.33134859189</v>
      </c>
      <c r="K121" s="91">
        <v>251921.92229495005</v>
      </c>
      <c r="L121" s="91">
        <v>203991.62888515089</v>
      </c>
      <c r="M121" s="91">
        <v>217654.11382473519</v>
      </c>
      <c r="N121" s="91">
        <v>214755.88443801686</v>
      </c>
      <c r="O121" s="91">
        <v>197556.05723741034</v>
      </c>
      <c r="P121" s="91">
        <v>194119.25052255823</v>
      </c>
      <c r="Q121" s="91">
        <v>200184.81108517674</v>
      </c>
      <c r="R121" s="91">
        <v>199346.61378308709</v>
      </c>
      <c r="S121" s="91">
        <v>200324.52249296382</v>
      </c>
      <c r="T121" s="91">
        <v>203191.26416846309</v>
      </c>
      <c r="U121" s="91">
        <v>204704.13573130546</v>
      </c>
      <c r="V121" s="91">
        <v>206128.53326023134</v>
      </c>
      <c r="W121" s="91">
        <v>206907.64322632668</v>
      </c>
      <c r="X121" s="91">
        <v>208210.46223342328</v>
      </c>
      <c r="Y121" s="91">
        <v>210560.59918806332</v>
      </c>
      <c r="Z121" s="91">
        <v>211047.14535478197</v>
      </c>
      <c r="AA121" s="91">
        <v>211738.83145894244</v>
      </c>
      <c r="AB121" s="91">
        <v>213236.74259591129</v>
      </c>
      <c r="AC121" s="91">
        <v>215342.62021162646</v>
      </c>
      <c r="AD121" s="91">
        <v>217447.70881677253</v>
      </c>
      <c r="AE121" s="91">
        <v>219484.16608357275</v>
      </c>
      <c r="AF121" s="91">
        <v>221315.57517319525</v>
      </c>
      <c r="AG121" s="91">
        <v>222179.26495291549</v>
      </c>
      <c r="AH121" s="91">
        <v>223141.85369667888</v>
      </c>
      <c r="AI121" s="91">
        <v>223555.86265056324</v>
      </c>
      <c r="AJ121" s="91">
        <v>222027.54055313845</v>
      </c>
      <c r="AK121" s="91">
        <v>218481.23307482802</v>
      </c>
      <c r="AL121" s="91">
        <v>213911.34414175668</v>
      </c>
      <c r="AM121" s="91">
        <v>212039.34481324366</v>
      </c>
      <c r="AN121" s="91">
        <v>204578.23963826042</v>
      </c>
      <c r="AO121" s="91">
        <v>196033.57694280674</v>
      </c>
      <c r="AP121" s="91">
        <v>188512.69357456791</v>
      </c>
      <c r="AQ121" s="91">
        <v>180069.39069560714</v>
      </c>
      <c r="AR121" s="91">
        <v>175902.14753251139</v>
      </c>
      <c r="AS121" s="91">
        <v>169681.22481802086</v>
      </c>
      <c r="AT121" s="91">
        <v>163486.9075581088</v>
      </c>
      <c r="AU121" s="91">
        <v>155799.51844504883</v>
      </c>
      <c r="AV121" s="91">
        <v>154688.44388683786</v>
      </c>
      <c r="AW121" s="91">
        <v>149974.13706098174</v>
      </c>
      <c r="AX121" s="91">
        <v>135637.915541358</v>
      </c>
      <c r="AY121" s="91">
        <v>134476.12196718674</v>
      </c>
      <c r="AZ121" s="91">
        <v>125261.99791861964</v>
      </c>
      <c r="BA121" s="91">
        <v>117657.0678775558</v>
      </c>
    </row>
    <row r="122" spans="2:53" ht="12" customHeight="1" x14ac:dyDescent="0.25">
      <c r="B122" s="95" t="s">
        <v>576</v>
      </c>
      <c r="C122" s="88">
        <v>24336.294694642009</v>
      </c>
      <c r="D122" s="88">
        <v>20450.967988613451</v>
      </c>
      <c r="E122" s="88">
        <v>19210.344705954536</v>
      </c>
      <c r="F122" s="88">
        <v>20647.494768238215</v>
      </c>
      <c r="G122" s="88">
        <v>27081.046202788886</v>
      </c>
      <c r="H122" s="88">
        <v>31889.438546959878</v>
      </c>
      <c r="I122" s="88">
        <v>31077.397636145972</v>
      </c>
      <c r="J122" s="88">
        <v>37945.681091683371</v>
      </c>
      <c r="K122" s="88">
        <v>32592.69658725051</v>
      </c>
      <c r="L122" s="88">
        <v>24389.864529461702</v>
      </c>
      <c r="M122" s="88">
        <v>29627.804031825824</v>
      </c>
      <c r="N122" s="88">
        <v>24596.016293770801</v>
      </c>
      <c r="O122" s="88">
        <v>17136.216498394748</v>
      </c>
      <c r="P122" s="88">
        <v>19542.283822072386</v>
      </c>
      <c r="Q122" s="88">
        <v>23291.528315733431</v>
      </c>
      <c r="R122" s="88">
        <v>23647.529757524739</v>
      </c>
      <c r="S122" s="88">
        <v>22925.983550270783</v>
      </c>
      <c r="T122" s="88">
        <v>22945.606092681715</v>
      </c>
      <c r="U122" s="88">
        <v>22860.890898962636</v>
      </c>
      <c r="V122" s="88">
        <v>22992.106417790506</v>
      </c>
      <c r="W122" s="88">
        <v>22716.882170354584</v>
      </c>
      <c r="X122" s="88">
        <v>22706.52796988517</v>
      </c>
      <c r="Y122" s="88">
        <v>22863.741753232189</v>
      </c>
      <c r="Z122" s="88">
        <v>22632.435412000028</v>
      </c>
      <c r="AA122" s="88">
        <v>22539.299713108208</v>
      </c>
      <c r="AB122" s="88">
        <v>22567.517026790039</v>
      </c>
      <c r="AC122" s="88">
        <v>22697.571464613211</v>
      </c>
      <c r="AD122" s="88">
        <v>22852.725878828307</v>
      </c>
      <c r="AE122" s="88">
        <v>23017.657572774417</v>
      </c>
      <c r="AF122" s="88">
        <v>23164.874249334218</v>
      </c>
      <c r="AG122" s="88">
        <v>23152.585694106729</v>
      </c>
      <c r="AH122" s="88">
        <v>23139.802854952282</v>
      </c>
      <c r="AI122" s="88">
        <v>23208.817527187319</v>
      </c>
      <c r="AJ122" s="88">
        <v>22961.714898826554</v>
      </c>
      <c r="AK122" s="88">
        <v>22665.115994703887</v>
      </c>
      <c r="AL122" s="88">
        <v>22310.841169199841</v>
      </c>
      <c r="AM122" s="88">
        <v>22147.265258020168</v>
      </c>
      <c r="AN122" s="88">
        <v>21800.239164133363</v>
      </c>
      <c r="AO122" s="88">
        <v>21259.208706113004</v>
      </c>
      <c r="AP122" s="88">
        <v>20907.110144614173</v>
      </c>
      <c r="AQ122" s="88">
        <v>20524.127964847772</v>
      </c>
      <c r="AR122" s="88">
        <v>20364.875235534204</v>
      </c>
      <c r="AS122" s="88">
        <v>20158.608339686176</v>
      </c>
      <c r="AT122" s="88">
        <v>19940.343171327313</v>
      </c>
      <c r="AU122" s="88">
        <v>19583.414930818333</v>
      </c>
      <c r="AV122" s="88">
        <v>19521.991370965479</v>
      </c>
      <c r="AW122" s="88">
        <v>19369.066634863801</v>
      </c>
      <c r="AX122" s="88">
        <v>18760.417491941596</v>
      </c>
      <c r="AY122" s="88">
        <v>18594.69007373479</v>
      </c>
      <c r="AZ122" s="88">
        <v>18027.842582398149</v>
      </c>
      <c r="BA122" s="88">
        <v>17659.099942368197</v>
      </c>
    </row>
    <row r="123" spans="2:53" ht="12" customHeight="1" x14ac:dyDescent="0.25">
      <c r="B123" s="96" t="s">
        <v>577</v>
      </c>
      <c r="C123" s="89">
        <v>8165.8665562790156</v>
      </c>
      <c r="D123" s="89">
        <v>8109.1586033441235</v>
      </c>
      <c r="E123" s="89">
        <v>8070.3191482253178</v>
      </c>
      <c r="F123" s="89">
        <v>7991.5484177487742</v>
      </c>
      <c r="G123" s="89">
        <v>7975.7998223400245</v>
      </c>
      <c r="H123" s="89">
        <v>7993.9027222950353</v>
      </c>
      <c r="I123" s="89">
        <v>7635.9486716337524</v>
      </c>
      <c r="J123" s="89">
        <v>7805.5771174866068</v>
      </c>
      <c r="K123" s="89">
        <v>7761.8658428654262</v>
      </c>
      <c r="L123" s="89">
        <v>5529.5241561970306</v>
      </c>
      <c r="M123" s="89">
        <v>6079.0976684073285</v>
      </c>
      <c r="N123" s="89">
        <v>6610.2151884929553</v>
      </c>
      <c r="O123" s="89">
        <v>5931.802731493377</v>
      </c>
      <c r="P123" s="89">
        <v>5730.2561651230426</v>
      </c>
      <c r="Q123" s="89">
        <v>5758.0165998580032</v>
      </c>
      <c r="R123" s="89">
        <v>5834.2801007158077</v>
      </c>
      <c r="S123" s="89">
        <v>5963.2415772441145</v>
      </c>
      <c r="T123" s="89">
        <v>6144.2991019383126</v>
      </c>
      <c r="U123" s="89">
        <v>6191.903762757388</v>
      </c>
      <c r="V123" s="89">
        <v>6215.0651286626926</v>
      </c>
      <c r="W123" s="89">
        <v>6228.511466485741</v>
      </c>
      <c r="X123" s="89">
        <v>6273.5954649727901</v>
      </c>
      <c r="Y123" s="89">
        <v>6336.7587330919378</v>
      </c>
      <c r="Z123" s="89">
        <v>6376.0977416489086</v>
      </c>
      <c r="AA123" s="89">
        <v>6392.8211139224513</v>
      </c>
      <c r="AB123" s="89">
        <v>6435.6380342898219</v>
      </c>
      <c r="AC123" s="89">
        <v>6474.8543812441549</v>
      </c>
      <c r="AD123" s="89">
        <v>6513.3728614176543</v>
      </c>
      <c r="AE123" s="89">
        <v>6550.1342754348934</v>
      </c>
      <c r="AF123" s="89">
        <v>6578.4087180344704</v>
      </c>
      <c r="AG123" s="89">
        <v>6602.6805281917805</v>
      </c>
      <c r="AH123" s="89">
        <v>6626.4717908356906</v>
      </c>
      <c r="AI123" s="89">
        <v>6600.0087971414232</v>
      </c>
      <c r="AJ123" s="89">
        <v>6541.8764662688263</v>
      </c>
      <c r="AK123" s="89">
        <v>6357.9858417015475</v>
      </c>
      <c r="AL123" s="89">
        <v>6146.3436466350413</v>
      </c>
      <c r="AM123" s="89">
        <v>6046.2111908719398</v>
      </c>
      <c r="AN123" s="89">
        <v>5666.8664762816625</v>
      </c>
      <c r="AO123" s="89">
        <v>5257.3501864401223</v>
      </c>
      <c r="AP123" s="89">
        <v>4928.0054880488497</v>
      </c>
      <c r="AQ123" s="89">
        <v>4571.0779950303177</v>
      </c>
      <c r="AR123" s="89">
        <v>4428.512500023864</v>
      </c>
      <c r="AS123" s="89">
        <v>4167.3118724986889</v>
      </c>
      <c r="AT123" s="89">
        <v>3941.5842562304397</v>
      </c>
      <c r="AU123" s="89">
        <v>3552.4064828875335</v>
      </c>
      <c r="AV123" s="89">
        <v>3495.9548807686151</v>
      </c>
      <c r="AW123" s="89">
        <v>3283.7842477212098</v>
      </c>
      <c r="AX123" s="89">
        <v>2757.2095651199488</v>
      </c>
      <c r="AY123" s="89">
        <v>2748.1016062552876</v>
      </c>
      <c r="AZ123" s="89">
        <v>2361.4177203546478</v>
      </c>
      <c r="BA123" s="89">
        <v>2120.375857289956</v>
      </c>
    </row>
    <row r="124" spans="2:53" ht="12" customHeight="1" x14ac:dyDescent="0.25">
      <c r="B124" s="96" t="s">
        <v>578</v>
      </c>
      <c r="C124" s="89">
        <v>59564.59435833124</v>
      </c>
      <c r="D124" s="89">
        <v>56824.755038606556</v>
      </c>
      <c r="E124" s="89">
        <v>54073.654105299582</v>
      </c>
      <c r="F124" s="89">
        <v>56842.976770333436</v>
      </c>
      <c r="G124" s="89">
        <v>58561.108236955406</v>
      </c>
      <c r="H124" s="89">
        <v>60130.951585364834</v>
      </c>
      <c r="I124" s="89">
        <v>57361.177598571507</v>
      </c>
      <c r="J124" s="89">
        <v>60300.919238276329</v>
      </c>
      <c r="K124" s="89">
        <v>56705.368020784197</v>
      </c>
      <c r="L124" s="89">
        <v>48734.932198760005</v>
      </c>
      <c r="M124" s="89">
        <v>53748.53937907701</v>
      </c>
      <c r="N124" s="89">
        <v>55272.823032914246</v>
      </c>
      <c r="O124" s="89">
        <v>53601.506156841489</v>
      </c>
      <c r="P124" s="89">
        <v>52347.635289256657</v>
      </c>
      <c r="Q124" s="89">
        <v>51398.724995232216</v>
      </c>
      <c r="R124" s="89">
        <v>51275.08823589958</v>
      </c>
      <c r="S124" s="89">
        <v>50997.472720270271</v>
      </c>
      <c r="T124" s="89">
        <v>52792.121163755393</v>
      </c>
      <c r="U124" s="89">
        <v>53538.278226820214</v>
      </c>
      <c r="V124" s="89">
        <v>54447.740746838768</v>
      </c>
      <c r="W124" s="89">
        <v>55401.948690127349</v>
      </c>
      <c r="X124" s="89">
        <v>56064.461527552223</v>
      </c>
      <c r="Y124" s="89">
        <v>56772.692810639601</v>
      </c>
      <c r="Z124" s="89">
        <v>57349.419321801528</v>
      </c>
      <c r="AA124" s="89">
        <v>57787.665433847738</v>
      </c>
      <c r="AB124" s="89">
        <v>58322.8958425854</v>
      </c>
      <c r="AC124" s="89">
        <v>58895.329103238371</v>
      </c>
      <c r="AD124" s="89">
        <v>59500.786312981712</v>
      </c>
      <c r="AE124" s="89">
        <v>60061.158921188588</v>
      </c>
      <c r="AF124" s="89">
        <v>60555.207691785101</v>
      </c>
      <c r="AG124" s="89">
        <v>60899.565664839218</v>
      </c>
      <c r="AH124" s="89">
        <v>61335.460910230278</v>
      </c>
      <c r="AI124" s="89">
        <v>61428.260901671165</v>
      </c>
      <c r="AJ124" s="89">
        <v>61217.980263631493</v>
      </c>
      <c r="AK124" s="89">
        <v>60348.238342970028</v>
      </c>
      <c r="AL124" s="89">
        <v>59050.307201664531</v>
      </c>
      <c r="AM124" s="89">
        <v>58655.449698899021</v>
      </c>
      <c r="AN124" s="89">
        <v>56187.774025450046</v>
      </c>
      <c r="AO124" s="89">
        <v>53497.645585809296</v>
      </c>
      <c r="AP124" s="89">
        <v>51182.145489188006</v>
      </c>
      <c r="AQ124" s="89">
        <v>48539.811852711508</v>
      </c>
      <c r="AR124" s="89">
        <v>47264.787539285433</v>
      </c>
      <c r="AS124" s="89">
        <v>45207.98846680596</v>
      </c>
      <c r="AT124" s="89">
        <v>42791.401737260763</v>
      </c>
      <c r="AU124" s="89">
        <v>39877.185096927729</v>
      </c>
      <c r="AV124" s="89">
        <v>39303.542352678938</v>
      </c>
      <c r="AW124" s="89">
        <v>37386.132701221308</v>
      </c>
      <c r="AX124" s="89">
        <v>32655.369777262298</v>
      </c>
      <c r="AY124" s="89">
        <v>31835.108196705911</v>
      </c>
      <c r="AZ124" s="89">
        <v>28850.430390376125</v>
      </c>
      <c r="BA124" s="89">
        <v>26161.37891156715</v>
      </c>
    </row>
    <row r="125" spans="2:53" ht="12" customHeight="1" x14ac:dyDescent="0.25">
      <c r="B125" s="96" t="s">
        <v>579</v>
      </c>
      <c r="C125" s="89">
        <v>139981.6118400807</v>
      </c>
      <c r="D125" s="89">
        <v>137221.36282301776</v>
      </c>
      <c r="E125" s="89">
        <v>136889.80093459788</v>
      </c>
      <c r="F125" s="89">
        <v>138630.80583976186</v>
      </c>
      <c r="G125" s="89">
        <v>144604.07624479078</v>
      </c>
      <c r="H125" s="89">
        <v>144619.17560323791</v>
      </c>
      <c r="I125" s="89">
        <v>148482.66377899967</v>
      </c>
      <c r="J125" s="89">
        <v>153750.78523461841</v>
      </c>
      <c r="K125" s="89">
        <v>143499.94749737522</v>
      </c>
      <c r="L125" s="89">
        <v>115342.94391506333</v>
      </c>
      <c r="M125" s="89">
        <v>116865.6425855813</v>
      </c>
      <c r="N125" s="89">
        <v>117414.99827032399</v>
      </c>
      <c r="O125" s="89">
        <v>110376.97835311359</v>
      </c>
      <c r="P125" s="89">
        <v>106078.17261203341</v>
      </c>
      <c r="Q125" s="89">
        <v>109159.92823297602</v>
      </c>
      <c r="R125" s="89">
        <v>108442.11951661522</v>
      </c>
      <c r="S125" s="89">
        <v>110015.06106544587</v>
      </c>
      <c r="T125" s="89">
        <v>110639.84454303409</v>
      </c>
      <c r="U125" s="89">
        <v>111328.30726834724</v>
      </c>
      <c r="V125" s="89">
        <v>111616.3910803645</v>
      </c>
      <c r="W125" s="89">
        <v>111651.48765740146</v>
      </c>
      <c r="X125" s="89">
        <v>112243.75767824672</v>
      </c>
      <c r="Y125" s="89">
        <v>113564.16558931008</v>
      </c>
      <c r="Z125" s="89">
        <v>113606.72858365366</v>
      </c>
      <c r="AA125" s="89">
        <v>113928.26002446009</v>
      </c>
      <c r="AB125" s="89">
        <v>114760.99267259477</v>
      </c>
      <c r="AC125" s="89">
        <v>116045.62153106036</v>
      </c>
      <c r="AD125" s="89">
        <v>117288.27269685133</v>
      </c>
      <c r="AE125" s="89">
        <v>118498.38544038316</v>
      </c>
      <c r="AF125" s="89">
        <v>119592.80348473653</v>
      </c>
      <c r="AG125" s="89">
        <v>120034.24490137343</v>
      </c>
      <c r="AH125" s="89">
        <v>120483.16449348857</v>
      </c>
      <c r="AI125" s="89">
        <v>120696.65758093035</v>
      </c>
      <c r="AJ125" s="89">
        <v>119608.11035391553</v>
      </c>
      <c r="AK125" s="89">
        <v>117347.5234425885</v>
      </c>
      <c r="AL125" s="89">
        <v>114578.02864059852</v>
      </c>
      <c r="AM125" s="89">
        <v>113285.66646836375</v>
      </c>
      <c r="AN125" s="89">
        <v>108942.02565600592</v>
      </c>
      <c r="AO125" s="89">
        <v>103956.28701577036</v>
      </c>
      <c r="AP125" s="89">
        <v>99350.793305626197</v>
      </c>
      <c r="AQ125" s="89">
        <v>94208.818449321057</v>
      </c>
      <c r="AR125" s="89">
        <v>91535.599641327048</v>
      </c>
      <c r="AS125" s="89">
        <v>87756.949525295247</v>
      </c>
      <c r="AT125" s="89">
        <v>84347.608798310786</v>
      </c>
      <c r="AU125" s="89">
        <v>80237.833096806979</v>
      </c>
      <c r="AV125" s="89">
        <v>79739.110530739068</v>
      </c>
      <c r="AW125" s="89">
        <v>77218.600630412242</v>
      </c>
      <c r="AX125" s="89">
        <v>68664.729716744259</v>
      </c>
      <c r="AY125" s="89">
        <v>68407.713356103122</v>
      </c>
      <c r="AZ125" s="89">
        <v>63049.304992527497</v>
      </c>
      <c r="BA125" s="89">
        <v>58652.502376878205</v>
      </c>
    </row>
    <row r="126" spans="2:53" ht="12" customHeight="1" x14ac:dyDescent="0.25">
      <c r="B126" s="98" t="s">
        <v>636</v>
      </c>
      <c r="C126" s="90">
        <v>12718.475875541089</v>
      </c>
      <c r="D126" s="90">
        <v>12034.887159170645</v>
      </c>
      <c r="E126" s="90">
        <v>12328.560843963754</v>
      </c>
      <c r="F126" s="90">
        <v>12099.28377948175</v>
      </c>
      <c r="G126" s="90">
        <v>13118.088905424333</v>
      </c>
      <c r="H126" s="90">
        <v>11790.800231954425</v>
      </c>
      <c r="I126" s="90">
        <v>11662.014249039057</v>
      </c>
      <c r="J126" s="90">
        <v>11644.368666527158</v>
      </c>
      <c r="K126" s="90">
        <v>11362.0443466747</v>
      </c>
      <c r="L126" s="90">
        <v>9994.3640856688071</v>
      </c>
      <c r="M126" s="90">
        <v>11333.030159843718</v>
      </c>
      <c r="N126" s="90">
        <v>10861.831652514884</v>
      </c>
      <c r="O126" s="90">
        <v>10509.553497567127</v>
      </c>
      <c r="P126" s="90">
        <v>10420.902634072714</v>
      </c>
      <c r="Q126" s="90">
        <v>10576.612941377076</v>
      </c>
      <c r="R126" s="90">
        <v>10147.596172331756</v>
      </c>
      <c r="S126" s="90">
        <v>10422.763579732791</v>
      </c>
      <c r="T126" s="90">
        <v>10669.393267053581</v>
      </c>
      <c r="U126" s="90">
        <v>10784.755574418012</v>
      </c>
      <c r="V126" s="90">
        <v>10857.229886574874</v>
      </c>
      <c r="W126" s="90">
        <v>10908.81324195754</v>
      </c>
      <c r="X126" s="90">
        <v>10922.119592766359</v>
      </c>
      <c r="Y126" s="90">
        <v>11023.240301789525</v>
      </c>
      <c r="Z126" s="90">
        <v>11082.464295677828</v>
      </c>
      <c r="AA126" s="90">
        <v>11090.785173603959</v>
      </c>
      <c r="AB126" s="90">
        <v>11149.699019651256</v>
      </c>
      <c r="AC126" s="90">
        <v>11229.243731470358</v>
      </c>
      <c r="AD126" s="90">
        <v>11292.551066693537</v>
      </c>
      <c r="AE126" s="90">
        <v>11356.829873791703</v>
      </c>
      <c r="AF126" s="90">
        <v>11424.281029304922</v>
      </c>
      <c r="AG126" s="90">
        <v>11490.188164404342</v>
      </c>
      <c r="AH126" s="90">
        <v>11556.953647172082</v>
      </c>
      <c r="AI126" s="90">
        <v>11622.117843632999</v>
      </c>
      <c r="AJ126" s="90">
        <v>11697.85857049605</v>
      </c>
      <c r="AK126" s="90">
        <v>11762.369452864064</v>
      </c>
      <c r="AL126" s="90">
        <v>11825.823483658747</v>
      </c>
      <c r="AM126" s="90">
        <v>11904.752197088801</v>
      </c>
      <c r="AN126" s="90">
        <v>11981.334316389435</v>
      </c>
      <c r="AO126" s="90">
        <v>12063.085448673961</v>
      </c>
      <c r="AP126" s="90">
        <v>12144.639147090682</v>
      </c>
      <c r="AQ126" s="90">
        <v>12225.554433696489</v>
      </c>
      <c r="AR126" s="90">
        <v>12308.372616340839</v>
      </c>
      <c r="AS126" s="90">
        <v>12390.366613734783</v>
      </c>
      <c r="AT126" s="90">
        <v>12465.969594979484</v>
      </c>
      <c r="AU126" s="90">
        <v>12548.67883760827</v>
      </c>
      <c r="AV126" s="90">
        <v>12627.84475168577</v>
      </c>
      <c r="AW126" s="90">
        <v>12716.552846763208</v>
      </c>
      <c r="AX126" s="90">
        <v>12800.188990289895</v>
      </c>
      <c r="AY126" s="90">
        <v>12890.508734387637</v>
      </c>
      <c r="AZ126" s="90">
        <v>12973.002232963237</v>
      </c>
      <c r="BA126" s="90">
        <v>13063.710789452291</v>
      </c>
    </row>
    <row r="127" spans="2:53" ht="12" customHeight="1" x14ac:dyDescent="0.25"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</row>
    <row r="128" spans="2:53" ht="12" customHeight="1" x14ac:dyDescent="0.25">
      <c r="B128" s="61" t="s">
        <v>637</v>
      </c>
      <c r="C128" s="99">
        <v>2.0947658276953538</v>
      </c>
      <c r="D128" s="99">
        <v>2.0677448408321264</v>
      </c>
      <c r="E128" s="99">
        <v>2.0342316395070807</v>
      </c>
      <c r="F128" s="99">
        <v>2.0329460758975677</v>
      </c>
      <c r="G128" s="99">
        <v>1.9866113738159339</v>
      </c>
      <c r="H128" s="99">
        <v>1.9456951486148164</v>
      </c>
      <c r="I128" s="99">
        <v>1.9347846809860361</v>
      </c>
      <c r="J128" s="99">
        <v>1.9176161964821063</v>
      </c>
      <c r="K128" s="99">
        <v>1.9025934307344508</v>
      </c>
      <c r="L128" s="99">
        <v>1.8083331378286498</v>
      </c>
      <c r="M128" s="99">
        <v>1.8389587495407116</v>
      </c>
      <c r="N128" s="99">
        <v>1.8177087366652018</v>
      </c>
      <c r="O128" s="99">
        <v>1.8062938148592087</v>
      </c>
      <c r="P128" s="99">
        <v>1.7972161438323988</v>
      </c>
      <c r="Q128" s="99">
        <v>1.7914815570300073</v>
      </c>
      <c r="R128" s="99">
        <v>1.790480137797362</v>
      </c>
      <c r="S128" s="99">
        <v>1.7747989423087562</v>
      </c>
      <c r="T128" s="99">
        <v>1.7712454404498357</v>
      </c>
      <c r="U128" s="99">
        <v>1.7350430651863704</v>
      </c>
      <c r="V128" s="99">
        <v>1.7184099487448279</v>
      </c>
      <c r="W128" s="99">
        <v>1.7008911265576083</v>
      </c>
      <c r="X128" s="99">
        <v>1.6958318559763239</v>
      </c>
      <c r="Y128" s="99">
        <v>1.6782776807570579</v>
      </c>
      <c r="Z128" s="99">
        <v>1.6529996740712818</v>
      </c>
      <c r="AA128" s="99">
        <v>1.6396054586798179</v>
      </c>
      <c r="AB128" s="99">
        <v>1.6317478200690696</v>
      </c>
      <c r="AC128" s="99">
        <v>1.6272147782809616</v>
      </c>
      <c r="AD128" s="99">
        <v>1.6185428145039644</v>
      </c>
      <c r="AE128" s="99">
        <v>1.6085109160603401</v>
      </c>
      <c r="AF128" s="99">
        <v>1.6013634598889472</v>
      </c>
      <c r="AG128" s="99">
        <v>1.5847754319266241</v>
      </c>
      <c r="AH128" s="99">
        <v>1.5749182311463028</v>
      </c>
      <c r="AI128" s="99">
        <v>1.553463862364439</v>
      </c>
      <c r="AJ128" s="99">
        <v>1.5265005710925161</v>
      </c>
      <c r="AK128" s="99">
        <v>1.4989538044350865</v>
      </c>
      <c r="AL128" s="99">
        <v>1.4682885540375514</v>
      </c>
      <c r="AM128" s="99">
        <v>1.4534984612979027</v>
      </c>
      <c r="AN128" s="99">
        <v>1.4201396247602001</v>
      </c>
      <c r="AO128" s="99">
        <v>1.3869368097943984</v>
      </c>
      <c r="AP128" s="99">
        <v>1.3571827727378911</v>
      </c>
      <c r="AQ128" s="99">
        <v>1.3241591419145224</v>
      </c>
      <c r="AR128" s="99">
        <v>1.2978237422903669</v>
      </c>
      <c r="AS128" s="99">
        <v>1.2676351645457784</v>
      </c>
      <c r="AT128" s="99">
        <v>1.2330467849816342</v>
      </c>
      <c r="AU128" s="99">
        <v>1.1990137933722387</v>
      </c>
      <c r="AV128" s="99">
        <v>1.1794625263539174</v>
      </c>
      <c r="AW128" s="99">
        <v>1.1553277618343889</v>
      </c>
      <c r="AX128" s="99">
        <v>1.1091013699257914</v>
      </c>
      <c r="AY128" s="99">
        <v>1.0853556276760572</v>
      </c>
      <c r="AZ128" s="99">
        <v>1.0426825000817683</v>
      </c>
      <c r="BA128" s="99">
        <v>1.0065794174478202</v>
      </c>
    </row>
    <row r="129" spans="2:53" ht="12" customHeight="1" x14ac:dyDescent="0.25">
      <c r="B129" s="77" t="s">
        <v>576</v>
      </c>
      <c r="C129" s="100">
        <v>3.7253636068350482</v>
      </c>
      <c r="D129" s="100">
        <v>3.6896616497036274</v>
      </c>
      <c r="E129" s="100">
        <v>3.6987527177526331</v>
      </c>
      <c r="F129" s="100">
        <v>3.6865829210082817</v>
      </c>
      <c r="G129" s="100">
        <v>3.6494343904596507</v>
      </c>
      <c r="H129" s="100">
        <v>3.6282796956255661</v>
      </c>
      <c r="I129" s="100">
        <v>3.6191822551690458</v>
      </c>
      <c r="J129" s="100">
        <v>3.5976635153145731</v>
      </c>
      <c r="K129" s="100">
        <v>3.5725979174439626</v>
      </c>
      <c r="L129" s="100">
        <v>3.5090712170441378</v>
      </c>
      <c r="M129" s="100">
        <v>3.5749879902458068</v>
      </c>
      <c r="N129" s="100">
        <v>3.5245508242917984</v>
      </c>
      <c r="O129" s="100">
        <v>3.5067501672358574</v>
      </c>
      <c r="P129" s="100">
        <v>3.5411524964890408</v>
      </c>
      <c r="Q129" s="100">
        <v>3.5501282172333766</v>
      </c>
      <c r="R129" s="100">
        <v>3.5572671894121917</v>
      </c>
      <c r="S129" s="100">
        <v>3.539883012619728</v>
      </c>
      <c r="T129" s="100">
        <v>3.5176694412657623</v>
      </c>
      <c r="U129" s="100">
        <v>3.4682255816173297</v>
      </c>
      <c r="V129" s="100">
        <v>3.4567296494675905</v>
      </c>
      <c r="W129" s="100">
        <v>3.4493574849373854</v>
      </c>
      <c r="X129" s="100">
        <v>3.448107805277516</v>
      </c>
      <c r="Y129" s="100">
        <v>3.4332182227951931</v>
      </c>
      <c r="Z129" s="100">
        <v>3.4125527906039403</v>
      </c>
      <c r="AA129" s="100">
        <v>3.4132087330683958</v>
      </c>
      <c r="AB129" s="100">
        <v>3.4117345891083528</v>
      </c>
      <c r="AC129" s="100">
        <v>3.4104362402514452</v>
      </c>
      <c r="AD129" s="100">
        <v>3.4095702419562324</v>
      </c>
      <c r="AE129" s="100">
        <v>3.4076950220241455</v>
      </c>
      <c r="AF129" s="100">
        <v>3.4004419395358352</v>
      </c>
      <c r="AG129" s="100">
        <v>3.3906687488056435</v>
      </c>
      <c r="AH129" s="100">
        <v>3.385406513722911</v>
      </c>
      <c r="AI129" s="100">
        <v>3.3653740609297902</v>
      </c>
      <c r="AJ129" s="100">
        <v>3.3445797107485258</v>
      </c>
      <c r="AK129" s="100">
        <v>3.3141678054180592</v>
      </c>
      <c r="AL129" s="100">
        <v>3.2850717284684916</v>
      </c>
      <c r="AM129" s="100">
        <v>3.2638818408466137</v>
      </c>
      <c r="AN129" s="100">
        <v>3.2188563375280719</v>
      </c>
      <c r="AO129" s="100">
        <v>3.1695084956800343</v>
      </c>
      <c r="AP129" s="100">
        <v>3.1254150503071068</v>
      </c>
      <c r="AQ129" s="100">
        <v>3.0749790299101667</v>
      </c>
      <c r="AR129" s="100">
        <v>3.0407422329749836</v>
      </c>
      <c r="AS129" s="100">
        <v>2.9920349469901795</v>
      </c>
      <c r="AT129" s="100">
        <v>2.9421365044444991</v>
      </c>
      <c r="AU129" s="100">
        <v>2.8732549064267277</v>
      </c>
      <c r="AV129" s="100">
        <v>2.8314872486387541</v>
      </c>
      <c r="AW129" s="100">
        <v>2.7686628234585959</v>
      </c>
      <c r="AX129" s="100">
        <v>2.6663415485823321</v>
      </c>
      <c r="AY129" s="100">
        <v>2.6089498118656298</v>
      </c>
      <c r="AZ129" s="100">
        <v>2.4584933146531105</v>
      </c>
      <c r="BA129" s="100">
        <v>2.3593766784495624</v>
      </c>
    </row>
    <row r="130" spans="2:53" ht="12" customHeight="1" x14ac:dyDescent="0.25">
      <c r="B130" s="73" t="s">
        <v>577</v>
      </c>
      <c r="C130" s="101">
        <v>1.2724559448913686</v>
      </c>
      <c r="D130" s="101">
        <v>1.2158705295922037</v>
      </c>
      <c r="E130" s="101">
        <v>1.2267876186993774</v>
      </c>
      <c r="F130" s="101">
        <v>1.1681174802525554</v>
      </c>
      <c r="G130" s="101">
        <v>1.1141183199116818</v>
      </c>
      <c r="H130" s="101">
        <v>1.1054782736694735</v>
      </c>
      <c r="I130" s="101">
        <v>1.1007499247579955</v>
      </c>
      <c r="J130" s="101">
        <v>1.0448533994259501</v>
      </c>
      <c r="K130" s="101">
        <v>1.0398496753235398</v>
      </c>
      <c r="L130" s="101">
        <v>1.0666101627867908</v>
      </c>
      <c r="M130" s="101">
        <v>1.0484963236366165</v>
      </c>
      <c r="N130" s="101">
        <v>1.0597138979820357</v>
      </c>
      <c r="O130" s="101">
        <v>1.0564236400282661</v>
      </c>
      <c r="P130" s="101">
        <v>1.0876249576599</v>
      </c>
      <c r="Q130" s="101">
        <v>1.0614637857864118</v>
      </c>
      <c r="R130" s="101">
        <v>1.0488562013819767</v>
      </c>
      <c r="S130" s="101">
        <v>1.0430464103526575</v>
      </c>
      <c r="T130" s="101">
        <v>1.051196084803558</v>
      </c>
      <c r="U130" s="101">
        <v>1.0314119647781124</v>
      </c>
      <c r="V130" s="101">
        <v>1.0162973438228886</v>
      </c>
      <c r="W130" s="101">
        <v>1.0073554684970882</v>
      </c>
      <c r="X130" s="101">
        <v>1.0021653577768661</v>
      </c>
      <c r="Y130" s="101">
        <v>0.99098673294759676</v>
      </c>
      <c r="Z130" s="101">
        <v>0.98330406177878527</v>
      </c>
      <c r="AA130" s="101">
        <v>0.97783512225338431</v>
      </c>
      <c r="AB130" s="101">
        <v>0.97231728521446414</v>
      </c>
      <c r="AC130" s="101">
        <v>0.9683468402334473</v>
      </c>
      <c r="AD130" s="101">
        <v>0.9650154463480517</v>
      </c>
      <c r="AE130" s="101">
        <v>0.96135526377370417</v>
      </c>
      <c r="AF130" s="101">
        <v>0.95400204336067707</v>
      </c>
      <c r="AG130" s="101">
        <v>0.94698339986999525</v>
      </c>
      <c r="AH130" s="101">
        <v>0.94354463005438582</v>
      </c>
      <c r="AI130" s="101">
        <v>0.93498238578134163</v>
      </c>
      <c r="AJ130" s="101">
        <v>0.9275572580165693</v>
      </c>
      <c r="AK130" s="101">
        <v>0.9177875623374967</v>
      </c>
      <c r="AL130" s="101">
        <v>0.90529482462802158</v>
      </c>
      <c r="AM130" s="101">
        <v>0.89508824324920266</v>
      </c>
      <c r="AN130" s="101">
        <v>0.88320588536431732</v>
      </c>
      <c r="AO130" s="101">
        <v>0.86826897671835046</v>
      </c>
      <c r="AP130" s="101">
        <v>0.85780049612185283</v>
      </c>
      <c r="AQ130" s="101">
        <v>0.84544002953250708</v>
      </c>
      <c r="AR130" s="101">
        <v>0.83449429275234688</v>
      </c>
      <c r="AS130" s="101">
        <v>0.8211295312872805</v>
      </c>
      <c r="AT130" s="101">
        <v>0.8111011554831663</v>
      </c>
      <c r="AU130" s="101">
        <v>0.7926154759059294</v>
      </c>
      <c r="AV130" s="101">
        <v>0.77358636429639427</v>
      </c>
      <c r="AW130" s="101">
        <v>0.75226977829560704</v>
      </c>
      <c r="AX130" s="101">
        <v>0.72035270376893945</v>
      </c>
      <c r="AY130" s="101">
        <v>0.70503088101185685</v>
      </c>
      <c r="AZ130" s="101">
        <v>0.68861843846443571</v>
      </c>
      <c r="BA130" s="101">
        <v>0.66124274846394349</v>
      </c>
    </row>
    <row r="131" spans="2:53" ht="12" customHeight="1" x14ac:dyDescent="0.25">
      <c r="B131" s="73" t="s">
        <v>578</v>
      </c>
      <c r="C131" s="101">
        <v>1.5506473243715755</v>
      </c>
      <c r="D131" s="101">
        <v>1.5881515692231707</v>
      </c>
      <c r="E131" s="101">
        <v>1.5741627828762943</v>
      </c>
      <c r="F131" s="101">
        <v>1.5849908296765876</v>
      </c>
      <c r="G131" s="101">
        <v>1.5394192676360063</v>
      </c>
      <c r="H131" s="101">
        <v>1.4932875447289646</v>
      </c>
      <c r="I131" s="101">
        <v>1.4507647427265957</v>
      </c>
      <c r="J131" s="101">
        <v>1.4559142520706794</v>
      </c>
      <c r="K131" s="101">
        <v>1.4552512560039204</v>
      </c>
      <c r="L131" s="101">
        <v>1.4519453831020379</v>
      </c>
      <c r="M131" s="101">
        <v>1.419742317531252</v>
      </c>
      <c r="N131" s="101">
        <v>1.4147777914313229</v>
      </c>
      <c r="O131" s="101">
        <v>1.4279709433674501</v>
      </c>
      <c r="P131" s="101">
        <v>1.4422781097732</v>
      </c>
      <c r="Q131" s="101">
        <v>1.4546338232696436</v>
      </c>
      <c r="R131" s="101">
        <v>1.4602477103724985</v>
      </c>
      <c r="S131" s="101">
        <v>1.4548416198773455</v>
      </c>
      <c r="T131" s="101">
        <v>1.4543922808317689</v>
      </c>
      <c r="U131" s="101">
        <v>1.43260575826007</v>
      </c>
      <c r="V131" s="101">
        <v>1.4138229373480156</v>
      </c>
      <c r="W131" s="101">
        <v>1.3943959795566294</v>
      </c>
      <c r="X131" s="101">
        <v>1.3791022577828012</v>
      </c>
      <c r="Y131" s="101">
        <v>1.3483712133884225</v>
      </c>
      <c r="Z131" s="101">
        <v>1.3037082023605298</v>
      </c>
      <c r="AA131" s="101">
        <v>1.27677990429011</v>
      </c>
      <c r="AB131" s="101">
        <v>1.2631910306089715</v>
      </c>
      <c r="AC131" s="101">
        <v>1.2441801458655364</v>
      </c>
      <c r="AD131" s="101">
        <v>1.2135368861610154</v>
      </c>
      <c r="AE131" s="101">
        <v>1.1957914400118825</v>
      </c>
      <c r="AF131" s="101">
        <v>1.186363919536682</v>
      </c>
      <c r="AG131" s="101">
        <v>1.1511544837284797</v>
      </c>
      <c r="AH131" s="101">
        <v>1.1355453719927602</v>
      </c>
      <c r="AI131" s="101">
        <v>1.0991390058699206</v>
      </c>
      <c r="AJ131" s="101">
        <v>1.0528968258481972</v>
      </c>
      <c r="AK131" s="101">
        <v>1.0203040849928902</v>
      </c>
      <c r="AL131" s="101">
        <v>0.97308478528755626</v>
      </c>
      <c r="AM131" s="101">
        <v>0.96299255726007826</v>
      </c>
      <c r="AN131" s="101">
        <v>0.92068641841184085</v>
      </c>
      <c r="AO131" s="101">
        <v>0.87566540917548141</v>
      </c>
      <c r="AP131" s="101">
        <v>0.83879380261549474</v>
      </c>
      <c r="AQ131" s="101">
        <v>0.80253660115725745</v>
      </c>
      <c r="AR131" s="101">
        <v>0.76652663358041628</v>
      </c>
      <c r="AS131" s="101">
        <v>0.73067595997682944</v>
      </c>
      <c r="AT131" s="101">
        <v>0.68481890915166321</v>
      </c>
      <c r="AU131" s="101">
        <v>0.65179847921104139</v>
      </c>
      <c r="AV131" s="101">
        <v>0.63498290092798548</v>
      </c>
      <c r="AW131" s="101">
        <v>0.60636811977162997</v>
      </c>
      <c r="AX131" s="101">
        <v>0.55694185855966172</v>
      </c>
      <c r="AY131" s="101">
        <v>0.53226907391051037</v>
      </c>
      <c r="AZ131" s="101">
        <v>0.50351075316846416</v>
      </c>
      <c r="BA131" s="101">
        <v>0.47337190659750633</v>
      </c>
    </row>
    <row r="132" spans="2:53" ht="12" customHeight="1" x14ac:dyDescent="0.25">
      <c r="B132" s="73" t="s">
        <v>579</v>
      </c>
      <c r="C132" s="101">
        <v>2.6076033413219935</v>
      </c>
      <c r="D132" s="101">
        <v>2.5747827529305494</v>
      </c>
      <c r="E132" s="101">
        <v>2.5610174215337356</v>
      </c>
      <c r="F132" s="101">
        <v>2.5641146148581857</v>
      </c>
      <c r="G132" s="101">
        <v>2.5672817423098362</v>
      </c>
      <c r="H132" s="101">
        <v>2.5310476706251528</v>
      </c>
      <c r="I132" s="101">
        <v>2.5243898177270481</v>
      </c>
      <c r="J132" s="101">
        <v>2.5650093267028895</v>
      </c>
      <c r="K132" s="101">
        <v>2.62793115792336</v>
      </c>
      <c r="L132" s="101">
        <v>2.61459026012164</v>
      </c>
      <c r="M132" s="101">
        <v>2.613509225543746</v>
      </c>
      <c r="N132" s="101">
        <v>2.606102198445825</v>
      </c>
      <c r="O132" s="101">
        <v>2.5905277018052324</v>
      </c>
      <c r="P132" s="101">
        <v>2.5584704337234543</v>
      </c>
      <c r="Q132" s="101">
        <v>2.5667375445686447</v>
      </c>
      <c r="R132" s="101">
        <v>2.5650402642646095</v>
      </c>
      <c r="S132" s="101">
        <v>2.5738387389176478</v>
      </c>
      <c r="T132" s="101">
        <v>2.5762459073986443</v>
      </c>
      <c r="U132" s="101">
        <v>2.5635540990707564</v>
      </c>
      <c r="V132" s="101">
        <v>2.5591319862897777</v>
      </c>
      <c r="W132" s="101">
        <v>2.5522244588543366</v>
      </c>
      <c r="X132" s="101">
        <v>2.5516105375260709</v>
      </c>
      <c r="Y132" s="101">
        <v>2.540119453420127</v>
      </c>
      <c r="Z132" s="101">
        <v>2.5186657354477253</v>
      </c>
      <c r="AA132" s="101">
        <v>2.5121564679691497</v>
      </c>
      <c r="AB132" s="101">
        <v>2.5025022397919221</v>
      </c>
      <c r="AC132" s="101">
        <v>2.5038725644048494</v>
      </c>
      <c r="AD132" s="101">
        <v>2.4953240730730766</v>
      </c>
      <c r="AE132" s="101">
        <v>2.483289763898084</v>
      </c>
      <c r="AF132" s="101">
        <v>2.4755102247084104</v>
      </c>
      <c r="AG132" s="101">
        <v>2.4539897336936276</v>
      </c>
      <c r="AH132" s="101">
        <v>2.4437862806811959</v>
      </c>
      <c r="AI132" s="101">
        <v>2.4132299879160515</v>
      </c>
      <c r="AJ132" s="101">
        <v>2.3795848658082512</v>
      </c>
      <c r="AK132" s="101">
        <v>2.3263417045775254</v>
      </c>
      <c r="AL132" s="101">
        <v>2.2738382785428812</v>
      </c>
      <c r="AM132" s="101">
        <v>2.2450042380903699</v>
      </c>
      <c r="AN132" s="101">
        <v>2.1559073086659817</v>
      </c>
      <c r="AO132" s="101">
        <v>2.0701614584805141</v>
      </c>
      <c r="AP132" s="101">
        <v>1.9787839085582417</v>
      </c>
      <c r="AQ132" s="101">
        <v>1.8770767869357272</v>
      </c>
      <c r="AR132" s="101">
        <v>1.7856642866807018</v>
      </c>
      <c r="AS132" s="101">
        <v>1.6867500311926977</v>
      </c>
      <c r="AT132" s="101">
        <v>1.5705549167291812</v>
      </c>
      <c r="AU132" s="101">
        <v>1.4936448066684791</v>
      </c>
      <c r="AV132" s="101">
        <v>1.4605076513232587</v>
      </c>
      <c r="AW132" s="101">
        <v>1.4164828428608491</v>
      </c>
      <c r="AX132" s="101">
        <v>1.2831602776916191</v>
      </c>
      <c r="AY132" s="101">
        <v>1.2505522632932009</v>
      </c>
      <c r="AZ132" s="101">
        <v>1.1735163707950473</v>
      </c>
      <c r="BA132" s="101">
        <v>1.0941402692455018</v>
      </c>
    </row>
    <row r="133" spans="2:53" ht="12" customHeight="1" x14ac:dyDescent="0.25">
      <c r="B133" s="73" t="s">
        <v>580</v>
      </c>
      <c r="C133" s="101">
        <v>1.0494174001588699</v>
      </c>
      <c r="D133" s="101">
        <v>1.0252815322034374</v>
      </c>
      <c r="E133" s="101">
        <v>1.0136308655900779</v>
      </c>
      <c r="F133" s="101">
        <v>1.0218386480561334</v>
      </c>
      <c r="G133" s="101">
        <v>0.90666672396093517</v>
      </c>
      <c r="H133" s="101">
        <v>0.91243998935783288</v>
      </c>
      <c r="I133" s="101">
        <v>0.87062246701413593</v>
      </c>
      <c r="J133" s="101">
        <v>0.83156348473241615</v>
      </c>
      <c r="K133" s="101">
        <v>0.80274260648281681</v>
      </c>
      <c r="L133" s="101">
        <v>0.80099405452913719</v>
      </c>
      <c r="M133" s="101">
        <v>0.77932861538520237</v>
      </c>
      <c r="N133" s="101">
        <v>0.72592076452472587</v>
      </c>
      <c r="O133" s="101">
        <v>0.73215677544851121</v>
      </c>
      <c r="P133" s="101">
        <v>0.74573782360180529</v>
      </c>
      <c r="Q133" s="101">
        <v>0.72551072787653592</v>
      </c>
      <c r="R133" s="101">
        <v>0.70495286380731215</v>
      </c>
      <c r="S133" s="101">
        <v>0.70883115142944197</v>
      </c>
      <c r="T133" s="101">
        <v>0.71334014947351199</v>
      </c>
      <c r="U133" s="101">
        <v>0.70218762124060374</v>
      </c>
      <c r="V133" s="101">
        <v>0.6901069053740837</v>
      </c>
      <c r="W133" s="101">
        <v>0.68269433142368363</v>
      </c>
      <c r="X133" s="101">
        <v>0.6769880818924513</v>
      </c>
      <c r="Y133" s="101">
        <v>0.66240565864856626</v>
      </c>
      <c r="Z133" s="101">
        <v>0.65425464304685921</v>
      </c>
      <c r="AA133" s="101">
        <v>0.64614051960759955</v>
      </c>
      <c r="AB133" s="101">
        <v>0.6382120607912658</v>
      </c>
      <c r="AC133" s="101">
        <v>0.63324410244887108</v>
      </c>
      <c r="AD133" s="101">
        <v>0.62738595601172797</v>
      </c>
      <c r="AE133" s="101">
        <v>0.62117300542650933</v>
      </c>
      <c r="AF133" s="101">
        <v>0.61317265709786983</v>
      </c>
      <c r="AG133" s="101">
        <v>0.60468258182251322</v>
      </c>
      <c r="AH133" s="101">
        <v>0.59612099815312447</v>
      </c>
      <c r="AI133" s="101">
        <v>0.5845342866301263</v>
      </c>
      <c r="AJ133" s="101">
        <v>0.56808072031905033</v>
      </c>
      <c r="AK133" s="101">
        <v>0.54306640009413798</v>
      </c>
      <c r="AL133" s="101">
        <v>0.5207711859449744</v>
      </c>
      <c r="AM133" s="101">
        <v>0.50437953089362375</v>
      </c>
      <c r="AN133" s="101">
        <v>0.47635257061571168</v>
      </c>
      <c r="AO133" s="101">
        <v>0.46970219323572721</v>
      </c>
      <c r="AP133" s="101">
        <v>0.46476023780224923</v>
      </c>
      <c r="AQ133" s="101">
        <v>0.44866358954798585</v>
      </c>
      <c r="AR133" s="101">
        <v>0.4425539437627013</v>
      </c>
      <c r="AS133" s="101">
        <v>0.43010410875813399</v>
      </c>
      <c r="AT133" s="101">
        <v>0.42574011980083093</v>
      </c>
      <c r="AU133" s="101">
        <v>0.40799433641741395</v>
      </c>
      <c r="AV133" s="101">
        <v>0.39551417546268808</v>
      </c>
      <c r="AW133" s="101">
        <v>0.39145202072895735</v>
      </c>
      <c r="AX133" s="101">
        <v>0.37840106622520386</v>
      </c>
      <c r="AY133" s="101">
        <v>0.36704739071202225</v>
      </c>
      <c r="AZ133" s="101">
        <v>0.34817897773512968</v>
      </c>
      <c r="BA133" s="101">
        <v>0.33000424237822412</v>
      </c>
    </row>
    <row r="134" spans="2:53" ht="12" customHeight="1" x14ac:dyDescent="0.25">
      <c r="B134" s="73" t="s">
        <v>581</v>
      </c>
      <c r="C134" s="101">
        <v>1.8400390480200768</v>
      </c>
      <c r="D134" s="101">
        <v>1.8383495125516269</v>
      </c>
      <c r="E134" s="101">
        <v>1.8237779662720808</v>
      </c>
      <c r="F134" s="101">
        <v>1.7945275339250133</v>
      </c>
      <c r="G134" s="101">
        <v>1.7540957305224647</v>
      </c>
      <c r="H134" s="101">
        <v>1.7030209887470948</v>
      </c>
      <c r="I134" s="101">
        <v>1.6643948129057713</v>
      </c>
      <c r="J134" s="101">
        <v>1.6366644179972325</v>
      </c>
      <c r="K134" s="101">
        <v>1.5902916684536079</v>
      </c>
      <c r="L134" s="101">
        <v>1.5588764480106692</v>
      </c>
      <c r="M134" s="101">
        <v>1.5599256109194088</v>
      </c>
      <c r="N134" s="101">
        <v>1.5175529693357146</v>
      </c>
      <c r="O134" s="101">
        <v>1.5353164837138731</v>
      </c>
      <c r="P134" s="101">
        <v>1.511014787427968</v>
      </c>
      <c r="Q134" s="101">
        <v>1.4791588008973968</v>
      </c>
      <c r="R134" s="101">
        <v>1.4843934008537962</v>
      </c>
      <c r="S134" s="101">
        <v>1.4898527933717025</v>
      </c>
      <c r="T134" s="101">
        <v>1.4907496050843609</v>
      </c>
      <c r="U134" s="101">
        <v>1.4819379665947239</v>
      </c>
      <c r="V134" s="101">
        <v>1.4713808883785209</v>
      </c>
      <c r="W134" s="101">
        <v>1.4560828543882993</v>
      </c>
      <c r="X134" s="101">
        <v>1.4582986784820482</v>
      </c>
      <c r="Y134" s="101">
        <v>1.4541145941104292</v>
      </c>
      <c r="Z134" s="101">
        <v>1.4457555110177924</v>
      </c>
      <c r="AA134" s="101">
        <v>1.4351268677573965</v>
      </c>
      <c r="AB134" s="101">
        <v>1.429614173447096</v>
      </c>
      <c r="AC134" s="101">
        <v>1.4220679057351537</v>
      </c>
      <c r="AD134" s="101">
        <v>1.41528914801511</v>
      </c>
      <c r="AE134" s="101">
        <v>1.4088153147643649</v>
      </c>
      <c r="AF134" s="101">
        <v>1.4000783912893531</v>
      </c>
      <c r="AG134" s="101">
        <v>1.3912217162671576</v>
      </c>
      <c r="AH134" s="101">
        <v>1.3803065229729523</v>
      </c>
      <c r="AI134" s="101">
        <v>1.3638501965792282</v>
      </c>
      <c r="AJ134" s="101">
        <v>1.3475341228069095</v>
      </c>
      <c r="AK134" s="101">
        <v>1.3346456310488628</v>
      </c>
      <c r="AL134" s="101">
        <v>1.3200020897688496</v>
      </c>
      <c r="AM134" s="101">
        <v>1.3163925191232186</v>
      </c>
      <c r="AN134" s="101">
        <v>1.3035385222884588</v>
      </c>
      <c r="AO134" s="101">
        <v>1.290382422473918</v>
      </c>
      <c r="AP134" s="101">
        <v>1.2797388669149885</v>
      </c>
      <c r="AQ134" s="101">
        <v>1.2692567376653965</v>
      </c>
      <c r="AR134" s="101">
        <v>1.2656767193860274</v>
      </c>
      <c r="AS134" s="101">
        <v>1.2590492886179612</v>
      </c>
      <c r="AT134" s="101">
        <v>1.251084461286426</v>
      </c>
      <c r="AU134" s="101">
        <v>1.2400833584515096</v>
      </c>
      <c r="AV134" s="101">
        <v>1.2287297851795291</v>
      </c>
      <c r="AW134" s="101">
        <v>1.2184414223395561</v>
      </c>
      <c r="AX134" s="101">
        <v>1.2072074918511577</v>
      </c>
      <c r="AY134" s="101">
        <v>1.2002011481880086</v>
      </c>
      <c r="AZ134" s="101">
        <v>1.1920848416653336</v>
      </c>
      <c r="BA134" s="101">
        <v>1.1834889006072422</v>
      </c>
    </row>
    <row r="135" spans="2:53" ht="12" customHeight="1" x14ac:dyDescent="0.25">
      <c r="B135" s="73" t="s">
        <v>582</v>
      </c>
      <c r="C135" s="101">
        <v>1.262180125547181</v>
      </c>
      <c r="D135" s="101">
        <v>1.2928425270246775</v>
      </c>
      <c r="E135" s="101">
        <v>1.2579234962236467</v>
      </c>
      <c r="F135" s="101">
        <v>1.2203723924054504</v>
      </c>
      <c r="G135" s="101">
        <v>1.1545576001343711</v>
      </c>
      <c r="H135" s="101">
        <v>1.0856281948255238</v>
      </c>
      <c r="I135" s="101">
        <v>1.0797844491715911</v>
      </c>
      <c r="J135" s="101">
        <v>1.0526903527616898</v>
      </c>
      <c r="K135" s="101">
        <v>0.93691774143673445</v>
      </c>
      <c r="L135" s="101">
        <v>0.93196647631390395</v>
      </c>
      <c r="M135" s="101">
        <v>0.94127746216373409</v>
      </c>
      <c r="N135" s="101">
        <v>0.91709488456280241</v>
      </c>
      <c r="O135" s="101">
        <v>0.90182351568282315</v>
      </c>
      <c r="P135" s="101">
        <v>0.94446630086343131</v>
      </c>
      <c r="Q135" s="101">
        <v>0.85831708407209206</v>
      </c>
      <c r="R135" s="101">
        <v>0.87999707229284108</v>
      </c>
      <c r="S135" s="101">
        <v>0.87873619133972858</v>
      </c>
      <c r="T135" s="101">
        <v>0.88759229889851399</v>
      </c>
      <c r="U135" s="101">
        <v>0.88677031925755656</v>
      </c>
      <c r="V135" s="101">
        <v>0.87271887688204897</v>
      </c>
      <c r="W135" s="101">
        <v>0.87240788509193556</v>
      </c>
      <c r="X135" s="101">
        <v>0.87589182858903869</v>
      </c>
      <c r="Y135" s="101">
        <v>0.86690125911484817</v>
      </c>
      <c r="Z135" s="101">
        <v>0.87080061077489967</v>
      </c>
      <c r="AA135" s="101">
        <v>0.87346323835158535</v>
      </c>
      <c r="AB135" s="101">
        <v>0.86953894460721648</v>
      </c>
      <c r="AC135" s="101">
        <v>0.87456024160886325</v>
      </c>
      <c r="AD135" s="101">
        <v>0.87647370745246267</v>
      </c>
      <c r="AE135" s="101">
        <v>0.87202838711314645</v>
      </c>
      <c r="AF135" s="101">
        <v>0.87642186075736439</v>
      </c>
      <c r="AG135" s="101">
        <v>0.87691469097864361</v>
      </c>
      <c r="AH135" s="101">
        <v>0.87673991868521628</v>
      </c>
      <c r="AI135" s="101">
        <v>0.87750094344505969</v>
      </c>
      <c r="AJ135" s="101">
        <v>0.87298614129484464</v>
      </c>
      <c r="AK135" s="101">
        <v>0.87388006573874855</v>
      </c>
      <c r="AL135" s="101">
        <v>0.868753166216645</v>
      </c>
      <c r="AM135" s="101">
        <v>0.86486383623160423</v>
      </c>
      <c r="AN135" s="101">
        <v>0.86168203972812762</v>
      </c>
      <c r="AO135" s="101">
        <v>0.86069528007565155</v>
      </c>
      <c r="AP135" s="101">
        <v>0.86049670993178606</v>
      </c>
      <c r="AQ135" s="101">
        <v>0.85654916599290054</v>
      </c>
      <c r="AR135" s="101">
        <v>0.84770786785961627</v>
      </c>
      <c r="AS135" s="101">
        <v>0.84250642783801544</v>
      </c>
      <c r="AT135" s="101">
        <v>0.83596461798582489</v>
      </c>
      <c r="AU135" s="101">
        <v>0.82673475784321471</v>
      </c>
      <c r="AV135" s="101">
        <v>0.82075064993274727</v>
      </c>
      <c r="AW135" s="101">
        <v>0.8184043963881219</v>
      </c>
      <c r="AX135" s="101">
        <v>0.81619539240015271</v>
      </c>
      <c r="AY135" s="101">
        <v>0.81422708410788547</v>
      </c>
      <c r="AZ135" s="101">
        <v>0.81255830963155251</v>
      </c>
      <c r="BA135" s="101">
        <v>0.81120014576529664</v>
      </c>
    </row>
    <row r="136" spans="2:53" ht="12" customHeight="1" x14ac:dyDescent="0.25">
      <c r="B136" s="73" t="s">
        <v>583</v>
      </c>
      <c r="C136" s="101">
        <v>1.4679054568452337</v>
      </c>
      <c r="D136" s="101">
        <v>1.4815658932578399</v>
      </c>
      <c r="E136" s="101">
        <v>1.4590357522917372</v>
      </c>
      <c r="F136" s="101">
        <v>1.3216631130014682</v>
      </c>
      <c r="G136" s="101">
        <v>1.2973164349555699</v>
      </c>
      <c r="H136" s="101">
        <v>1.2801866606941668</v>
      </c>
      <c r="I136" s="101">
        <v>1.2693097765694021</v>
      </c>
      <c r="J136" s="101">
        <v>1.2373433590785081</v>
      </c>
      <c r="K136" s="101">
        <v>1.1252861635043292</v>
      </c>
      <c r="L136" s="101">
        <v>1.1498555971511366</v>
      </c>
      <c r="M136" s="101">
        <v>1.1122346444780009</v>
      </c>
      <c r="N136" s="101">
        <v>1.0553295564436351</v>
      </c>
      <c r="O136" s="101">
        <v>1.0353172271663382</v>
      </c>
      <c r="P136" s="101">
        <v>1.0500603252825826</v>
      </c>
      <c r="Q136" s="101">
        <v>0.98037180062730434</v>
      </c>
      <c r="R136" s="101">
        <v>1.0197603662455927</v>
      </c>
      <c r="S136" s="101">
        <v>1.0224905136687716</v>
      </c>
      <c r="T136" s="101">
        <v>1.026096715773342</v>
      </c>
      <c r="U136" s="101">
        <v>1.0194693330249665</v>
      </c>
      <c r="V136" s="101">
        <v>1.0020987725222761</v>
      </c>
      <c r="W136" s="101">
        <v>0.99917001323386989</v>
      </c>
      <c r="X136" s="101">
        <v>1.0012164156621237</v>
      </c>
      <c r="Y136" s="101">
        <v>0.99136735526194297</v>
      </c>
      <c r="Z136" s="101">
        <v>0.9937973944564551</v>
      </c>
      <c r="AA136" s="101">
        <v>0.99471678636316929</v>
      </c>
      <c r="AB136" s="101">
        <v>0.98916452274625233</v>
      </c>
      <c r="AC136" s="101">
        <v>0.99241825309258536</v>
      </c>
      <c r="AD136" s="101">
        <v>0.99270428786580656</v>
      </c>
      <c r="AE136" s="101">
        <v>0.98726518174062972</v>
      </c>
      <c r="AF136" s="101">
        <v>0.9891573197383563</v>
      </c>
      <c r="AG136" s="101">
        <v>0.98824591906232806</v>
      </c>
      <c r="AH136" s="101">
        <v>0.98497949068988788</v>
      </c>
      <c r="AI136" s="101">
        <v>0.98403294238498484</v>
      </c>
      <c r="AJ136" s="101">
        <v>0.97736754167059003</v>
      </c>
      <c r="AK136" s="101">
        <v>0.97595101221264402</v>
      </c>
      <c r="AL136" s="101">
        <v>0.97474945396073598</v>
      </c>
      <c r="AM136" s="101">
        <v>0.97141127263767824</v>
      </c>
      <c r="AN136" s="101">
        <v>0.96502557065680905</v>
      </c>
      <c r="AO136" s="101">
        <v>0.96363519483066273</v>
      </c>
      <c r="AP136" s="101">
        <v>0.96076801962432001</v>
      </c>
      <c r="AQ136" s="101">
        <v>0.95833201692359093</v>
      </c>
      <c r="AR136" s="101">
        <v>0.95581196814761593</v>
      </c>
      <c r="AS136" s="101">
        <v>0.9531602008861455</v>
      </c>
      <c r="AT136" s="101">
        <v>0.95030478305526023</v>
      </c>
      <c r="AU136" s="101">
        <v>0.943842640839894</v>
      </c>
      <c r="AV136" s="101">
        <v>0.93583704971859671</v>
      </c>
      <c r="AW136" s="101">
        <v>0.93454678158099547</v>
      </c>
      <c r="AX136" s="101">
        <v>0.93190294367839999</v>
      </c>
      <c r="AY136" s="101">
        <v>0.93054313906042474</v>
      </c>
      <c r="AZ136" s="101">
        <v>0.92914309802737616</v>
      </c>
      <c r="BA136" s="101">
        <v>0.92774104244663347</v>
      </c>
    </row>
    <row r="137" spans="2:53" ht="12" customHeight="1" x14ac:dyDescent="0.25">
      <c r="B137" s="73" t="s">
        <v>584</v>
      </c>
      <c r="C137" s="101">
        <v>1.7063554792917985</v>
      </c>
      <c r="D137" s="101">
        <v>1.6843348915077607</v>
      </c>
      <c r="E137" s="101">
        <v>1.6788540159957903</v>
      </c>
      <c r="F137" s="101">
        <v>1.6970663825992198</v>
      </c>
      <c r="G137" s="101">
        <v>1.6466047424924464</v>
      </c>
      <c r="H137" s="101">
        <v>1.543368762136389</v>
      </c>
      <c r="I137" s="101">
        <v>1.5376930858427114</v>
      </c>
      <c r="J137" s="101">
        <v>1.4981001903448943</v>
      </c>
      <c r="K137" s="101">
        <v>1.4370568312530931</v>
      </c>
      <c r="L137" s="101">
        <v>1.4504422873286817</v>
      </c>
      <c r="M137" s="101">
        <v>1.3719263721197246</v>
      </c>
      <c r="N137" s="101">
        <v>1.3392518294169335</v>
      </c>
      <c r="O137" s="101">
        <v>1.367864512238826</v>
      </c>
      <c r="P137" s="101">
        <v>1.3752102123488279</v>
      </c>
      <c r="Q137" s="101">
        <v>1.3599933604672976</v>
      </c>
      <c r="R137" s="101">
        <v>1.3616754419352197</v>
      </c>
      <c r="S137" s="101">
        <v>1.3713192460237229</v>
      </c>
      <c r="T137" s="101">
        <v>1.3798863880327676</v>
      </c>
      <c r="U137" s="101">
        <v>1.3744056086257246</v>
      </c>
      <c r="V137" s="101">
        <v>1.3648335315926623</v>
      </c>
      <c r="W137" s="101">
        <v>1.343583482826062</v>
      </c>
      <c r="X137" s="101">
        <v>1.3499225780701234</v>
      </c>
      <c r="Y137" s="101">
        <v>1.3446210672376997</v>
      </c>
      <c r="Z137" s="101">
        <v>1.3394888505367704</v>
      </c>
      <c r="AA137" s="101">
        <v>1.331655527838111</v>
      </c>
      <c r="AB137" s="101">
        <v>1.3368184937633585</v>
      </c>
      <c r="AC137" s="101">
        <v>1.3319158769743087</v>
      </c>
      <c r="AD137" s="101">
        <v>1.3241923174847523</v>
      </c>
      <c r="AE137" s="101">
        <v>1.3197181920756531</v>
      </c>
      <c r="AF137" s="101">
        <v>1.3211523529200613</v>
      </c>
      <c r="AG137" s="101">
        <v>1.3142184874118839</v>
      </c>
      <c r="AH137" s="101">
        <v>1.3010011354136999</v>
      </c>
      <c r="AI137" s="101">
        <v>1.2928185865315853</v>
      </c>
      <c r="AJ137" s="101">
        <v>1.2778589900975388</v>
      </c>
      <c r="AK137" s="101">
        <v>1.2702263103565659</v>
      </c>
      <c r="AL137" s="101">
        <v>1.2573496887080928</v>
      </c>
      <c r="AM137" s="101">
        <v>1.2551237612724724</v>
      </c>
      <c r="AN137" s="101">
        <v>1.2497496709485465</v>
      </c>
      <c r="AO137" s="101">
        <v>1.2452583692679247</v>
      </c>
      <c r="AP137" s="101">
        <v>1.2409445037356059</v>
      </c>
      <c r="AQ137" s="101">
        <v>1.2364813300572233</v>
      </c>
      <c r="AR137" s="101">
        <v>1.2356412771144381</v>
      </c>
      <c r="AS137" s="101">
        <v>1.2278464912323399</v>
      </c>
      <c r="AT137" s="101">
        <v>1.2244314286649232</v>
      </c>
      <c r="AU137" s="101">
        <v>1.2234136941302314</v>
      </c>
      <c r="AV137" s="101">
        <v>1.2225786078434751</v>
      </c>
      <c r="AW137" s="101">
        <v>1.2165833140278017</v>
      </c>
      <c r="AX137" s="101">
        <v>1.2089175585853655</v>
      </c>
      <c r="AY137" s="101">
        <v>1.2059365761984939</v>
      </c>
      <c r="AZ137" s="101">
        <v>1.2046499206147392</v>
      </c>
      <c r="BA137" s="101">
        <v>1.2000454454655913</v>
      </c>
    </row>
    <row r="138" spans="2:53" ht="12" customHeight="1" x14ac:dyDescent="0.25">
      <c r="B138" s="73" t="s">
        <v>585</v>
      </c>
      <c r="C138" s="101">
        <v>0.59776522255848896</v>
      </c>
      <c r="D138" s="101">
        <v>0.61490014718435881</v>
      </c>
      <c r="E138" s="101">
        <v>0.55425473771418921</v>
      </c>
      <c r="F138" s="101">
        <v>0.54477114346089572</v>
      </c>
      <c r="G138" s="101">
        <v>0.57348391997872117</v>
      </c>
      <c r="H138" s="101">
        <v>0.58300018068864623</v>
      </c>
      <c r="I138" s="101">
        <v>0.61111357041525283</v>
      </c>
      <c r="J138" s="101">
        <v>0.49129541493992918</v>
      </c>
      <c r="K138" s="101">
        <v>0.49053841407710225</v>
      </c>
      <c r="L138" s="101">
        <v>0.43200632700442643</v>
      </c>
      <c r="M138" s="101">
        <v>0.40687172336191274</v>
      </c>
      <c r="N138" s="101">
        <v>0.3897128822519198</v>
      </c>
      <c r="O138" s="101">
        <v>0.32584884548791454</v>
      </c>
      <c r="P138" s="101">
        <v>0.29883783644161155</v>
      </c>
      <c r="Q138" s="101">
        <v>0.27562601521339475</v>
      </c>
      <c r="R138" s="101">
        <v>0.27316565903038825</v>
      </c>
      <c r="S138" s="101">
        <v>0.27344878411097451</v>
      </c>
      <c r="T138" s="101">
        <v>0.27086321264642338</v>
      </c>
      <c r="U138" s="101">
        <v>0.27104585812048343</v>
      </c>
      <c r="V138" s="101">
        <v>0.27062217114820653</v>
      </c>
      <c r="W138" s="101">
        <v>0.2692253635550178</v>
      </c>
      <c r="X138" s="101">
        <v>0.26401199685674909</v>
      </c>
      <c r="Y138" s="101">
        <v>0.26303098723659118</v>
      </c>
      <c r="Z138" s="101">
        <v>0.26208949310205337</v>
      </c>
      <c r="AA138" s="101">
        <v>0.25880385283211799</v>
      </c>
      <c r="AB138" s="101">
        <v>0.25692460731034344</v>
      </c>
      <c r="AC138" s="101">
        <v>0.25453065314075485</v>
      </c>
      <c r="AD138" s="101">
        <v>0.25090231855193595</v>
      </c>
      <c r="AE138" s="101">
        <v>0.2490313588490139</v>
      </c>
      <c r="AF138" s="101">
        <v>0.24802064966753512</v>
      </c>
      <c r="AG138" s="101">
        <v>0.24732411216804195</v>
      </c>
      <c r="AH138" s="101">
        <v>0.24613838520268774</v>
      </c>
      <c r="AI138" s="101">
        <v>0.24508067537931313</v>
      </c>
      <c r="AJ138" s="101">
        <v>0.24319659815460623</v>
      </c>
      <c r="AK138" s="101">
        <v>0.24165596553954044</v>
      </c>
      <c r="AL138" s="101">
        <v>0.238473862338558</v>
      </c>
      <c r="AM138" s="101">
        <v>0.23738558001229204</v>
      </c>
      <c r="AN138" s="101">
        <v>0.23624236169913235</v>
      </c>
      <c r="AO138" s="101">
        <v>0.23580275611639823</v>
      </c>
      <c r="AP138" s="101">
        <v>0.23507461562086168</v>
      </c>
      <c r="AQ138" s="101">
        <v>0.2345553936309655</v>
      </c>
      <c r="AR138" s="101">
        <v>0.22804481224087453</v>
      </c>
      <c r="AS138" s="101">
        <v>0.22690212665765627</v>
      </c>
      <c r="AT138" s="101">
        <v>0.22604043110695299</v>
      </c>
      <c r="AU138" s="101">
        <v>0.22377494444412713</v>
      </c>
      <c r="AV138" s="101">
        <v>0.22223322772407902</v>
      </c>
      <c r="AW138" s="101">
        <v>0.22036177640545926</v>
      </c>
      <c r="AX138" s="101">
        <v>0.21796651112186022</v>
      </c>
      <c r="AY138" s="101">
        <v>0.21675317489715185</v>
      </c>
      <c r="AZ138" s="101">
        <v>0.21600468306917414</v>
      </c>
      <c r="BA138" s="101">
        <v>0.21547840129608048</v>
      </c>
    </row>
    <row r="139" spans="2:53" ht="12" customHeight="1" x14ac:dyDescent="0.25">
      <c r="B139" s="78" t="s">
        <v>586</v>
      </c>
      <c r="C139" s="102">
        <v>1.7748089101108939</v>
      </c>
      <c r="D139" s="102">
        <v>1.7204436352863377</v>
      </c>
      <c r="E139" s="102">
        <v>1.6188612241546667</v>
      </c>
      <c r="F139" s="102">
        <v>1.659463092456082</v>
      </c>
      <c r="G139" s="102">
        <v>1.5504879738325286</v>
      </c>
      <c r="H139" s="102">
        <v>1.5109765012859311</v>
      </c>
      <c r="I139" s="102">
        <v>1.4894646756967553</v>
      </c>
      <c r="J139" s="102">
        <v>1.5898183549102152</v>
      </c>
      <c r="K139" s="102">
        <v>1.6218115125780079</v>
      </c>
      <c r="L139" s="102">
        <v>1.5745490528462092</v>
      </c>
      <c r="M139" s="102">
        <v>1.5550750325482585</v>
      </c>
      <c r="N139" s="102">
        <v>1.513001365224389</v>
      </c>
      <c r="O139" s="102">
        <v>1.5187373150220598</v>
      </c>
      <c r="P139" s="102">
        <v>1.4767573023351281</v>
      </c>
      <c r="Q139" s="102">
        <v>1.4823419102076931</v>
      </c>
      <c r="R139" s="102">
        <v>1.4168322764336063</v>
      </c>
      <c r="S139" s="102">
        <v>1.4176807808010965</v>
      </c>
      <c r="T139" s="102">
        <v>1.4204172771560017</v>
      </c>
      <c r="U139" s="102">
        <v>1.4213791019366928</v>
      </c>
      <c r="V139" s="102">
        <v>1.4198435440254744</v>
      </c>
      <c r="W139" s="102">
        <v>1.4071069971707346</v>
      </c>
      <c r="X139" s="102">
        <v>1.4124054240614878</v>
      </c>
      <c r="Y139" s="102">
        <v>1.4155370427805734</v>
      </c>
      <c r="Z139" s="102">
        <v>1.3903925866297322</v>
      </c>
      <c r="AA139" s="102">
        <v>1.3627591752034924</v>
      </c>
      <c r="AB139" s="102">
        <v>1.3646236407106749</v>
      </c>
      <c r="AC139" s="102">
        <v>1.3600702993253133</v>
      </c>
      <c r="AD139" s="102">
        <v>1.3531805001381016</v>
      </c>
      <c r="AE139" s="102">
        <v>1.3289368830610624</v>
      </c>
      <c r="AF139" s="102">
        <v>1.3189986343093369</v>
      </c>
      <c r="AG139" s="102">
        <v>1.3102422908737061</v>
      </c>
      <c r="AH139" s="102">
        <v>1.3057969751951826</v>
      </c>
      <c r="AI139" s="102">
        <v>1.2884207810096244</v>
      </c>
      <c r="AJ139" s="102">
        <v>1.2715738225165691</v>
      </c>
      <c r="AK139" s="102">
        <v>1.2607543021310901</v>
      </c>
      <c r="AL139" s="102">
        <v>1.2408023338406506</v>
      </c>
      <c r="AM139" s="102">
        <v>1.2395794420868398</v>
      </c>
      <c r="AN139" s="102">
        <v>1.2376431559762193</v>
      </c>
      <c r="AO139" s="102">
        <v>1.2361906325377372</v>
      </c>
      <c r="AP139" s="102">
        <v>1.2342945473079596</v>
      </c>
      <c r="AQ139" s="102">
        <v>1.2315465124935945</v>
      </c>
      <c r="AR139" s="102">
        <v>1.2302027167607112</v>
      </c>
      <c r="AS139" s="102">
        <v>1.2287247219811002</v>
      </c>
      <c r="AT139" s="102">
        <v>1.209837539398112</v>
      </c>
      <c r="AU139" s="102">
        <v>1.1919029431724721</v>
      </c>
      <c r="AV139" s="102">
        <v>1.1873342443046628</v>
      </c>
      <c r="AW139" s="102">
        <v>1.1801955086420073</v>
      </c>
      <c r="AX139" s="102">
        <v>1.1728037146833807</v>
      </c>
      <c r="AY139" s="102">
        <v>1.159191823923321</v>
      </c>
      <c r="AZ139" s="102">
        <v>1.1516655686897688</v>
      </c>
      <c r="BA139" s="102">
        <v>1.1433458547455186</v>
      </c>
    </row>
    <row r="141" spans="2:53" ht="12" customHeight="1" x14ac:dyDescent="0.25">
      <c r="B141" s="61" t="s">
        <v>638</v>
      </c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</row>
    <row r="142" spans="2:53" ht="12" customHeight="1" x14ac:dyDescent="0.25">
      <c r="B142" s="103" t="s">
        <v>639</v>
      </c>
      <c r="C142" s="104">
        <v>217214.69372198547</v>
      </c>
      <c r="D142" s="104">
        <v>217637.45817152606</v>
      </c>
      <c r="E142" s="104">
        <v>209330.53959676376</v>
      </c>
      <c r="F142" s="104">
        <v>214595.00227269612</v>
      </c>
      <c r="G142" s="104">
        <v>225600.32883714285</v>
      </c>
      <c r="H142" s="104">
        <v>247817.14148557102</v>
      </c>
      <c r="I142" s="104">
        <v>265633.16287349904</v>
      </c>
      <c r="J142" s="104">
        <v>269469.33104602637</v>
      </c>
      <c r="K142" s="104">
        <v>293894.94473963475</v>
      </c>
      <c r="L142" s="104">
        <v>228930.97314994165</v>
      </c>
      <c r="M142" s="104">
        <v>262057.24153637796</v>
      </c>
      <c r="N142" s="104">
        <v>281648.0935085541</v>
      </c>
      <c r="O142" s="104">
        <v>283233.93583019852</v>
      </c>
      <c r="P142" s="104">
        <v>277130.28028384334</v>
      </c>
      <c r="Q142" s="104">
        <v>264711.52754183894</v>
      </c>
      <c r="R142" s="104">
        <v>240403.25106565628</v>
      </c>
      <c r="S142" s="104">
        <v>226385.34833658676</v>
      </c>
      <c r="T142" s="104">
        <v>233079.96532848192</v>
      </c>
      <c r="U142" s="104">
        <v>244225.92246132289</v>
      </c>
      <c r="V142" s="104">
        <v>257095.12365098699</v>
      </c>
      <c r="W142" s="104">
        <v>269162.09408558148</v>
      </c>
      <c r="X142" s="104">
        <v>276487.20571024821</v>
      </c>
      <c r="Y142" s="104">
        <v>281828.38878664514</v>
      </c>
      <c r="Z142" s="104">
        <v>291133.50471015897</v>
      </c>
      <c r="AA142" s="104">
        <v>297928.50940455339</v>
      </c>
      <c r="AB142" s="104">
        <v>303249.16783156525</v>
      </c>
      <c r="AC142" s="104">
        <v>305321.12081913726</v>
      </c>
      <c r="AD142" s="104">
        <v>307159.29909372516</v>
      </c>
      <c r="AE142" s="104">
        <v>309326.95882304199</v>
      </c>
      <c r="AF142" s="104">
        <v>311503.9605617951</v>
      </c>
      <c r="AG142" s="104">
        <v>313673.23304116633</v>
      </c>
      <c r="AH142" s="104">
        <v>316393.09234124311</v>
      </c>
      <c r="AI142" s="104">
        <v>315654.07812035433</v>
      </c>
      <c r="AJ142" s="104">
        <v>318253.93746306468</v>
      </c>
      <c r="AK142" s="104">
        <v>322200.92227407626</v>
      </c>
      <c r="AL142" s="104">
        <v>325004.1629375263</v>
      </c>
      <c r="AM142" s="104">
        <v>328831.30862833839</v>
      </c>
      <c r="AN142" s="104">
        <v>331125.63779441797</v>
      </c>
      <c r="AO142" s="104">
        <v>334316.29633346497</v>
      </c>
      <c r="AP142" s="104">
        <v>337581.2829193541</v>
      </c>
      <c r="AQ142" s="104">
        <v>339319.11174071382</v>
      </c>
      <c r="AR142" s="104">
        <v>338578.96897879423</v>
      </c>
      <c r="AS142" s="104">
        <v>340052.32168049808</v>
      </c>
      <c r="AT142" s="104">
        <v>340610.20208094898</v>
      </c>
      <c r="AU142" s="104">
        <v>343310.37031427404</v>
      </c>
      <c r="AV142" s="104">
        <v>344136.53285727941</v>
      </c>
      <c r="AW142" s="104">
        <v>345210.52092431486</v>
      </c>
      <c r="AX142" s="104">
        <v>345542.72923745005</v>
      </c>
      <c r="AY142" s="104">
        <v>347477.72205095348</v>
      </c>
      <c r="AZ142" s="104">
        <v>349266.78507083876</v>
      </c>
      <c r="BA142" s="104">
        <v>351603.45196224406</v>
      </c>
    </row>
    <row r="143" spans="2:53" ht="12" customHeight="1" x14ac:dyDescent="0.25">
      <c r="B143" s="105" t="s">
        <v>640</v>
      </c>
      <c r="C143" s="106">
        <v>16252.553110496428</v>
      </c>
      <c r="D143" s="106">
        <v>16263.651105151943</v>
      </c>
      <c r="E143" s="106">
        <v>16135.796253002363</v>
      </c>
      <c r="F143" s="106">
        <v>16468.990753837974</v>
      </c>
      <c r="G143" s="106">
        <v>16613.179567244442</v>
      </c>
      <c r="H143" s="106">
        <v>16634.361574619623</v>
      </c>
      <c r="I143" s="106">
        <v>16895.767929248661</v>
      </c>
      <c r="J143" s="106">
        <v>17301.908733603897</v>
      </c>
      <c r="K143" s="106">
        <v>16655.778437188575</v>
      </c>
      <c r="L143" s="106">
        <v>14220.965713304417</v>
      </c>
      <c r="M143" s="106">
        <v>15910.220613664183</v>
      </c>
      <c r="N143" s="106">
        <v>16169.315247968791</v>
      </c>
      <c r="O143" s="106">
        <v>16097.067175219654</v>
      </c>
      <c r="P143" s="106">
        <v>16263.408215668349</v>
      </c>
      <c r="Q143" s="106">
        <v>16386.08862647264</v>
      </c>
      <c r="R143" s="106">
        <v>17002.886407296715</v>
      </c>
      <c r="S143" s="106">
        <v>16972.570816905743</v>
      </c>
      <c r="T143" s="106">
        <v>17130.736604145393</v>
      </c>
      <c r="U143" s="106">
        <v>17472.680405032213</v>
      </c>
      <c r="V143" s="106">
        <v>17714.597178696436</v>
      </c>
      <c r="W143" s="106">
        <v>17426.578172621998</v>
      </c>
      <c r="X143" s="106">
        <v>17388.005093917793</v>
      </c>
      <c r="Y143" s="106">
        <v>17689.531550790671</v>
      </c>
      <c r="Z143" s="106">
        <v>17839.24404032285</v>
      </c>
      <c r="AA143" s="106">
        <v>17747.708868077552</v>
      </c>
      <c r="AB143" s="106">
        <v>17615.6397257588</v>
      </c>
      <c r="AC143" s="106">
        <v>17491.804399200715</v>
      </c>
      <c r="AD143" s="106">
        <v>17461.324658760033</v>
      </c>
      <c r="AE143" s="106">
        <v>17985.238841319991</v>
      </c>
      <c r="AF143" s="106">
        <v>18233.293389556839</v>
      </c>
      <c r="AG143" s="106">
        <v>18209.038976643056</v>
      </c>
      <c r="AH143" s="106">
        <v>18432.27636997851</v>
      </c>
      <c r="AI143" s="106">
        <v>18521.091991388723</v>
      </c>
      <c r="AJ143" s="106">
        <v>18826.874990514818</v>
      </c>
      <c r="AK143" s="106">
        <v>19100.211804686387</v>
      </c>
      <c r="AL143" s="106">
        <v>19204.579201263055</v>
      </c>
      <c r="AM143" s="106">
        <v>19482.027655320664</v>
      </c>
      <c r="AN143" s="106">
        <v>19881.626258985161</v>
      </c>
      <c r="AO143" s="106">
        <v>20193.686024876122</v>
      </c>
      <c r="AP143" s="106">
        <v>20277.593642190135</v>
      </c>
      <c r="AQ143" s="106">
        <v>20466.467208300361</v>
      </c>
      <c r="AR143" s="106">
        <v>20529.937813137349</v>
      </c>
      <c r="AS143" s="106">
        <v>20869.023162339672</v>
      </c>
      <c r="AT143" s="106">
        <v>20869.521791999279</v>
      </c>
      <c r="AU143" s="106">
        <v>21154.803840791439</v>
      </c>
      <c r="AV143" s="106">
        <v>21402.825915338075</v>
      </c>
      <c r="AW143" s="106">
        <v>21261.973519103994</v>
      </c>
      <c r="AX143" s="106">
        <v>21399.041699394591</v>
      </c>
      <c r="AY143" s="106">
        <v>21477.224947372262</v>
      </c>
      <c r="AZ143" s="106">
        <v>21778.824269953871</v>
      </c>
      <c r="BA143" s="106">
        <v>22046.107158391525</v>
      </c>
    </row>
    <row r="144" spans="2:53" ht="12" customHeight="1" x14ac:dyDescent="0.25">
      <c r="B144" s="105" t="s">
        <v>641</v>
      </c>
      <c r="C144" s="106">
        <v>11796.021354269338</v>
      </c>
      <c r="D144" s="106">
        <v>11788.415276640246</v>
      </c>
      <c r="E144" s="106">
        <v>11710.552852562887</v>
      </c>
      <c r="F144" s="106">
        <v>12013.443474381696</v>
      </c>
      <c r="G144" s="106">
        <v>12159.060088178454</v>
      </c>
      <c r="H144" s="106">
        <v>12231.197808710293</v>
      </c>
      <c r="I144" s="106">
        <v>12322.981645739052</v>
      </c>
      <c r="J144" s="106">
        <v>12540.22443495575</v>
      </c>
      <c r="K144" s="106">
        <v>11886.868139940661</v>
      </c>
      <c r="L144" s="106">
        <v>10243.608076726716</v>
      </c>
      <c r="M144" s="106">
        <v>11004.730028360842</v>
      </c>
      <c r="N144" s="106">
        <v>10944.994419312778</v>
      </c>
      <c r="O144" s="106">
        <v>10746.193497312188</v>
      </c>
      <c r="P144" s="106">
        <v>10905.851355484023</v>
      </c>
      <c r="Q144" s="106">
        <v>10846.937327355128</v>
      </c>
      <c r="R144" s="106">
        <v>11100.931595404112</v>
      </c>
      <c r="S144" s="106">
        <v>11175.247365410445</v>
      </c>
      <c r="T144" s="106">
        <v>11391.90484820175</v>
      </c>
      <c r="U144" s="106">
        <v>11345.74762432577</v>
      </c>
      <c r="V144" s="106">
        <v>11309.713831668845</v>
      </c>
      <c r="W144" s="106">
        <v>11290.540145477275</v>
      </c>
      <c r="X144" s="106">
        <v>11332.029327704717</v>
      </c>
      <c r="Y144" s="106">
        <v>11369.826104444997</v>
      </c>
      <c r="Z144" s="106">
        <v>11371.416639942096</v>
      </c>
      <c r="AA144" s="106">
        <v>11348.116808547191</v>
      </c>
      <c r="AB144" s="106">
        <v>11364.611268276009</v>
      </c>
      <c r="AC144" s="106">
        <v>11419.825603071882</v>
      </c>
      <c r="AD144" s="106">
        <v>11470.3119239098</v>
      </c>
      <c r="AE144" s="106">
        <v>11525.82225511445</v>
      </c>
      <c r="AF144" s="106">
        <v>11564.15265494479</v>
      </c>
      <c r="AG144" s="106">
        <v>11611.186534456358</v>
      </c>
      <c r="AH144" s="106">
        <v>11626.329940307414</v>
      </c>
      <c r="AI144" s="106">
        <v>11645.381266581393</v>
      </c>
      <c r="AJ144" s="106">
        <v>11671.292477371322</v>
      </c>
      <c r="AK144" s="106">
        <v>11697.24086429978</v>
      </c>
      <c r="AL144" s="106">
        <v>11714.925726819498</v>
      </c>
      <c r="AM144" s="106">
        <v>11763.847199981106</v>
      </c>
      <c r="AN144" s="106">
        <v>11813.676262305291</v>
      </c>
      <c r="AO144" s="106">
        <v>11863.37337651527</v>
      </c>
      <c r="AP144" s="106">
        <v>11905.27659174552</v>
      </c>
      <c r="AQ144" s="106">
        <v>11977.47140734572</v>
      </c>
      <c r="AR144" s="106">
        <v>12050.808853719571</v>
      </c>
      <c r="AS144" s="106">
        <v>12125.872046724098</v>
      </c>
      <c r="AT144" s="106">
        <v>12181.41606818326</v>
      </c>
      <c r="AU144" s="106">
        <v>12251.874693776161</v>
      </c>
      <c r="AV144" s="106">
        <v>12331.657749139622</v>
      </c>
      <c r="AW144" s="106">
        <v>12429.131147321932</v>
      </c>
      <c r="AX144" s="106">
        <v>12500.741401048497</v>
      </c>
      <c r="AY144" s="106">
        <v>12585.577683411424</v>
      </c>
      <c r="AZ144" s="106">
        <v>12703.338197832629</v>
      </c>
      <c r="BA144" s="106">
        <v>12792.275915566344</v>
      </c>
    </row>
    <row r="145" spans="2:53" ht="12" customHeight="1" x14ac:dyDescent="0.25">
      <c r="B145" s="105" t="s">
        <v>642</v>
      </c>
      <c r="C145" s="106">
        <v>9376.8767961303674</v>
      </c>
      <c r="D145" s="106">
        <v>9339.3231648062847</v>
      </c>
      <c r="E145" s="106">
        <v>9205.4798673562782</v>
      </c>
      <c r="F145" s="106">
        <v>9552.4213314411718</v>
      </c>
      <c r="G145" s="106">
        <v>9642.991624096514</v>
      </c>
      <c r="H145" s="106">
        <v>9625.5094446828152</v>
      </c>
      <c r="I145" s="106">
        <v>9653.8684340309046</v>
      </c>
      <c r="J145" s="106">
        <v>9729.0140971073561</v>
      </c>
      <c r="K145" s="106">
        <v>9357.7055146264975</v>
      </c>
      <c r="L145" s="106">
        <v>7769.6503692012793</v>
      </c>
      <c r="M145" s="106">
        <v>8612.2364047604733</v>
      </c>
      <c r="N145" s="106">
        <v>8635.3413093848831</v>
      </c>
      <c r="O145" s="106">
        <v>8479.2580564951822</v>
      </c>
      <c r="P145" s="106">
        <v>8546.0038939383558</v>
      </c>
      <c r="Q145" s="106">
        <v>8501.9179801214959</v>
      </c>
      <c r="R145" s="106">
        <v>8704.9291026572828</v>
      </c>
      <c r="S145" s="106">
        <v>8707.3081379677242</v>
      </c>
      <c r="T145" s="106">
        <v>8870.6488295388008</v>
      </c>
      <c r="U145" s="106">
        <v>8767.7947540889909</v>
      </c>
      <c r="V145" s="106">
        <v>8742.1065835121753</v>
      </c>
      <c r="W145" s="106">
        <v>8720.7864395152646</v>
      </c>
      <c r="X145" s="106">
        <v>8751.6410321451986</v>
      </c>
      <c r="Y145" s="106">
        <v>8779.1313055334213</v>
      </c>
      <c r="Z145" s="106">
        <v>8775.5062962349111</v>
      </c>
      <c r="AA145" s="106">
        <v>8781.9628148055453</v>
      </c>
      <c r="AB145" s="106">
        <v>8820.3141281341741</v>
      </c>
      <c r="AC145" s="106">
        <v>8877.7176400483495</v>
      </c>
      <c r="AD145" s="106">
        <v>8943.8343760929765</v>
      </c>
      <c r="AE145" s="106">
        <v>9004.8827580862599</v>
      </c>
      <c r="AF145" s="106">
        <v>9054.1633396275411</v>
      </c>
      <c r="AG145" s="106">
        <v>9087.3090189700815</v>
      </c>
      <c r="AH145" s="106">
        <v>9129.7817895619191</v>
      </c>
      <c r="AI145" s="106">
        <v>9165.092097611634</v>
      </c>
      <c r="AJ145" s="106">
        <v>9190.8754196417485</v>
      </c>
      <c r="AK145" s="106">
        <v>9198.9577843711977</v>
      </c>
      <c r="AL145" s="106">
        <v>9220.041865228226</v>
      </c>
      <c r="AM145" s="106">
        <v>9273.350557613705</v>
      </c>
      <c r="AN145" s="106">
        <v>9326.287528482344</v>
      </c>
      <c r="AO145" s="106">
        <v>9369.1733642319905</v>
      </c>
      <c r="AP145" s="106">
        <v>9417.4576219433184</v>
      </c>
      <c r="AQ145" s="106">
        <v>9479.4041265017204</v>
      </c>
      <c r="AR145" s="106">
        <v>9555.5891031198134</v>
      </c>
      <c r="AS145" s="106">
        <v>9643.7273414905594</v>
      </c>
      <c r="AT145" s="106">
        <v>9724.5054287351923</v>
      </c>
      <c r="AU145" s="106">
        <v>9808.206168792296</v>
      </c>
      <c r="AV145" s="106">
        <v>9897.6492008113892</v>
      </c>
      <c r="AW145" s="106">
        <v>10009.481572460658</v>
      </c>
      <c r="AX145" s="106">
        <v>10109.928831670735</v>
      </c>
      <c r="AY145" s="106">
        <v>10218.130445895069</v>
      </c>
      <c r="AZ145" s="106">
        <v>10394.051330513877</v>
      </c>
      <c r="BA145" s="106">
        <v>10512.421421807139</v>
      </c>
    </row>
    <row r="146" spans="2:53" ht="12" customHeight="1" x14ac:dyDescent="0.25">
      <c r="B146" s="105" t="s">
        <v>643</v>
      </c>
      <c r="C146" s="106">
        <v>179789.24246108934</v>
      </c>
      <c r="D146" s="106">
        <v>180246.06862492758</v>
      </c>
      <c r="E146" s="106">
        <v>172278.71062384223</v>
      </c>
      <c r="F146" s="106">
        <v>176560.14671303527</v>
      </c>
      <c r="G146" s="106">
        <v>187185.09755762343</v>
      </c>
      <c r="H146" s="106">
        <v>209326.07265755828</v>
      </c>
      <c r="I146" s="106">
        <v>226760.54486448044</v>
      </c>
      <c r="J146" s="106">
        <v>229898.18378035937</v>
      </c>
      <c r="K146" s="106">
        <v>255994.59264787904</v>
      </c>
      <c r="L146" s="106">
        <v>196696.74899070922</v>
      </c>
      <c r="M146" s="106">
        <v>226530.05448959247</v>
      </c>
      <c r="N146" s="106">
        <v>245898.44253188765</v>
      </c>
      <c r="O146" s="106">
        <v>247911.41710117148</v>
      </c>
      <c r="P146" s="106">
        <v>241415.0168187526</v>
      </c>
      <c r="Q146" s="106">
        <v>228976.58360788968</v>
      </c>
      <c r="R146" s="106">
        <v>203594.50396029817</v>
      </c>
      <c r="S146" s="106">
        <v>189530.22201630284</v>
      </c>
      <c r="T146" s="106">
        <v>195686.67504659598</v>
      </c>
      <c r="U146" s="106">
        <v>206639.69967787591</v>
      </c>
      <c r="V146" s="106">
        <v>219328.70605710955</v>
      </c>
      <c r="W146" s="106">
        <v>231724.18932796692</v>
      </c>
      <c r="X146" s="106">
        <v>239015.53025648053</v>
      </c>
      <c r="Y146" s="106">
        <v>243989.89982587605</v>
      </c>
      <c r="Z146" s="106">
        <v>253147.33773365911</v>
      </c>
      <c r="AA146" s="106">
        <v>260050.72091312311</v>
      </c>
      <c r="AB146" s="106">
        <v>265448.60270939628</v>
      </c>
      <c r="AC146" s="106">
        <v>267531.77317681629</v>
      </c>
      <c r="AD146" s="106">
        <v>269283.82813496236</v>
      </c>
      <c r="AE146" s="106">
        <v>270811.01496852131</v>
      </c>
      <c r="AF146" s="106">
        <v>272652.35117766593</v>
      </c>
      <c r="AG146" s="106">
        <v>274765.69851109682</v>
      </c>
      <c r="AH146" s="106">
        <v>277204.70424139529</v>
      </c>
      <c r="AI146" s="106">
        <v>276322.51276477257</v>
      </c>
      <c r="AJ146" s="106">
        <v>278564.89457553677</v>
      </c>
      <c r="AK146" s="106">
        <v>282204.51182071888</v>
      </c>
      <c r="AL146" s="106">
        <v>284864.61614421551</v>
      </c>
      <c r="AM146" s="106">
        <v>288312.08321542293</v>
      </c>
      <c r="AN146" s="106">
        <v>290104.04774464516</v>
      </c>
      <c r="AO146" s="106">
        <v>292890.0635678416</v>
      </c>
      <c r="AP146" s="106">
        <v>295980.95506347512</v>
      </c>
      <c r="AQ146" s="106">
        <v>297395.76899856603</v>
      </c>
      <c r="AR146" s="106">
        <v>296442.63320881751</v>
      </c>
      <c r="AS146" s="106">
        <v>297413.69912994374</v>
      </c>
      <c r="AT146" s="106">
        <v>297834.75879203127</v>
      </c>
      <c r="AU146" s="106">
        <v>300095.48561091413</v>
      </c>
      <c r="AV146" s="106">
        <v>300504.3999919903</v>
      </c>
      <c r="AW146" s="106">
        <v>301509.93468542828</v>
      </c>
      <c r="AX146" s="106">
        <v>301533.01730533619</v>
      </c>
      <c r="AY146" s="106">
        <v>303196.78897427471</v>
      </c>
      <c r="AZ146" s="106">
        <v>304390.57127253839</v>
      </c>
      <c r="BA146" s="106">
        <v>306252.64746647904</v>
      </c>
    </row>
    <row r="147" spans="2:53" ht="12" customHeight="1" x14ac:dyDescent="0.25">
      <c r="B147" s="107" t="s">
        <v>644</v>
      </c>
      <c r="C147" s="108">
        <v>0</v>
      </c>
      <c r="D147" s="108">
        <v>0</v>
      </c>
      <c r="E147" s="108">
        <v>0</v>
      </c>
      <c r="F147" s="108">
        <v>0</v>
      </c>
      <c r="G147" s="108">
        <v>0</v>
      </c>
      <c r="H147" s="108">
        <v>0</v>
      </c>
      <c r="I147" s="108">
        <v>0</v>
      </c>
      <c r="J147" s="108">
        <v>0</v>
      </c>
      <c r="K147" s="108">
        <v>0</v>
      </c>
      <c r="L147" s="108">
        <v>0</v>
      </c>
      <c r="M147" s="108">
        <v>0</v>
      </c>
      <c r="N147" s="108">
        <v>0</v>
      </c>
      <c r="O147" s="108">
        <v>0</v>
      </c>
      <c r="P147" s="108">
        <v>468.22894229268297</v>
      </c>
      <c r="Q147" s="108">
        <v>843.53647385985562</v>
      </c>
      <c r="R147" s="108">
        <v>1200.0121757734523</v>
      </c>
      <c r="S147" s="108">
        <v>1011.6074774406511</v>
      </c>
      <c r="T147" s="108">
        <v>1316.9744128415189</v>
      </c>
      <c r="U147" s="108">
        <v>3904.8645262747286</v>
      </c>
      <c r="V147" s="108">
        <v>6320.6543373417126</v>
      </c>
      <c r="W147" s="108">
        <v>7776.0883052761737</v>
      </c>
      <c r="X147" s="108">
        <v>7008.3432286705065</v>
      </c>
      <c r="Y147" s="108">
        <v>9681.8729712939821</v>
      </c>
      <c r="Z147" s="108">
        <v>10278.975962028357</v>
      </c>
      <c r="AA147" s="108">
        <v>10184.297863105528</v>
      </c>
      <c r="AB147" s="108">
        <v>9170.0879488527498</v>
      </c>
      <c r="AC147" s="108">
        <v>8297.5742193339302</v>
      </c>
      <c r="AD147" s="108">
        <v>8292.7372373907056</v>
      </c>
      <c r="AE147" s="108">
        <v>8220.2607173347697</v>
      </c>
      <c r="AF147" s="108">
        <v>10210.644021130498</v>
      </c>
      <c r="AG147" s="108">
        <v>12151.758169611503</v>
      </c>
      <c r="AH147" s="108">
        <v>11753.495064731107</v>
      </c>
      <c r="AI147" s="108">
        <v>15831.79970115516</v>
      </c>
      <c r="AJ147" s="108">
        <v>18113.596821666677</v>
      </c>
      <c r="AK147" s="108">
        <v>21694.84641679273</v>
      </c>
      <c r="AL147" s="108">
        <v>23461.364615158065</v>
      </c>
      <c r="AM147" s="108">
        <v>23224.824868367279</v>
      </c>
      <c r="AN147" s="108">
        <v>25484.479738499118</v>
      </c>
      <c r="AO147" s="108">
        <v>26952.80894006473</v>
      </c>
      <c r="AP147" s="108">
        <v>27459.085707566719</v>
      </c>
      <c r="AQ147" s="108">
        <v>27983.136058968463</v>
      </c>
      <c r="AR147" s="108">
        <v>27116.527927805295</v>
      </c>
      <c r="AS147" s="108">
        <v>27231.817014573589</v>
      </c>
      <c r="AT147" s="108">
        <v>27206.756481920715</v>
      </c>
      <c r="AU147" s="108">
        <v>28232.150186528164</v>
      </c>
      <c r="AV147" s="108">
        <v>27583.067181092811</v>
      </c>
      <c r="AW147" s="108">
        <v>27958.958718855389</v>
      </c>
      <c r="AX147" s="108">
        <v>29552.671007251356</v>
      </c>
      <c r="AY147" s="108">
        <v>28741.157683716086</v>
      </c>
      <c r="AZ147" s="108">
        <v>30121.753676784465</v>
      </c>
      <c r="BA147" s="108">
        <v>30809.316426012785</v>
      </c>
    </row>
    <row r="148" spans="2:53" ht="12" customHeight="1" x14ac:dyDescent="0.25">
      <c r="B148" s="105" t="s">
        <v>645</v>
      </c>
      <c r="C148" s="106">
        <v>0</v>
      </c>
      <c r="D148" s="106">
        <v>0</v>
      </c>
      <c r="E148" s="106">
        <v>0</v>
      </c>
      <c r="F148" s="106">
        <v>0</v>
      </c>
      <c r="G148" s="106">
        <v>0</v>
      </c>
      <c r="H148" s="106">
        <v>0</v>
      </c>
      <c r="I148" s="106">
        <v>0</v>
      </c>
      <c r="J148" s="106">
        <v>0</v>
      </c>
      <c r="K148" s="106">
        <v>0</v>
      </c>
      <c r="L148" s="106">
        <v>0</v>
      </c>
      <c r="M148" s="106">
        <v>0</v>
      </c>
      <c r="N148" s="106">
        <v>0</v>
      </c>
      <c r="O148" s="106">
        <v>0</v>
      </c>
      <c r="P148" s="106">
        <v>468.22894229268297</v>
      </c>
      <c r="Q148" s="106">
        <v>843.53647385985562</v>
      </c>
      <c r="R148" s="106">
        <v>1200.0121757734523</v>
      </c>
      <c r="S148" s="106">
        <v>1011.6074774406511</v>
      </c>
      <c r="T148" s="106">
        <v>1316.9744128415189</v>
      </c>
      <c r="U148" s="106">
        <v>3904.8645262747286</v>
      </c>
      <c r="V148" s="106">
        <v>6320.6543373417126</v>
      </c>
      <c r="W148" s="106">
        <v>7776.0883052761737</v>
      </c>
      <c r="X148" s="106">
        <v>7008.3432286705065</v>
      </c>
      <c r="Y148" s="106">
        <v>9681.8729712939821</v>
      </c>
      <c r="Z148" s="106">
        <v>10278.975962028357</v>
      </c>
      <c r="AA148" s="106">
        <v>10184.297863105528</v>
      </c>
      <c r="AB148" s="106">
        <v>9170.0879488527498</v>
      </c>
      <c r="AC148" s="106">
        <v>8297.5742193339302</v>
      </c>
      <c r="AD148" s="106">
        <v>8292.7372373907056</v>
      </c>
      <c r="AE148" s="106">
        <v>8220.2607173347697</v>
      </c>
      <c r="AF148" s="106">
        <v>10210.644021130498</v>
      </c>
      <c r="AG148" s="106">
        <v>12151.758169611503</v>
      </c>
      <c r="AH148" s="106">
        <v>11753.495064731107</v>
      </c>
      <c r="AI148" s="106">
        <v>15831.79970115516</v>
      </c>
      <c r="AJ148" s="106">
        <v>18113.596821666677</v>
      </c>
      <c r="AK148" s="106">
        <v>21694.84641679273</v>
      </c>
      <c r="AL148" s="106">
        <v>23461.364615158065</v>
      </c>
      <c r="AM148" s="106">
        <v>23224.824868367279</v>
      </c>
      <c r="AN148" s="106">
        <v>25484.479738499118</v>
      </c>
      <c r="AO148" s="106">
        <v>26952.80894006473</v>
      </c>
      <c r="AP148" s="106">
        <v>27459.085707566719</v>
      </c>
      <c r="AQ148" s="106">
        <v>27983.136058968463</v>
      </c>
      <c r="AR148" s="106">
        <v>27116.527927805295</v>
      </c>
      <c r="AS148" s="106">
        <v>27231.817014573589</v>
      </c>
      <c r="AT148" s="106">
        <v>27206.756481920715</v>
      </c>
      <c r="AU148" s="106">
        <v>28232.150186528164</v>
      </c>
      <c r="AV148" s="106">
        <v>27583.067181092811</v>
      </c>
      <c r="AW148" s="106">
        <v>27958.958718855389</v>
      </c>
      <c r="AX148" s="106">
        <v>29552.671007251356</v>
      </c>
      <c r="AY148" s="106">
        <v>28741.157683716086</v>
      </c>
      <c r="AZ148" s="106">
        <v>30121.753676784465</v>
      </c>
      <c r="BA148" s="106">
        <v>30809.316426012785</v>
      </c>
    </row>
    <row r="149" spans="2:53" ht="12" customHeight="1" x14ac:dyDescent="0.25">
      <c r="B149" s="105" t="s">
        <v>646</v>
      </c>
      <c r="C149" s="106">
        <v>0</v>
      </c>
      <c r="D149" s="106">
        <v>0</v>
      </c>
      <c r="E149" s="106">
        <v>0</v>
      </c>
      <c r="F149" s="106">
        <v>0</v>
      </c>
      <c r="G149" s="106">
        <v>0</v>
      </c>
      <c r="H149" s="106">
        <v>0</v>
      </c>
      <c r="I149" s="106">
        <v>0</v>
      </c>
      <c r="J149" s="106">
        <v>0</v>
      </c>
      <c r="K149" s="106">
        <v>0</v>
      </c>
      <c r="L149" s="106">
        <v>0</v>
      </c>
      <c r="M149" s="106">
        <v>0</v>
      </c>
      <c r="N149" s="106">
        <v>0</v>
      </c>
      <c r="O149" s="106">
        <v>0</v>
      </c>
      <c r="P149" s="106">
        <v>0</v>
      </c>
      <c r="Q149" s="106">
        <v>0</v>
      </c>
      <c r="R149" s="106">
        <v>0</v>
      </c>
      <c r="S149" s="106">
        <v>0</v>
      </c>
      <c r="T149" s="106">
        <v>0</v>
      </c>
      <c r="U149" s="106">
        <v>0</v>
      </c>
      <c r="V149" s="106">
        <v>0</v>
      </c>
      <c r="W149" s="106">
        <v>0</v>
      </c>
      <c r="X149" s="106">
        <v>0</v>
      </c>
      <c r="Y149" s="106">
        <v>0</v>
      </c>
      <c r="Z149" s="106">
        <v>0</v>
      </c>
      <c r="AA149" s="106">
        <v>0</v>
      </c>
      <c r="AB149" s="106">
        <v>0</v>
      </c>
      <c r="AC149" s="106">
        <v>0</v>
      </c>
      <c r="AD149" s="106">
        <v>0</v>
      </c>
      <c r="AE149" s="106">
        <v>0</v>
      </c>
      <c r="AF149" s="106">
        <v>0</v>
      </c>
      <c r="AG149" s="106">
        <v>0</v>
      </c>
      <c r="AH149" s="106">
        <v>0</v>
      </c>
      <c r="AI149" s="106">
        <v>0</v>
      </c>
      <c r="AJ149" s="106">
        <v>0</v>
      </c>
      <c r="AK149" s="106">
        <v>0</v>
      </c>
      <c r="AL149" s="106">
        <v>0</v>
      </c>
      <c r="AM149" s="106">
        <v>0</v>
      </c>
      <c r="AN149" s="106">
        <v>0</v>
      </c>
      <c r="AO149" s="106">
        <v>0</v>
      </c>
      <c r="AP149" s="106">
        <v>0</v>
      </c>
      <c r="AQ149" s="106">
        <v>0</v>
      </c>
      <c r="AR149" s="106">
        <v>0</v>
      </c>
      <c r="AS149" s="106">
        <v>0</v>
      </c>
      <c r="AT149" s="106">
        <v>0</v>
      </c>
      <c r="AU149" s="106">
        <v>0</v>
      </c>
      <c r="AV149" s="106">
        <v>0</v>
      </c>
      <c r="AW149" s="106">
        <v>0</v>
      </c>
      <c r="AX149" s="106">
        <v>0</v>
      </c>
      <c r="AY149" s="106">
        <v>0</v>
      </c>
      <c r="AZ149" s="106">
        <v>0</v>
      </c>
      <c r="BA149" s="106">
        <v>0</v>
      </c>
    </row>
    <row r="150" spans="2:53" ht="12" customHeight="1" x14ac:dyDescent="0.25">
      <c r="B150" s="105" t="s">
        <v>647</v>
      </c>
      <c r="C150" s="106">
        <v>0</v>
      </c>
      <c r="D150" s="106">
        <v>0</v>
      </c>
      <c r="E150" s="106">
        <v>0</v>
      </c>
      <c r="F150" s="106">
        <v>0</v>
      </c>
      <c r="G150" s="106">
        <v>0</v>
      </c>
      <c r="H150" s="106">
        <v>0</v>
      </c>
      <c r="I150" s="106">
        <v>0</v>
      </c>
      <c r="J150" s="106">
        <v>0</v>
      </c>
      <c r="K150" s="106">
        <v>0</v>
      </c>
      <c r="L150" s="106">
        <v>0</v>
      </c>
      <c r="M150" s="106">
        <v>0</v>
      </c>
      <c r="N150" s="106">
        <v>0</v>
      </c>
      <c r="O150" s="106">
        <v>0</v>
      </c>
      <c r="P150" s="106">
        <v>0</v>
      </c>
      <c r="Q150" s="106">
        <v>0</v>
      </c>
      <c r="R150" s="106">
        <v>0</v>
      </c>
      <c r="S150" s="106">
        <v>0</v>
      </c>
      <c r="T150" s="106">
        <v>0</v>
      </c>
      <c r="U150" s="106">
        <v>0</v>
      </c>
      <c r="V150" s="106">
        <v>0</v>
      </c>
      <c r="W150" s="106">
        <v>0</v>
      </c>
      <c r="X150" s="106">
        <v>0</v>
      </c>
      <c r="Y150" s="106">
        <v>0</v>
      </c>
      <c r="Z150" s="106">
        <v>0</v>
      </c>
      <c r="AA150" s="106">
        <v>0</v>
      </c>
      <c r="AB150" s="106">
        <v>0</v>
      </c>
      <c r="AC150" s="106">
        <v>0</v>
      </c>
      <c r="AD150" s="106">
        <v>0</v>
      </c>
      <c r="AE150" s="106">
        <v>0</v>
      </c>
      <c r="AF150" s="106">
        <v>0</v>
      </c>
      <c r="AG150" s="106">
        <v>0</v>
      </c>
      <c r="AH150" s="106">
        <v>0</v>
      </c>
      <c r="AI150" s="106">
        <v>0</v>
      </c>
      <c r="AJ150" s="106">
        <v>0</v>
      </c>
      <c r="AK150" s="106">
        <v>0</v>
      </c>
      <c r="AL150" s="106">
        <v>0</v>
      </c>
      <c r="AM150" s="106">
        <v>0</v>
      </c>
      <c r="AN150" s="106">
        <v>0</v>
      </c>
      <c r="AO150" s="106">
        <v>0</v>
      </c>
      <c r="AP150" s="106">
        <v>0</v>
      </c>
      <c r="AQ150" s="106">
        <v>0</v>
      </c>
      <c r="AR150" s="106">
        <v>0</v>
      </c>
      <c r="AS150" s="106">
        <v>0</v>
      </c>
      <c r="AT150" s="106">
        <v>0</v>
      </c>
      <c r="AU150" s="106">
        <v>0</v>
      </c>
      <c r="AV150" s="106">
        <v>0</v>
      </c>
      <c r="AW150" s="106">
        <v>0</v>
      </c>
      <c r="AX150" s="106">
        <v>0</v>
      </c>
      <c r="AY150" s="106">
        <v>0</v>
      </c>
      <c r="AZ150" s="106">
        <v>0</v>
      </c>
      <c r="BA150" s="106">
        <v>0</v>
      </c>
    </row>
    <row r="151" spans="2:53" ht="12" customHeight="1" x14ac:dyDescent="0.25">
      <c r="B151" s="109" t="s">
        <v>648</v>
      </c>
      <c r="C151" s="110">
        <v>4716.8930335097311</v>
      </c>
      <c r="D151" s="110">
        <v>4494.7484204505417</v>
      </c>
      <c r="E151" s="110">
        <v>3990.0814503215565</v>
      </c>
      <c r="F151" s="110">
        <v>4147.1592083578616</v>
      </c>
      <c r="G151" s="110">
        <v>3864.0136588785717</v>
      </c>
      <c r="H151" s="110">
        <v>4017.4012759041957</v>
      </c>
      <c r="I151" s="110">
        <v>3856.0675557418849</v>
      </c>
      <c r="J151" s="110">
        <v>3652.9414419694508</v>
      </c>
      <c r="K151" s="110">
        <v>4236.6771181539434</v>
      </c>
      <c r="L151" s="110">
        <v>7558.3107731551281</v>
      </c>
      <c r="M151" s="110">
        <v>5222.851007498527</v>
      </c>
      <c r="N151" s="110">
        <v>4580.1491645951774</v>
      </c>
      <c r="O151" s="110">
        <v>4843.6204725619127</v>
      </c>
      <c r="P151" s="110">
        <v>5005.3688119143744</v>
      </c>
      <c r="Q151" s="110">
        <v>4562.7329327389016</v>
      </c>
      <c r="R151" s="110">
        <v>4601.9361914860556</v>
      </c>
      <c r="S151" s="110">
        <v>3397.2734467021905</v>
      </c>
      <c r="T151" s="110">
        <v>2471.7037594990329</v>
      </c>
      <c r="U151" s="110">
        <v>1967.0647724266732</v>
      </c>
      <c r="V151" s="110">
        <v>1631.7653135087796</v>
      </c>
      <c r="W151" s="110">
        <v>1405.2044577555494</v>
      </c>
      <c r="X151" s="110">
        <v>1196.4179096328178</v>
      </c>
      <c r="Y151" s="110">
        <v>1064.0442036173058</v>
      </c>
      <c r="Z151" s="110">
        <v>973.50767331975112</v>
      </c>
      <c r="AA151" s="110">
        <v>858.64398586703669</v>
      </c>
      <c r="AB151" s="110">
        <v>731.27314533114429</v>
      </c>
      <c r="AC151" s="110">
        <v>625.41023894518105</v>
      </c>
      <c r="AD151" s="110">
        <v>525.23340235504293</v>
      </c>
      <c r="AE151" s="110">
        <v>484.89092448608017</v>
      </c>
      <c r="AF151" s="110">
        <v>422.44265759284031</v>
      </c>
      <c r="AG151" s="110">
        <v>372.58185498453645</v>
      </c>
      <c r="AH151" s="110">
        <v>332.03697411567725</v>
      </c>
      <c r="AI151" s="110">
        <v>274.48193383452451</v>
      </c>
      <c r="AJ151" s="110">
        <v>194.54816353965285</v>
      </c>
      <c r="AK151" s="110">
        <v>172.2363825750696</v>
      </c>
      <c r="AL151" s="110">
        <v>155.71735846240159</v>
      </c>
      <c r="AM151" s="110">
        <v>112.40311639319353</v>
      </c>
      <c r="AN151" s="110">
        <v>69.229161663828222</v>
      </c>
      <c r="AO151" s="110">
        <v>46.145292505057846</v>
      </c>
      <c r="AP151" s="110">
        <v>22.928390758559548</v>
      </c>
      <c r="AQ151" s="110">
        <v>14.546786165657231</v>
      </c>
      <c r="AR151" s="110">
        <v>8.3388243896000116</v>
      </c>
      <c r="AS151" s="110">
        <v>3.3525215366053458</v>
      </c>
      <c r="AT151" s="110">
        <v>4.2819137299307801</v>
      </c>
      <c r="AU151" s="110">
        <v>2.6458897757932558</v>
      </c>
      <c r="AV151" s="110">
        <v>2.5618825428664622</v>
      </c>
      <c r="AW151" s="110">
        <v>3.7362571969007989</v>
      </c>
      <c r="AX151" s="110">
        <v>5.8406023119380741</v>
      </c>
      <c r="AY151" s="110">
        <v>11.389416157241202</v>
      </c>
      <c r="AZ151" s="110">
        <v>10.852174208606467</v>
      </c>
      <c r="BA151" s="110">
        <v>10.990565016559426</v>
      </c>
    </row>
    <row r="152" spans="2:53" ht="12" customHeight="1" x14ac:dyDescent="0.25">
      <c r="B152" s="111" t="s">
        <v>649</v>
      </c>
      <c r="C152" s="106">
        <v>0</v>
      </c>
      <c r="D152" s="106">
        <v>0</v>
      </c>
      <c r="E152" s="106">
        <v>0</v>
      </c>
      <c r="F152" s="106">
        <v>0</v>
      </c>
      <c r="G152" s="106">
        <v>0</v>
      </c>
      <c r="H152" s="106">
        <v>0</v>
      </c>
      <c r="I152" s="106">
        <v>0</v>
      </c>
      <c r="J152" s="106">
        <v>0</v>
      </c>
      <c r="K152" s="106">
        <v>0</v>
      </c>
      <c r="L152" s="106">
        <v>0</v>
      </c>
      <c r="M152" s="106">
        <v>0</v>
      </c>
      <c r="N152" s="106">
        <v>0</v>
      </c>
      <c r="O152" s="106">
        <v>0</v>
      </c>
      <c r="P152" s="106">
        <v>0</v>
      </c>
      <c r="Q152" s="106">
        <v>0</v>
      </c>
      <c r="R152" s="106">
        <v>0</v>
      </c>
      <c r="S152" s="106">
        <v>586.93029534297125</v>
      </c>
      <c r="T152" s="106">
        <v>136177.75901669636</v>
      </c>
      <c r="U152" s="106">
        <v>124037.7933973903</v>
      </c>
      <c r="V152" s="106">
        <v>130973.98000925023</v>
      </c>
      <c r="W152" s="106">
        <v>104161.43427733102</v>
      </c>
      <c r="X152" s="106">
        <v>12252.840695309978</v>
      </c>
      <c r="Y152" s="106">
        <v>34209.861245470995</v>
      </c>
      <c r="Z152" s="106">
        <v>47376.68932351184</v>
      </c>
      <c r="AA152" s="106">
        <v>35876.891168628768</v>
      </c>
      <c r="AB152" s="106">
        <v>32920.394637800193</v>
      </c>
      <c r="AC152" s="106">
        <v>16486.528725242006</v>
      </c>
      <c r="AD152" s="106">
        <v>22618.075698418616</v>
      </c>
      <c r="AE152" s="106">
        <v>17541.261048244251</v>
      </c>
      <c r="AF152" s="106">
        <v>22673.518493861931</v>
      </c>
      <c r="AG152" s="106">
        <v>22621.897049209296</v>
      </c>
      <c r="AH152" s="106">
        <v>18787.513993090772</v>
      </c>
      <c r="AI152" s="106">
        <v>17815.779279694852</v>
      </c>
      <c r="AJ152" s="106">
        <v>17534.149816758505</v>
      </c>
      <c r="AK152" s="106">
        <v>22784.59696768034</v>
      </c>
      <c r="AL152" s="106">
        <v>19087.539310671087</v>
      </c>
      <c r="AM152" s="106">
        <v>12802.844204497485</v>
      </c>
      <c r="AN152" s="106">
        <v>26218.272871392306</v>
      </c>
      <c r="AO152" s="106">
        <v>16072.597458622631</v>
      </c>
      <c r="AP152" s="106">
        <v>17306.600298635054</v>
      </c>
      <c r="AQ152" s="106">
        <v>16394.024537947134</v>
      </c>
      <c r="AR152" s="106">
        <v>14014.523535648692</v>
      </c>
      <c r="AS152" s="106">
        <v>19348.696670694851</v>
      </c>
      <c r="AT152" s="106">
        <v>24124.324255104704</v>
      </c>
      <c r="AU152" s="106">
        <v>22148.478026139117</v>
      </c>
      <c r="AV152" s="106">
        <v>18057.019514266751</v>
      </c>
      <c r="AW152" s="106">
        <v>16827.35268442057</v>
      </c>
      <c r="AX152" s="106">
        <v>21870.221269880258</v>
      </c>
      <c r="AY152" s="106">
        <v>18266.279157278121</v>
      </c>
      <c r="AZ152" s="106">
        <v>21376.04146807118</v>
      </c>
      <c r="BA152" s="106">
        <v>19686.508517125178</v>
      </c>
    </row>
    <row r="153" spans="2:53" ht="12" hidden="1" customHeight="1" x14ac:dyDescent="0.25">
      <c r="B153" s="111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  <c r="AK153" s="106"/>
      <c r="AL153" s="106"/>
      <c r="AM153" s="106"/>
      <c r="AN153" s="106"/>
      <c r="AO153" s="106"/>
      <c r="AP153" s="106"/>
      <c r="AQ153" s="106"/>
      <c r="AR153" s="106"/>
      <c r="AS153" s="106"/>
      <c r="AT153" s="106"/>
      <c r="AU153" s="106"/>
      <c r="AV153" s="106"/>
      <c r="AW153" s="106"/>
      <c r="AX153" s="106"/>
      <c r="AY153" s="106"/>
      <c r="AZ153" s="106"/>
      <c r="BA153" s="106"/>
    </row>
    <row r="154" spans="2:53" ht="12" customHeight="1" x14ac:dyDescent="0.25">
      <c r="B154" s="112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</row>
    <row r="155" spans="2:53" ht="12" customHeight="1" x14ac:dyDescent="0.25">
      <c r="B155" s="61" t="s">
        <v>650</v>
      </c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</row>
    <row r="156" spans="2:53" ht="12" customHeight="1" x14ac:dyDescent="0.25">
      <c r="B156" s="103" t="s">
        <v>639</v>
      </c>
      <c r="C156" s="114">
        <v>487.73617200179046</v>
      </c>
      <c r="D156" s="114">
        <v>491.69489225946802</v>
      </c>
      <c r="E156" s="114">
        <v>475.30748747697004</v>
      </c>
      <c r="F156" s="114">
        <v>478.64590837652059</v>
      </c>
      <c r="G156" s="114">
        <v>502.10991819277859</v>
      </c>
      <c r="H156" s="114">
        <v>555.85211152408465</v>
      </c>
      <c r="I156" s="114">
        <v>604.41079340580359</v>
      </c>
      <c r="J156" s="114">
        <v>610.89608519347394</v>
      </c>
      <c r="K156" s="114">
        <v>692.29779416618976</v>
      </c>
      <c r="L156" s="114">
        <v>621.09248665494556</v>
      </c>
      <c r="M156" s="114">
        <v>665.24217946754936</v>
      </c>
      <c r="N156" s="114">
        <v>727.07002292658422</v>
      </c>
      <c r="O156" s="114">
        <v>750.08300044144391</v>
      </c>
      <c r="P156" s="114">
        <v>739.82622594862744</v>
      </c>
      <c r="Q156" s="114">
        <v>709.54089534532659</v>
      </c>
      <c r="R156" s="114">
        <v>647.01471378907263</v>
      </c>
      <c r="S156" s="114">
        <v>605.60410190070058</v>
      </c>
      <c r="T156" s="114">
        <v>614.28708222154489</v>
      </c>
      <c r="U156" s="114">
        <v>645.74846689023047</v>
      </c>
      <c r="V156" s="114">
        <v>679.78753685274262</v>
      </c>
      <c r="W156" s="114">
        <v>709.2867806782225</v>
      </c>
      <c r="X156" s="114">
        <v>725.96592969199833</v>
      </c>
      <c r="Y156" s="114">
        <v>736.62977429851401</v>
      </c>
      <c r="Z156" s="114">
        <v>762.55810530696021</v>
      </c>
      <c r="AA156" s="114">
        <v>779.99407286112773</v>
      </c>
      <c r="AB156" s="114">
        <v>791.98479782793186</v>
      </c>
      <c r="AC156" s="114">
        <v>794.30701281946654</v>
      </c>
      <c r="AD156" s="114">
        <v>797.10023128678438</v>
      </c>
      <c r="AE156" s="114">
        <v>799.25178957069477</v>
      </c>
      <c r="AF156" s="114">
        <v>802.3548403910255</v>
      </c>
      <c r="AG156" s="114">
        <v>808.16268444911964</v>
      </c>
      <c r="AH156" s="114">
        <v>813.23687985992569</v>
      </c>
      <c r="AI156" s="114">
        <v>810.58837215023573</v>
      </c>
      <c r="AJ156" s="114">
        <v>818.62206599067088</v>
      </c>
      <c r="AK156" s="114">
        <v>828.75386239538568</v>
      </c>
      <c r="AL156" s="114">
        <v>837.06812213911894</v>
      </c>
      <c r="AM156" s="114">
        <v>843.12355012687624</v>
      </c>
      <c r="AN156" s="114">
        <v>847.10108873432114</v>
      </c>
      <c r="AO156" s="114">
        <v>853.67251339587176</v>
      </c>
      <c r="AP156" s="114">
        <v>860.34220475264817</v>
      </c>
      <c r="AQ156" s="114">
        <v>862.8014551948387</v>
      </c>
      <c r="AR156" s="114">
        <v>858.96212391994914</v>
      </c>
      <c r="AS156" s="114">
        <v>860.40707671483642</v>
      </c>
      <c r="AT156" s="114">
        <v>863.72098194475484</v>
      </c>
      <c r="AU156" s="114">
        <v>869.71364789630479</v>
      </c>
      <c r="AV156" s="114">
        <v>870.08156599562278</v>
      </c>
      <c r="AW156" s="114">
        <v>870.14628481224543</v>
      </c>
      <c r="AX156" s="114">
        <v>871.52182156690446</v>
      </c>
      <c r="AY156" s="114">
        <v>874.82410257346623</v>
      </c>
      <c r="AZ156" s="114">
        <v>876.63570982351291</v>
      </c>
      <c r="BA156" s="114">
        <v>882.2537819076299</v>
      </c>
    </row>
    <row r="157" spans="2:53" ht="12" customHeight="1" x14ac:dyDescent="0.25">
      <c r="B157" s="105" t="s">
        <v>640</v>
      </c>
      <c r="C157" s="115">
        <v>36.493654750240268</v>
      </c>
      <c r="D157" s="115">
        <v>36.743464314818453</v>
      </c>
      <c r="E157" s="115">
        <v>36.638059550358271</v>
      </c>
      <c r="F157" s="115">
        <v>36.73345117980999</v>
      </c>
      <c r="G157" s="115">
        <v>36.975310614253324</v>
      </c>
      <c r="H157" s="115">
        <v>37.31075642984031</v>
      </c>
      <c r="I157" s="115">
        <v>38.44393670146038</v>
      </c>
      <c r="J157" s="115">
        <v>39.224012137871306</v>
      </c>
      <c r="K157" s="115">
        <v>39.234287212397213</v>
      </c>
      <c r="L157" s="115">
        <v>38.581651211197041</v>
      </c>
      <c r="M157" s="115">
        <v>40.388694373760451</v>
      </c>
      <c r="N157" s="115">
        <v>41.740827220230344</v>
      </c>
      <c r="O157" s="115">
        <v>42.629554293009569</v>
      </c>
      <c r="P157" s="115">
        <v>43.416749367612454</v>
      </c>
      <c r="Q157" s="115">
        <v>43.92177440552765</v>
      </c>
      <c r="R157" s="115">
        <v>45.761101955317123</v>
      </c>
      <c r="S157" s="115">
        <v>45.403373416357624</v>
      </c>
      <c r="T157" s="115">
        <v>45.148411576412634</v>
      </c>
      <c r="U157" s="115">
        <v>46.198849287996289</v>
      </c>
      <c r="V157" s="115">
        <v>46.839326282952477</v>
      </c>
      <c r="W157" s="115">
        <v>45.921925122065559</v>
      </c>
      <c r="X157" s="115">
        <v>45.655274539986962</v>
      </c>
      <c r="Y157" s="115">
        <v>46.236064754889057</v>
      </c>
      <c r="Z157" s="115">
        <v>46.725848847387539</v>
      </c>
      <c r="AA157" s="115">
        <v>46.464528526096792</v>
      </c>
      <c r="AB157" s="115">
        <v>46.00612416045869</v>
      </c>
      <c r="AC157" s="115">
        <v>45.505737905966278</v>
      </c>
      <c r="AD157" s="115">
        <v>45.313379621380918</v>
      </c>
      <c r="AE157" s="115">
        <v>46.471003964464636</v>
      </c>
      <c r="AF157" s="115">
        <v>46.964318466437135</v>
      </c>
      <c r="AG157" s="115">
        <v>46.914636859279604</v>
      </c>
      <c r="AH157" s="115">
        <v>47.377162418166925</v>
      </c>
      <c r="AI157" s="115">
        <v>47.561501176044743</v>
      </c>
      <c r="AJ157" s="115">
        <v>48.427037301532209</v>
      </c>
      <c r="AK157" s="115">
        <v>49.128891978275341</v>
      </c>
      <c r="AL157" s="115">
        <v>49.462569658110368</v>
      </c>
      <c r="AM157" s="115">
        <v>49.951923340089103</v>
      </c>
      <c r="AN157" s="115">
        <v>50.862105882153209</v>
      </c>
      <c r="AO157" s="115">
        <v>51.564326635122185</v>
      </c>
      <c r="AP157" s="115">
        <v>51.678426808300848</v>
      </c>
      <c r="AQ157" s="115">
        <v>52.040975821935142</v>
      </c>
      <c r="AR157" s="115">
        <v>52.083680924143309</v>
      </c>
      <c r="AS157" s="115">
        <v>52.803213118108395</v>
      </c>
      <c r="AT157" s="115">
        <v>52.921033324243098</v>
      </c>
      <c r="AU157" s="115">
        <v>53.591802665509263</v>
      </c>
      <c r="AV157" s="115">
        <v>54.11283752565749</v>
      </c>
      <c r="AW157" s="115">
        <v>53.593462956712472</v>
      </c>
      <c r="AX157" s="115">
        <v>53.972288297887474</v>
      </c>
      <c r="AY157" s="115">
        <v>54.071938567613401</v>
      </c>
      <c r="AZ157" s="115">
        <v>54.663357321940246</v>
      </c>
      <c r="BA157" s="115">
        <v>55.318744194014357</v>
      </c>
    </row>
    <row r="158" spans="2:53" ht="12" customHeight="1" x14ac:dyDescent="0.25">
      <c r="B158" s="105" t="s">
        <v>641</v>
      </c>
      <c r="C158" s="115">
        <v>26.486911182658986</v>
      </c>
      <c r="D158" s="115">
        <v>26.632839898310458</v>
      </c>
      <c r="E158" s="115">
        <v>26.59006881671451</v>
      </c>
      <c r="F158" s="115">
        <v>26.795524143746718</v>
      </c>
      <c r="G158" s="115">
        <v>27.06194932270509</v>
      </c>
      <c r="H158" s="115">
        <v>27.434490962507631</v>
      </c>
      <c r="I158" s="115">
        <v>28.039206524726289</v>
      </c>
      <c r="J158" s="115">
        <v>28.429112823431186</v>
      </c>
      <c r="K158" s="115">
        <v>28.000660576573299</v>
      </c>
      <c r="L158" s="115">
        <v>27.791032052818156</v>
      </c>
      <c r="M158" s="115">
        <v>27.935921730682267</v>
      </c>
      <c r="N158" s="115">
        <v>28.254327037152077</v>
      </c>
      <c r="O158" s="115">
        <v>28.458938150054976</v>
      </c>
      <c r="P158" s="115">
        <v>29.114230465254785</v>
      </c>
      <c r="Q158" s="115">
        <v>29.074463414857355</v>
      </c>
      <c r="R158" s="115">
        <v>29.8767427110662</v>
      </c>
      <c r="S158" s="115">
        <v>29.894936637795674</v>
      </c>
      <c r="T158" s="115">
        <v>30.023601472074674</v>
      </c>
      <c r="U158" s="115">
        <v>29.998859499822789</v>
      </c>
      <c r="V158" s="115">
        <v>29.904116417923515</v>
      </c>
      <c r="W158" s="115">
        <v>29.752446751872672</v>
      </c>
      <c r="X158" s="115">
        <v>29.754241918902711</v>
      </c>
      <c r="Y158" s="115">
        <v>29.717916187184152</v>
      </c>
      <c r="Z158" s="115">
        <v>29.784843679339325</v>
      </c>
      <c r="AA158" s="115">
        <v>29.710026296218786</v>
      </c>
      <c r="AB158" s="115">
        <v>29.680540995574454</v>
      </c>
      <c r="AC158" s="115">
        <v>29.709204320223158</v>
      </c>
      <c r="AD158" s="115">
        <v>29.766275396696397</v>
      </c>
      <c r="AE158" s="115">
        <v>29.78089623589495</v>
      </c>
      <c r="AF158" s="115">
        <v>29.786311034318398</v>
      </c>
      <c r="AG158" s="115">
        <v>29.915615012308699</v>
      </c>
      <c r="AH158" s="115">
        <v>29.883586316353803</v>
      </c>
      <c r="AI158" s="115">
        <v>29.904922186203706</v>
      </c>
      <c r="AJ158" s="115">
        <v>30.021239129888002</v>
      </c>
      <c r="AK158" s="115">
        <v>30.087230903117607</v>
      </c>
      <c r="AL158" s="115">
        <v>30.172508531938522</v>
      </c>
      <c r="AM158" s="115">
        <v>30.16250689683697</v>
      </c>
      <c r="AN158" s="115">
        <v>30.222298975130339</v>
      </c>
      <c r="AO158" s="115">
        <v>30.292976677337361</v>
      </c>
      <c r="AP158" s="115">
        <v>30.341172420922771</v>
      </c>
      <c r="AQ158" s="115">
        <v>30.455637192959486</v>
      </c>
      <c r="AR158" s="115">
        <v>30.572449314158682</v>
      </c>
      <c r="AS158" s="115">
        <v>30.681120095814872</v>
      </c>
      <c r="AT158" s="115">
        <v>30.889693214146209</v>
      </c>
      <c r="AU158" s="115">
        <v>31.03786997094813</v>
      </c>
      <c r="AV158" s="115">
        <v>31.178172211501956</v>
      </c>
      <c r="AW158" s="115">
        <v>31.329179256554276</v>
      </c>
      <c r="AX158" s="115">
        <v>31.529151085948641</v>
      </c>
      <c r="AY158" s="115">
        <v>31.685964318151406</v>
      </c>
      <c r="AZ158" s="115">
        <v>31.884508845942776</v>
      </c>
      <c r="BA158" s="115">
        <v>32.098757116088315</v>
      </c>
    </row>
    <row r="159" spans="2:53" ht="12" customHeight="1" x14ac:dyDescent="0.25">
      <c r="B159" s="105" t="s">
        <v>642</v>
      </c>
      <c r="C159" s="115">
        <v>21.054938390726999</v>
      </c>
      <c r="D159" s="115">
        <v>21.099757072500918</v>
      </c>
      <c r="E159" s="115">
        <v>20.902031376794806</v>
      </c>
      <c r="F159" s="115">
        <v>21.306308800112522</v>
      </c>
      <c r="G159" s="115">
        <v>21.462033147141359</v>
      </c>
      <c r="H159" s="115">
        <v>21.589950223977883</v>
      </c>
      <c r="I159" s="115">
        <v>21.966015901510701</v>
      </c>
      <c r="J159" s="115">
        <v>22.056003930554336</v>
      </c>
      <c r="K159" s="115">
        <v>22.04297488673015</v>
      </c>
      <c r="L159" s="115">
        <v>21.07915500401117</v>
      </c>
      <c r="M159" s="115">
        <v>21.862486540740434</v>
      </c>
      <c r="N159" s="115">
        <v>22.291994685924113</v>
      </c>
      <c r="O159" s="115">
        <v>22.455456497085017</v>
      </c>
      <c r="P159" s="115">
        <v>22.814388241223501</v>
      </c>
      <c r="Q159" s="115">
        <v>22.788801650560824</v>
      </c>
      <c r="R159" s="115">
        <v>23.428207343051948</v>
      </c>
      <c r="S159" s="115">
        <v>23.292945252916759</v>
      </c>
      <c r="T159" s="115">
        <v>23.37877894923249</v>
      </c>
      <c r="U159" s="115">
        <v>23.182592426722461</v>
      </c>
      <c r="V159" s="115">
        <v>23.115082919181894</v>
      </c>
      <c r="W159" s="115">
        <v>22.980719330781238</v>
      </c>
      <c r="X159" s="115">
        <v>22.978977280019706</v>
      </c>
      <c r="Y159" s="115">
        <v>22.946480090151052</v>
      </c>
      <c r="Z159" s="115">
        <v>22.985446010510948</v>
      </c>
      <c r="AA159" s="115">
        <v>22.991686687942263</v>
      </c>
      <c r="AB159" s="115">
        <v>23.035692897364211</v>
      </c>
      <c r="AC159" s="115">
        <v>23.095792916005497</v>
      </c>
      <c r="AD159" s="115">
        <v>23.209886436155241</v>
      </c>
      <c r="AE159" s="115">
        <v>23.267188500670102</v>
      </c>
      <c r="AF159" s="115">
        <v>23.321218029264809</v>
      </c>
      <c r="AG159" s="115">
        <v>23.412976555209383</v>
      </c>
      <c r="AH159" s="115">
        <v>23.466616168527104</v>
      </c>
      <c r="AI159" s="115">
        <v>23.535628395009642</v>
      </c>
      <c r="AJ159" s="115">
        <v>23.641037984528285</v>
      </c>
      <c r="AK159" s="115">
        <v>23.661235169664558</v>
      </c>
      <c r="AL159" s="115">
        <v>23.746782380920457</v>
      </c>
      <c r="AM159" s="115">
        <v>23.776872939259153</v>
      </c>
      <c r="AN159" s="115">
        <v>23.858944815779218</v>
      </c>
      <c r="AO159" s="115">
        <v>23.924067902175313</v>
      </c>
      <c r="AP159" s="115">
        <v>24.0008456143077</v>
      </c>
      <c r="AQ159" s="115">
        <v>24.103692930138862</v>
      </c>
      <c r="AR159" s="115">
        <v>24.242170552052777</v>
      </c>
      <c r="AS159" s="115">
        <v>24.400748712790499</v>
      </c>
      <c r="AT159" s="115">
        <v>24.659447446139918</v>
      </c>
      <c r="AU159" s="115">
        <v>24.847285441947275</v>
      </c>
      <c r="AV159" s="115">
        <v>25.024260123782835</v>
      </c>
      <c r="AW159" s="115">
        <v>25.230149938225146</v>
      </c>
      <c r="AX159" s="115">
        <v>25.499085484257687</v>
      </c>
      <c r="AY159" s="115">
        <v>25.725582476329112</v>
      </c>
      <c r="AZ159" s="115">
        <v>26.088356968209833</v>
      </c>
      <c r="BA159" s="115">
        <v>26.378078783458768</v>
      </c>
    </row>
    <row r="160" spans="2:53" ht="12" customHeight="1" x14ac:dyDescent="0.25">
      <c r="B160" s="105" t="s">
        <v>643</v>
      </c>
      <c r="C160" s="115">
        <v>403.70066767816422</v>
      </c>
      <c r="D160" s="115">
        <v>407.21883097383818</v>
      </c>
      <c r="E160" s="115">
        <v>391.17732773310246</v>
      </c>
      <c r="F160" s="115">
        <v>393.81062425285137</v>
      </c>
      <c r="G160" s="115">
        <v>416.61062510867885</v>
      </c>
      <c r="H160" s="115">
        <v>469.51691390775881</v>
      </c>
      <c r="I160" s="115">
        <v>515.9616342781062</v>
      </c>
      <c r="J160" s="115">
        <v>521.1869563016171</v>
      </c>
      <c r="K160" s="115">
        <v>603.01987149048909</v>
      </c>
      <c r="L160" s="115">
        <v>533.64064838691922</v>
      </c>
      <c r="M160" s="115">
        <v>575.05507682236623</v>
      </c>
      <c r="N160" s="115">
        <v>634.78287398327768</v>
      </c>
      <c r="O160" s="115">
        <v>656.53905150129435</v>
      </c>
      <c r="P160" s="115">
        <v>644.4808578745367</v>
      </c>
      <c r="Q160" s="115">
        <v>613.75585587438081</v>
      </c>
      <c r="R160" s="115">
        <v>547.94866177963729</v>
      </c>
      <c r="S160" s="115">
        <v>507.01284659363057</v>
      </c>
      <c r="T160" s="115">
        <v>515.73629022382511</v>
      </c>
      <c r="U160" s="115">
        <v>546.36816567568894</v>
      </c>
      <c r="V160" s="115">
        <v>579.92901123268473</v>
      </c>
      <c r="W160" s="115">
        <v>610.631689473503</v>
      </c>
      <c r="X160" s="115">
        <v>627.57743595308898</v>
      </c>
      <c r="Y160" s="115">
        <v>637.72931326628975</v>
      </c>
      <c r="Z160" s="115">
        <v>663.0619667697224</v>
      </c>
      <c r="AA160" s="115">
        <v>680.82783135086993</v>
      </c>
      <c r="AB160" s="115">
        <v>693.26243977453453</v>
      </c>
      <c r="AC160" s="115">
        <v>695.99627767727156</v>
      </c>
      <c r="AD160" s="115">
        <v>698.81068983255182</v>
      </c>
      <c r="AE160" s="115">
        <v>699.73270086966511</v>
      </c>
      <c r="AF160" s="115">
        <v>702.28299286100514</v>
      </c>
      <c r="AG160" s="115">
        <v>707.91945602232192</v>
      </c>
      <c r="AH160" s="115">
        <v>712.50951495687787</v>
      </c>
      <c r="AI160" s="115">
        <v>709.58632039297765</v>
      </c>
      <c r="AJ160" s="115">
        <v>716.5327515747224</v>
      </c>
      <c r="AK160" s="115">
        <v>725.87650434432817</v>
      </c>
      <c r="AL160" s="115">
        <v>733.68626156814958</v>
      </c>
      <c r="AM160" s="115">
        <v>739.23224695069098</v>
      </c>
      <c r="AN160" s="115">
        <v>742.15773906125844</v>
      </c>
      <c r="AO160" s="115">
        <v>747.89114218123689</v>
      </c>
      <c r="AP160" s="115">
        <v>754.32175990911685</v>
      </c>
      <c r="AQ160" s="115">
        <v>756.20114924980521</v>
      </c>
      <c r="AR160" s="115">
        <v>752.06382312959431</v>
      </c>
      <c r="AS160" s="115">
        <v>752.5219947881227</v>
      </c>
      <c r="AT160" s="115">
        <v>755.25080796022564</v>
      </c>
      <c r="AU160" s="115">
        <v>760.23668981790013</v>
      </c>
      <c r="AV160" s="115">
        <v>759.76629613468049</v>
      </c>
      <c r="AW160" s="115">
        <v>759.99349266075353</v>
      </c>
      <c r="AX160" s="115">
        <v>760.52129669881072</v>
      </c>
      <c r="AY160" s="115">
        <v>763.34061721137232</v>
      </c>
      <c r="AZ160" s="115">
        <v>763.99948668742002</v>
      </c>
      <c r="BA160" s="115">
        <v>768.4582018140685</v>
      </c>
    </row>
    <row r="161" spans="2:53" ht="12" customHeight="1" x14ac:dyDescent="0.25">
      <c r="B161" s="107" t="s">
        <v>644</v>
      </c>
      <c r="C161" s="116">
        <v>0</v>
      </c>
      <c r="D161" s="116">
        <v>0</v>
      </c>
      <c r="E161" s="116">
        <v>0</v>
      </c>
      <c r="F161" s="116">
        <v>0</v>
      </c>
      <c r="G161" s="116">
        <v>0</v>
      </c>
      <c r="H161" s="116">
        <v>0</v>
      </c>
      <c r="I161" s="116">
        <v>0</v>
      </c>
      <c r="J161" s="116">
        <v>0</v>
      </c>
      <c r="K161" s="116">
        <v>0</v>
      </c>
      <c r="L161" s="116">
        <v>0</v>
      </c>
      <c r="M161" s="116">
        <v>0</v>
      </c>
      <c r="N161" s="116">
        <v>0</v>
      </c>
      <c r="O161" s="116">
        <v>0</v>
      </c>
      <c r="P161" s="116">
        <v>1.2499826828793812</v>
      </c>
      <c r="Q161" s="116">
        <v>2.2610410301242441</v>
      </c>
      <c r="R161" s="116">
        <v>3.2296798442189685</v>
      </c>
      <c r="S161" s="116">
        <v>2.7061540967776021</v>
      </c>
      <c r="T161" s="116">
        <v>3.4709133763801474</v>
      </c>
      <c r="U161" s="116">
        <v>10.324703683554647</v>
      </c>
      <c r="V161" s="116">
        <v>16.712499180311198</v>
      </c>
      <c r="W161" s="116">
        <v>20.49128299085546</v>
      </c>
      <c r="X161" s="116">
        <v>18.401641387103872</v>
      </c>
      <c r="Y161" s="116">
        <v>25.306023755578192</v>
      </c>
      <c r="Z161" s="116">
        <v>26.923443393791622</v>
      </c>
      <c r="AA161" s="116">
        <v>26.663080969830656</v>
      </c>
      <c r="AB161" s="116">
        <v>23.949184435257457</v>
      </c>
      <c r="AC161" s="116">
        <v>21.586522983161551</v>
      </c>
      <c r="AD161" s="116">
        <v>21.520243044660912</v>
      </c>
      <c r="AE161" s="116">
        <v>21.239849620821634</v>
      </c>
      <c r="AF161" s="116">
        <v>26.300017627668421</v>
      </c>
      <c r="AG161" s="116">
        <v>31.308369566366224</v>
      </c>
      <c r="AH161" s="116">
        <v>30.210443544013451</v>
      </c>
      <c r="AI161" s="116">
        <v>40.655494851787985</v>
      </c>
      <c r="AJ161" s="116">
        <v>46.592322379030193</v>
      </c>
      <c r="AK161" s="116">
        <v>55.802719728708503</v>
      </c>
      <c r="AL161" s="116">
        <v>60.426181140967664</v>
      </c>
      <c r="AM161" s="116">
        <v>59.548456245766602</v>
      </c>
      <c r="AN161" s="116">
        <v>65.195587620773097</v>
      </c>
      <c r="AO161" s="116">
        <v>68.823663109720201</v>
      </c>
      <c r="AP161" s="116">
        <v>69.980806204186223</v>
      </c>
      <c r="AQ161" s="116">
        <v>71.153936448597051</v>
      </c>
      <c r="AR161" s="116">
        <v>68.793612587499709</v>
      </c>
      <c r="AS161" s="116">
        <v>68.902479345978662</v>
      </c>
      <c r="AT161" s="116">
        <v>68.991023406021256</v>
      </c>
      <c r="AU161" s="116">
        <v>71.520957273165308</v>
      </c>
      <c r="AV161" s="116">
        <v>69.738362529039605</v>
      </c>
      <c r="AW161" s="116">
        <v>70.474051576674839</v>
      </c>
      <c r="AX161" s="116">
        <v>74.537229376076041</v>
      </c>
      <c r="AY161" s="116">
        <v>72.359912253288059</v>
      </c>
      <c r="AZ161" s="116">
        <v>75.603538739652265</v>
      </c>
      <c r="BA161" s="116">
        <v>77.307648099420447</v>
      </c>
    </row>
    <row r="162" spans="2:53" ht="12" customHeight="1" x14ac:dyDescent="0.25">
      <c r="B162" s="105" t="s">
        <v>645</v>
      </c>
      <c r="C162" s="115">
        <v>0</v>
      </c>
      <c r="D162" s="115">
        <v>0</v>
      </c>
      <c r="E162" s="115">
        <v>0</v>
      </c>
      <c r="F162" s="115">
        <v>0</v>
      </c>
      <c r="G162" s="115">
        <v>0</v>
      </c>
      <c r="H162" s="115">
        <v>0</v>
      </c>
      <c r="I162" s="115">
        <v>0</v>
      </c>
      <c r="J162" s="115">
        <v>0</v>
      </c>
      <c r="K162" s="115">
        <v>0</v>
      </c>
      <c r="L162" s="115">
        <v>0</v>
      </c>
      <c r="M162" s="115">
        <v>0</v>
      </c>
      <c r="N162" s="115">
        <v>0</v>
      </c>
      <c r="O162" s="115">
        <v>0</v>
      </c>
      <c r="P162" s="115">
        <v>1.2499826828793812</v>
      </c>
      <c r="Q162" s="115">
        <v>2.2610410301242441</v>
      </c>
      <c r="R162" s="115">
        <v>3.2296798442189685</v>
      </c>
      <c r="S162" s="115">
        <v>2.7061540967776021</v>
      </c>
      <c r="T162" s="115">
        <v>3.4709133763801474</v>
      </c>
      <c r="U162" s="115">
        <v>10.324703683554647</v>
      </c>
      <c r="V162" s="115">
        <v>16.712499180311198</v>
      </c>
      <c r="W162" s="115">
        <v>20.49128299085546</v>
      </c>
      <c r="X162" s="115">
        <v>18.401641387103872</v>
      </c>
      <c r="Y162" s="115">
        <v>25.306023755578192</v>
      </c>
      <c r="Z162" s="115">
        <v>26.923443393791622</v>
      </c>
      <c r="AA162" s="115">
        <v>26.663080969830656</v>
      </c>
      <c r="AB162" s="115">
        <v>23.949184435257457</v>
      </c>
      <c r="AC162" s="115">
        <v>21.586522983161551</v>
      </c>
      <c r="AD162" s="115">
        <v>21.520243044660912</v>
      </c>
      <c r="AE162" s="115">
        <v>21.239849620821634</v>
      </c>
      <c r="AF162" s="115">
        <v>26.300017627668421</v>
      </c>
      <c r="AG162" s="115">
        <v>31.308369566366224</v>
      </c>
      <c r="AH162" s="115">
        <v>30.210443544013451</v>
      </c>
      <c r="AI162" s="115">
        <v>40.655494851787985</v>
      </c>
      <c r="AJ162" s="115">
        <v>46.592322379030193</v>
      </c>
      <c r="AK162" s="115">
        <v>55.802719728708503</v>
      </c>
      <c r="AL162" s="115">
        <v>60.426181140967664</v>
      </c>
      <c r="AM162" s="115">
        <v>59.548456245766602</v>
      </c>
      <c r="AN162" s="115">
        <v>65.195587620773097</v>
      </c>
      <c r="AO162" s="115">
        <v>68.823663109720201</v>
      </c>
      <c r="AP162" s="115">
        <v>69.980806204186223</v>
      </c>
      <c r="AQ162" s="115">
        <v>71.153936448597051</v>
      </c>
      <c r="AR162" s="115">
        <v>68.793612587499709</v>
      </c>
      <c r="AS162" s="115">
        <v>68.902479345978662</v>
      </c>
      <c r="AT162" s="115">
        <v>68.991023406021256</v>
      </c>
      <c r="AU162" s="115">
        <v>71.520957273165308</v>
      </c>
      <c r="AV162" s="115">
        <v>69.738362529039605</v>
      </c>
      <c r="AW162" s="115">
        <v>70.474051576674839</v>
      </c>
      <c r="AX162" s="115">
        <v>74.537229376076041</v>
      </c>
      <c r="AY162" s="115">
        <v>72.359912253288059</v>
      </c>
      <c r="AZ162" s="115">
        <v>75.603538739652265</v>
      </c>
      <c r="BA162" s="115">
        <v>77.307648099420447</v>
      </c>
    </row>
    <row r="163" spans="2:53" ht="12" customHeight="1" x14ac:dyDescent="0.25">
      <c r="B163" s="105" t="s">
        <v>646</v>
      </c>
      <c r="C163" s="115">
        <v>0</v>
      </c>
      <c r="D163" s="115">
        <v>0</v>
      </c>
      <c r="E163" s="115">
        <v>0</v>
      </c>
      <c r="F163" s="115">
        <v>0</v>
      </c>
      <c r="G163" s="115">
        <v>0</v>
      </c>
      <c r="H163" s="115">
        <v>0</v>
      </c>
      <c r="I163" s="115">
        <v>0</v>
      </c>
      <c r="J163" s="115">
        <v>0</v>
      </c>
      <c r="K163" s="115">
        <v>0</v>
      </c>
      <c r="L163" s="115">
        <v>0</v>
      </c>
      <c r="M163" s="115">
        <v>0</v>
      </c>
      <c r="N163" s="115">
        <v>0</v>
      </c>
      <c r="O163" s="115">
        <v>0</v>
      </c>
      <c r="P163" s="115">
        <v>0</v>
      </c>
      <c r="Q163" s="115">
        <v>0</v>
      </c>
      <c r="R163" s="115">
        <v>0</v>
      </c>
      <c r="S163" s="115">
        <v>0</v>
      </c>
      <c r="T163" s="115">
        <v>0</v>
      </c>
      <c r="U163" s="115">
        <v>0</v>
      </c>
      <c r="V163" s="115">
        <v>0</v>
      </c>
      <c r="W163" s="115">
        <v>0</v>
      </c>
      <c r="X163" s="115">
        <v>0</v>
      </c>
      <c r="Y163" s="115">
        <v>0</v>
      </c>
      <c r="Z163" s="115">
        <v>0</v>
      </c>
      <c r="AA163" s="115">
        <v>0</v>
      </c>
      <c r="AB163" s="115">
        <v>0</v>
      </c>
      <c r="AC163" s="115">
        <v>0</v>
      </c>
      <c r="AD163" s="115">
        <v>0</v>
      </c>
      <c r="AE163" s="115">
        <v>0</v>
      </c>
      <c r="AF163" s="115">
        <v>0</v>
      </c>
      <c r="AG163" s="115">
        <v>0</v>
      </c>
      <c r="AH163" s="115">
        <v>0</v>
      </c>
      <c r="AI163" s="115">
        <v>0</v>
      </c>
      <c r="AJ163" s="115">
        <v>0</v>
      </c>
      <c r="AK163" s="115">
        <v>0</v>
      </c>
      <c r="AL163" s="115">
        <v>0</v>
      </c>
      <c r="AM163" s="115">
        <v>0</v>
      </c>
      <c r="AN163" s="115">
        <v>0</v>
      </c>
      <c r="AO163" s="115">
        <v>0</v>
      </c>
      <c r="AP163" s="115">
        <v>0</v>
      </c>
      <c r="AQ163" s="115">
        <v>0</v>
      </c>
      <c r="AR163" s="115">
        <v>0</v>
      </c>
      <c r="AS163" s="115">
        <v>0</v>
      </c>
      <c r="AT163" s="115">
        <v>0</v>
      </c>
      <c r="AU163" s="115">
        <v>0</v>
      </c>
      <c r="AV163" s="115">
        <v>0</v>
      </c>
      <c r="AW163" s="115">
        <v>0</v>
      </c>
      <c r="AX163" s="115">
        <v>0</v>
      </c>
      <c r="AY163" s="115">
        <v>0</v>
      </c>
      <c r="AZ163" s="115">
        <v>0</v>
      </c>
      <c r="BA163" s="115">
        <v>0</v>
      </c>
    </row>
    <row r="164" spans="2:53" ht="12" customHeight="1" x14ac:dyDescent="0.25">
      <c r="B164" s="117" t="s">
        <v>647</v>
      </c>
      <c r="C164" s="118">
        <v>0</v>
      </c>
      <c r="D164" s="118">
        <v>0</v>
      </c>
      <c r="E164" s="118">
        <v>0</v>
      </c>
      <c r="F164" s="118">
        <v>0</v>
      </c>
      <c r="G164" s="118">
        <v>0</v>
      </c>
      <c r="H164" s="118">
        <v>0</v>
      </c>
      <c r="I164" s="118">
        <v>0</v>
      </c>
      <c r="J164" s="118">
        <v>0</v>
      </c>
      <c r="K164" s="118">
        <v>0</v>
      </c>
      <c r="L164" s="118">
        <v>0</v>
      </c>
      <c r="M164" s="118">
        <v>0</v>
      </c>
      <c r="N164" s="118">
        <v>0</v>
      </c>
      <c r="O164" s="118">
        <v>0</v>
      </c>
      <c r="P164" s="118">
        <v>0</v>
      </c>
      <c r="Q164" s="118">
        <v>0</v>
      </c>
      <c r="R164" s="118">
        <v>0</v>
      </c>
      <c r="S164" s="118">
        <v>0</v>
      </c>
      <c r="T164" s="118">
        <v>0</v>
      </c>
      <c r="U164" s="118">
        <v>0</v>
      </c>
      <c r="V164" s="118">
        <v>0</v>
      </c>
      <c r="W164" s="118">
        <v>0</v>
      </c>
      <c r="X164" s="118">
        <v>0</v>
      </c>
      <c r="Y164" s="118">
        <v>0</v>
      </c>
      <c r="Z164" s="118">
        <v>0</v>
      </c>
      <c r="AA164" s="118">
        <v>0</v>
      </c>
      <c r="AB164" s="118">
        <v>0</v>
      </c>
      <c r="AC164" s="118">
        <v>0</v>
      </c>
      <c r="AD164" s="118">
        <v>0</v>
      </c>
      <c r="AE164" s="118">
        <v>0</v>
      </c>
      <c r="AF164" s="118">
        <v>0</v>
      </c>
      <c r="AG164" s="118">
        <v>0</v>
      </c>
      <c r="AH164" s="118">
        <v>0</v>
      </c>
      <c r="AI164" s="118">
        <v>0</v>
      </c>
      <c r="AJ164" s="118">
        <v>0</v>
      </c>
      <c r="AK164" s="118">
        <v>0</v>
      </c>
      <c r="AL164" s="118">
        <v>0</v>
      </c>
      <c r="AM164" s="118">
        <v>0</v>
      </c>
      <c r="AN164" s="118">
        <v>0</v>
      </c>
      <c r="AO164" s="118">
        <v>0</v>
      </c>
      <c r="AP164" s="118">
        <v>0</v>
      </c>
      <c r="AQ164" s="118">
        <v>0</v>
      </c>
      <c r="AR164" s="118">
        <v>0</v>
      </c>
      <c r="AS164" s="118">
        <v>0</v>
      </c>
      <c r="AT164" s="118">
        <v>0</v>
      </c>
      <c r="AU164" s="118">
        <v>0</v>
      </c>
      <c r="AV164" s="118">
        <v>0</v>
      </c>
      <c r="AW164" s="118">
        <v>0</v>
      </c>
      <c r="AX164" s="118">
        <v>0</v>
      </c>
      <c r="AY164" s="118">
        <v>0</v>
      </c>
      <c r="AZ164" s="118">
        <v>0</v>
      </c>
      <c r="BA164" s="118">
        <v>0</v>
      </c>
    </row>
    <row r="166" spans="2:53" ht="12" customHeight="1" x14ac:dyDescent="0.25">
      <c r="B166" s="61" t="s">
        <v>651</v>
      </c>
      <c r="C166" s="62"/>
      <c r="D166" s="62">
        <v>13212.560755567236</v>
      </c>
      <c r="E166" s="62">
        <v>10064.480911082486</v>
      </c>
      <c r="F166" s="62">
        <v>21325.98374015931</v>
      </c>
      <c r="G166" s="62">
        <v>15980.636007207211</v>
      </c>
      <c r="H166" s="62">
        <v>15917.412954793372</v>
      </c>
      <c r="I166" s="62">
        <v>16989.992602002498</v>
      </c>
      <c r="J166" s="62">
        <v>17729.294925394875</v>
      </c>
      <c r="K166" s="62">
        <v>11074.921569372729</v>
      </c>
      <c r="L166" s="62">
        <v>6420.568315395496</v>
      </c>
      <c r="M166" s="62">
        <v>17673.926573848606</v>
      </c>
      <c r="N166" s="62">
        <v>11817.655735628477</v>
      </c>
      <c r="O166" s="62">
        <v>13773.794523363187</v>
      </c>
      <c r="P166" s="62">
        <v>14716.082294580876</v>
      </c>
      <c r="Q166" s="62">
        <v>12010.59175640745</v>
      </c>
      <c r="R166" s="62">
        <v>18654.748091030735</v>
      </c>
      <c r="S166" s="62">
        <v>4572.6447176811344</v>
      </c>
      <c r="T166" s="62">
        <v>144408.6799635218</v>
      </c>
      <c r="U166" s="62">
        <v>137881.93224519037</v>
      </c>
      <c r="V166" s="62">
        <v>141583.86018928458</v>
      </c>
      <c r="W166" s="62">
        <v>116496.01309604754</v>
      </c>
      <c r="X166" s="62">
        <v>25551.152604349874</v>
      </c>
      <c r="Y166" s="62">
        <v>47260.206011250164</v>
      </c>
      <c r="Z166" s="62">
        <v>70432.904987865259</v>
      </c>
      <c r="AA166" s="62">
        <v>50208.197016081263</v>
      </c>
      <c r="AB166" s="62">
        <v>47423.706094695342</v>
      </c>
      <c r="AC166" s="62">
        <v>30817.057452734829</v>
      </c>
      <c r="AD166" s="62">
        <v>38702.853291466898</v>
      </c>
      <c r="AE166" s="62">
        <v>32060.362785745794</v>
      </c>
      <c r="AF166" s="62">
        <v>35013.483346733992</v>
      </c>
      <c r="AG166" s="62">
        <v>38238.368458584911</v>
      </c>
      <c r="AH166" s="62">
        <v>32067.055319082167</v>
      </c>
      <c r="AI166" s="62">
        <v>30000.580801642172</v>
      </c>
      <c r="AJ166" s="62">
        <v>35500.179244197694</v>
      </c>
      <c r="AK166" s="62">
        <v>37860.565183115075</v>
      </c>
      <c r="AL166" s="62">
        <v>35314.613359543633</v>
      </c>
      <c r="AM166" s="62">
        <v>25276.371544556776</v>
      </c>
      <c r="AN166" s="62">
        <v>41686.896591092169</v>
      </c>
      <c r="AO166" s="62">
        <v>29486.148053254547</v>
      </c>
      <c r="AP166" s="62">
        <v>28836.961908025274</v>
      </c>
      <c r="AQ166" s="62">
        <v>31415.695885732461</v>
      </c>
      <c r="AR166" s="62">
        <v>27735.4776910646</v>
      </c>
      <c r="AS166" s="62">
        <v>36564.703872623155</v>
      </c>
      <c r="AT166" s="62">
        <v>47019.137127574781</v>
      </c>
      <c r="AU166" s="62">
        <v>39215.002210164421</v>
      </c>
      <c r="AV166" s="62">
        <v>34647.665640702297</v>
      </c>
      <c r="AW166" s="62">
        <v>29365.32834827897</v>
      </c>
      <c r="AX166" s="62">
        <v>39549.447748669467</v>
      </c>
      <c r="AY166" s="62">
        <v>33520.511010617352</v>
      </c>
      <c r="AZ166" s="62">
        <v>37304.733187732374</v>
      </c>
      <c r="BA166" s="62">
        <v>38525.439217133535</v>
      </c>
    </row>
    <row r="167" spans="2:53" ht="12" customHeight="1" x14ac:dyDescent="0.25">
      <c r="B167" s="119" t="s">
        <v>652</v>
      </c>
      <c r="C167" s="106"/>
      <c r="D167" s="106">
        <v>13212.560755567236</v>
      </c>
      <c r="E167" s="106">
        <v>10064.480911082486</v>
      </c>
      <c r="F167" s="106">
        <v>21325.98374015931</v>
      </c>
      <c r="G167" s="106">
        <v>15980.636007207211</v>
      </c>
      <c r="H167" s="106">
        <v>15917.412954793372</v>
      </c>
      <c r="I167" s="106">
        <v>16989.992602002498</v>
      </c>
      <c r="J167" s="106">
        <v>17729.294925394875</v>
      </c>
      <c r="K167" s="106">
        <v>11074.921569372729</v>
      </c>
      <c r="L167" s="106">
        <v>6420.568315395496</v>
      </c>
      <c r="M167" s="106">
        <v>17673.926573848606</v>
      </c>
      <c r="N167" s="106">
        <v>11817.655735628477</v>
      </c>
      <c r="O167" s="106">
        <v>13773.794523363187</v>
      </c>
      <c r="P167" s="106">
        <v>14716.082294580876</v>
      </c>
      <c r="Q167" s="106">
        <v>12010.59175640745</v>
      </c>
      <c r="R167" s="106">
        <v>18654.748091030735</v>
      </c>
      <c r="S167" s="106">
        <v>3985.7144223381633</v>
      </c>
      <c r="T167" s="106">
        <v>8230.9209468254539</v>
      </c>
      <c r="U167" s="106">
        <v>13844.138847800081</v>
      </c>
      <c r="V167" s="106">
        <v>10609.880180034361</v>
      </c>
      <c r="W167" s="106">
        <v>12334.578818716511</v>
      </c>
      <c r="X167" s="106">
        <v>13298.311909039894</v>
      </c>
      <c r="Y167" s="106">
        <v>13050.344765779168</v>
      </c>
      <c r="Z167" s="106">
        <v>23056.215664353422</v>
      </c>
      <c r="AA167" s="106">
        <v>14331.305847452497</v>
      </c>
      <c r="AB167" s="106">
        <v>14503.311456895148</v>
      </c>
      <c r="AC167" s="106">
        <v>14330.528727492823</v>
      </c>
      <c r="AD167" s="106">
        <v>16084.777593048282</v>
      </c>
      <c r="AE167" s="106">
        <v>14519.101737501544</v>
      </c>
      <c r="AF167" s="106">
        <v>12339.964852872065</v>
      </c>
      <c r="AG167" s="106">
        <v>15616.471409375616</v>
      </c>
      <c r="AH167" s="106">
        <v>13279.541325991395</v>
      </c>
      <c r="AI167" s="106">
        <v>12184.801521947318</v>
      </c>
      <c r="AJ167" s="106">
        <v>17966.029427439189</v>
      </c>
      <c r="AK167" s="106">
        <v>15075.968215434736</v>
      </c>
      <c r="AL167" s="106">
        <v>16227.074048872548</v>
      </c>
      <c r="AM167" s="106">
        <v>12473.527340059291</v>
      </c>
      <c r="AN167" s="106">
        <v>15468.623719699861</v>
      </c>
      <c r="AO167" s="106">
        <v>13413.550594631917</v>
      </c>
      <c r="AP167" s="106">
        <v>11530.36160939022</v>
      </c>
      <c r="AQ167" s="106">
        <v>15021.671347785326</v>
      </c>
      <c r="AR167" s="106">
        <v>13720.954155415908</v>
      </c>
      <c r="AS167" s="106">
        <v>17216.007201928307</v>
      </c>
      <c r="AT167" s="106">
        <v>22894.812872470073</v>
      </c>
      <c r="AU167" s="106">
        <v>17066.524184025304</v>
      </c>
      <c r="AV167" s="106">
        <v>16590.646126435549</v>
      </c>
      <c r="AW167" s="106">
        <v>12537.975663858402</v>
      </c>
      <c r="AX167" s="106">
        <v>17679.226478789213</v>
      </c>
      <c r="AY167" s="106">
        <v>15254.231853339234</v>
      </c>
      <c r="AZ167" s="106">
        <v>15928.691719661198</v>
      </c>
      <c r="BA167" s="106">
        <v>18838.930700008357</v>
      </c>
    </row>
    <row r="168" spans="2:53" ht="12" customHeight="1" x14ac:dyDescent="0.25">
      <c r="B168" s="120" t="s">
        <v>649</v>
      </c>
      <c r="C168" s="121"/>
      <c r="D168" s="121">
        <v>0</v>
      </c>
      <c r="E168" s="121">
        <v>0</v>
      </c>
      <c r="F168" s="121">
        <v>0</v>
      </c>
      <c r="G168" s="121">
        <v>0</v>
      </c>
      <c r="H168" s="121">
        <v>0</v>
      </c>
      <c r="I168" s="121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586.93029534297125</v>
      </c>
      <c r="T168" s="121">
        <v>136177.75901669636</v>
      </c>
      <c r="U168" s="121">
        <v>124037.7933973903</v>
      </c>
      <c r="V168" s="121">
        <v>130973.98000925023</v>
      </c>
      <c r="W168" s="121">
        <v>104161.43427733102</v>
      </c>
      <c r="X168" s="121">
        <v>12252.840695309978</v>
      </c>
      <c r="Y168" s="121">
        <v>34209.861245470995</v>
      </c>
      <c r="Z168" s="121">
        <v>47376.68932351184</v>
      </c>
      <c r="AA168" s="121">
        <v>35876.891168628768</v>
      </c>
      <c r="AB168" s="121">
        <v>32920.394637800193</v>
      </c>
      <c r="AC168" s="121">
        <v>16486.528725242006</v>
      </c>
      <c r="AD168" s="121">
        <v>22618.075698418616</v>
      </c>
      <c r="AE168" s="121">
        <v>17541.261048244251</v>
      </c>
      <c r="AF168" s="121">
        <v>22673.518493861931</v>
      </c>
      <c r="AG168" s="121">
        <v>22621.897049209296</v>
      </c>
      <c r="AH168" s="121">
        <v>18787.513993090772</v>
      </c>
      <c r="AI168" s="121">
        <v>17815.779279694852</v>
      </c>
      <c r="AJ168" s="121">
        <v>17534.149816758505</v>
      </c>
      <c r="AK168" s="121">
        <v>22784.59696768034</v>
      </c>
      <c r="AL168" s="121">
        <v>19087.539310671087</v>
      </c>
      <c r="AM168" s="121">
        <v>12802.844204497485</v>
      </c>
      <c r="AN168" s="121">
        <v>26218.272871392306</v>
      </c>
      <c r="AO168" s="121">
        <v>16072.597458622631</v>
      </c>
      <c r="AP168" s="121">
        <v>17306.600298635054</v>
      </c>
      <c r="AQ168" s="121">
        <v>16394.024537947134</v>
      </c>
      <c r="AR168" s="121">
        <v>14014.523535648692</v>
      </c>
      <c r="AS168" s="121">
        <v>19348.696670694851</v>
      </c>
      <c r="AT168" s="121">
        <v>24124.324255104704</v>
      </c>
      <c r="AU168" s="121">
        <v>22148.478026139117</v>
      </c>
      <c r="AV168" s="121">
        <v>18057.019514266751</v>
      </c>
      <c r="AW168" s="121">
        <v>16827.35268442057</v>
      </c>
      <c r="AX168" s="121">
        <v>21870.221269880258</v>
      </c>
      <c r="AY168" s="121">
        <v>18266.279157278121</v>
      </c>
      <c r="AZ168" s="121">
        <v>21376.04146807118</v>
      </c>
      <c r="BA168" s="121">
        <v>19686.508517125178</v>
      </c>
    </row>
  </sheetData>
  <pageMargins left="0.39370078740157483" right="0.39370078740157483" top="0.75196850393700787" bottom="0.39370078740157483" header="0.31496062992125984" footer="0.31496062992125984"/>
  <pageSetup paperSize="9" scale="25" fitToHeight="0" orientation="landscape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>
      <selection activeCell="C17" sqref="C17"/>
    </sheetView>
  </sheetViews>
  <sheetFormatPr defaultRowHeight="15" x14ac:dyDescent="0.25"/>
  <cols>
    <col min="1" max="1" width="17.28515625" customWidth="1"/>
    <col min="2" max="2" width="12" bestFit="1" customWidth="1"/>
  </cols>
  <sheetData>
    <row r="1" spans="1:43" x14ac:dyDescent="0.25">
      <c r="A1" t="s">
        <v>562</v>
      </c>
      <c r="B1" t="s">
        <v>540</v>
      </c>
      <c r="C1" t="s">
        <v>44</v>
      </c>
      <c r="D1" t="s">
        <v>39</v>
      </c>
      <c r="E1" t="s">
        <v>47</v>
      </c>
      <c r="F1" t="s">
        <v>52</v>
      </c>
      <c r="G1" t="s">
        <v>71</v>
      </c>
      <c r="H1" t="s">
        <v>98</v>
      </c>
      <c r="I1" t="s">
        <v>103</v>
      </c>
      <c r="J1" t="s">
        <v>112</v>
      </c>
      <c r="K1" t="s">
        <v>121</v>
      </c>
      <c r="L1" t="s">
        <v>126</v>
      </c>
      <c r="M1" t="s">
        <v>133</v>
      </c>
      <c r="N1" t="s">
        <v>142</v>
      </c>
      <c r="O1" t="s">
        <v>154</v>
      </c>
      <c r="P1" t="s">
        <v>151</v>
      </c>
      <c r="Q1" t="s">
        <v>163</v>
      </c>
      <c r="R1" t="s">
        <v>168</v>
      </c>
      <c r="S1" t="s">
        <v>175</v>
      </c>
      <c r="T1" t="s">
        <v>213</v>
      </c>
      <c r="U1" t="s">
        <v>228</v>
      </c>
      <c r="V1" t="s">
        <v>196</v>
      </c>
      <c r="W1" t="s">
        <v>241</v>
      </c>
      <c r="X1" t="s">
        <v>248</v>
      </c>
      <c r="Y1" t="s">
        <v>257</v>
      </c>
      <c r="Z1" t="s">
        <v>57</v>
      </c>
      <c r="AA1" t="s">
        <v>60</v>
      </c>
      <c r="AB1" t="s">
        <v>63</v>
      </c>
      <c r="AC1" t="s">
        <v>66</v>
      </c>
      <c r="AD1" t="s">
        <v>272</v>
      </c>
      <c r="AE1" t="s">
        <v>285</v>
      </c>
      <c r="AF1" t="s">
        <v>476</v>
      </c>
      <c r="AG1" t="s">
        <v>310</v>
      </c>
      <c r="AH1" t="s">
        <v>326</v>
      </c>
      <c r="AI1" t="s">
        <v>335</v>
      </c>
      <c r="AJ1" t="s">
        <v>340</v>
      </c>
      <c r="AK1" t="s">
        <v>355</v>
      </c>
      <c r="AL1" t="s">
        <v>358</v>
      </c>
      <c r="AM1" t="s">
        <v>515</v>
      </c>
      <c r="AN1" t="s">
        <v>413</v>
      </c>
      <c r="AO1" t="s">
        <v>422</v>
      </c>
      <c r="AP1" t="s">
        <v>453</v>
      </c>
      <c r="AQ1" t="s">
        <v>512</v>
      </c>
    </row>
    <row r="2" spans="1:43" x14ac:dyDescent="0.25">
      <c r="A2" t="s">
        <v>563</v>
      </c>
      <c r="B2">
        <v>227783515399.99994</v>
      </c>
      <c r="C2">
        <v>34686962250.554153</v>
      </c>
      <c r="D2">
        <v>182741172158.37012</v>
      </c>
      <c r="E2">
        <v>24271361400</v>
      </c>
      <c r="F2">
        <v>18934332600</v>
      </c>
      <c r="G2">
        <v>3694570800</v>
      </c>
      <c r="H2">
        <v>262184281800.00006</v>
      </c>
      <c r="I2">
        <v>73533310800.000015</v>
      </c>
      <c r="J2">
        <v>39516058800</v>
      </c>
      <c r="K2">
        <v>79851792800.000031</v>
      </c>
      <c r="L2">
        <v>234086795901.03885</v>
      </c>
      <c r="M2">
        <v>130122363499.34169</v>
      </c>
      <c r="N2">
        <v>155907378000</v>
      </c>
      <c r="O2">
        <v>11551466603.723259</v>
      </c>
      <c r="P2">
        <v>38243900176.718651</v>
      </c>
      <c r="Q2">
        <v>34190499295.582779</v>
      </c>
      <c r="R2">
        <v>19709752511.671555</v>
      </c>
      <c r="S2">
        <v>75187011000.000015</v>
      </c>
      <c r="T2">
        <v>78857360799.999969</v>
      </c>
      <c r="U2">
        <v>197125030600</v>
      </c>
      <c r="V2">
        <v>115193248000.00002</v>
      </c>
      <c r="W2">
        <v>106210730199.99998</v>
      </c>
      <c r="X2">
        <v>249868588799.99994</v>
      </c>
      <c r="Y2">
        <v>252920069200</v>
      </c>
      <c r="Z2">
        <v>178253977137.72968</v>
      </c>
      <c r="AA2">
        <v>50825260799.961174</v>
      </c>
      <c r="AB2">
        <v>67086531240.891289</v>
      </c>
      <c r="AC2">
        <v>187767590000</v>
      </c>
      <c r="AD2">
        <v>241587474600.00003</v>
      </c>
      <c r="AE2">
        <v>124678100199.99994</v>
      </c>
      <c r="AF2">
        <v>692275664800</v>
      </c>
      <c r="AG2">
        <v>1487803441800.0002</v>
      </c>
      <c r="AH2">
        <v>298351627399.99994</v>
      </c>
      <c r="AI2">
        <v>31068779400</v>
      </c>
      <c r="AJ2">
        <v>35770852399.999985</v>
      </c>
      <c r="AK2">
        <v>233078317399.99994</v>
      </c>
      <c r="AL2">
        <v>49426560800</v>
      </c>
      <c r="AM2">
        <v>379958848600</v>
      </c>
      <c r="AN2">
        <v>143313097799.99997</v>
      </c>
      <c r="AO2">
        <v>147048981400</v>
      </c>
      <c r="AP2">
        <v>351052227599.99988</v>
      </c>
      <c r="AQ2">
        <v>584864669800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B41"/>
  <sheetViews>
    <sheetView workbookViewId="0">
      <selection activeCell="B2" sqref="B2:B41"/>
    </sheetView>
  </sheetViews>
  <sheetFormatPr defaultRowHeight="15" x14ac:dyDescent="0.25"/>
  <cols>
    <col min="2" max="2" width="21.28515625" customWidth="1"/>
  </cols>
  <sheetData>
    <row r="1" spans="1:2" x14ac:dyDescent="0.25">
      <c r="B1" s="42" t="s">
        <v>564</v>
      </c>
    </row>
    <row r="2" spans="1:2" x14ac:dyDescent="0.25">
      <c r="A2">
        <v>2021</v>
      </c>
      <c r="B2">
        <v>19547967101891.258</v>
      </c>
    </row>
    <row r="3" spans="1:2" x14ac:dyDescent="0.25">
      <c r="A3">
        <v>2022</v>
      </c>
      <c r="B3">
        <v>20263362531212.164</v>
      </c>
    </row>
    <row r="4" spans="1:2" x14ac:dyDescent="0.25">
      <c r="A4">
        <v>2023</v>
      </c>
      <c r="B4">
        <v>20391638923606.781</v>
      </c>
    </row>
    <row r="5" spans="1:2" x14ac:dyDescent="0.25">
      <c r="A5">
        <v>2024</v>
      </c>
      <c r="B5">
        <v>20626922865529.953</v>
      </c>
    </row>
    <row r="6" spans="1:2" x14ac:dyDescent="0.25">
      <c r="A6">
        <v>2025</v>
      </c>
      <c r="B6">
        <v>20983815101735.336</v>
      </c>
    </row>
    <row r="7" spans="1:2" x14ac:dyDescent="0.25">
      <c r="A7">
        <v>2026</v>
      </c>
      <c r="B7">
        <v>21371457662490.367</v>
      </c>
    </row>
    <row r="8" spans="1:2" x14ac:dyDescent="0.25">
      <c r="A8">
        <v>2027</v>
      </c>
      <c r="B8">
        <v>21749291285614.703</v>
      </c>
    </row>
    <row r="9" spans="1:2" x14ac:dyDescent="0.25">
      <c r="A9">
        <v>2028</v>
      </c>
      <c r="B9">
        <v>22108729465485.93</v>
      </c>
    </row>
    <row r="10" spans="1:2" x14ac:dyDescent="0.25">
      <c r="A10">
        <v>2029</v>
      </c>
      <c r="B10">
        <v>22452936205708.625</v>
      </c>
    </row>
    <row r="11" spans="1:2" x14ac:dyDescent="0.25">
      <c r="A11">
        <v>2030</v>
      </c>
      <c r="B11">
        <v>22790243206956.012</v>
      </c>
    </row>
    <row r="12" spans="1:2" x14ac:dyDescent="0.25">
      <c r="A12">
        <v>2031</v>
      </c>
      <c r="B12">
        <v>23128783169341.82</v>
      </c>
    </row>
    <row r="13" spans="1:2" x14ac:dyDescent="0.25">
      <c r="A13">
        <v>2032</v>
      </c>
      <c r="B13">
        <v>23471204169094.18</v>
      </c>
    </row>
    <row r="14" spans="1:2" x14ac:dyDescent="0.25">
      <c r="A14">
        <v>2033</v>
      </c>
      <c r="B14">
        <v>23819057147081.484</v>
      </c>
    </row>
    <row r="15" spans="1:2" x14ac:dyDescent="0.25">
      <c r="A15">
        <v>2034</v>
      </c>
      <c r="B15">
        <v>24173159163801.961</v>
      </c>
    </row>
    <row r="16" spans="1:2" x14ac:dyDescent="0.25">
      <c r="A16">
        <v>2035</v>
      </c>
      <c r="B16">
        <v>24533681844076.75</v>
      </c>
    </row>
    <row r="17" spans="1:2" x14ac:dyDescent="0.25">
      <c r="A17">
        <v>2036</v>
      </c>
      <c r="B17">
        <v>24900305102349.855</v>
      </c>
    </row>
    <row r="18" spans="1:2" x14ac:dyDescent="0.25">
      <c r="A18">
        <v>2037</v>
      </c>
      <c r="B18">
        <v>25272319275250.395</v>
      </c>
    </row>
    <row r="19" spans="1:2" x14ac:dyDescent="0.25">
      <c r="A19">
        <v>2038</v>
      </c>
      <c r="B19">
        <v>25648436650163.258</v>
      </c>
    </row>
    <row r="20" spans="1:2" x14ac:dyDescent="0.25">
      <c r="A20">
        <v>2039</v>
      </c>
      <c r="B20">
        <v>26027665383030.047</v>
      </c>
    </row>
    <row r="21" spans="1:2" x14ac:dyDescent="0.25">
      <c r="A21">
        <v>2040</v>
      </c>
      <c r="B21">
        <v>26409183148787.469</v>
      </c>
    </row>
    <row r="22" spans="1:2" x14ac:dyDescent="0.25">
      <c r="A22">
        <v>2041</v>
      </c>
      <c r="B22">
        <v>26792700396356.898</v>
      </c>
    </row>
    <row r="23" spans="1:2" x14ac:dyDescent="0.25">
      <c r="A23">
        <v>2042</v>
      </c>
      <c r="B23">
        <v>27178255030606.816</v>
      </c>
    </row>
    <row r="24" spans="1:2" x14ac:dyDescent="0.25">
      <c r="A24">
        <v>2043</v>
      </c>
      <c r="B24">
        <v>27565864951058.445</v>
      </c>
    </row>
    <row r="25" spans="1:2" x14ac:dyDescent="0.25">
      <c r="A25">
        <v>2044</v>
      </c>
      <c r="B25">
        <v>27955489094104.27</v>
      </c>
    </row>
    <row r="26" spans="1:2" x14ac:dyDescent="0.25">
      <c r="A26">
        <v>2045</v>
      </c>
      <c r="B26">
        <v>28347060073311.445</v>
      </c>
    </row>
    <row r="27" spans="1:2" x14ac:dyDescent="0.25">
      <c r="A27">
        <v>2046</v>
      </c>
      <c r="B27">
        <v>28740751619327.148</v>
      </c>
    </row>
    <row r="28" spans="1:2" x14ac:dyDescent="0.25">
      <c r="A28">
        <v>2047</v>
      </c>
      <c r="B28">
        <v>29137052283789.484</v>
      </c>
    </row>
    <row r="29" spans="1:2" x14ac:dyDescent="0.25">
      <c r="A29">
        <v>2048</v>
      </c>
      <c r="B29">
        <v>29536334797905.125</v>
      </c>
    </row>
    <row r="30" spans="1:2" x14ac:dyDescent="0.25">
      <c r="A30">
        <v>2049</v>
      </c>
      <c r="B30">
        <v>29938881342361.594</v>
      </c>
    </row>
    <row r="31" spans="1:2" x14ac:dyDescent="0.25">
      <c r="A31">
        <v>2050</v>
      </c>
      <c r="B31">
        <v>30344772991460.91</v>
      </c>
    </row>
    <row r="32" spans="1:2" x14ac:dyDescent="0.25">
      <c r="B32">
        <v>30754020274333.199</v>
      </c>
    </row>
    <row r="33" spans="2:2" x14ac:dyDescent="0.25">
      <c r="B33">
        <v>31166702159454.449</v>
      </c>
    </row>
    <row r="34" spans="2:2" x14ac:dyDescent="0.25">
      <c r="B34">
        <v>31582928149778.039</v>
      </c>
    </row>
    <row r="35" spans="2:2" x14ac:dyDescent="0.25">
      <c r="B35">
        <v>32002904616254.539</v>
      </c>
    </row>
    <row r="36" spans="2:2" x14ac:dyDescent="0.25">
      <c r="B36">
        <v>32427023242524.855</v>
      </c>
    </row>
    <row r="37" spans="2:2" x14ac:dyDescent="0.25">
      <c r="B37">
        <v>32855753627792.859</v>
      </c>
    </row>
    <row r="38" spans="2:2" x14ac:dyDescent="0.25">
      <c r="B38">
        <v>33289695932476.063</v>
      </c>
    </row>
    <row r="39" spans="2:2" x14ac:dyDescent="0.25">
      <c r="B39">
        <v>33729255528084.531</v>
      </c>
    </row>
    <row r="40" spans="2:2" x14ac:dyDescent="0.25">
      <c r="B40">
        <v>34174495589399.055</v>
      </c>
    </row>
    <row r="41" spans="2:2" x14ac:dyDescent="0.25">
      <c r="B41">
        <v>34625081290081.449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F144"/>
  <sheetViews>
    <sheetView topLeftCell="A41" workbookViewId="0">
      <selection activeCell="A48" sqref="A48"/>
    </sheetView>
  </sheetViews>
  <sheetFormatPr defaultRowHeight="15" x14ac:dyDescent="0.25"/>
  <cols>
    <col min="1" max="1" width="35" customWidth="1"/>
    <col min="2" max="2" width="31.7109375" customWidth="1"/>
    <col min="3" max="3" width="14.7109375" customWidth="1"/>
    <col min="4" max="4" width="17.28515625" customWidth="1"/>
    <col min="5" max="5" width="12" bestFit="1" customWidth="1"/>
    <col min="6" max="6" width="11.7109375" customWidth="1"/>
    <col min="7" max="7" width="13.85546875" customWidth="1"/>
    <col min="8" max="32" width="12" bestFit="1" customWidth="1"/>
  </cols>
  <sheetData>
    <row r="1" spans="1:32" x14ac:dyDescent="0.25">
      <c r="A1" t="s">
        <v>565</v>
      </c>
    </row>
    <row r="2" spans="1:32" x14ac:dyDescent="0.25">
      <c r="A2" t="s">
        <v>566</v>
      </c>
    </row>
    <row r="4" spans="1:32" s="6" customFormat="1" x14ac:dyDescent="0.25">
      <c r="C4" s="50">
        <v>2021</v>
      </c>
      <c r="D4" s="50">
        <v>2022</v>
      </c>
      <c r="E4" s="50">
        <v>2023</v>
      </c>
      <c r="F4" s="50">
        <v>2024</v>
      </c>
      <c r="G4" s="50">
        <v>2025</v>
      </c>
      <c r="H4" s="50">
        <v>2026</v>
      </c>
      <c r="I4" s="50">
        <v>2027</v>
      </c>
      <c r="J4" s="50">
        <v>2028</v>
      </c>
      <c r="K4" s="50">
        <v>2029</v>
      </c>
      <c r="L4" s="50">
        <v>2030</v>
      </c>
      <c r="M4" s="50">
        <v>2031</v>
      </c>
      <c r="N4" s="50">
        <v>2032</v>
      </c>
      <c r="O4" s="50">
        <v>2033</v>
      </c>
      <c r="P4" s="50">
        <v>2034</v>
      </c>
      <c r="Q4" s="50">
        <v>2035</v>
      </c>
      <c r="R4" s="50">
        <v>2036</v>
      </c>
      <c r="S4" s="50">
        <v>2037</v>
      </c>
      <c r="T4" s="50">
        <v>2038</v>
      </c>
      <c r="U4" s="50">
        <v>2039</v>
      </c>
      <c r="V4" s="50">
        <v>2040</v>
      </c>
      <c r="W4" s="50">
        <v>2041</v>
      </c>
      <c r="X4" s="50">
        <v>2042</v>
      </c>
      <c r="Y4" s="50">
        <v>2043</v>
      </c>
      <c r="Z4" s="50">
        <v>2044</v>
      </c>
      <c r="AA4" s="50">
        <v>2045</v>
      </c>
      <c r="AB4" s="50">
        <v>2046</v>
      </c>
      <c r="AC4" s="50">
        <v>2047</v>
      </c>
      <c r="AD4" s="50">
        <v>2048</v>
      </c>
      <c r="AE4" s="50">
        <v>2049</v>
      </c>
      <c r="AF4" s="50">
        <v>2050</v>
      </c>
    </row>
    <row r="5" spans="1:32" x14ac:dyDescent="0.25">
      <c r="B5" s="1" t="s">
        <v>540</v>
      </c>
      <c r="C5">
        <f t="array" ref="C5:C46">TRANSPOSE('Data from BVAbIC'!B2:AQ2)</f>
        <v>227783515399.99994</v>
      </c>
      <c r="D5">
        <f>C5*(1+'Growth Rates'!C51)</f>
        <v>230170646307.16998</v>
      </c>
      <c r="E5">
        <f>D5*(1+'Growth Rates'!D51)</f>
        <v>232415544731.05405</v>
      </c>
      <c r="F5">
        <f>E5*(1+'Growth Rates'!E51)</f>
        <v>234572298725.27908</v>
      </c>
      <c r="G5">
        <f>F5*(1+'Growth Rates'!F51)</f>
        <v>236739710822.54822</v>
      </c>
      <c r="H5">
        <f>G5*(1+'Growth Rates'!G51)</f>
        <v>239040899308.50885</v>
      </c>
      <c r="I5">
        <f>H5*(1+'Growth Rates'!H51)</f>
        <v>241444409281.87909</v>
      </c>
      <c r="J5">
        <f>I5*(1+'Growth Rates'!I51)</f>
        <v>243916029465.341</v>
      </c>
      <c r="K5">
        <f>J5*(1+'Growth Rates'!J51)</f>
        <v>246414005465.29178</v>
      </c>
      <c r="L5">
        <f>K5*(1+'Growth Rates'!K51)</f>
        <v>248893207736.43851</v>
      </c>
      <c r="M5">
        <f>L5*(1+'Growth Rates'!L51)</f>
        <v>251346747599.62473</v>
      </c>
      <c r="N5">
        <f>M5*(1+'Growth Rates'!M51)</f>
        <v>253817668267.34683</v>
      </c>
      <c r="O5">
        <f>N5*(1+'Growth Rates'!N51)</f>
        <v>256330268486.35562</v>
      </c>
      <c r="P5">
        <f>O5*(1+'Growth Rates'!O51)</f>
        <v>258873230445.02744</v>
      </c>
      <c r="Q5">
        <f>P5*(1+'Growth Rates'!P51)</f>
        <v>261433737665.57849</v>
      </c>
      <c r="R5">
        <f>Q5*(1+'Growth Rates'!Q51)</f>
        <v>264049252649.29343</v>
      </c>
      <c r="S5">
        <f>R5*(1+'Growth Rates'!R51)</f>
        <v>266738629689.71002</v>
      </c>
      <c r="T5">
        <f>S5*(1+'Growth Rates'!S51)</f>
        <v>269494489025.05341</v>
      </c>
      <c r="U5">
        <f>T5*(1+'Growth Rates'!T51)</f>
        <v>272321401730.23425</v>
      </c>
      <c r="V5">
        <f>U5*(1+'Growth Rates'!U51)</f>
        <v>275237193464.21375</v>
      </c>
      <c r="W5">
        <f>V5*(1+'Growth Rates'!V51)</f>
        <v>278263242254.03113</v>
      </c>
      <c r="X5">
        <f>W5*(1+'Growth Rates'!W51)</f>
        <v>281416209474.12317</v>
      </c>
      <c r="Y5">
        <f>X5*(1+'Growth Rates'!X51)</f>
        <v>284688457438.57275</v>
      </c>
      <c r="Z5">
        <f>Y5*(1+'Growth Rates'!Y51)</f>
        <v>288056373140.5592</v>
      </c>
      <c r="AA5">
        <f>Z5*(1+'Growth Rates'!Z51)</f>
        <v>291545429064.33789</v>
      </c>
      <c r="AB5">
        <f>AA5*(1+'Growth Rates'!AA51)</f>
        <v>295078454584.61127</v>
      </c>
      <c r="AC5">
        <f>AB5*(1+'Growth Rates'!AB51)</f>
        <v>298686268095.12811</v>
      </c>
      <c r="AD5">
        <f>AC5*(1+'Growth Rates'!AC51)</f>
        <v>302377168141.1499</v>
      </c>
      <c r="AE5">
        <f>AD5*(1+'Growth Rates'!AD51)</f>
        <v>306168521108.22821</v>
      </c>
      <c r="AF5">
        <f>AE5*(1+'Growth Rates'!AE51)</f>
        <v>310085339817.91119</v>
      </c>
    </row>
    <row r="6" spans="1:32" x14ac:dyDescent="0.25">
      <c r="B6" s="1" t="s">
        <v>44</v>
      </c>
      <c r="C6">
        <v>34686962250.554153</v>
      </c>
      <c r="D6">
        <f>C6*(1+'Growth Rates'!C52)</f>
        <v>35956398306.064629</v>
      </c>
      <c r="E6">
        <f>D6*(1+'Growth Rates'!D52)</f>
        <v>36184018823.197525</v>
      </c>
      <c r="F6">
        <f>E6*(1+'Growth Rates'!E52)</f>
        <v>36601519280.872276</v>
      </c>
      <c r="G6">
        <f>F6*(1+'Growth Rates'!F52)</f>
        <v>37234808024.415039</v>
      </c>
      <c r="H6">
        <f>G6*(1+'Growth Rates'!G52)</f>
        <v>37922661794.657829</v>
      </c>
      <c r="I6">
        <f>H6*(1+'Growth Rates'!H52)</f>
        <v>38593110059.379738</v>
      </c>
      <c r="J6">
        <f>I6*(1+'Growth Rates'!I52)</f>
        <v>39230916462.041161</v>
      </c>
      <c r="K6">
        <f>J6*(1+'Growth Rates'!J52)</f>
        <v>39841695380.496361</v>
      </c>
      <c r="L6">
        <f>K6*(1+'Growth Rates'!K52)</f>
        <v>40440231031.703987</v>
      </c>
      <c r="M6">
        <f>L6*(1+'Growth Rates'!L52)</f>
        <v>41040954515.346664</v>
      </c>
      <c r="N6">
        <f>M6*(1+'Growth Rates'!M52)</f>
        <v>41648564720.044518</v>
      </c>
      <c r="O6">
        <f>N6*(1+'Growth Rates'!N52)</f>
        <v>42265813718.536079</v>
      </c>
      <c r="P6">
        <f>O6*(1+'Growth Rates'!O52)</f>
        <v>42894151346.832985</v>
      </c>
      <c r="Q6">
        <f>P6*(1+'Growth Rates'!P52)</f>
        <v>43533882145.231476</v>
      </c>
      <c r="R6">
        <f>Q6*(1+'Growth Rates'!Q52)</f>
        <v>44184438136.737312</v>
      </c>
      <c r="S6">
        <f>R6*(1+'Growth Rates'!R52)</f>
        <v>44844560056.567207</v>
      </c>
      <c r="T6">
        <f>S6*(1+'Growth Rates'!S52)</f>
        <v>45511962918.326569</v>
      </c>
      <c r="U6">
        <f>T6*(1+'Growth Rates'!T52)</f>
        <v>46184886740.67141</v>
      </c>
      <c r="V6">
        <f>U6*(1+'Growth Rates'!U52)</f>
        <v>46861872345.86322</v>
      </c>
      <c r="W6">
        <f>V6*(1+'Growth Rates'!V52)</f>
        <v>47542405938.92366</v>
      </c>
      <c r="X6">
        <f>W6*(1+'Growth Rates'!W52)</f>
        <v>48226554780.286263</v>
      </c>
      <c r="Y6">
        <f>X6*(1+'Growth Rates'!X52)</f>
        <v>48914350631.822411</v>
      </c>
      <c r="Z6">
        <f>Y6*(1+'Growth Rates'!Y52)</f>
        <v>49605720628.062454</v>
      </c>
      <c r="AA6">
        <f>Z6*(1+'Growth Rates'!Z52)</f>
        <v>50300545194.902336</v>
      </c>
      <c r="AB6">
        <f>AA6*(1+'Growth Rates'!AA52)</f>
        <v>50999132609.329063</v>
      </c>
      <c r="AC6">
        <f>AB6*(1+'Growth Rates'!AB52)</f>
        <v>51702349783.597008</v>
      </c>
      <c r="AD6">
        <f>AC6*(1+'Growth Rates'!AC52)</f>
        <v>52410858111.9692</v>
      </c>
      <c r="AE6">
        <f>AD6*(1+'Growth Rates'!AD52)</f>
        <v>53125158311.006348</v>
      </c>
      <c r="AF6">
        <f>AE6*(1+'Growth Rates'!AE52)</f>
        <v>53845394243.302399</v>
      </c>
    </row>
    <row r="7" spans="1:32" x14ac:dyDescent="0.25">
      <c r="B7" s="1" t="s">
        <v>39</v>
      </c>
      <c r="C7">
        <v>182741172158.37012</v>
      </c>
      <c r="D7">
        <f>C7*(1+'Growth Rates'!C53)</f>
        <v>189428936601.0571</v>
      </c>
      <c r="E7">
        <f>D7*(1+'Growth Rates'!D53)</f>
        <v>190628108780.15143</v>
      </c>
      <c r="F7">
        <f>E7*(1+'Growth Rates'!E53)</f>
        <v>192827624623.05063</v>
      </c>
      <c r="G7">
        <f>F7*(1+'Growth Rates'!F53)</f>
        <v>196163976952.60223</v>
      </c>
      <c r="H7">
        <f>G7*(1+'Growth Rates'!G53)</f>
        <v>199787793974.67984</v>
      </c>
      <c r="I7">
        <f>H7*(1+'Growth Rates'!H53)</f>
        <v>203319913647.82504</v>
      </c>
      <c r="J7">
        <f>I7*(1+'Growth Rates'!I53)</f>
        <v>206680066341.23651</v>
      </c>
      <c r="K7">
        <f>J7*(1+'Growth Rates'!J53)</f>
        <v>209897830257.31253</v>
      </c>
      <c r="L7">
        <f>K7*(1+'Growth Rates'!K53)</f>
        <v>213051093021.8692</v>
      </c>
      <c r="M7">
        <f>L7*(1+'Growth Rates'!L53)</f>
        <v>216215881934.51517</v>
      </c>
      <c r="N7">
        <f>M7*(1+'Growth Rates'!M53)</f>
        <v>219416952129.70355</v>
      </c>
      <c r="O7">
        <f>N7*(1+'Growth Rates'!N53)</f>
        <v>222668802340.25711</v>
      </c>
      <c r="P7">
        <f>O7*(1+'Growth Rates'!O53)</f>
        <v>225979070730.92172</v>
      </c>
      <c r="Q7">
        <f>P7*(1+'Growth Rates'!P53)</f>
        <v>229349361710.01379</v>
      </c>
      <c r="R7">
        <f>Q7*(1+'Growth Rates'!Q53)</f>
        <v>232776683006.80817</v>
      </c>
      <c r="S7">
        <f>R7*(1+'Growth Rates'!R53)</f>
        <v>236254400442.13135</v>
      </c>
      <c r="T7">
        <f>S7*(1+'Growth Rates'!S53)</f>
        <v>239770476032.11206</v>
      </c>
      <c r="U7">
        <f>T7*(1+'Growth Rates'!T53)</f>
        <v>243315637674.70074</v>
      </c>
      <c r="V7">
        <f>U7*(1+'Growth Rates'!U53)</f>
        <v>246882197990.17255</v>
      </c>
      <c r="W7">
        <f>V7*(1+'Growth Rates'!V53)</f>
        <v>250467450154.68069</v>
      </c>
      <c r="X7">
        <f>W7*(1+'Growth Rates'!W53)</f>
        <v>254071748516.07425</v>
      </c>
      <c r="Y7">
        <f>X7*(1+'Growth Rates'!X53)</f>
        <v>257695260405.28192</v>
      </c>
      <c r="Z7">
        <f>Y7*(1+'Growth Rates'!Y53)</f>
        <v>261337601945.46725</v>
      </c>
      <c r="AA7">
        <f>Z7*(1+'Growth Rates'!Z53)</f>
        <v>264998143184.89859</v>
      </c>
      <c r="AB7">
        <f>AA7*(1+'Growth Rates'!AA53)</f>
        <v>268678508217.88403</v>
      </c>
      <c r="AC7">
        <f>AB7*(1+'Growth Rates'!AB53)</f>
        <v>272383264194.47772</v>
      </c>
      <c r="AD7">
        <f>AC7*(1+'Growth Rates'!AC53)</f>
        <v>276115895535.19519</v>
      </c>
      <c r="AE7">
        <f>AD7*(1+'Growth Rates'!AD53)</f>
        <v>279879040162.91248</v>
      </c>
      <c r="AF7">
        <f>AE7*(1+'Growth Rates'!AE53)</f>
        <v>283673455988.30676</v>
      </c>
    </row>
    <row r="8" spans="1:32" x14ac:dyDescent="0.25">
      <c r="B8" s="1" t="s">
        <v>47</v>
      </c>
      <c r="C8">
        <v>24271361400</v>
      </c>
      <c r="D8">
        <f>C8*(1+'Growth Rates'!C54)</f>
        <v>25159618522.515617</v>
      </c>
      <c r="E8">
        <f>D8*(1+'Growth Rates'!D54)</f>
        <v>25318890464.332867</v>
      </c>
      <c r="F8">
        <f>E8*(1+'Growth Rates'!E54)</f>
        <v>25611026293.919022</v>
      </c>
      <c r="G8">
        <f>F8*(1+'Growth Rates'!F54)</f>
        <v>26054154748.179459</v>
      </c>
      <c r="H8">
        <f>G8*(1+'Growth Rates'!G54)</f>
        <v>26535463757.810261</v>
      </c>
      <c r="I8">
        <f>H8*(1+'Growth Rates'!H54)</f>
        <v>27004593686.673038</v>
      </c>
      <c r="J8">
        <f>I8*(1+'Growth Rates'!I54)</f>
        <v>27450883263.442822</v>
      </c>
      <c r="K8">
        <f>J8*(1+'Growth Rates'!J54)</f>
        <v>27878261012.991657</v>
      </c>
      <c r="L8">
        <f>K8*(1+'Growth Rates'!K54)</f>
        <v>28297071832.927689</v>
      </c>
      <c r="M8">
        <f>L8*(1+'Growth Rates'!L54)</f>
        <v>28717413535.600876</v>
      </c>
      <c r="N8">
        <f>M8*(1+'Growth Rates'!M54)</f>
        <v>29142574054.473179</v>
      </c>
      <c r="O8">
        <f>N8*(1+'Growth Rates'!N54)</f>
        <v>29574479085.763069</v>
      </c>
      <c r="P8">
        <f>O8*(1+'Growth Rates'!O54)</f>
        <v>30014143117.091419</v>
      </c>
      <c r="Q8">
        <f>P8*(1+'Growth Rates'!P54)</f>
        <v>30461779243.151787</v>
      </c>
      <c r="R8">
        <f>Q8*(1+'Growth Rates'!Q54)</f>
        <v>30916990035.804039</v>
      </c>
      <c r="S8">
        <f>R8*(1+'Growth Rates'!R54)</f>
        <v>31378894355.026958</v>
      </c>
      <c r="T8">
        <f>S8*(1+'Growth Rates'!S54)</f>
        <v>31845893336.954147</v>
      </c>
      <c r="U8">
        <f>T8*(1+'Growth Rates'!T54)</f>
        <v>32316755477.28297</v>
      </c>
      <c r="V8">
        <f>U8*(1+'Growth Rates'!U54)</f>
        <v>32790459751.745506</v>
      </c>
      <c r="W8">
        <f>V8*(1+'Growth Rates'!V54)</f>
        <v>33266646644.754463</v>
      </c>
      <c r="X8">
        <f>W8*(1+'Growth Rates'!W54)</f>
        <v>33745363220.168549</v>
      </c>
      <c r="Y8">
        <f>X8*(1+'Growth Rates'!X54)</f>
        <v>34226631702.5877</v>
      </c>
      <c r="Z8">
        <f>Y8*(1+'Growth Rates'!Y54)</f>
        <v>34710401106.164993</v>
      </c>
      <c r="AA8">
        <f>Z8*(1+'Growth Rates'!Z54)</f>
        <v>35196587761.818291</v>
      </c>
      <c r="AB8">
        <f>AA8*(1+'Growth Rates'!AA54)</f>
        <v>35685407378.899971</v>
      </c>
      <c r="AC8">
        <f>AB8*(1+'Growth Rates'!AB54)</f>
        <v>36177466558.255501</v>
      </c>
      <c r="AD8">
        <f>AC8*(1+'Growth Rates'!AC54)</f>
        <v>36673228094.495438</v>
      </c>
      <c r="AE8">
        <f>AD8*(1+'Growth Rates'!AD54)</f>
        <v>37173042351.901207</v>
      </c>
      <c r="AF8">
        <f>AE8*(1+'Growth Rates'!AE54)</f>
        <v>37677009994.837257</v>
      </c>
    </row>
    <row r="9" spans="1:32" x14ac:dyDescent="0.25">
      <c r="B9" s="1" t="s">
        <v>52</v>
      </c>
      <c r="C9">
        <v>18934332600</v>
      </c>
      <c r="D9">
        <f>C9*(1+'Growth Rates'!C55)</f>
        <v>19627270895.254822</v>
      </c>
      <c r="E9">
        <f>D9*(1+'Growth Rates'!D55)</f>
        <v>19751520535.417801</v>
      </c>
      <c r="F9">
        <f>E9*(1+'Growth Rates'!E55)</f>
        <v>19979418627.766308</v>
      </c>
      <c r="G9">
        <f>F9*(1+'Growth Rates'!F55)</f>
        <v>20325107581.888634</v>
      </c>
      <c r="H9">
        <f>G9*(1+'Growth Rates'!G55)</f>
        <v>20700581570.411018</v>
      </c>
      <c r="I9">
        <f>H9*(1+'Growth Rates'!H55)</f>
        <v>21066554535.804802</v>
      </c>
      <c r="J9">
        <f>I9*(1+'Growth Rates'!I55)</f>
        <v>21414709513.319672</v>
      </c>
      <c r="K9">
        <f>J9*(1+'Growth Rates'!J55)</f>
        <v>21748111184.632477</v>
      </c>
      <c r="L9">
        <f>K9*(1+'Growth Rates'!K55)</f>
        <v>22074829708.18211</v>
      </c>
      <c r="M9">
        <f>L9*(1+'Growth Rates'!L55)</f>
        <v>22402742488.717957</v>
      </c>
      <c r="N9">
        <f>M9*(1+'Growth Rates'!M55)</f>
        <v>22734414476.129292</v>
      </c>
      <c r="O9">
        <f>N9*(1+'Growth Rates'!N55)</f>
        <v>23071347925.361198</v>
      </c>
      <c r="P9">
        <f>O9*(1+'Growth Rates'!O55)</f>
        <v>23414334248.387474</v>
      </c>
      <c r="Q9">
        <f>P9*(1+'Growth Rates'!P55)</f>
        <v>23763539682.517036</v>
      </c>
      <c r="R9">
        <f>Q9*(1+'Growth Rates'!Q55)</f>
        <v>24118654190.069439</v>
      </c>
      <c r="S9">
        <f>R9*(1+'Growth Rates'!R55)</f>
        <v>24478990384.871571</v>
      </c>
      <c r="T9">
        <f>S9*(1+'Growth Rates'!S55)</f>
        <v>24843300977.176079</v>
      </c>
      <c r="U9">
        <f>T9*(1+'Growth Rates'!T55)</f>
        <v>25210625258.117889</v>
      </c>
      <c r="V9">
        <f>U9*(1+'Growth Rates'!U55)</f>
        <v>25580166716.41925</v>
      </c>
      <c r="W9">
        <f>V9*(1+'Growth Rates'!V55)</f>
        <v>25951644890.362648</v>
      </c>
      <c r="X9">
        <f>W9*(1+'Growth Rates'!W55)</f>
        <v>26325096494.936558</v>
      </c>
      <c r="Y9">
        <f>X9*(1+'Growth Rates'!X55)</f>
        <v>26700538867.774429</v>
      </c>
      <c r="Z9">
        <f>Y9*(1+'Growth Rates'!Y55)</f>
        <v>27077932234.305412</v>
      </c>
      <c r="AA9">
        <f>Z9*(1+'Growth Rates'!Z55)</f>
        <v>27457211323.438881</v>
      </c>
      <c r="AB9">
        <f>AA9*(1+'Growth Rates'!AA55)</f>
        <v>27838544412.205349</v>
      </c>
      <c r="AC9">
        <f>AB9*(1+'Growth Rates'!AB55)</f>
        <v>28222404716.011822</v>
      </c>
      <c r="AD9">
        <f>AC9*(1+'Growth Rates'!AC55)</f>
        <v>28609153265.578304</v>
      </c>
      <c r="AE9">
        <f>AD9*(1+'Growth Rates'!AD55)</f>
        <v>28999063383.596767</v>
      </c>
      <c r="AF9">
        <f>AE9*(1+'Growth Rates'!AE55)</f>
        <v>29392213599.348125</v>
      </c>
    </row>
    <row r="10" spans="1:32" x14ac:dyDescent="0.25">
      <c r="B10" s="1" t="s">
        <v>71</v>
      </c>
      <c r="C10">
        <v>3694570800</v>
      </c>
      <c r="D10">
        <f>C10*(1+'Growth Rates'!C56)</f>
        <v>3760836188.5624061</v>
      </c>
      <c r="E10">
        <f>D10*(1+'Growth Rates'!D56)</f>
        <v>3823895060.7630358</v>
      </c>
      <c r="F10">
        <f>E10*(1+'Growth Rates'!E56)</f>
        <v>3884326173.3107934</v>
      </c>
      <c r="G10">
        <f>F10*(1+'Growth Rates'!F56)</f>
        <v>3942927094.0287175</v>
      </c>
      <c r="H10">
        <f>G10*(1+'Growth Rates'!G56)</f>
        <v>4001337381.6639271</v>
      </c>
      <c r="I10">
        <f>H10*(1+'Growth Rates'!H56)</f>
        <v>4059676620.5863008</v>
      </c>
      <c r="J10">
        <f>I10*(1+'Growth Rates'!I56)</f>
        <v>4118197780.7986712</v>
      </c>
      <c r="K10">
        <f>J10*(1+'Growth Rates'!J56)</f>
        <v>4176875949.1347895</v>
      </c>
      <c r="L10">
        <f>K10*(1+'Growth Rates'!K56)</f>
        <v>4235684307.0920272</v>
      </c>
      <c r="M10">
        <f>L10*(1+'Growth Rates'!L56)</f>
        <v>4294438591.4050508</v>
      </c>
      <c r="N10">
        <f>M10*(1+'Growth Rates'!M56)</f>
        <v>4353320514.0828571</v>
      </c>
      <c r="O10">
        <f>N10*(1+'Growth Rates'!N56)</f>
        <v>4412997902.0538836</v>
      </c>
      <c r="P10">
        <f>O10*(1+'Growth Rates'!O56)</f>
        <v>4473587537.3488188</v>
      </c>
      <c r="Q10">
        <f>P10*(1+'Growth Rates'!P56)</f>
        <v>4535118026.9902544</v>
      </c>
      <c r="R10">
        <f>Q10*(1+'Growth Rates'!Q56)</f>
        <v>4598357030.3813276</v>
      </c>
      <c r="S10">
        <f>R10*(1+'Growth Rates'!R56)</f>
        <v>4663376928.4339323</v>
      </c>
      <c r="T10">
        <f>S10*(1+'Growth Rates'!S56)</f>
        <v>4729838951.7677565</v>
      </c>
      <c r="U10">
        <f>T10*(1+'Growth Rates'!T56)</f>
        <v>4797733337.2718277</v>
      </c>
      <c r="V10">
        <f>U10*(1+'Growth Rates'!U56)</f>
        <v>4867112059.9501219</v>
      </c>
      <c r="W10">
        <f>V10*(1+'Growth Rates'!V56)</f>
        <v>4937825430.0507059</v>
      </c>
      <c r="X10">
        <f>W10*(1+'Growth Rates'!W56)</f>
        <v>5010120886.2474146</v>
      </c>
      <c r="Y10">
        <f>X10*(1+'Growth Rates'!X56)</f>
        <v>5084206790.6471157</v>
      </c>
      <c r="Z10">
        <f>Y10*(1+'Growth Rates'!Y56)</f>
        <v>5160291054.2110186</v>
      </c>
      <c r="AA10">
        <f>Z10*(1+'Growth Rates'!Z56)</f>
        <v>5239426432.5774832</v>
      </c>
      <c r="AB10">
        <f>AA10*(1+'Growth Rates'!AA56)</f>
        <v>5320477554.2797756</v>
      </c>
      <c r="AC10">
        <f>AB10*(1+'Growth Rates'!AB56)</f>
        <v>5403331739.1682816</v>
      </c>
      <c r="AD10">
        <f>AC10*(1+'Growth Rates'!AC56)</f>
        <v>5487673794.2828779</v>
      </c>
      <c r="AE10">
        <f>AD10*(1+'Growth Rates'!AD56)</f>
        <v>5573586191.678401</v>
      </c>
      <c r="AF10">
        <f>AE10*(1+'Growth Rates'!AE56)</f>
        <v>5661301476.8819532</v>
      </c>
    </row>
    <row r="11" spans="1:32" x14ac:dyDescent="0.25">
      <c r="B11" s="1" t="s">
        <v>98</v>
      </c>
      <c r="C11">
        <v>262184281800.00006</v>
      </c>
      <c r="D11">
        <f>C11*(1+'Growth Rates'!C57)</f>
        <v>263886030799.92053</v>
      </c>
      <c r="E11">
        <f>D11*(1+'Growth Rates'!D57)</f>
        <v>265488280821.36807</v>
      </c>
      <c r="F11">
        <f>E11*(1+'Growth Rates'!E57)</f>
        <v>267053321952.15942</v>
      </c>
      <c r="G11">
        <f>F11*(1+'Growth Rates'!F57)</f>
        <v>268623276289.8475</v>
      </c>
      <c r="H11">
        <f>G11*(1+'Growth Rates'!G57)</f>
        <v>270307567769.3688</v>
      </c>
      <c r="I11">
        <f>H11*(1+'Growth Rates'!H57)</f>
        <v>272017981161.44257</v>
      </c>
      <c r="J11">
        <f>I11*(1+'Growth Rates'!I57)</f>
        <v>273717298408.17148</v>
      </c>
      <c r="K11">
        <f>J11*(1+'Growth Rates'!J57)</f>
        <v>275400970396.8219</v>
      </c>
      <c r="L11">
        <f>K11*(1+'Growth Rates'!K57)</f>
        <v>277064641851.66931</v>
      </c>
      <c r="M11">
        <f>L11*(1+'Growth Rates'!L57)</f>
        <v>278696512034.27625</v>
      </c>
      <c r="N11">
        <f>M11*(1+'Growth Rates'!M57)</f>
        <v>280327687338.54504</v>
      </c>
      <c r="O11">
        <f>N11*(1+'Growth Rates'!N57)</f>
        <v>282006535711.26587</v>
      </c>
      <c r="P11">
        <f>O11*(1+'Growth Rates'!O57)</f>
        <v>283726863292.56104</v>
      </c>
      <c r="Q11">
        <f>P11*(1+'Growth Rates'!P57)</f>
        <v>285490776859.20038</v>
      </c>
      <c r="R11">
        <f>Q11*(1+'Growth Rates'!Q57)</f>
        <v>287362543654.46143</v>
      </c>
      <c r="S11">
        <f>R11*(1+'Growth Rates'!R57)</f>
        <v>289349832406.18762</v>
      </c>
      <c r="T11">
        <f>S11*(1+'Growth Rates'!S57)</f>
        <v>291412883752.63007</v>
      </c>
      <c r="U11">
        <f>T11*(1+'Growth Rates'!T57)</f>
        <v>293533248230.21265</v>
      </c>
      <c r="V11">
        <f>U11*(1+'Growth Rates'!U57)</f>
        <v>295698492318.11621</v>
      </c>
      <c r="W11">
        <f>V11*(1+'Growth Rates'!V57)</f>
        <v>297941268719.20514</v>
      </c>
      <c r="X11">
        <f>W11*(1+'Growth Rates'!W57)</f>
        <v>300299473254.88342</v>
      </c>
      <c r="Y11">
        <f>X11*(1+'Growth Rates'!X57)</f>
        <v>302803425286.54932</v>
      </c>
      <c r="Z11">
        <f>Y11*(1+'Growth Rates'!Y57)</f>
        <v>305440427368.4632</v>
      </c>
      <c r="AA11">
        <f>Z11*(1+'Growth Rates'!Z57)</f>
        <v>308266206555.6322</v>
      </c>
      <c r="AB11">
        <f>AA11*(1+'Growth Rates'!AA57)</f>
        <v>311165596972.935</v>
      </c>
      <c r="AC11">
        <f>AB11*(1+'Growth Rates'!AB57)</f>
        <v>314169969648.65863</v>
      </c>
      <c r="AD11">
        <f>AC11*(1+'Growth Rates'!AC57)</f>
        <v>317265823038.47192</v>
      </c>
      <c r="AE11">
        <f>AD11*(1+'Growth Rates'!AD57)</f>
        <v>320454676628.28516</v>
      </c>
      <c r="AF11">
        <f>AE11*(1+'Growth Rates'!AE57)</f>
        <v>323755232537.26178</v>
      </c>
    </row>
    <row r="12" spans="1:32" x14ac:dyDescent="0.25">
      <c r="B12" s="1" t="s">
        <v>103</v>
      </c>
      <c r="C12">
        <v>73533310800.000015</v>
      </c>
      <c r="D12">
        <f>C12*(1+'Growth Rates'!C58)</f>
        <v>74409947224.351608</v>
      </c>
      <c r="E12">
        <f>D12*(1+'Growth Rates'!D58)</f>
        <v>75228175650.707886</v>
      </c>
      <c r="F12">
        <f>E12*(1+'Growth Rates'!E58)</f>
        <v>75991139081.121674</v>
      </c>
      <c r="G12">
        <f>F12*(1+'Growth Rates'!F58)</f>
        <v>76713048384.408997</v>
      </c>
      <c r="H12">
        <f>G12*(1+'Growth Rates'!G58)</f>
        <v>77416123411.777924</v>
      </c>
      <c r="I12">
        <f>H12*(1+'Growth Rates'!H58)</f>
        <v>78113070482.816483</v>
      </c>
      <c r="J12">
        <f>I12*(1+'Growth Rates'!I58)</f>
        <v>78810790046.2005</v>
      </c>
      <c r="K12">
        <f>J12*(1+'Growth Rates'!J58)</f>
        <v>79510691700.576889</v>
      </c>
      <c r="L12">
        <f>K12*(1+'Growth Rates'!K58)</f>
        <v>80214625788.885284</v>
      </c>
      <c r="M12">
        <f>L12*(1+'Growth Rates'!L58)</f>
        <v>80918863217.103317</v>
      </c>
      <c r="N12">
        <f>M12*(1+'Growth Rates'!M58)</f>
        <v>81622888261.200745</v>
      </c>
      <c r="O12">
        <f>N12*(1+'Growth Rates'!N58)</f>
        <v>82334537722.78952</v>
      </c>
      <c r="P12">
        <f>O12*(1+'Growth Rates'!O58)</f>
        <v>83056318086.110306</v>
      </c>
      <c r="Q12">
        <f>P12*(1+'Growth Rates'!P58)</f>
        <v>83784812975.914276</v>
      </c>
      <c r="R12">
        <f>Q12*(1+'Growth Rates'!Q58)</f>
        <v>84530273357.7677</v>
      </c>
      <c r="S12">
        <f>R12*(1+'Growth Rates'!R58)</f>
        <v>85303232516.423981</v>
      </c>
      <c r="T12">
        <f>S12*(1+'Growth Rates'!S58)</f>
        <v>86096838599.189774</v>
      </c>
      <c r="U12">
        <f>T12*(1+'Growth Rates'!T58)</f>
        <v>86907940831.929367</v>
      </c>
      <c r="V12">
        <f>U12*(1+'Growth Rates'!U58)</f>
        <v>87736948863.406235</v>
      </c>
      <c r="W12">
        <f>V12*(1+'Growth Rates'!V58)</f>
        <v>88580825755.585495</v>
      </c>
      <c r="X12">
        <f>W12*(1+'Growth Rates'!W58)</f>
        <v>89440905597.023041</v>
      </c>
      <c r="Y12">
        <f>X12*(1+'Growth Rates'!X58)</f>
        <v>90315405203.271744</v>
      </c>
      <c r="Z12">
        <f>Y12*(1+'Growth Rates'!Y58)</f>
        <v>91198875327.404419</v>
      </c>
      <c r="AA12">
        <f>Z12*(1+'Growth Rates'!Z58)</f>
        <v>92097043316.952667</v>
      </c>
      <c r="AB12">
        <f>AA12*(1+'Growth Rates'!AA58)</f>
        <v>93000296996.918304</v>
      </c>
      <c r="AC12">
        <f>AB12*(1+'Growth Rates'!AB58)</f>
        <v>93909703255.318787</v>
      </c>
      <c r="AD12">
        <f>AC12*(1+'Growth Rates'!AC58)</f>
        <v>94824588844.052734</v>
      </c>
      <c r="AE12">
        <f>AD12*(1+'Growth Rates'!AD58)</f>
        <v>95749211151.500916</v>
      </c>
      <c r="AF12">
        <f>AE12*(1+'Growth Rates'!AE58)</f>
        <v>96690209056.236908</v>
      </c>
    </row>
    <row r="13" spans="1:32" x14ac:dyDescent="0.25">
      <c r="B13" s="1" t="s">
        <v>112</v>
      </c>
      <c r="C13">
        <v>39516058800</v>
      </c>
      <c r="D13">
        <f>C13*(1+'Growth Rates'!C59)</f>
        <v>39798883042.856468</v>
      </c>
      <c r="E13">
        <f>D13*(1+'Growth Rates'!D59)</f>
        <v>40060562291.656914</v>
      </c>
      <c r="F13">
        <f>E13*(1+'Growth Rates'!E59)</f>
        <v>40310373274.282501</v>
      </c>
      <c r="G13">
        <f>F13*(1+'Growth Rates'!F59)</f>
        <v>40562003641.272881</v>
      </c>
      <c r="H13">
        <f>G13*(1+'Growth Rates'!G59)</f>
        <v>40842225332.891441</v>
      </c>
      <c r="I13">
        <f>H13*(1+'Growth Rates'!H59)</f>
        <v>41142210914.83461</v>
      </c>
      <c r="J13">
        <f>I13*(1+'Growth Rates'!I59)</f>
        <v>41456660983.652657</v>
      </c>
      <c r="K13">
        <f>J13*(1+'Growth Rates'!J59)</f>
        <v>41778473601.006516</v>
      </c>
      <c r="L13">
        <f>K13*(1+'Growth Rates'!K59)</f>
        <v>42101538231.742584</v>
      </c>
      <c r="M13">
        <f>L13*(1+'Growth Rates'!L59)</f>
        <v>42425719699.551384</v>
      </c>
      <c r="N13">
        <f>M13*(1+'Growth Rates'!M59)</f>
        <v>42757395892.334</v>
      </c>
      <c r="O13">
        <f>N13*(1+'Growth Rates'!N59)</f>
        <v>43098447190.580849</v>
      </c>
      <c r="P13">
        <f>O13*(1+'Growth Rates'!O59)</f>
        <v>43447549891.367188</v>
      </c>
      <c r="Q13">
        <f>P13*(1+'Growth Rates'!P59)</f>
        <v>43801648308.31012</v>
      </c>
      <c r="R13">
        <f>Q13*(1+'Growth Rates'!Q59)</f>
        <v>44168959063.442917</v>
      </c>
      <c r="S13">
        <f>R13*(1+'Growth Rates'!R59)</f>
        <v>44552622548.746078</v>
      </c>
      <c r="T13">
        <f>S13*(1+'Growth Rates'!S59)</f>
        <v>44946225337.838821</v>
      </c>
      <c r="U13">
        <f>T13*(1+'Growth Rates'!T59)</f>
        <v>45345900844.406845</v>
      </c>
      <c r="V13">
        <f>U13*(1+'Growth Rates'!U59)</f>
        <v>45750447788.763885</v>
      </c>
      <c r="W13">
        <f>V13*(1+'Growth Rates'!V59)</f>
        <v>46157206913.83078</v>
      </c>
      <c r="X13">
        <f>W13*(1+'Growth Rates'!W59)</f>
        <v>46568416737.57756</v>
      </c>
      <c r="Y13">
        <f>X13*(1+'Growth Rates'!X59)</f>
        <v>46988819250.078957</v>
      </c>
      <c r="Z13">
        <f>Y13*(1+'Growth Rates'!Y59)</f>
        <v>47422098750.443954</v>
      </c>
      <c r="AA13">
        <f>Z13*(1+'Growth Rates'!Z59)</f>
        <v>47878276319.072426</v>
      </c>
      <c r="AB13">
        <f>AA13*(1+'Growth Rates'!AA59)</f>
        <v>48347214943.68692</v>
      </c>
      <c r="AC13">
        <f>AB13*(1+'Growth Rates'!AB59)</f>
        <v>48826650955.673988</v>
      </c>
      <c r="AD13">
        <f>AC13*(1+'Growth Rates'!AC59)</f>
        <v>49313644703.976563</v>
      </c>
      <c r="AE13">
        <f>AD13*(1+'Growth Rates'!AD59)</f>
        <v>49808304640.382889</v>
      </c>
      <c r="AF13">
        <f>AE13*(1+'Growth Rates'!AE59)</f>
        <v>50312777829.6455</v>
      </c>
    </row>
    <row r="14" spans="1:32" x14ac:dyDescent="0.25">
      <c r="B14" s="1" t="s">
        <v>121</v>
      </c>
      <c r="C14">
        <v>79851792800.000031</v>
      </c>
      <c r="D14">
        <f>C14*(1+'Growth Rates'!C60)</f>
        <v>82774122640.97226</v>
      </c>
      <c r="E14">
        <f>D14*(1+'Growth Rates'!D60)</f>
        <v>83298120857.934448</v>
      </c>
      <c r="F14">
        <f>E14*(1+'Growth Rates'!E60)</f>
        <v>84259235867.064911</v>
      </c>
      <c r="G14">
        <f>F14*(1+'Growth Rates'!F60)</f>
        <v>85717110476.166519</v>
      </c>
      <c r="H14">
        <f>G14*(1+'Growth Rates'!G60)</f>
        <v>87300597561.065353</v>
      </c>
      <c r="I14">
        <f>H14*(1+'Growth Rates'!H60)</f>
        <v>88844015965.103836</v>
      </c>
      <c r="J14">
        <f>I14*(1+'Growth Rates'!I60)</f>
        <v>90312290538.816895</v>
      </c>
      <c r="K14">
        <f>J14*(1+'Growth Rates'!J60)</f>
        <v>91718345969.407776</v>
      </c>
      <c r="L14">
        <f>K14*(1+'Growth Rates'!K60)</f>
        <v>93096216549.668259</v>
      </c>
      <c r="M14">
        <f>L14*(1+'Growth Rates'!L60)</f>
        <v>94479123671.930405</v>
      </c>
      <c r="N14">
        <f>M14*(1+'Growth Rates'!M60)</f>
        <v>95877884503.687119</v>
      </c>
      <c r="O14">
        <f>N14*(1+'Growth Rates'!N60)</f>
        <v>97298834507.251312</v>
      </c>
      <c r="P14">
        <f>O14*(1+'Growth Rates'!O60)</f>
        <v>98745311305.6745</v>
      </c>
      <c r="Q14">
        <f>P14*(1+'Growth Rates'!P60)</f>
        <v>100218015971.83992</v>
      </c>
      <c r="R14">
        <f>Q14*(1+'Growth Rates'!Q60)</f>
        <v>101715640983.31502</v>
      </c>
      <c r="S14">
        <f>R14*(1+'Growth Rates'!R60)</f>
        <v>103235287425.23293</v>
      </c>
      <c r="T14">
        <f>S14*(1+'Growth Rates'!S60)</f>
        <v>104771695100.43903</v>
      </c>
      <c r="U14">
        <f>T14*(1+'Growth Rates'!T60)</f>
        <v>106320812409.81673</v>
      </c>
      <c r="V14">
        <f>U14*(1+'Growth Rates'!U60)</f>
        <v>107879280225.01134</v>
      </c>
      <c r="W14">
        <f>V14*(1+'Growth Rates'!V60)</f>
        <v>109445915754.34869</v>
      </c>
      <c r="X14">
        <f>W14*(1+'Growth Rates'!W60)</f>
        <v>111020873836.01161</v>
      </c>
      <c r="Y14">
        <f>X14*(1+'Growth Rates'!X60)</f>
        <v>112604227588.03084</v>
      </c>
      <c r="Z14">
        <f>Y14*(1+'Growth Rates'!Y60)</f>
        <v>114195809269.04169</v>
      </c>
      <c r="AA14">
        <f>Z14*(1+'Growth Rates'!Z60)</f>
        <v>115795343611.1636</v>
      </c>
      <c r="AB14">
        <f>AA14*(1+'Growth Rates'!AA60)</f>
        <v>117403540289.40111</v>
      </c>
      <c r="AC14">
        <f>AB14*(1+'Growth Rates'!AB60)</f>
        <v>119022394995.88808</v>
      </c>
      <c r="AD14">
        <f>AC14*(1+'Growth Rates'!AC60)</f>
        <v>120653430306.08873</v>
      </c>
      <c r="AE14">
        <f>AD14*(1+'Growth Rates'!AD60)</f>
        <v>122297798904.25279</v>
      </c>
      <c r="AF14">
        <f>AE14*(1+'Growth Rates'!AE60)</f>
        <v>123955831972.04906</v>
      </c>
    </row>
    <row r="15" spans="1:32" x14ac:dyDescent="0.25">
      <c r="B15" s="1" t="s">
        <v>126</v>
      </c>
      <c r="C15">
        <v>234086795901.03885</v>
      </c>
      <c r="D15">
        <f>C15*(1+'Growth Rates'!C61)</f>
        <v>236842657206.5733</v>
      </c>
      <c r="E15">
        <f>D15*(1+'Growth Rates'!D61)</f>
        <v>239449092737.78735</v>
      </c>
      <c r="F15">
        <f>E15*(1+'Growth Rates'!E61)</f>
        <v>241934043322.40433</v>
      </c>
      <c r="G15">
        <f>F15*(1+'Growth Rates'!F61)</f>
        <v>244375179102.00177</v>
      </c>
      <c r="H15">
        <f>G15*(1+'Growth Rates'!G61)</f>
        <v>246955570539.0209</v>
      </c>
      <c r="I15">
        <f>H15*(1+'Growth Rates'!H61)</f>
        <v>249654202999.85135</v>
      </c>
      <c r="J15">
        <f>I15*(1+'Growth Rates'!I61)</f>
        <v>252459918996.14911</v>
      </c>
      <c r="K15">
        <f>J15*(1+'Growth Rates'!J61)</f>
        <v>255337876829.54633</v>
      </c>
      <c r="L15">
        <f>K15*(1+'Growth Rates'!K61)</f>
        <v>258266914405.46738</v>
      </c>
      <c r="M15">
        <f>L15*(1+'Growth Rates'!L61)</f>
        <v>261248676076.39172</v>
      </c>
      <c r="N15">
        <f>M15*(1+'Growth Rates'!M61)</f>
        <v>264302801507.63763</v>
      </c>
      <c r="O15">
        <f>N15*(1+'Growth Rates'!N61)</f>
        <v>267449177738.57788</v>
      </c>
      <c r="P15">
        <f>O15*(1+'Growth Rates'!O61)</f>
        <v>270680590822.78598</v>
      </c>
      <c r="Q15">
        <f>P15*(1+'Growth Rates'!P61)</f>
        <v>273996842242.38376</v>
      </c>
      <c r="R15">
        <f>Q15*(1+'Growth Rates'!Q61)</f>
        <v>277436517116.35382</v>
      </c>
      <c r="S15">
        <f>R15*(1+'Growth Rates'!R61)</f>
        <v>281005442042.33746</v>
      </c>
      <c r="T15">
        <f>S15*(1+'Growth Rates'!S61)</f>
        <v>284692187823.33087</v>
      </c>
      <c r="U15">
        <f>T15*(1+'Growth Rates'!T61)</f>
        <v>288503519818.76862</v>
      </c>
      <c r="V15">
        <f>U15*(1+'Growth Rates'!U61)</f>
        <v>292464484679.42523</v>
      </c>
      <c r="W15">
        <f>V15*(1+'Growth Rates'!V61)</f>
        <v>296574982856.62097</v>
      </c>
      <c r="X15">
        <f>W15*(1+'Growth Rates'!W61)</f>
        <v>300824875296.40753</v>
      </c>
      <c r="Y15">
        <f>X15*(1+'Growth Rates'!X61)</f>
        <v>305219634533.66138</v>
      </c>
      <c r="Z15">
        <f>Y15*(1+'Growth Rates'!Y61)</f>
        <v>309764450137.01184</v>
      </c>
      <c r="AA15">
        <f>Z15*(1+'Growth Rates'!Z61)</f>
        <v>314502517449.37488</v>
      </c>
      <c r="AB15">
        <f>AA15*(1+'Growth Rates'!AA61)</f>
        <v>319393332805.98749</v>
      </c>
      <c r="AC15">
        <f>AB15*(1+'Growth Rates'!AB61)</f>
        <v>324417000125.47375</v>
      </c>
      <c r="AD15">
        <f>AC15*(1+'Growth Rates'!AC61)</f>
        <v>329533750483.06763</v>
      </c>
      <c r="AE15">
        <f>AD15*(1+'Growth Rates'!AD61)</f>
        <v>334734621120.1358</v>
      </c>
      <c r="AF15">
        <f>AE15*(1+'Growth Rates'!AE61)</f>
        <v>340016706699.00891</v>
      </c>
    </row>
    <row r="16" spans="1:32" x14ac:dyDescent="0.25">
      <c r="B16" s="1" t="s">
        <v>133</v>
      </c>
      <c r="C16">
        <v>130122363499.34169</v>
      </c>
      <c r="D16">
        <f>C16*(1+'Growth Rates'!C62)</f>
        <v>134884441500.32504</v>
      </c>
      <c r="E16">
        <f>D16*(1+'Growth Rates'!D62)</f>
        <v>135738321971.50415</v>
      </c>
      <c r="F16">
        <f>E16*(1+'Growth Rates'!E62)</f>
        <v>137304505424.59186</v>
      </c>
      <c r="G16">
        <f>F16*(1+'Growth Rates'!F62)</f>
        <v>139680182703.33643</v>
      </c>
      <c r="H16">
        <f>G16*(1+'Growth Rates'!G62)</f>
        <v>142260551594.66229</v>
      </c>
      <c r="I16">
        <f>H16*(1+'Growth Rates'!H62)</f>
        <v>144775626630.04547</v>
      </c>
      <c r="J16">
        <f>I16*(1+'Growth Rates'!I62)</f>
        <v>147168251154.7829</v>
      </c>
      <c r="K16">
        <f>J16*(1+'Growth Rates'!J62)</f>
        <v>149459486572.60022</v>
      </c>
      <c r="L16">
        <f>K16*(1+'Growth Rates'!K62)</f>
        <v>151704793411.84384</v>
      </c>
      <c r="M16">
        <f>L16*(1+'Growth Rates'!L62)</f>
        <v>153958307540.19318</v>
      </c>
      <c r="N16">
        <f>M16*(1+'Growth Rates'!M62)</f>
        <v>156237656055.94107</v>
      </c>
      <c r="O16">
        <f>N16*(1+'Growth Rates'!N62)</f>
        <v>158553162901.74567</v>
      </c>
      <c r="P16">
        <f>O16*(1+'Growth Rates'!O62)</f>
        <v>160910266896.00671</v>
      </c>
      <c r="Q16">
        <f>P16*(1+'Growth Rates'!P62)</f>
        <v>163310110470.93961</v>
      </c>
      <c r="R16">
        <f>Q16*(1+'Growth Rates'!Q62)</f>
        <v>165750562955.41867</v>
      </c>
      <c r="S16">
        <f>R16*(1+'Growth Rates'!R62)</f>
        <v>168226900427.27719</v>
      </c>
      <c r="T16">
        <f>S16*(1+'Growth Rates'!S62)</f>
        <v>170730551140.50635</v>
      </c>
      <c r="U16">
        <f>T16*(1+'Growth Rates'!T62)</f>
        <v>173254912818.13129</v>
      </c>
      <c r="V16">
        <f>U16*(1+'Growth Rates'!U62)</f>
        <v>175794511597.81927</v>
      </c>
      <c r="W16">
        <f>V16*(1+'Growth Rates'!V62)</f>
        <v>178347420063.25598</v>
      </c>
      <c r="X16">
        <f>W16*(1+'Growth Rates'!W62)</f>
        <v>180913890530.75897</v>
      </c>
      <c r="Y16">
        <f>X16*(1+'Growth Rates'!X62)</f>
        <v>183494042149.70035</v>
      </c>
      <c r="Z16">
        <f>Y16*(1+'Growth Rates'!Y62)</f>
        <v>186087601577.40286</v>
      </c>
      <c r="AA16">
        <f>Z16*(1+'Growth Rates'!Z62)</f>
        <v>188694120251.5242</v>
      </c>
      <c r="AB16">
        <f>AA16*(1+'Growth Rates'!AA62)</f>
        <v>191314754621.853</v>
      </c>
      <c r="AC16">
        <f>AB16*(1+'Growth Rates'!AB62)</f>
        <v>193952756765.37051</v>
      </c>
      <c r="AD16">
        <f>AC16*(1+'Growth Rates'!AC62)</f>
        <v>196610607792.53232</v>
      </c>
      <c r="AE16">
        <f>AD16*(1+'Growth Rates'!AD62)</f>
        <v>199290186058.14648</v>
      </c>
      <c r="AF16">
        <f>AE16*(1+'Growth Rates'!AE62)</f>
        <v>201992031238.7811</v>
      </c>
    </row>
    <row r="17" spans="2:32" x14ac:dyDescent="0.25">
      <c r="B17" s="1" t="s">
        <v>142</v>
      </c>
      <c r="C17">
        <v>155907378000</v>
      </c>
      <c r="D17">
        <f>C17*(1+'Growth Rates'!C63)</f>
        <v>161613108168.11636</v>
      </c>
      <c r="E17">
        <f>D17*(1+'Growth Rates'!D63)</f>
        <v>162636193376.58331</v>
      </c>
      <c r="F17">
        <f>E17*(1+'Growth Rates'!E63)</f>
        <v>164512731344.9328</v>
      </c>
      <c r="G17">
        <f>F17*(1+'Growth Rates'!F63)</f>
        <v>167359172229.82431</v>
      </c>
      <c r="H17">
        <f>G17*(1+'Growth Rates'!G63)</f>
        <v>170450866365.25568</v>
      </c>
      <c r="I17">
        <f>H17*(1+'Growth Rates'!H63)</f>
        <v>173464328030.83502</v>
      </c>
      <c r="J17">
        <f>I17*(1+'Growth Rates'!I63)</f>
        <v>176331074423.68082</v>
      </c>
      <c r="K17">
        <f>J17*(1+'Growth Rates'!J63)</f>
        <v>179076340469.93149</v>
      </c>
      <c r="L17">
        <f>K17*(1+'Growth Rates'!K63)</f>
        <v>181766576742.14392</v>
      </c>
      <c r="M17">
        <f>L17*(1+'Growth Rates'!L63)</f>
        <v>184466646657.78665</v>
      </c>
      <c r="N17">
        <f>M17*(1+'Growth Rates'!M63)</f>
        <v>187197670296.47305</v>
      </c>
      <c r="O17">
        <f>N17*(1+'Growth Rates'!N63)</f>
        <v>189972017390.71616</v>
      </c>
      <c r="P17">
        <f>O17*(1+'Growth Rates'!O63)</f>
        <v>192796204513.78842</v>
      </c>
      <c r="Q17">
        <f>P17*(1+'Growth Rates'!P63)</f>
        <v>195671600481.98282</v>
      </c>
      <c r="R17">
        <f>Q17*(1+'Growth Rates'!Q63)</f>
        <v>198595652410.92465</v>
      </c>
      <c r="S17">
        <f>R17*(1+'Growth Rates'!R63)</f>
        <v>201562700287.23044</v>
      </c>
      <c r="T17">
        <f>S17*(1+'Growth Rates'!S63)</f>
        <v>204562473789.87943</v>
      </c>
      <c r="U17">
        <f>T17*(1+'Growth Rates'!T63)</f>
        <v>207587062336.36841</v>
      </c>
      <c r="V17">
        <f>U17*(1+'Growth Rates'!U63)</f>
        <v>210629907365.1951</v>
      </c>
      <c r="W17">
        <f>V17*(1+'Growth Rates'!V63)</f>
        <v>213688699523.7179</v>
      </c>
      <c r="X17">
        <f>W17*(1+'Growth Rates'!W63)</f>
        <v>216763741127.19174</v>
      </c>
      <c r="Y17">
        <f>X17*(1+'Growth Rates'!X63)</f>
        <v>219855174935.59811</v>
      </c>
      <c r="Z17">
        <f>Y17*(1+'Growth Rates'!Y63)</f>
        <v>222962673440.74417</v>
      </c>
      <c r="AA17">
        <f>Z17*(1+'Growth Rates'!Z63)</f>
        <v>226085699193.28787</v>
      </c>
      <c r="AB17">
        <f>AA17*(1+'Growth Rates'!AA63)</f>
        <v>229225637804.81418</v>
      </c>
      <c r="AC17">
        <f>AB17*(1+'Growth Rates'!AB63)</f>
        <v>232386385783.05295</v>
      </c>
      <c r="AD17">
        <f>AC17*(1+'Growth Rates'!AC63)</f>
        <v>235570915894.67743</v>
      </c>
      <c r="AE17">
        <f>AD17*(1+'Growth Rates'!AD63)</f>
        <v>238781478708.80743</v>
      </c>
      <c r="AF17">
        <f>AE17*(1+'Growth Rates'!AE63)</f>
        <v>242018720844.18265</v>
      </c>
    </row>
    <row r="18" spans="2:32" x14ac:dyDescent="0.25">
      <c r="B18" s="1" t="s">
        <v>154</v>
      </c>
      <c r="C18">
        <v>11551466603.723259</v>
      </c>
      <c r="D18">
        <f>C18*(1+'Growth Rates'!C64)</f>
        <v>11655239875.975601</v>
      </c>
      <c r="E18">
        <f>D18*(1+'Growth Rates'!D64)</f>
        <v>11753367434.70981</v>
      </c>
      <c r="F18">
        <f>E18*(1+'Growth Rates'!E64)</f>
        <v>11849002343.940155</v>
      </c>
      <c r="G18">
        <f>F18*(1+'Growth Rates'!F64)</f>
        <v>11947526235.407061</v>
      </c>
      <c r="H18">
        <f>G18*(1+'Growth Rates'!G64)</f>
        <v>12056840736.894991</v>
      </c>
      <c r="I18">
        <f>H18*(1+'Growth Rates'!H64)</f>
        <v>12173992083.506466</v>
      </c>
      <c r="J18">
        <f>I18*(1+'Growth Rates'!I64)</f>
        <v>12297109327.277485</v>
      </c>
      <c r="K18">
        <f>J18*(1+'Growth Rates'!J64)</f>
        <v>12423939898.447159</v>
      </c>
      <c r="L18">
        <f>K18*(1+'Growth Rates'!K64)</f>
        <v>12552158096.11726</v>
      </c>
      <c r="M18">
        <f>L18*(1+'Growth Rates'!L64)</f>
        <v>12681487132.94809</v>
      </c>
      <c r="N18">
        <f>M18*(1+'Growth Rates'!M64)</f>
        <v>12813879500.715305</v>
      </c>
      <c r="O18">
        <f>N18*(1+'Growth Rates'!N64)</f>
        <v>12950143412.976271</v>
      </c>
      <c r="P18">
        <f>O18*(1+'Growth Rates'!O64)</f>
        <v>13090032074.352648</v>
      </c>
      <c r="Q18">
        <f>P18*(1+'Growth Rates'!P64)</f>
        <v>13232718997.027405</v>
      </c>
      <c r="R18">
        <f>Q18*(1+'Growth Rates'!Q64)</f>
        <v>13380303576.822348</v>
      </c>
      <c r="S18">
        <f>R18*(1+'Growth Rates'!R64)</f>
        <v>13533861554.095385</v>
      </c>
      <c r="T18">
        <f>S18*(1+'Growth Rates'!S64)</f>
        <v>13692231137.384897</v>
      </c>
      <c r="U18">
        <f>T18*(1+'Growth Rates'!T64)</f>
        <v>13854889287.216408</v>
      </c>
      <c r="V18">
        <f>U18*(1+'Growth Rates'!U64)</f>
        <v>14022143613.413708</v>
      </c>
      <c r="W18">
        <f>V18*(1+'Growth Rates'!V64)</f>
        <v>14194303431.689638</v>
      </c>
      <c r="X18">
        <f>W18*(1+'Growth Rates'!W64)</f>
        <v>14371779845.81823</v>
      </c>
      <c r="Y18">
        <f>X18*(1+'Growth Rates'!X64)</f>
        <v>14554443807.482428</v>
      </c>
      <c r="Z18">
        <f>Y18*(1+'Growth Rates'!Y64)</f>
        <v>14741936353.155239</v>
      </c>
      <c r="AA18">
        <f>Z18*(1+'Growth Rates'!Z64)</f>
        <v>14935813102.108326</v>
      </c>
      <c r="AB18">
        <f>AA18*(1+'Growth Rates'!AA64)</f>
        <v>15133270056.693548</v>
      </c>
      <c r="AC18">
        <f>AB18*(1+'Growth Rates'!AB64)</f>
        <v>15334443338.800892</v>
      </c>
      <c r="AD18">
        <f>AC18*(1+'Growth Rates'!AC64)</f>
        <v>15538468284.211576</v>
      </c>
      <c r="AE18">
        <f>AD18*(1+'Growth Rates'!AD64)</f>
        <v>15745561058.490765</v>
      </c>
      <c r="AF18">
        <f>AE18*(1+'Growth Rates'!AE64)</f>
        <v>15956511275.872801</v>
      </c>
    </row>
    <row r="19" spans="2:32" x14ac:dyDescent="0.25">
      <c r="B19" s="1" t="s">
        <v>151</v>
      </c>
      <c r="C19">
        <v>38243900176.718651</v>
      </c>
      <c r="D19">
        <f>C19*(1+'Growth Rates'!C65)</f>
        <v>38587466478.832253</v>
      </c>
      <c r="E19">
        <f>D19*(1+'Growth Rates'!D65)</f>
        <v>38912341292.52964</v>
      </c>
      <c r="F19">
        <f>E19*(1+'Growth Rates'!E65)</f>
        <v>39228963592.319344</v>
      </c>
      <c r="G19">
        <f>F19*(1+'Growth Rates'!F65)</f>
        <v>39555150560.566971</v>
      </c>
      <c r="H19">
        <f>G19*(1+'Growth Rates'!G65)</f>
        <v>39917062430.824615</v>
      </c>
      <c r="I19">
        <f>H19*(1+'Growth Rates'!H65)</f>
        <v>40304920056.100815</v>
      </c>
      <c r="J19">
        <f>I19*(1+'Growth Rates'!I65)</f>
        <v>40712529214.516586</v>
      </c>
      <c r="K19">
        <f>J19*(1+'Growth Rates'!J65)</f>
        <v>41132432233.723328</v>
      </c>
      <c r="L19">
        <f>K19*(1+'Growth Rates'!K65)</f>
        <v>41556929323.205765</v>
      </c>
      <c r="M19">
        <f>L19*(1+'Growth Rates'!L65)</f>
        <v>41985104112.103584</v>
      </c>
      <c r="N19">
        <f>M19*(1+'Growth Rates'!M65)</f>
        <v>42423420792.638062</v>
      </c>
      <c r="O19">
        <f>N19*(1+'Growth Rates'!N65)</f>
        <v>42874555149.596489</v>
      </c>
      <c r="P19">
        <f>O19*(1+'Growth Rates'!O65)</f>
        <v>43337690107.69857</v>
      </c>
      <c r="Q19">
        <f>P19*(1+'Growth Rates'!P65)</f>
        <v>43810089380.838287</v>
      </c>
      <c r="R19">
        <f>Q19*(1+'Growth Rates'!Q65)</f>
        <v>44298703522.308563</v>
      </c>
      <c r="S19">
        <f>R19*(1+'Growth Rates'!R65)</f>
        <v>44807094028.521515</v>
      </c>
      <c r="T19">
        <f>S19*(1+'Growth Rates'!S65)</f>
        <v>45331414510.251549</v>
      </c>
      <c r="U19">
        <f>T19*(1+'Growth Rates'!T65)</f>
        <v>45869933319.896118</v>
      </c>
      <c r="V19">
        <f>U19*(1+'Growth Rates'!U65)</f>
        <v>46423668873.540207</v>
      </c>
      <c r="W19">
        <f>V19*(1+'Growth Rates'!V65)</f>
        <v>46993645235.023567</v>
      </c>
      <c r="X19">
        <f>W19*(1+'Growth Rates'!W65)</f>
        <v>47581223461.970795</v>
      </c>
      <c r="Y19">
        <f>X19*(1+'Growth Rates'!X65)</f>
        <v>48185976308.983131</v>
      </c>
      <c r="Z19">
        <f>Y19*(1+'Growth Rates'!Y65)</f>
        <v>48806715341.226768</v>
      </c>
      <c r="AA19">
        <f>Z19*(1+'Growth Rates'!Z65)</f>
        <v>49448590809.330421</v>
      </c>
      <c r="AB19">
        <f>AA19*(1+'Growth Rates'!AA65)</f>
        <v>50102319406.69503</v>
      </c>
      <c r="AC19">
        <f>AB19*(1+'Growth Rates'!AB65)</f>
        <v>50768351797.478752</v>
      </c>
      <c r="AD19">
        <f>AC19*(1+'Growth Rates'!AC65)</f>
        <v>51443825303.443069</v>
      </c>
      <c r="AE19">
        <f>AD19*(1+'Growth Rates'!AD65)</f>
        <v>52129455592.526901</v>
      </c>
      <c r="AF19">
        <f>AE19*(1+'Growth Rates'!AE65)</f>
        <v>52827856871.998665</v>
      </c>
    </row>
    <row r="20" spans="2:32" x14ac:dyDescent="0.25">
      <c r="B20" s="1" t="s">
        <v>163</v>
      </c>
      <c r="C20">
        <v>34190499295.582779</v>
      </c>
      <c r="D20">
        <f>C20*(1+'Growth Rates'!C66)</f>
        <v>34314734373.475578</v>
      </c>
      <c r="E20">
        <f>D20*(1+'Growth Rates'!D66)</f>
        <v>34419209848.407852</v>
      </c>
      <c r="F20">
        <f>E20*(1+'Growth Rates'!E66)</f>
        <v>34512884303.025536</v>
      </c>
      <c r="G20">
        <f>F20*(1+'Growth Rates'!F66)</f>
        <v>34614448554.279671</v>
      </c>
      <c r="H20">
        <f>G20*(1+'Growth Rates'!G66)</f>
        <v>34752593396.882744</v>
      </c>
      <c r="I20">
        <f>H20*(1+'Growth Rates'!H66)</f>
        <v>34917086438.655411</v>
      </c>
      <c r="J20">
        <f>I20*(1+'Growth Rates'!I66)</f>
        <v>35102594574.95472</v>
      </c>
      <c r="K20">
        <f>J20*(1+'Growth Rates'!J66)</f>
        <v>35301240425.83168</v>
      </c>
      <c r="L20">
        <f>K20*(1+'Growth Rates'!K66)</f>
        <v>35506436097.794586</v>
      </c>
      <c r="M20">
        <f>L20*(1+'Growth Rates'!L66)</f>
        <v>35719857428.238564</v>
      </c>
      <c r="N20">
        <f>M20*(1+'Growth Rates'!M66)</f>
        <v>35947964863.189468</v>
      </c>
      <c r="O20">
        <f>N20*(1+'Growth Rates'!N66)</f>
        <v>36190609988.96048</v>
      </c>
      <c r="P20">
        <f>O20*(1+'Growth Rates'!O66)</f>
        <v>36442899911.59304</v>
      </c>
      <c r="Q20">
        <f>P20*(1+'Growth Rates'!P66)</f>
        <v>36699334287.086792</v>
      </c>
      <c r="R20">
        <f>Q20*(1+'Growth Rates'!Q66)</f>
        <v>36967376113.282982</v>
      </c>
      <c r="S20">
        <f>R20*(1+'Growth Rates'!R66)</f>
        <v>37251344627.222397</v>
      </c>
      <c r="T20">
        <f>S20*(1+'Growth Rates'!S66)</f>
        <v>37547660334.097115</v>
      </c>
      <c r="U20">
        <f>T20*(1+'Growth Rates'!T66)</f>
        <v>37854582762.71299</v>
      </c>
      <c r="V20">
        <f>U20*(1+'Growth Rates'!U66)</f>
        <v>38173740490.360268</v>
      </c>
      <c r="W20">
        <f>V20*(1+'Growth Rates'!V66)</f>
        <v>38503978749.763474</v>
      </c>
      <c r="X20">
        <f>W20*(1+'Growth Rates'!W66)</f>
        <v>38846298983.75219</v>
      </c>
      <c r="Y20">
        <f>X20*(1+'Growth Rates'!X66)</f>
        <v>39201180956.985786</v>
      </c>
      <c r="Z20">
        <f>Y20*(1+'Growth Rates'!Y66)</f>
        <v>39567343565.129814</v>
      </c>
      <c r="AA20">
        <f>Z20*(1+'Growth Rates'!Z66)</f>
        <v>39947526846.250938</v>
      </c>
      <c r="AB20">
        <f>AA20*(1+'Growth Rates'!AA66)</f>
        <v>40334647501.312767</v>
      </c>
      <c r="AC20">
        <f>AB20*(1+'Growth Rates'!AB66)</f>
        <v>40728801894.354889</v>
      </c>
      <c r="AD20">
        <f>AC20*(1+'Growth Rates'!AC66)</f>
        <v>41128999161.626366</v>
      </c>
      <c r="AE20">
        <f>AD20*(1+'Growth Rates'!AD66)</f>
        <v>41536534532.880951</v>
      </c>
      <c r="AF20">
        <f>AE20*(1+'Growth Rates'!AE66)</f>
        <v>41954406539.7798</v>
      </c>
    </row>
    <row r="21" spans="2:32" x14ac:dyDescent="0.25">
      <c r="B21" s="1" t="s">
        <v>168</v>
      </c>
      <c r="C21">
        <v>19709752511.671555</v>
      </c>
      <c r="D21">
        <f>C21*(1+'Growth Rates'!C67)</f>
        <v>19887746445.206497</v>
      </c>
      <c r="E21">
        <f>D21*(1+'Growth Rates'!D67)</f>
        <v>20050148758.567722</v>
      </c>
      <c r="F21">
        <f>E21*(1+'Growth Rates'!E67)</f>
        <v>20199480371.746387</v>
      </c>
      <c r="G21">
        <f>F21*(1+'Growth Rates'!F67)</f>
        <v>20340492207.478218</v>
      </c>
      <c r="H21">
        <f>G21*(1+'Growth Rates'!G67)</f>
        <v>20483561753.112415</v>
      </c>
      <c r="I21">
        <f>H21*(1+'Growth Rates'!H67)</f>
        <v>20628261314.297253</v>
      </c>
      <c r="J21">
        <f>I21*(1+'Growth Rates'!I67)</f>
        <v>20777158251.286423</v>
      </c>
      <c r="K21">
        <f>J21*(1+'Growth Rates'!J67)</f>
        <v>20930496203.390156</v>
      </c>
      <c r="L21">
        <f>K21*(1+'Growth Rates'!K67)</f>
        <v>21089323940.515179</v>
      </c>
      <c r="M21">
        <f>L21*(1+'Growth Rates'!L67)</f>
        <v>21253834030.324848</v>
      </c>
      <c r="N21">
        <f>M21*(1+'Growth Rates'!M67)</f>
        <v>21423788811.90263</v>
      </c>
      <c r="O21">
        <f>N21*(1+'Growth Rates'!N67)</f>
        <v>21600767545.901054</v>
      </c>
      <c r="P21">
        <f>O21*(1+'Growth Rates'!O67)</f>
        <v>21784269101.654064</v>
      </c>
      <c r="Q21">
        <f>P21*(1+'Growth Rates'!P67)</f>
        <v>21973679649.105358</v>
      </c>
      <c r="R21">
        <f>Q21*(1+'Growth Rates'!Q67)</f>
        <v>22174464553.448738</v>
      </c>
      <c r="S21">
        <f>R21*(1+'Growth Rates'!R67)</f>
        <v>22387513342.327461</v>
      </c>
      <c r="T21">
        <f>S21*(1+'Growth Rates'!S67)</f>
        <v>22609262923.069939</v>
      </c>
      <c r="U21">
        <f>T21*(1+'Growth Rates'!T67)</f>
        <v>22837714272.809326</v>
      </c>
      <c r="V21">
        <f>U21*(1+'Growth Rates'!U67)</f>
        <v>23073689641.333752</v>
      </c>
      <c r="W21">
        <f>V21*(1+'Growth Rates'!V67)</f>
        <v>23317106757.373615</v>
      </c>
      <c r="X21">
        <f>W21*(1+'Growth Rates'!W67)</f>
        <v>23569099423.393166</v>
      </c>
      <c r="Y21">
        <f>X21*(1+'Growth Rates'!X67)</f>
        <v>23829705524.778889</v>
      </c>
      <c r="Z21">
        <f>Y21*(1+'Growth Rates'!Y67)</f>
        <v>24097776208.907051</v>
      </c>
      <c r="AA21">
        <f>Z21*(1+'Growth Rates'!Z67)</f>
        <v>24374901753.717693</v>
      </c>
      <c r="AB21">
        <f>AA21*(1+'Growth Rates'!AA67)</f>
        <v>24655570810.56826</v>
      </c>
      <c r="AC21">
        <f>AB21*(1+'Growth Rates'!AB67)</f>
        <v>24940733335.865414</v>
      </c>
      <c r="AD21">
        <f>AC21*(1+'Growth Rates'!AC67)</f>
        <v>25230288288.162815</v>
      </c>
      <c r="AE21">
        <f>AD21*(1+'Growth Rates'!AD67)</f>
        <v>25525728914.294575</v>
      </c>
      <c r="AF21">
        <f>AE21*(1+'Growth Rates'!AE67)</f>
        <v>25829415808.778683</v>
      </c>
    </row>
    <row r="22" spans="2:32" x14ac:dyDescent="0.25">
      <c r="B22" s="1" t="s">
        <v>175</v>
      </c>
      <c r="C22">
        <v>75187011000.000015</v>
      </c>
      <c r="D22">
        <f>C22*(1+'Growth Rates'!C68)</f>
        <v>77938624184.805145</v>
      </c>
      <c r="E22">
        <f>D22*(1+'Growth Rates'!D68)</f>
        <v>78432011475.449875</v>
      </c>
      <c r="F22">
        <f>E22*(1+'Growth Rates'!E68)</f>
        <v>79336980070.766846</v>
      </c>
      <c r="G22">
        <f>F22*(1+'Growth Rates'!F68)</f>
        <v>80709688565.185806</v>
      </c>
      <c r="H22">
        <f>G22*(1+'Growth Rates'!G68)</f>
        <v>82200671506.155502</v>
      </c>
      <c r="I22">
        <f>H22*(1+'Growth Rates'!H68)</f>
        <v>83653926498.347031</v>
      </c>
      <c r="J22">
        <f>I22*(1+'Growth Rates'!I68)</f>
        <v>85036427412.274963</v>
      </c>
      <c r="K22">
        <f>J22*(1+'Growth Rates'!J68)</f>
        <v>86360343900.803024</v>
      </c>
      <c r="L22">
        <f>K22*(1+'Growth Rates'!K68)</f>
        <v>87657722041.505478</v>
      </c>
      <c r="M22">
        <f>L22*(1+'Growth Rates'!L68)</f>
        <v>88959842499.513565</v>
      </c>
      <c r="N22">
        <f>M22*(1+'Growth Rates'!M68)</f>
        <v>90276890525.060974</v>
      </c>
      <c r="O22">
        <f>N22*(1+'Growth Rates'!N68)</f>
        <v>91614831475.44162</v>
      </c>
      <c r="P22">
        <f>O22*(1+'Growth Rates'!O68)</f>
        <v>92976807996.453293</v>
      </c>
      <c r="Q22">
        <f>P22*(1+'Growth Rates'!P68)</f>
        <v>94363480205.705566</v>
      </c>
      <c r="R22">
        <f>Q22*(1+'Growth Rates'!Q68)</f>
        <v>95773616963.607559</v>
      </c>
      <c r="S22">
        <f>R22*(1+'Growth Rates'!R68)</f>
        <v>97204488704.092667</v>
      </c>
      <c r="T22">
        <f>S22*(1+'Growth Rates'!S68)</f>
        <v>98651142520.188385</v>
      </c>
      <c r="U22">
        <f>T22*(1+'Growth Rates'!T68)</f>
        <v>100109763499.08357</v>
      </c>
      <c r="V22">
        <f>U22*(1+'Growth Rates'!U68)</f>
        <v>101577188745.974</v>
      </c>
      <c r="W22">
        <f>V22*(1+'Growth Rates'!V68)</f>
        <v>103052304565.50609</v>
      </c>
      <c r="X22">
        <f>W22*(1+'Growth Rates'!W68)</f>
        <v>104535256750.52614</v>
      </c>
      <c r="Y22">
        <f>X22*(1+'Growth Rates'!X68)</f>
        <v>106026114147.65601</v>
      </c>
      <c r="Z22">
        <f>Y22*(1+'Growth Rates'!Y68)</f>
        <v>107524718814.64554</v>
      </c>
      <c r="AA22">
        <f>Z22*(1+'Growth Rates'!Z68)</f>
        <v>109030811564.21243</v>
      </c>
      <c r="AB22">
        <f>AA22*(1+'Growth Rates'!AA68)</f>
        <v>110545060613.56886</v>
      </c>
      <c r="AC22">
        <f>AB22*(1+'Growth Rates'!AB68)</f>
        <v>112069345070.51141</v>
      </c>
      <c r="AD22">
        <f>AC22*(1+'Growth Rates'!AC68)</f>
        <v>113605098564.69527</v>
      </c>
      <c r="AE22">
        <f>AD22*(1+'Growth Rates'!AD68)</f>
        <v>115153406442.86497</v>
      </c>
      <c r="AF22">
        <f>AE22*(1+'Growth Rates'!AE68)</f>
        <v>116714580539.71957</v>
      </c>
    </row>
    <row r="23" spans="2:32" x14ac:dyDescent="0.25">
      <c r="B23" s="1" t="s">
        <v>213</v>
      </c>
      <c r="C23">
        <v>78857360799.999969</v>
      </c>
      <c r="D23">
        <f>C23*(1+'Growth Rates'!C69)</f>
        <v>81743297490.530396</v>
      </c>
      <c r="E23">
        <f>D23*(1+'Growth Rates'!D69)</f>
        <v>82260770110.80127</v>
      </c>
      <c r="F23">
        <f>E23*(1+'Growth Rates'!E69)</f>
        <v>83209915901.868546</v>
      </c>
      <c r="G23">
        <f>F23*(1+'Growth Rates'!F69)</f>
        <v>84649634911.547241</v>
      </c>
      <c r="H23">
        <f>G23*(1+'Growth Rates'!G69)</f>
        <v>86213402085.676453</v>
      </c>
      <c r="I23">
        <f>H23*(1+'Growth Rates'!H69)</f>
        <v>87737599573.107483</v>
      </c>
      <c r="J23">
        <f>I23*(1+'Growth Rates'!I69)</f>
        <v>89187589031.738098</v>
      </c>
      <c r="K23">
        <f>J23*(1+'Growth Rates'!J69)</f>
        <v>90576134191.552017</v>
      </c>
      <c r="L23">
        <f>K23*(1+'Growth Rates'!K69)</f>
        <v>91936845500.256744</v>
      </c>
      <c r="M23">
        <f>L23*(1+'Growth Rates'!L69)</f>
        <v>93302530628.532486</v>
      </c>
      <c r="N23">
        <f>M23*(1+'Growth Rates'!M69)</f>
        <v>94683872032.588562</v>
      </c>
      <c r="O23">
        <f>N23*(1+'Growth Rates'!N69)</f>
        <v>96087126276.240585</v>
      </c>
      <c r="P23">
        <f>O23*(1+'Growth Rates'!O69)</f>
        <v>97515589417.547623</v>
      </c>
      <c r="Q23">
        <f>P23*(1+'Growth Rates'!P69)</f>
        <v>98969953798.601944</v>
      </c>
      <c r="R23">
        <f>Q23*(1+'Growth Rates'!Q69)</f>
        <v>100448928180.16393</v>
      </c>
      <c r="S23">
        <f>R23*(1+'Growth Rates'!R69)</f>
        <v>101949649748.91943</v>
      </c>
      <c r="T23">
        <f>S23*(1+'Growth Rates'!S69)</f>
        <v>103466923815.42751</v>
      </c>
      <c r="U23">
        <f>T23*(1+'Growth Rates'!T69)</f>
        <v>104996749237.04436</v>
      </c>
      <c r="V23">
        <f>U23*(1+'Growth Rates'!U69)</f>
        <v>106535808718.22345</v>
      </c>
      <c r="W23">
        <f>V23*(1+'Growth Rates'!V69)</f>
        <v>108082934197.15263</v>
      </c>
      <c r="X23">
        <f>W23*(1+'Growth Rates'!W69)</f>
        <v>109638278583.74188</v>
      </c>
      <c r="Y23">
        <f>X23*(1+'Growth Rates'!X69)</f>
        <v>111201914085.44867</v>
      </c>
      <c r="Z23">
        <f>Y23*(1+'Growth Rates'!Y69)</f>
        <v>112773675049.87053</v>
      </c>
      <c r="AA23">
        <f>Z23*(1+'Growth Rates'!Z69)</f>
        <v>114353289637.16754</v>
      </c>
      <c r="AB23">
        <f>AA23*(1+'Growth Rates'!AA69)</f>
        <v>115941458684.427</v>
      </c>
      <c r="AC23">
        <f>AB23*(1+'Growth Rates'!AB69)</f>
        <v>117540153030.48833</v>
      </c>
      <c r="AD23">
        <f>AC23*(1+'Growth Rates'!AC69)</f>
        <v>119150876289.46608</v>
      </c>
      <c r="AE23">
        <f>AD23*(1+'Growth Rates'!AD69)</f>
        <v>120774766790.68991</v>
      </c>
      <c r="AF23">
        <f>AE23*(1+'Growth Rates'!AE69)</f>
        <v>122412151591.46724</v>
      </c>
    </row>
    <row r="24" spans="2:32" x14ac:dyDescent="0.25">
      <c r="B24" s="1" t="s">
        <v>228</v>
      </c>
      <c r="C24">
        <v>197125030600</v>
      </c>
      <c r="D24">
        <f>C24*(1+'Growth Rates'!C70)</f>
        <v>204339199989.63132</v>
      </c>
      <c r="E24">
        <f>D24*(1+'Growth Rates'!D70)</f>
        <v>205632760984.70789</v>
      </c>
      <c r="F24">
        <f>E24*(1+'Growth Rates'!E70)</f>
        <v>208005404339.87326</v>
      </c>
      <c r="G24">
        <f>F24*(1+'Growth Rates'!F70)</f>
        <v>211604366452.72037</v>
      </c>
      <c r="H24">
        <f>G24*(1+'Growth Rates'!G70)</f>
        <v>215513420077.19186</v>
      </c>
      <c r="I24">
        <f>H24*(1+'Growth Rates'!H70)</f>
        <v>219323558703.46814</v>
      </c>
      <c r="J24">
        <f>I24*(1+'Growth Rates'!I70)</f>
        <v>222948194545.98846</v>
      </c>
      <c r="K24">
        <f>J24*(1+'Growth Rates'!J70)</f>
        <v>226419233956.14587</v>
      </c>
      <c r="L24">
        <f>K24*(1+'Growth Rates'!K70)</f>
        <v>229820695222.98282</v>
      </c>
      <c r="M24">
        <f>L24*(1+'Growth Rates'!L70)</f>
        <v>233234589879.99649</v>
      </c>
      <c r="N24">
        <f>M24*(1+'Growth Rates'!M70)</f>
        <v>236687621579.01831</v>
      </c>
      <c r="O24">
        <f>N24*(1+'Growth Rates'!N70)</f>
        <v>240195430271.99561</v>
      </c>
      <c r="P24">
        <f>O24*(1+'Growth Rates'!O70)</f>
        <v>243766255336.1933</v>
      </c>
      <c r="Q24">
        <f>P24*(1+'Growth Rates'!P70)</f>
        <v>247401827465.54718</v>
      </c>
      <c r="R24">
        <f>Q24*(1+'Growth Rates'!Q70)</f>
        <v>251098918862.7782</v>
      </c>
      <c r="S24">
        <f>R24*(1+'Growth Rates'!R70)</f>
        <v>254850373161.55066</v>
      </c>
      <c r="T24">
        <f>S24*(1+'Growth Rates'!S70)</f>
        <v>258643204848.46896</v>
      </c>
      <c r="U24">
        <f>T24*(1+'Growth Rates'!T70)</f>
        <v>262467411999.06995</v>
      </c>
      <c r="V24">
        <f>U24*(1+'Growth Rates'!U70)</f>
        <v>266314702147.3176</v>
      </c>
      <c r="W24">
        <f>V24*(1+'Growth Rates'!V70)</f>
        <v>270182155410.8049</v>
      </c>
      <c r="X24">
        <f>W24*(1+'Growth Rates'!W70)</f>
        <v>274070154028.68338</v>
      </c>
      <c r="Y24">
        <f>X24*(1+'Growth Rates'!X70)</f>
        <v>277978878502.77454</v>
      </c>
      <c r="Z24">
        <f>Y24*(1+'Growth Rates'!Y70)</f>
        <v>281907914740.66425</v>
      </c>
      <c r="AA24">
        <f>Z24*(1+'Growth Rates'!Z70)</f>
        <v>285856583206.08325</v>
      </c>
      <c r="AB24">
        <f>AA24*(1+'Growth Rates'!AA70)</f>
        <v>289826635828.47577</v>
      </c>
      <c r="AC24">
        <f>AB24*(1+'Growth Rates'!AB70)</f>
        <v>293822999245.79401</v>
      </c>
      <c r="AD24">
        <f>AC24*(1+'Growth Rates'!AC70)</f>
        <v>297849432143.0274</v>
      </c>
      <c r="AE24">
        <f>AD24*(1+'Growth Rates'!AD70)</f>
        <v>301908780078.30341</v>
      </c>
      <c r="AF24">
        <f>AE24*(1+'Growth Rates'!AE70)</f>
        <v>306001860618.69611</v>
      </c>
    </row>
    <row r="25" spans="2:32" x14ac:dyDescent="0.25">
      <c r="B25" s="1" t="s">
        <v>196</v>
      </c>
      <c r="C25">
        <v>115193248000.00002</v>
      </c>
      <c r="D25">
        <f>C25*(1+'Growth Rates'!C71)</f>
        <v>116742330968.25417</v>
      </c>
      <c r="E25">
        <f>D25*(1+'Growth Rates'!D71)</f>
        <v>118181098730.9581</v>
      </c>
      <c r="F25">
        <f>E25*(1+'Growth Rates'!E71)</f>
        <v>119515588362.85455</v>
      </c>
      <c r="G25">
        <f>F25*(1+'Growth Rates'!F71)</f>
        <v>120757387534.68744</v>
      </c>
      <c r="H25">
        <f>G25*(1+'Growth Rates'!G71)</f>
        <v>121951407228.18311</v>
      </c>
      <c r="I25">
        <f>H25*(1+'Growth Rates'!H71)</f>
        <v>123116856527.74681</v>
      </c>
      <c r="J25">
        <f>I25*(1+'Growth Rates'!I71)</f>
        <v>124269319971.74115</v>
      </c>
      <c r="K25">
        <f>J25*(1+'Growth Rates'!J71)</f>
        <v>125413319381.04649</v>
      </c>
      <c r="L25">
        <f>K25*(1+'Growth Rates'!K71)</f>
        <v>126557237723.94502</v>
      </c>
      <c r="M25">
        <f>L25*(1+'Growth Rates'!L71)</f>
        <v>127692782968.69717</v>
      </c>
      <c r="N25">
        <f>M25*(1+'Growth Rates'!M71)</f>
        <v>128821128212.57996</v>
      </c>
      <c r="O25">
        <f>N25*(1+'Growth Rates'!N71)</f>
        <v>129955725620.00078</v>
      </c>
      <c r="P25">
        <f>O25*(1+'Growth Rates'!O71)</f>
        <v>131101751621.1418</v>
      </c>
      <c r="Q25">
        <f>P25*(1+'Growth Rates'!P71)</f>
        <v>132261425206.57745</v>
      </c>
      <c r="R25">
        <f>Q25*(1+'Growth Rates'!Q71)</f>
        <v>133452443426.84744</v>
      </c>
      <c r="S25">
        <f>R25*(1+'Growth Rates'!R71)</f>
        <v>134682693684.41432</v>
      </c>
      <c r="T25">
        <f>S25*(1+'Growth Rates'!S71)</f>
        <v>135944214333.79445</v>
      </c>
      <c r="U25">
        <f>T25*(1+'Growth Rates'!T71)</f>
        <v>137234250020.83473</v>
      </c>
      <c r="V25">
        <f>U25*(1+'Growth Rates'!U71)</f>
        <v>138564603027.06464</v>
      </c>
      <c r="W25">
        <f>V25*(1+'Growth Rates'!V71)</f>
        <v>139936385623.83057</v>
      </c>
      <c r="X25">
        <f>W25*(1+'Growth Rates'!W71)</f>
        <v>141345142679.27585</v>
      </c>
      <c r="Y25">
        <f>X25*(1+'Growth Rates'!X71)</f>
        <v>142786959763.73062</v>
      </c>
      <c r="Z25">
        <f>Y25*(1+'Growth Rates'!Y71)</f>
        <v>144254621187.17908</v>
      </c>
      <c r="AA25">
        <f>Z25*(1+'Growth Rates'!Z71)</f>
        <v>145754994114.79791</v>
      </c>
      <c r="AB25">
        <f>AA25*(1+'Growth Rates'!AA71)</f>
        <v>147254792873.55731</v>
      </c>
      <c r="AC25">
        <f>AB25*(1+'Growth Rates'!AB71)</f>
        <v>148758443617.68118</v>
      </c>
      <c r="AD25">
        <f>AC25*(1+'Growth Rates'!AC71)</f>
        <v>150265994861.20242</v>
      </c>
      <c r="AE25">
        <f>AD25*(1+'Growth Rates'!AD71)</f>
        <v>151783384253.96625</v>
      </c>
      <c r="AF25">
        <f>AE25*(1+'Growth Rates'!AE71)</f>
        <v>153325420830.88605</v>
      </c>
    </row>
    <row r="26" spans="2:32" x14ac:dyDescent="0.25">
      <c r="B26" s="1" t="s">
        <v>241</v>
      </c>
      <c r="C26">
        <v>106210730199.99998</v>
      </c>
      <c r="D26">
        <f>C26*(1+'Growth Rates'!C72)</f>
        <v>107991643048.82828</v>
      </c>
      <c r="E26">
        <f>D26*(1+'Growth Rates'!D72)</f>
        <v>109682210411.04726</v>
      </c>
      <c r="F26">
        <f>E26*(1+'Growth Rates'!E72)</f>
        <v>111301270594.67912</v>
      </c>
      <c r="G26">
        <f>F26*(1+'Growth Rates'!F72)</f>
        <v>112875651560.53065</v>
      </c>
      <c r="H26">
        <f>G26*(1+'Growth Rates'!G72)</f>
        <v>114464327406.80568</v>
      </c>
      <c r="I26">
        <f>H26*(1+'Growth Rates'!H72)</f>
        <v>116071094027.57724</v>
      </c>
      <c r="J26">
        <f>I26*(1+'Growth Rates'!I72)</f>
        <v>117703547600.28831</v>
      </c>
      <c r="K26">
        <f>J26*(1+'Growth Rates'!J72)</f>
        <v>119357897334.00903</v>
      </c>
      <c r="L26">
        <f>K26*(1+'Growth Rates'!K72)</f>
        <v>121030356682.8949</v>
      </c>
      <c r="M26">
        <f>L26*(1+'Growth Rates'!L72)</f>
        <v>122704053542.09663</v>
      </c>
      <c r="N26">
        <f>M26*(1+'Growth Rates'!M72)</f>
        <v>124381407777.47556</v>
      </c>
      <c r="O26">
        <f>N26*(1+'Growth Rates'!N72)</f>
        <v>126082050510.36472</v>
      </c>
      <c r="P26">
        <f>O26*(1+'Growth Rates'!O72)</f>
        <v>127823986657.1611</v>
      </c>
      <c r="Q26">
        <f>P26*(1+'Growth Rates'!P72)</f>
        <v>129620044620.86832</v>
      </c>
      <c r="R26">
        <f>Q26*(1+'Growth Rates'!Q72)</f>
        <v>131495098272.07274</v>
      </c>
      <c r="S26">
        <f>R26*(1+'Growth Rates'!R72)</f>
        <v>133454638774.14278</v>
      </c>
      <c r="T26">
        <f>S26*(1+'Growth Rates'!S72)</f>
        <v>135482000943.94838</v>
      </c>
      <c r="U26">
        <f>T26*(1+'Growth Rates'!T72)</f>
        <v>137566926018.64294</v>
      </c>
      <c r="V26">
        <f>U26*(1+'Growth Rates'!U72)</f>
        <v>139720031331.22858</v>
      </c>
      <c r="W26">
        <f>V26*(1+'Growth Rates'!V72)</f>
        <v>141917879720.75644</v>
      </c>
      <c r="X26">
        <f>W26*(1+'Growth Rates'!W72)</f>
        <v>144155670449.38474</v>
      </c>
      <c r="Y26">
        <f>X26*(1+'Growth Rates'!X72)</f>
        <v>146452194849.81775</v>
      </c>
      <c r="Z26">
        <f>Y26*(1+'Growth Rates'!Y72)</f>
        <v>148824072128.06094</v>
      </c>
      <c r="AA26">
        <f>Z26*(1+'Growth Rates'!Z72)</f>
        <v>151300261456.18494</v>
      </c>
      <c r="AB26">
        <f>AA26*(1+'Growth Rates'!AA72)</f>
        <v>153889359848.23285</v>
      </c>
      <c r="AC26">
        <f>AB26*(1+'Growth Rates'!AB72)</f>
        <v>156558270482.79663</v>
      </c>
      <c r="AD26">
        <f>AC26*(1+'Growth Rates'!AC72)</f>
        <v>159269703564.17685</v>
      </c>
      <c r="AE26">
        <f>AD26*(1+'Growth Rates'!AD72)</f>
        <v>162014014773.54126</v>
      </c>
      <c r="AF26">
        <f>AE26*(1+'Growth Rates'!AE72)</f>
        <v>164778514547.65524</v>
      </c>
    </row>
    <row r="27" spans="2:32" x14ac:dyDescent="0.25">
      <c r="B27" s="1" t="s">
        <v>248</v>
      </c>
      <c r="C27">
        <v>249868588799.99994</v>
      </c>
      <c r="D27">
        <f>C27*(1+'Growth Rates'!C73)</f>
        <v>254058317836.55368</v>
      </c>
      <c r="E27">
        <f>D27*(1+'Growth Rates'!D73)</f>
        <v>258035502441.85257</v>
      </c>
      <c r="F27">
        <f>E27*(1+'Growth Rates'!E73)</f>
        <v>261844461127.14334</v>
      </c>
      <c r="G27">
        <f>F27*(1+'Growth Rates'!F73)</f>
        <v>265548308652.06039</v>
      </c>
      <c r="H27">
        <f>G27*(1+'Growth Rates'!G73)</f>
        <v>269285785939.16586</v>
      </c>
      <c r="I27">
        <f>H27*(1+'Growth Rates'!H73)</f>
        <v>273065823109.67703</v>
      </c>
      <c r="J27">
        <f>I27*(1+'Growth Rates'!I73)</f>
        <v>276906290732.17377</v>
      </c>
      <c r="K27">
        <f>J27*(1+'Growth Rates'!J73)</f>
        <v>280798270690.96002</v>
      </c>
      <c r="L27">
        <f>K27*(1+'Growth Rates'!K73)</f>
        <v>284732854857.21667</v>
      </c>
      <c r="M27">
        <f>L27*(1+'Growth Rates'!L73)</f>
        <v>288670350357.90887</v>
      </c>
      <c r="N27">
        <f>M27*(1+'Growth Rates'!M73)</f>
        <v>292616450106.23578</v>
      </c>
      <c r="O27">
        <f>N27*(1+'Growth Rates'!N73)</f>
        <v>296617337765.32458</v>
      </c>
      <c r="P27">
        <f>O27*(1+'Growth Rates'!O73)</f>
        <v>300715371231.05933</v>
      </c>
      <c r="Q27">
        <f>P27*(1+'Growth Rates'!P73)</f>
        <v>304940730269.16644</v>
      </c>
      <c r="R27">
        <f>Q27*(1+'Growth Rates'!Q73)</f>
        <v>309351932497.6842</v>
      </c>
      <c r="S27">
        <f>R27*(1+'Growth Rates'!R73)</f>
        <v>313961896284.08026</v>
      </c>
      <c r="T27">
        <f>S27*(1+'Growth Rates'!S73)</f>
        <v>318731415553.94995</v>
      </c>
      <c r="U27">
        <f>T27*(1+'Growth Rates'!T73)</f>
        <v>323636355809.86078</v>
      </c>
      <c r="V27">
        <f>U27*(1+'Growth Rates'!U73)</f>
        <v>328701695112.02435</v>
      </c>
      <c r="W27">
        <f>V27*(1+'Growth Rates'!V73)</f>
        <v>333872295807.9574</v>
      </c>
      <c r="X27">
        <f>W27*(1+'Growth Rates'!W73)</f>
        <v>339136863807.24677</v>
      </c>
      <c r="Y27">
        <f>X27*(1+'Growth Rates'!X73)</f>
        <v>344539607108.23358</v>
      </c>
      <c r="Z27">
        <f>Y27*(1+'Growth Rates'!Y73)</f>
        <v>350119623620.74042</v>
      </c>
      <c r="AA27">
        <f>Z27*(1+'Growth Rates'!Z73)</f>
        <v>355945041936.33698</v>
      </c>
      <c r="AB27">
        <f>AA27*(1+'Growth Rates'!AA73)</f>
        <v>362036087165.63867</v>
      </c>
      <c r="AC27">
        <f>AB27*(1+'Growth Rates'!AB73)</f>
        <v>368314896591.35309</v>
      </c>
      <c r="AD27">
        <f>AC27*(1+'Growth Rates'!AC73)</f>
        <v>374693743214.42346</v>
      </c>
      <c r="AE27">
        <f>AD27*(1+'Growth Rates'!AD73)</f>
        <v>381149938062.35144</v>
      </c>
      <c r="AF27">
        <f>AE27*(1+'Growth Rates'!AE73)</f>
        <v>387653628000.22351</v>
      </c>
    </row>
    <row r="28" spans="2:32" x14ac:dyDescent="0.25">
      <c r="B28" s="1" t="s">
        <v>257</v>
      </c>
      <c r="C28">
        <v>252920069200</v>
      </c>
      <c r="D28">
        <f>C28*(1+'Growth Rates'!C74)</f>
        <v>262176165271.06931</v>
      </c>
      <c r="E28">
        <f>D28*(1+'Growth Rates'!D74)</f>
        <v>263835860822.63559</v>
      </c>
      <c r="F28">
        <f>E28*(1+'Growth Rates'!E74)</f>
        <v>266880066420.21405</v>
      </c>
      <c r="G28">
        <f>F28*(1+'Growth Rates'!F74)</f>
        <v>271497692826.45425</v>
      </c>
      <c r="H28">
        <f>G28*(1+'Growth Rates'!G74)</f>
        <v>276513180256.93707</v>
      </c>
      <c r="I28">
        <f>H28*(1+'Growth Rates'!H74)</f>
        <v>281401755401.78925</v>
      </c>
      <c r="J28">
        <f>I28*(1+'Growth Rates'!I74)</f>
        <v>286052322330.42688</v>
      </c>
      <c r="K28">
        <f>J28*(1+'Growth Rates'!J74)</f>
        <v>290505818292.56238</v>
      </c>
      <c r="L28">
        <f>K28*(1+'Growth Rates'!K74)</f>
        <v>294870042441.93085</v>
      </c>
      <c r="M28">
        <f>L28*(1+'Growth Rates'!L74)</f>
        <v>299250219176.79449</v>
      </c>
      <c r="N28">
        <f>M28*(1+'Growth Rates'!M74)</f>
        <v>303680610454.89935</v>
      </c>
      <c r="O28">
        <f>N28*(1+'Growth Rates'!N74)</f>
        <v>308181283021.27905</v>
      </c>
      <c r="P28">
        <f>O28*(1+'Growth Rates'!O74)</f>
        <v>312762808358.72131</v>
      </c>
      <c r="Q28">
        <f>P28*(1+'Growth Rates'!P74)</f>
        <v>317427407023.53326</v>
      </c>
      <c r="R28">
        <f>Q28*(1+'Growth Rates'!Q74)</f>
        <v>322170937610.08679</v>
      </c>
      <c r="S28">
        <f>R28*(1+'Growth Rates'!R74)</f>
        <v>326984218186.16687</v>
      </c>
      <c r="T28">
        <f>S28*(1+'Growth Rates'!S74)</f>
        <v>331850587767.94708</v>
      </c>
      <c r="U28">
        <f>T28*(1+'Growth Rates'!T74)</f>
        <v>336757213447.19824</v>
      </c>
      <c r="V28">
        <f>U28*(1+'Growth Rates'!U74)</f>
        <v>341693455625.90851</v>
      </c>
      <c r="W28">
        <f>V28*(1+'Growth Rates'!V74)</f>
        <v>346655567966.74982</v>
      </c>
      <c r="X28">
        <f>W28*(1+'Growth Rates'!W74)</f>
        <v>351644040899.33606</v>
      </c>
      <c r="Y28">
        <f>X28*(1+'Growth Rates'!X74)</f>
        <v>356659106015.42926</v>
      </c>
      <c r="Z28">
        <f>Y28*(1+'Growth Rates'!Y74)</f>
        <v>361700232016.28113</v>
      </c>
      <c r="AA28">
        <f>Z28*(1+'Growth Rates'!Z74)</f>
        <v>366766547027.02252</v>
      </c>
      <c r="AB28">
        <f>AA28*(1+'Growth Rates'!AA74)</f>
        <v>371860298850.05035</v>
      </c>
      <c r="AC28">
        <f>AB28*(1+'Growth Rates'!AB74)</f>
        <v>376987808578.16541</v>
      </c>
      <c r="AD28">
        <f>AC28*(1+'Growth Rates'!AC74)</f>
        <v>382153898769.23737</v>
      </c>
      <c r="AE28">
        <f>AD28*(1+'Growth Rates'!AD74)</f>
        <v>387362220399.28046</v>
      </c>
      <c r="AF28">
        <f>AE28*(1+'Growth Rates'!AE74)</f>
        <v>392613822442.74664</v>
      </c>
    </row>
    <row r="29" spans="2:32" x14ac:dyDescent="0.25">
      <c r="B29" s="1" t="s">
        <v>57</v>
      </c>
      <c r="C29">
        <v>178253977137.72968</v>
      </c>
      <c r="D29">
        <f>C29*(1+'Growth Rates'!C75)</f>
        <v>184777524053.78049</v>
      </c>
      <c r="E29">
        <f>D29*(1+'Growth Rates'!D75)</f>
        <v>185947250654.91684</v>
      </c>
      <c r="F29">
        <f>E29*(1+'Growth Rates'!E75)</f>
        <v>188092757560.35818</v>
      </c>
      <c r="G29">
        <f>F29*(1+'Growth Rates'!F75)</f>
        <v>191347186022.48877</v>
      </c>
      <c r="H29">
        <f>G29*(1+'Growth Rates'!G75)</f>
        <v>194882020504.36963</v>
      </c>
      <c r="I29">
        <f>H29*(1+'Growth Rates'!H75)</f>
        <v>198327409258.46442</v>
      </c>
      <c r="J29">
        <f>I29*(1+'Growth Rates'!I75)</f>
        <v>201605053668.40378</v>
      </c>
      <c r="K29">
        <f>J29*(1+'Growth Rates'!J75)</f>
        <v>204743805646.16684</v>
      </c>
      <c r="L29">
        <f>K29*(1+'Growth Rates'!K75)</f>
        <v>207819640293.08167</v>
      </c>
      <c r="M29">
        <f>L29*(1+'Growth Rates'!L75)</f>
        <v>210906718064.43158</v>
      </c>
      <c r="N29">
        <f>M29*(1+'Growth Rates'!M75)</f>
        <v>214029186234.30231</v>
      </c>
      <c r="O29">
        <f>N29*(1+'Growth Rates'!N75)</f>
        <v>217201187520.27954</v>
      </c>
      <c r="P29">
        <f>O29*(1+'Growth Rates'!O75)</f>
        <v>220430172532.57828</v>
      </c>
      <c r="Q29">
        <f>P29*(1+'Growth Rates'!P75)</f>
        <v>223717706283.39566</v>
      </c>
      <c r="R29">
        <f>Q29*(1+'Growth Rates'!Q75)</f>
        <v>227060869976.97745</v>
      </c>
      <c r="S29">
        <f>R29*(1+'Growth Rates'!R75)</f>
        <v>230453192335.89468</v>
      </c>
      <c r="T29">
        <f>S29*(1+'Growth Rates'!S75)</f>
        <v>233882930968.01743</v>
      </c>
      <c r="U29">
        <f>T29*(1+'Growth Rates'!T75)</f>
        <v>237341041447.02814</v>
      </c>
      <c r="V29">
        <f>U29*(1+'Growth Rates'!U75)</f>
        <v>240820025156.20276</v>
      </c>
      <c r="W29">
        <f>V29*(1+'Growth Rates'!V75)</f>
        <v>244317241737.53986</v>
      </c>
      <c r="X29">
        <f>W29*(1+'Growth Rates'!W75)</f>
        <v>247833036837.90512</v>
      </c>
      <c r="Y29">
        <f>X29*(1+'Growth Rates'!X75)</f>
        <v>251367573679.42953</v>
      </c>
      <c r="Z29">
        <f>Y29*(1+'Growth Rates'!Y75)</f>
        <v>254920477811.34198</v>
      </c>
      <c r="AA29">
        <f>Z29*(1+'Growth Rates'!Z75)</f>
        <v>258491134750.32574</v>
      </c>
      <c r="AB29">
        <f>AA29*(1+'Growth Rates'!AA75)</f>
        <v>262081128711.18167</v>
      </c>
      <c r="AC29">
        <f>AB29*(1+'Growth Rates'!AB75)</f>
        <v>265694914697.95581</v>
      </c>
      <c r="AD29">
        <f>AC29*(1+'Growth Rates'!AC75)</f>
        <v>269335891571.49365</v>
      </c>
      <c r="AE29">
        <f>AD29*(1+'Growth Rates'!AD75)</f>
        <v>273006632480.68381</v>
      </c>
      <c r="AF29">
        <f>AE29*(1+'Growth Rates'!AE75)</f>
        <v>276707876725.76672</v>
      </c>
    </row>
    <row r="30" spans="2:32" x14ac:dyDescent="0.25">
      <c r="B30" s="1" t="s">
        <v>60</v>
      </c>
      <c r="C30">
        <v>50825260799.961174</v>
      </c>
      <c r="D30">
        <f>C30*(1+'Growth Rates'!C76)</f>
        <v>52685308910.376579</v>
      </c>
      <c r="E30">
        <f>D30*(1+'Growth Rates'!D76)</f>
        <v>53018831115.726707</v>
      </c>
      <c r="F30">
        <f>E30*(1+'Growth Rates'!E76)</f>
        <v>53630575940.54438</v>
      </c>
      <c r="G30">
        <f>F30*(1+'Growth Rates'!F76)</f>
        <v>54558505729.257034</v>
      </c>
      <c r="H30">
        <f>G30*(1+'Growth Rates'!G76)</f>
        <v>55566387221.222153</v>
      </c>
      <c r="I30">
        <f>H30*(1+'Growth Rates'!H76)</f>
        <v>56548765201.203033</v>
      </c>
      <c r="J30">
        <f>I30*(1+'Growth Rates'!I76)</f>
        <v>57483314514.602013</v>
      </c>
      <c r="K30">
        <f>J30*(1+'Growth Rates'!J76)</f>
        <v>58378261659.219948</v>
      </c>
      <c r="L30">
        <f>K30*(1+'Growth Rates'!K76)</f>
        <v>59255269289.665199</v>
      </c>
      <c r="M30">
        <f>L30*(1+'Growth Rates'!L76)</f>
        <v>60135482653.529678</v>
      </c>
      <c r="N30">
        <f>M30*(1+'Growth Rates'!M76)</f>
        <v>61025786823.016098</v>
      </c>
      <c r="O30">
        <f>N30*(1+'Growth Rates'!N76)</f>
        <v>61930214287.728645</v>
      </c>
      <c r="P30">
        <f>O30*(1+'Growth Rates'!O76)</f>
        <v>62850889427.798279</v>
      </c>
      <c r="Q30">
        <f>P30*(1+'Growth Rates'!P76)</f>
        <v>63788258472.556618</v>
      </c>
      <c r="R30">
        <f>Q30*(1+'Growth Rates'!Q76)</f>
        <v>64741489190.612167</v>
      </c>
      <c r="S30">
        <f>R30*(1+'Growth Rates'!R76)</f>
        <v>65708736437.366661</v>
      </c>
      <c r="T30">
        <f>S30*(1+'Growth Rates'!S76)</f>
        <v>66686652124.031265</v>
      </c>
      <c r="U30">
        <f>T30*(1+'Growth Rates'!T76)</f>
        <v>67672657428.333656</v>
      </c>
      <c r="V30">
        <f>U30*(1+'Growth Rates'!U76)</f>
        <v>68664614282.126572</v>
      </c>
      <c r="W30">
        <f>V30*(1+'Growth Rates'!V76)</f>
        <v>69661769844.513092</v>
      </c>
      <c r="X30">
        <f>W30*(1+'Growth Rates'!W76)</f>
        <v>70664222669.210648</v>
      </c>
      <c r="Y30">
        <f>X30*(1+'Growth Rates'!X76)</f>
        <v>71672019295.47467</v>
      </c>
      <c r="Z30">
        <f>Y30*(1+'Growth Rates'!Y76)</f>
        <v>72685052956.777969</v>
      </c>
      <c r="AA30">
        <f>Z30*(1+'Growth Rates'!Z76)</f>
        <v>73703148446.511795</v>
      </c>
      <c r="AB30">
        <f>AA30*(1+'Growth Rates'!AA76)</f>
        <v>74726757469.21431</v>
      </c>
      <c r="AC30">
        <f>AB30*(1+'Growth Rates'!AB76)</f>
        <v>75757150272.798859</v>
      </c>
      <c r="AD30">
        <f>AC30*(1+'Growth Rates'!AC76)</f>
        <v>76795295968.820023</v>
      </c>
      <c r="AE30">
        <f>AD30*(1+'Growth Rates'!AD76)</f>
        <v>77841928234.951874</v>
      </c>
      <c r="AF30">
        <f>AE30*(1+'Growth Rates'!AE76)</f>
        <v>78897257866.645554</v>
      </c>
    </row>
    <row r="31" spans="2:32" x14ac:dyDescent="0.25">
      <c r="B31" s="1" t="s">
        <v>63</v>
      </c>
      <c r="C31">
        <v>67086531240.891289</v>
      </c>
      <c r="D31">
        <f>C31*(1+'Growth Rates'!C77)</f>
        <v>69541691798.946686</v>
      </c>
      <c r="E31">
        <f>D31*(1+'Growth Rates'!D77)</f>
        <v>69981922650.625259</v>
      </c>
      <c r="F31">
        <f>E31*(1+'Growth Rates'!E77)</f>
        <v>70789391961.271973</v>
      </c>
      <c r="G31">
        <f>F31*(1+'Growth Rates'!F77)</f>
        <v>72014207924.437134</v>
      </c>
      <c r="H31">
        <f>G31*(1+'Growth Rates'!G77)</f>
        <v>73344555710.825378</v>
      </c>
      <c r="I31">
        <f>H31*(1+'Growth Rates'!H77)</f>
        <v>74641240272.931976</v>
      </c>
      <c r="J31">
        <f>I31*(1+'Growth Rates'!I77)</f>
        <v>75874793642.313644</v>
      </c>
      <c r="K31">
        <f>J31*(1+'Growth Rates'!J77)</f>
        <v>77056074340.757278</v>
      </c>
      <c r="L31">
        <f>K31*(1+'Growth Rates'!K77)</f>
        <v>78213675873.387497</v>
      </c>
      <c r="M31">
        <f>L31*(1+'Growth Rates'!L77)</f>
        <v>79375508796.704041</v>
      </c>
      <c r="N31">
        <f>M31*(1+'Growth Rates'!M77)</f>
        <v>80550661024.94783</v>
      </c>
      <c r="O31">
        <f>N31*(1+'Growth Rates'!N77)</f>
        <v>81744455221.21106</v>
      </c>
      <c r="P31">
        <f>O31*(1+'Growth Rates'!O77)</f>
        <v>82959695449.688965</v>
      </c>
      <c r="Q31">
        <f>P31*(1+'Growth Rates'!P77)</f>
        <v>84196970708.401917</v>
      </c>
      <c r="R31">
        <f>Q31*(1+'Growth Rates'!Q77)</f>
        <v>85455182497.974472</v>
      </c>
      <c r="S31">
        <f>R31*(1+'Growth Rates'!R77)</f>
        <v>86731895329.65976</v>
      </c>
      <c r="T31">
        <f>S31*(1+'Growth Rates'!S77)</f>
        <v>88022689911.562485</v>
      </c>
      <c r="U31">
        <f>T31*(1+'Growth Rates'!T77)</f>
        <v>89324162341.012711</v>
      </c>
      <c r="V31">
        <f>U31*(1+'Growth Rates'!U77)</f>
        <v>90633490486.391266</v>
      </c>
      <c r="W31">
        <f>V31*(1+'Growth Rates'!V77)</f>
        <v>91949680639.381546</v>
      </c>
      <c r="X31">
        <f>W31*(1+'Growth Rates'!W77)</f>
        <v>93272862885.435928</v>
      </c>
      <c r="Y31">
        <f>X31*(1+'Growth Rates'!X77)</f>
        <v>94603098653.795792</v>
      </c>
      <c r="Z31">
        <f>Y31*(1+'Growth Rates'!Y77)</f>
        <v>95940247018.554413</v>
      </c>
      <c r="AA31">
        <f>Z31*(1+'Growth Rates'!Z77)</f>
        <v>97284076716.685379</v>
      </c>
      <c r="AB31">
        <f>AA31*(1+'Growth Rates'!AA77)</f>
        <v>98635183973.17865</v>
      </c>
      <c r="AC31">
        <f>AB31*(1+'Growth Rates'!AB77)</f>
        <v>99995245444.975708</v>
      </c>
      <c r="AD31">
        <f>AC31*(1+'Growth Rates'!AC77)</f>
        <v>101365540305.69138</v>
      </c>
      <c r="AE31">
        <f>AD31*(1+'Growth Rates'!AD77)</f>
        <v>102747036969.24873</v>
      </c>
      <c r="AF31">
        <f>AE31*(1+'Growth Rates'!AE77)</f>
        <v>104140013673.97646</v>
      </c>
    </row>
    <row r="32" spans="2:32" x14ac:dyDescent="0.25">
      <c r="B32" s="1" t="s">
        <v>66</v>
      </c>
      <c r="C32">
        <v>187767590000</v>
      </c>
      <c r="D32">
        <f>C32*(1+'Growth Rates'!C78)</f>
        <v>194639305864.89963</v>
      </c>
      <c r="E32">
        <f>D32*(1+'Growth Rates'!D78)</f>
        <v>195871462074.71344</v>
      </c>
      <c r="F32">
        <f>E32*(1+'Growth Rates'!E78)</f>
        <v>198131477068.10574</v>
      </c>
      <c r="G32">
        <f>F32*(1+'Growth Rates'!F78)</f>
        <v>201559597994.06699</v>
      </c>
      <c r="H32">
        <f>G32*(1+'Growth Rates'!G78)</f>
        <v>205283090520.68161</v>
      </c>
      <c r="I32">
        <f>H32*(1+'Growth Rates'!H78)</f>
        <v>208912363501.61276</v>
      </c>
      <c r="J32">
        <f>I32*(1+'Growth Rates'!I78)</f>
        <v>212364939436.31836</v>
      </c>
      <c r="K32">
        <f>J32*(1+'Growth Rates'!J78)</f>
        <v>215671210095.3844</v>
      </c>
      <c r="L32">
        <f>K32*(1+'Growth Rates'!K78)</f>
        <v>218911205455.73169</v>
      </c>
      <c r="M32">
        <f>L32*(1+'Growth Rates'!L78)</f>
        <v>222163043998.56024</v>
      </c>
      <c r="N32">
        <f>M32*(1+'Growth Rates'!M78)</f>
        <v>225452161764.80972</v>
      </c>
      <c r="O32">
        <f>N32*(1+'Growth Rates'!N78)</f>
        <v>228793456284.62091</v>
      </c>
      <c r="P32">
        <f>O32*(1+'Growth Rates'!O78)</f>
        <v>232194775815.55621</v>
      </c>
      <c r="Q32">
        <f>P32*(1+'Growth Rates'!P78)</f>
        <v>235657768896.25302</v>
      </c>
      <c r="R32">
        <f>Q32*(1+'Growth Rates'!Q78)</f>
        <v>239179360951.58383</v>
      </c>
      <c r="S32">
        <f>R32*(1+'Growth Rates'!R78)</f>
        <v>242752735324.8515</v>
      </c>
      <c r="T32">
        <f>S32*(1+'Growth Rates'!S78)</f>
        <v>246365522919.4082</v>
      </c>
      <c r="U32">
        <f>T32*(1+'Growth Rates'!T78)</f>
        <v>250008196597.85233</v>
      </c>
      <c r="V32">
        <f>U32*(1+'Growth Rates'!U78)</f>
        <v>253672857533.95163</v>
      </c>
      <c r="W32">
        <f>V32*(1+'Growth Rates'!V78)</f>
        <v>257356724450.86383</v>
      </c>
      <c r="X32">
        <f>W32*(1+'Growth Rates'!W78)</f>
        <v>261060161443.01196</v>
      </c>
      <c r="Y32">
        <f>X32*(1+'Growth Rates'!X78)</f>
        <v>264783340443.8735</v>
      </c>
      <c r="Z32">
        <f>Y32*(1+'Growth Rates'!Y78)</f>
        <v>268525867017.82358</v>
      </c>
      <c r="AA32">
        <f>Z32*(1+'Growth Rates'!Z78)</f>
        <v>272287093885.88794</v>
      </c>
      <c r="AB32">
        <f>AA32*(1+'Growth Rates'!AA78)</f>
        <v>276068689814.172</v>
      </c>
      <c r="AC32">
        <f>AB32*(1+'Growth Rates'!AB78)</f>
        <v>279875347575.23877</v>
      </c>
      <c r="AD32">
        <f>AC32*(1+'Growth Rates'!AC78)</f>
        <v>283710647430.91437</v>
      </c>
      <c r="AE32">
        <f>AD32*(1+'Growth Rates'!AD78)</f>
        <v>287577299861.90326</v>
      </c>
      <c r="AF32">
        <f>AE32*(1+'Growth Rates'!AE78)</f>
        <v>291476083625.72137</v>
      </c>
    </row>
    <row r="33" spans="2:32" x14ac:dyDescent="0.25">
      <c r="B33" s="1" t="s">
        <v>272</v>
      </c>
      <c r="C33">
        <v>241587474600.00003</v>
      </c>
      <c r="D33">
        <f>C33*(1+'Growth Rates'!C79)</f>
        <v>250428832589.2561</v>
      </c>
      <c r="E33">
        <f>D33*(1+'Growth Rates'!D79)</f>
        <v>252014162129.04318</v>
      </c>
      <c r="F33">
        <f>E33*(1+'Growth Rates'!E79)</f>
        <v>254921965945.51535</v>
      </c>
      <c r="G33">
        <f>F33*(1+'Growth Rates'!F79)</f>
        <v>259332690273.00119</v>
      </c>
      <c r="H33">
        <f>G33*(1+'Growth Rates'!G79)</f>
        <v>264123448657.8577</v>
      </c>
      <c r="I33">
        <f>H33*(1+'Growth Rates'!H79)</f>
        <v>268792981318.40454</v>
      </c>
      <c r="J33">
        <f>I33*(1+'Growth Rates'!I79)</f>
        <v>273235170201.64185</v>
      </c>
      <c r="K33">
        <f>J33*(1+'Growth Rates'!J79)</f>
        <v>277489118281.11523</v>
      </c>
      <c r="L33">
        <f>K33*(1+'Growth Rates'!K79)</f>
        <v>281657794551.72198</v>
      </c>
      <c r="M33">
        <f>L33*(1+'Growth Rates'!L79)</f>
        <v>285841708620.00659</v>
      </c>
      <c r="N33">
        <f>M33*(1+'Growth Rates'!M79)</f>
        <v>290073587267.48889</v>
      </c>
      <c r="O33">
        <f>N33*(1+'Growth Rates'!N79)</f>
        <v>294372598108.15637</v>
      </c>
      <c r="P33">
        <f>O33*(1+'Growth Rates'!O79)</f>
        <v>298748838948.15607</v>
      </c>
      <c r="Q33">
        <f>P33*(1+'Growth Rates'!P79)</f>
        <v>303204430847.28418</v>
      </c>
      <c r="R33">
        <f>Q33*(1+'Growth Rates'!Q79)</f>
        <v>307735417963.95746</v>
      </c>
      <c r="S33">
        <f>R33*(1+'Growth Rates'!R79)</f>
        <v>312333029780.98132</v>
      </c>
      <c r="T33">
        <f>S33*(1+'Growth Rates'!S79)</f>
        <v>316981351843.56494</v>
      </c>
      <c r="U33">
        <f>T33*(1+'Growth Rates'!T79)</f>
        <v>321668126247.85486</v>
      </c>
      <c r="V33">
        <f>U33*(1+'Growth Rates'!U79)</f>
        <v>326383190124.5202</v>
      </c>
      <c r="W33">
        <f>V33*(1+'Growth Rates'!V79)</f>
        <v>331122964998.44446</v>
      </c>
      <c r="X33">
        <f>W33*(1+'Growth Rates'!W79)</f>
        <v>335887919324.552</v>
      </c>
      <c r="Y33">
        <f>X33*(1+'Growth Rates'!X79)</f>
        <v>340678274317.66821</v>
      </c>
      <c r="Z33">
        <f>Y33*(1+'Growth Rates'!Y79)</f>
        <v>345493522484.95837</v>
      </c>
      <c r="AA33">
        <f>Z33*(1+'Growth Rates'!Z79)</f>
        <v>350332831017.66803</v>
      </c>
      <c r="AB33">
        <f>AA33*(1+'Growth Rates'!AA79)</f>
        <v>355198347000.86719</v>
      </c>
      <c r="AC33">
        <f>AB33*(1+'Growth Rates'!AB79)</f>
        <v>360096108298.02509</v>
      </c>
      <c r="AD33">
        <f>AC33*(1+'Growth Rates'!AC79)</f>
        <v>365030721382.56439</v>
      </c>
      <c r="AE33">
        <f>AD33*(1+'Growth Rates'!AD79)</f>
        <v>370005673641.14404</v>
      </c>
      <c r="AF33">
        <f>AE33*(1+'Growth Rates'!AE79)</f>
        <v>375021967046.79675</v>
      </c>
    </row>
    <row r="34" spans="2:32" x14ac:dyDescent="0.25">
      <c r="B34" s="1" t="s">
        <v>285</v>
      </c>
      <c r="C34">
        <v>124678100199.99994</v>
      </c>
      <c r="D34">
        <f>C34*(1+'Growth Rates'!C80)</f>
        <v>129240934921.10323</v>
      </c>
      <c r="E34">
        <f>D34*(1+'Growth Rates'!D80)</f>
        <v>130059089403.40349</v>
      </c>
      <c r="F34">
        <f>E34*(1+'Growth Rates'!E80)</f>
        <v>131559744419.53098</v>
      </c>
      <c r="G34">
        <f>F34*(1+'Growth Rates'!F80)</f>
        <v>133836024390.44987</v>
      </c>
      <c r="H34">
        <f>G34*(1+'Growth Rates'!G80)</f>
        <v>136308431765.58426</v>
      </c>
      <c r="I34">
        <f>H34*(1+'Growth Rates'!H80)</f>
        <v>138718277151.41302</v>
      </c>
      <c r="J34">
        <f>I34*(1+'Growth Rates'!I80)</f>
        <v>141010795302.89664</v>
      </c>
      <c r="K34">
        <f>J34*(1+'Growth Rates'!J80)</f>
        <v>143206166423.75598</v>
      </c>
      <c r="L34">
        <f>K34*(1+'Growth Rates'!K80)</f>
        <v>145357530597.86566</v>
      </c>
      <c r="M34">
        <f>L34*(1+'Growth Rates'!L80)</f>
        <v>147516758671.66156</v>
      </c>
      <c r="N34">
        <f>M34*(1+'Growth Rates'!M80)</f>
        <v>149700740233.28278</v>
      </c>
      <c r="O34">
        <f>N34*(1+'Growth Rates'!N80)</f>
        <v>151919367276.10062</v>
      </c>
      <c r="P34">
        <f>O34*(1+'Growth Rates'!O80)</f>
        <v>154177851060.70993</v>
      </c>
      <c r="Q34">
        <f>P34*(1+'Growth Rates'!P80)</f>
        <v>156477286220.45728</v>
      </c>
      <c r="R34">
        <f>Q34*(1+'Growth Rates'!Q80)</f>
        <v>158815631230.57355</v>
      </c>
      <c r="S34">
        <f>R34*(1+'Growth Rates'!R80)</f>
        <v>161188359815.74832</v>
      </c>
      <c r="T34">
        <f>S34*(1+'Growth Rates'!S80)</f>
        <v>163587258868.11118</v>
      </c>
      <c r="U34">
        <f>T34*(1+'Growth Rates'!T80)</f>
        <v>166006002347.09473</v>
      </c>
      <c r="V34">
        <f>U34*(1+'Growth Rates'!U80)</f>
        <v>168439345414.39413</v>
      </c>
      <c r="W34">
        <f>V34*(1+'Growth Rates'!V80)</f>
        <v>170885441295.95837</v>
      </c>
      <c r="X34">
        <f>W34*(1+'Growth Rates'!W80)</f>
        <v>173344531751.29962</v>
      </c>
      <c r="Y34">
        <f>X34*(1+'Growth Rates'!X80)</f>
        <v>175816730944.63193</v>
      </c>
      <c r="Z34">
        <f>Y34*(1+'Growth Rates'!Y80)</f>
        <v>178301776969.81717</v>
      </c>
      <c r="AA34">
        <f>Z34*(1+'Growth Rates'!Z80)</f>
        <v>180799240032.16705</v>
      </c>
      <c r="AB34">
        <f>AA34*(1+'Growth Rates'!AA80)</f>
        <v>183310228196.11221</v>
      </c>
      <c r="AC34">
        <f>AB34*(1+'Growth Rates'!AB80)</f>
        <v>185837857473.14233</v>
      </c>
      <c r="AD34">
        <f>AC34*(1+'Growth Rates'!AC80)</f>
        <v>188384505165.12671</v>
      </c>
      <c r="AE34">
        <f>AD34*(1+'Growth Rates'!AD80)</f>
        <v>190951971037.32227</v>
      </c>
      <c r="AF34">
        <f>AE34*(1+'Growth Rates'!AE80)</f>
        <v>193540772186.46335</v>
      </c>
    </row>
    <row r="35" spans="2:32" x14ac:dyDescent="0.25">
      <c r="B35" s="1" t="s">
        <v>476</v>
      </c>
      <c r="C35">
        <v>692275664800</v>
      </c>
      <c r="D35">
        <f>C35*(1+'Growth Rates'!C81)</f>
        <v>717610823379.23132</v>
      </c>
      <c r="E35">
        <f>D35*(1+'Growth Rates'!D81)</f>
        <v>722153629511.46265</v>
      </c>
      <c r="F35">
        <f>E35*(1+'Growth Rates'!E81)</f>
        <v>730486022668.3894</v>
      </c>
      <c r="G35">
        <f>F35*(1+'Growth Rates'!F81)</f>
        <v>743125076580.91284</v>
      </c>
      <c r="H35">
        <f>G35*(1+'Growth Rates'!G81)</f>
        <v>756853128713.01917</v>
      </c>
      <c r="I35">
        <f>H35*(1+'Growth Rates'!H81)</f>
        <v>770233805141.86816</v>
      </c>
      <c r="J35">
        <f>I35*(1+'Growth Rates'!I81)</f>
        <v>782963021618.84802</v>
      </c>
      <c r="K35">
        <f>J35*(1+'Growth Rates'!J81)</f>
        <v>795152828808.22339</v>
      </c>
      <c r="L35">
        <f>K35*(1+'Growth Rates'!K81)</f>
        <v>807098287244.54529</v>
      </c>
      <c r="M35">
        <f>L35*(1+'Growth Rates'!L81)</f>
        <v>819087410016.2594</v>
      </c>
      <c r="N35">
        <f>M35*(1+'Growth Rates'!M81)</f>
        <v>831213976631.06152</v>
      </c>
      <c r="O35">
        <f>N35*(1+'Growth Rates'!N81)</f>
        <v>843532912422.88208</v>
      </c>
      <c r="P35">
        <f>O35*(1+'Growth Rates'!O81)</f>
        <v>856073152937.63464</v>
      </c>
      <c r="Q35">
        <f>P35*(1+'Growth Rates'!P81)</f>
        <v>868840776131.48389</v>
      </c>
      <c r="R35">
        <f>Q35*(1+'Growth Rates'!Q81)</f>
        <v>881824446429.74219</v>
      </c>
      <c r="S35">
        <f>R35*(1+'Growth Rates'!R81)</f>
        <v>894999031670.10852</v>
      </c>
      <c r="T35">
        <f>S35*(1+'Growth Rates'!S81)</f>
        <v>908318928537.30969</v>
      </c>
      <c r="U35">
        <f>T35*(1+'Growth Rates'!T81)</f>
        <v>921749011665.04419</v>
      </c>
      <c r="V35">
        <f>U35*(1+'Growth Rates'!U81)</f>
        <v>935260159067.02527</v>
      </c>
      <c r="W35">
        <f>V35*(1+'Growth Rates'!V81)</f>
        <v>948842116522.72949</v>
      </c>
      <c r="X35">
        <f>W35*(1+'Growth Rates'!W81)</f>
        <v>962496226402.84387</v>
      </c>
      <c r="Y35">
        <f>X35*(1+'Growth Rates'!X81)</f>
        <v>976223122604.63696</v>
      </c>
      <c r="Z35">
        <f>Y35*(1+'Growth Rates'!Y81)</f>
        <v>990021350893.19812</v>
      </c>
      <c r="AA35">
        <f>Z35*(1+'Growth Rates'!Z81)</f>
        <v>1003888524831.751</v>
      </c>
      <c r="AB35">
        <f>AA35*(1+'Growth Rates'!AA81)</f>
        <v>1017830796952.6096</v>
      </c>
      <c r="AC35">
        <f>AB35*(1+'Growth Rates'!AB81)</f>
        <v>1031865468922.4025</v>
      </c>
      <c r="AD35">
        <f>AC35*(1+'Growth Rates'!AC81)</f>
        <v>1046005740719.549</v>
      </c>
      <c r="AE35">
        <f>AD35*(1+'Growth Rates'!AD81)</f>
        <v>1060261605548.0499</v>
      </c>
      <c r="AF35">
        <f>AE35*(1+'Growth Rates'!AE81)</f>
        <v>1074635934589.6521</v>
      </c>
    </row>
    <row r="36" spans="2:32" x14ac:dyDescent="0.25">
      <c r="B36" s="1" t="s">
        <v>310</v>
      </c>
      <c r="C36">
        <v>1487803441800.0002</v>
      </c>
      <c r="D36">
        <f>C36*(1+'Growth Rates'!C82)</f>
        <v>1542252468465.7275</v>
      </c>
      <c r="E36">
        <f>D36*(1+'Growth Rates'!D82)</f>
        <v>1552015634994.0737</v>
      </c>
      <c r="F36">
        <f>E36*(1+'Growth Rates'!E82)</f>
        <v>1569923188079.719</v>
      </c>
      <c r="G36">
        <f>F36*(1+'Growth Rates'!F82)</f>
        <v>1597086396131.5012</v>
      </c>
      <c r="H36">
        <f>G36*(1+'Growth Rates'!G82)</f>
        <v>1626590023443.4021</v>
      </c>
      <c r="I36">
        <f>H36*(1+'Growth Rates'!H82)</f>
        <v>1655347088665.6863</v>
      </c>
      <c r="J36">
        <f>I36*(1+'Growth Rates'!I82)</f>
        <v>1682704069488.2598</v>
      </c>
      <c r="K36">
        <f>J36*(1+'Growth Rates'!J82)</f>
        <v>1708901779466.2214</v>
      </c>
      <c r="L36">
        <f>K36*(1+'Growth Rates'!K82)</f>
        <v>1734574347605.0613</v>
      </c>
      <c r="M36">
        <f>L36*(1+'Growth Rates'!L82)</f>
        <v>1760340756899.6482</v>
      </c>
      <c r="N36">
        <f>M36*(1+'Growth Rates'!M82)</f>
        <v>1786402553470.1401</v>
      </c>
      <c r="O36">
        <f>N36*(1+'Growth Rates'!N82)</f>
        <v>1812877780034.2271</v>
      </c>
      <c r="P36">
        <f>O36*(1+'Growth Rates'!O82)</f>
        <v>1839828623386.8372</v>
      </c>
      <c r="Q36">
        <f>P36*(1+'Growth Rates'!P82)</f>
        <v>1867268145960.4097</v>
      </c>
      <c r="R36">
        <f>Q36*(1+'Growth Rates'!Q82)</f>
        <v>1895171985917.7566</v>
      </c>
      <c r="S36">
        <f>R36*(1+'Growth Rates'!R82)</f>
        <v>1923486130501.4282</v>
      </c>
      <c r="T36">
        <f>S36*(1+'Growth Rates'!S82)</f>
        <v>1952112571399.3157</v>
      </c>
      <c r="U36">
        <f>T36*(1+'Growth Rates'!T82)</f>
        <v>1980975818971.186</v>
      </c>
      <c r="V36">
        <f>U36*(1+'Growth Rates'!U82)</f>
        <v>2010013285733.9995</v>
      </c>
      <c r="W36">
        <f>V36*(1+'Growth Rates'!V82)</f>
        <v>2039202933841.6157</v>
      </c>
      <c r="X36">
        <f>W36*(1+'Growth Rates'!W82)</f>
        <v>2068547648248.4387</v>
      </c>
      <c r="Y36">
        <f>X36*(1+'Growth Rates'!X82)</f>
        <v>2098048791294.0481</v>
      </c>
      <c r="Z36">
        <f>Y36*(1+'Growth Rates'!Y82)</f>
        <v>2127703237611.1729</v>
      </c>
      <c r="AA36">
        <f>Z36*(1+'Growth Rates'!Z82)</f>
        <v>2157505858391.9836</v>
      </c>
      <c r="AB36">
        <f>AA36*(1+'Growth Rates'!AA82)</f>
        <v>2187469876344.1653</v>
      </c>
      <c r="AC36">
        <f>AB36*(1+'Growth Rates'!AB82)</f>
        <v>2217632475324.478</v>
      </c>
      <c r="AD36">
        <f>AC36*(1+'Growth Rates'!AC82)</f>
        <v>2248022024051.2271</v>
      </c>
      <c r="AE36">
        <f>AD36*(1+'Growth Rates'!AD82)</f>
        <v>2278659999407.1958</v>
      </c>
      <c r="AF36">
        <f>AE36*(1+'Growth Rates'!AE82)</f>
        <v>2309552571989.3042</v>
      </c>
    </row>
    <row r="37" spans="2:32" x14ac:dyDescent="0.25">
      <c r="B37" s="1" t="s">
        <v>326</v>
      </c>
      <c r="C37">
        <v>298351627399.99994</v>
      </c>
      <c r="D37">
        <f>C37*(1+'Growth Rates'!C83)</f>
        <v>309270378667.58136</v>
      </c>
      <c r="E37">
        <f>D37*(1+'Growth Rates'!D83)</f>
        <v>311228202221.73663</v>
      </c>
      <c r="F37">
        <f>E37*(1+'Growth Rates'!E83)</f>
        <v>314819232767.67377</v>
      </c>
      <c r="G37">
        <f>F37*(1+'Growth Rates'!F83)</f>
        <v>320266314754.42413</v>
      </c>
      <c r="H37">
        <f>G37*(1+'Growth Rates'!G83)</f>
        <v>326182724795.83337</v>
      </c>
      <c r="I37">
        <f>H37*(1+'Growth Rates'!H83)</f>
        <v>331949425535.50659</v>
      </c>
      <c r="J37">
        <f>I37*(1+'Growth Rates'!I83)</f>
        <v>337435365088.98059</v>
      </c>
      <c r="K37">
        <f>J37*(1+'Growth Rates'!J83)</f>
        <v>342688834187.44019</v>
      </c>
      <c r="L37">
        <f>K37*(1+'Growth Rates'!K83)</f>
        <v>347836995744.6507</v>
      </c>
      <c r="M37">
        <f>L37*(1+'Growth Rates'!L83)</f>
        <v>353003975420.40271</v>
      </c>
      <c r="N37">
        <f>M37*(1+'Growth Rates'!M83)</f>
        <v>358230189583.72443</v>
      </c>
      <c r="O37">
        <f>N37*(1+'Growth Rates'!N83)</f>
        <v>363539309531.46606</v>
      </c>
      <c r="P37">
        <f>O37*(1+'Growth Rates'!O83)</f>
        <v>368943805682.06348</v>
      </c>
      <c r="Q37">
        <f>P37*(1+'Growth Rates'!P83)</f>
        <v>374446297466.19318</v>
      </c>
      <c r="R37">
        <f>Q37*(1+'Growth Rates'!Q83)</f>
        <v>380041899565.29266</v>
      </c>
      <c r="S37">
        <f>R37*(1+'Growth Rates'!R83)</f>
        <v>385719780713.86505</v>
      </c>
      <c r="T37">
        <f>S37*(1+'Growth Rates'!S83)</f>
        <v>391460287146.77246</v>
      </c>
      <c r="U37">
        <f>T37*(1+'Growth Rates'!T83)</f>
        <v>397248280804.52216</v>
      </c>
      <c r="V37">
        <f>U37*(1+'Growth Rates'!U83)</f>
        <v>403071210918.04407</v>
      </c>
      <c r="W37">
        <f>V37*(1+'Growth Rates'!V83)</f>
        <v>408924658202.45441</v>
      </c>
      <c r="X37">
        <f>W37*(1+'Growth Rates'!W83)</f>
        <v>414809201182.31989</v>
      </c>
      <c r="Y37">
        <f>X37*(1+'Growth Rates'!X83)</f>
        <v>420725113049.79688</v>
      </c>
      <c r="Z37">
        <f>Y37*(1+'Growth Rates'!Y83)</f>
        <v>426671767069.93823</v>
      </c>
      <c r="AA37">
        <f>Z37*(1+'Growth Rates'!Z83)</f>
        <v>432648134754.62549</v>
      </c>
      <c r="AB37">
        <f>AA37*(1+'Growth Rates'!AA83)</f>
        <v>438656867674.78894</v>
      </c>
      <c r="AC37">
        <f>AB37*(1+'Growth Rates'!AB83)</f>
        <v>444705422369.28711</v>
      </c>
      <c r="AD37">
        <f>AC37*(1+'Growth Rates'!AC83)</f>
        <v>450799487663.02496</v>
      </c>
      <c r="AE37">
        <f>AD37*(1+'Growth Rates'!AD83)</f>
        <v>456943370349.99829</v>
      </c>
      <c r="AF37">
        <f>AE37*(1+'Growth Rates'!AE83)</f>
        <v>463138307829.97467</v>
      </c>
    </row>
    <row r="38" spans="2:32" x14ac:dyDescent="0.25">
      <c r="B38" s="1" t="s">
        <v>335</v>
      </c>
      <c r="C38">
        <v>31068779400</v>
      </c>
      <c r="D38">
        <f>C38*(1+'Growth Rates'!C84)</f>
        <v>32205801099.570446</v>
      </c>
      <c r="E38">
        <f>D38*(1+'Growth Rates'!D84)</f>
        <v>32409678613.6241</v>
      </c>
      <c r="F38">
        <f>E38*(1+'Growth Rates'!E84)</f>
        <v>32783629769.254303</v>
      </c>
      <c r="G38">
        <f>F38*(1+'Growth Rates'!F84)</f>
        <v>33350860422.878887</v>
      </c>
      <c r="H38">
        <f>G38*(1+'Growth Rates'!G84)</f>
        <v>33966964447.577389</v>
      </c>
      <c r="I38">
        <f>H38*(1+'Growth Rates'!H84)</f>
        <v>34567478527.91964</v>
      </c>
      <c r="J38">
        <f>I38*(1+'Growth Rates'!I84)</f>
        <v>35138755605.487267</v>
      </c>
      <c r="K38">
        <f>J38*(1+'Growth Rates'!J84)</f>
        <v>35685824424.67601</v>
      </c>
      <c r="L38">
        <f>K38*(1+'Growth Rates'!K84)</f>
        <v>36221927066.818108</v>
      </c>
      <c r="M38">
        <f>L38*(1+'Growth Rates'!L84)</f>
        <v>36759989329.488449</v>
      </c>
      <c r="N38">
        <f>M38*(1+'Growth Rates'!M84)</f>
        <v>37304219962.156349</v>
      </c>
      <c r="O38">
        <f>N38*(1+'Growth Rates'!N84)</f>
        <v>37857083969.978165</v>
      </c>
      <c r="P38">
        <f>O38*(1+'Growth Rates'!O84)</f>
        <v>38419879957.163918</v>
      </c>
      <c r="Q38">
        <f>P38*(1+'Growth Rates'!P84)</f>
        <v>38992880697.536072</v>
      </c>
      <c r="R38">
        <f>Q38*(1+'Growth Rates'!Q84)</f>
        <v>39575577459.548439</v>
      </c>
      <c r="S38">
        <f>R38*(1+'Growth Rates'!R84)</f>
        <v>40166842331.812424</v>
      </c>
      <c r="T38">
        <f>S38*(1+'Growth Rates'!S84)</f>
        <v>40764628673.930031</v>
      </c>
      <c r="U38">
        <f>T38*(1+'Growth Rates'!T84)</f>
        <v>41367360087.491692</v>
      </c>
      <c r="V38">
        <f>U38*(1+'Growth Rates'!U84)</f>
        <v>41973729600.992226</v>
      </c>
      <c r="W38">
        <f>V38*(1+'Growth Rates'!V84)</f>
        <v>42583277013.197411</v>
      </c>
      <c r="X38">
        <f>W38*(1+'Growth Rates'!W84)</f>
        <v>43196062568.632454</v>
      </c>
      <c r="Y38">
        <f>X38*(1+'Growth Rates'!X84)</f>
        <v>43812114716.100929</v>
      </c>
      <c r="Z38">
        <f>Y38*(1+'Growth Rates'!Y84)</f>
        <v>44431368190.700531</v>
      </c>
      <c r="AA38">
        <f>Z38*(1+'Growth Rates'!Z84)</f>
        <v>45053715891.053101</v>
      </c>
      <c r="AB38">
        <f>AA38*(1+'Growth Rates'!AA84)</f>
        <v>45679433937.899178</v>
      </c>
      <c r="AC38">
        <f>AB38*(1+'Growth Rates'!AB84)</f>
        <v>46309298816.230316</v>
      </c>
      <c r="AD38">
        <f>AC38*(1+'Growth Rates'!AC84)</f>
        <v>46943902930.544388</v>
      </c>
      <c r="AE38">
        <f>AD38*(1+'Growth Rates'!AD84)</f>
        <v>47583694767.862366</v>
      </c>
      <c r="AF38">
        <f>AE38*(1+'Growth Rates'!AE84)</f>
        <v>48228803184.529839</v>
      </c>
    </row>
    <row r="39" spans="2:32" x14ac:dyDescent="0.25">
      <c r="B39" s="1" t="s">
        <v>340</v>
      </c>
      <c r="C39">
        <v>35770852399.999985</v>
      </c>
      <c r="D39">
        <f>C39*(1+'Growth Rates'!C85)</f>
        <v>37079955498.879097</v>
      </c>
      <c r="E39">
        <f>D39*(1+'Growth Rates'!D85)</f>
        <v>37314688649.126129</v>
      </c>
      <c r="F39">
        <f>E39*(1+'Growth Rates'!E85)</f>
        <v>37745235064.2472</v>
      </c>
      <c r="G39">
        <f>F39*(1+'Growth Rates'!F85)</f>
        <v>38398312667.532784</v>
      </c>
      <c r="H39">
        <f>G39*(1+'Growth Rates'!G85)</f>
        <v>39107660332.814285</v>
      </c>
      <c r="I39">
        <f>H39*(1+'Growth Rates'!H85)</f>
        <v>39799058609.376266</v>
      </c>
      <c r="J39">
        <f>I39*(1+'Growth Rates'!I85)</f>
        <v>40456795038.544609</v>
      </c>
      <c r="K39">
        <f>J39*(1+'Growth Rates'!J85)</f>
        <v>41086659434.95031</v>
      </c>
      <c r="L39">
        <f>K39*(1+'Growth Rates'!K85)</f>
        <v>41703897989.333778</v>
      </c>
      <c r="M39">
        <f>L39*(1+'Growth Rates'!L85)</f>
        <v>42323392741.032677</v>
      </c>
      <c r="N39">
        <f>M39*(1+'Growth Rates'!M85)</f>
        <v>42949989408.448647</v>
      </c>
      <c r="O39">
        <f>N39*(1+'Growth Rates'!N85)</f>
        <v>43586526060.450706</v>
      </c>
      <c r="P39">
        <f>O39*(1+'Growth Rates'!O85)</f>
        <v>44234497837.189835</v>
      </c>
      <c r="Q39">
        <f>P39*(1+'Growth Rates'!P85)</f>
        <v>44894218795.166801</v>
      </c>
      <c r="R39">
        <f>Q39*(1+'Growth Rates'!Q85)</f>
        <v>45565103209.374016</v>
      </c>
      <c r="S39">
        <f>R39*(1+'Growth Rates'!R85)</f>
        <v>46245852465.814384</v>
      </c>
      <c r="T39">
        <f>S39*(1+'Growth Rates'!S85)</f>
        <v>46934110177.368538</v>
      </c>
      <c r="U39">
        <f>T39*(1+'Growth Rates'!T85)</f>
        <v>47628061367.203751</v>
      </c>
      <c r="V39">
        <f>U39*(1+'Growth Rates'!U85)</f>
        <v>48326201261.53405</v>
      </c>
      <c r="W39">
        <f>V39*(1+'Growth Rates'!V85)</f>
        <v>49028000010.434807</v>
      </c>
      <c r="X39">
        <f>W39*(1+'Growth Rates'!W85)</f>
        <v>49733526976.07798</v>
      </c>
      <c r="Y39">
        <f>X39*(1+'Growth Rates'!X85)</f>
        <v>50442814912.82254</v>
      </c>
      <c r="Z39">
        <f>Y39*(1+'Growth Rates'!Y85)</f>
        <v>51155788678.315544</v>
      </c>
      <c r="AA39">
        <f>Z39*(1+'Growth Rates'!Z85)</f>
        <v>51872324962.029068</v>
      </c>
      <c r="AB39">
        <f>AA39*(1+'Growth Rates'!AA85)</f>
        <v>52592741673.917892</v>
      </c>
      <c r="AC39">
        <f>AB39*(1+'Growth Rates'!AB85)</f>
        <v>53317932815.309402</v>
      </c>
      <c r="AD39">
        <f>AC39*(1+'Growth Rates'!AC85)</f>
        <v>54048580447.561134</v>
      </c>
      <c r="AE39">
        <f>AD39*(1+'Growth Rates'!AD85)</f>
        <v>54785200933.508713</v>
      </c>
      <c r="AF39">
        <f>AE39*(1+'Growth Rates'!AE85)</f>
        <v>55527942631.13105</v>
      </c>
    </row>
    <row r="40" spans="2:32" x14ac:dyDescent="0.25">
      <c r="B40" s="1" t="s">
        <v>355</v>
      </c>
      <c r="C40">
        <v>233078317399.99994</v>
      </c>
      <c r="D40">
        <f>C40*(1+'Growth Rates'!C86)</f>
        <v>241608266426.03629</v>
      </c>
      <c r="E40">
        <f>D40*(1+'Growth Rates'!D86)</f>
        <v>243137757730.45877</v>
      </c>
      <c r="F40">
        <f>E40*(1+'Growth Rates'!E86)</f>
        <v>245943143324.20609</v>
      </c>
      <c r="G40">
        <f>F40*(1+'Growth Rates'!F86)</f>
        <v>250198513791.85056</v>
      </c>
      <c r="H40">
        <f>G40*(1+'Growth Rates'!G86)</f>
        <v>254820532815.2337</v>
      </c>
      <c r="I40">
        <f>H40*(1+'Growth Rates'!H86)</f>
        <v>259325595908.28781</v>
      </c>
      <c r="J40">
        <f>I40*(1+'Growth Rates'!I86)</f>
        <v>263611322691.89786</v>
      </c>
      <c r="K40">
        <f>J40*(1+'Growth Rates'!J86)</f>
        <v>267715438860.6366</v>
      </c>
      <c r="L40">
        <f>K40*(1+'Growth Rates'!K86)</f>
        <v>271737286651.1608</v>
      </c>
      <c r="M40">
        <f>L40*(1+'Growth Rates'!L86)</f>
        <v>275773835535.97601</v>
      </c>
      <c r="N40">
        <f>M40*(1+'Growth Rates'!M86)</f>
        <v>279856659598.8927</v>
      </c>
      <c r="O40">
        <f>N40*(1+'Growth Rates'!N86)</f>
        <v>284004251335.12061</v>
      </c>
      <c r="P40">
        <f>O40*(1+'Growth Rates'!O86)</f>
        <v>288226352887.41809</v>
      </c>
      <c r="Q40">
        <f>P40*(1+'Growth Rates'!P86)</f>
        <v>292525010607.93658</v>
      </c>
      <c r="R40">
        <f>Q40*(1+'Growth Rates'!Q86)</f>
        <v>296896407987.14197</v>
      </c>
      <c r="S40">
        <f>R40*(1+'Growth Rates'!R86)</f>
        <v>301332083421.65924</v>
      </c>
      <c r="T40">
        <f>S40*(1+'Growth Rates'!S86)</f>
        <v>305816682993.198</v>
      </c>
      <c r="U40">
        <f>T40*(1+'Growth Rates'!T86)</f>
        <v>310338380543.9256</v>
      </c>
      <c r="V40">
        <f>U40*(1+'Growth Rates'!U86)</f>
        <v>314887371159.54535</v>
      </c>
      <c r="W40">
        <f>V40*(1+'Growth Rates'!V86)</f>
        <v>319460202405.4458</v>
      </c>
      <c r="X40">
        <f>W40*(1+'Growth Rates'!W86)</f>
        <v>324057326236.70337</v>
      </c>
      <c r="Y40">
        <f>X40*(1+'Growth Rates'!X86)</f>
        <v>328678956076.54858</v>
      </c>
      <c r="Z40">
        <f>Y40*(1+'Growth Rates'!Y86)</f>
        <v>333324602306.98199</v>
      </c>
      <c r="AA40">
        <f>Z40*(1+'Growth Rates'!Z86)</f>
        <v>337993461452.31219</v>
      </c>
      <c r="AB40">
        <f>AA40*(1+'Growth Rates'!AA86)</f>
        <v>342687604973.30609</v>
      </c>
      <c r="AC40">
        <f>AB40*(1+'Growth Rates'!AB86)</f>
        <v>347412858068.72626</v>
      </c>
      <c r="AD40">
        <f>AC40*(1+'Growth Rates'!AC86)</f>
        <v>352173664963.49084</v>
      </c>
      <c r="AE40">
        <f>AD40*(1+'Growth Rates'!AD86)</f>
        <v>356973390212.0575</v>
      </c>
      <c r="AF40">
        <f>AE40*(1+'Growth Rates'!AE86)</f>
        <v>361813000496.11755</v>
      </c>
    </row>
    <row r="41" spans="2:32" x14ac:dyDescent="0.25">
      <c r="B41" s="1" t="s">
        <v>358</v>
      </c>
      <c r="C41">
        <v>49426560800</v>
      </c>
      <c r="D41">
        <f>C41*(1+'Growth Rates'!C87)</f>
        <v>51235420795.469856</v>
      </c>
      <c r="E41">
        <f>D41*(1+'Growth Rates'!D87)</f>
        <v>51559764543.075394</v>
      </c>
      <c r="F41">
        <f>E41*(1+'Growth Rates'!E87)</f>
        <v>52154674284.846146</v>
      </c>
      <c r="G41">
        <f>F41*(1+'Growth Rates'!F87)</f>
        <v>53057067649.839409</v>
      </c>
      <c r="H41">
        <f>G41*(1+'Growth Rates'!G87)</f>
        <v>54037212464.794235</v>
      </c>
      <c r="I41">
        <f>H41*(1+'Growth Rates'!H87)</f>
        <v>54992555618.806015</v>
      </c>
      <c r="J41">
        <f>I41*(1+'Growth Rates'!I87)</f>
        <v>55901386340.621971</v>
      </c>
      <c r="K41">
        <f>J41*(1+'Growth Rates'!J87)</f>
        <v>56771704736.632614</v>
      </c>
      <c r="L41">
        <f>K41*(1+'Growth Rates'!K87)</f>
        <v>57624577309.955429</v>
      </c>
      <c r="M41">
        <f>L41*(1+'Growth Rates'!L87)</f>
        <v>58480567395.618767</v>
      </c>
      <c r="N41">
        <f>M41*(1+'Growth Rates'!M87)</f>
        <v>59346370590.152451</v>
      </c>
      <c r="O41">
        <f>N41*(1+'Growth Rates'!N87)</f>
        <v>60225908409.933571</v>
      </c>
      <c r="P41">
        <f>O41*(1+'Growth Rates'!O87)</f>
        <v>61121246772.619064</v>
      </c>
      <c r="Q41">
        <f>P41*(1+'Growth Rates'!P87)</f>
        <v>62032819627.407471</v>
      </c>
      <c r="R41">
        <f>Q41*(1+'Growth Rates'!Q87)</f>
        <v>62959817645.73217</v>
      </c>
      <c r="S41">
        <f>R41*(1+'Growth Rates'!R87)</f>
        <v>63900446460.968475</v>
      </c>
      <c r="T41">
        <f>S41*(1+'Growth Rates'!S87)</f>
        <v>64851450122.994713</v>
      </c>
      <c r="U41">
        <f>T41*(1+'Growth Rates'!T87)</f>
        <v>65810320778.160378</v>
      </c>
      <c r="V41">
        <f>U41*(1+'Growth Rates'!U87)</f>
        <v>66774979197.483421</v>
      </c>
      <c r="W41">
        <f>V41*(1+'Growth Rates'!V87)</f>
        <v>67744693258.082855</v>
      </c>
      <c r="X41">
        <f>W41*(1+'Growth Rates'!W87)</f>
        <v>68719558801.499466</v>
      </c>
      <c r="Y41">
        <f>X41*(1+'Growth Rates'!X87)</f>
        <v>69699621086.238632</v>
      </c>
      <c r="Z41">
        <f>Y41*(1+'Growth Rates'!Y87)</f>
        <v>70684776283.964493</v>
      </c>
      <c r="AA41">
        <f>Z41*(1+'Growth Rates'!Z87)</f>
        <v>71674854009.715652</v>
      </c>
      <c r="AB41">
        <f>AA41*(1+'Growth Rates'!AA87)</f>
        <v>72670293537.220703</v>
      </c>
      <c r="AC41">
        <f>AB41*(1+'Growth Rates'!AB87)</f>
        <v>73672330157.449768</v>
      </c>
      <c r="AD41">
        <f>AC41*(1+'Growth Rates'!AC87)</f>
        <v>74681906312.220581</v>
      </c>
      <c r="AE41">
        <f>AD41*(1+'Growth Rates'!AD87)</f>
        <v>75699735488.55896</v>
      </c>
      <c r="AF41">
        <f>AE41*(1+'Growth Rates'!AE87)</f>
        <v>76726022680.871597</v>
      </c>
    </row>
    <row r="42" spans="2:32" x14ac:dyDescent="0.25">
      <c r="B42" s="1" t="s">
        <v>515</v>
      </c>
      <c r="C42">
        <v>379958848600</v>
      </c>
      <c r="D42">
        <f>C42*(1+'Growth Rates'!C88)</f>
        <v>393864172984.96771</v>
      </c>
      <c r="E42">
        <f>D42*(1+'Growth Rates'!D88)</f>
        <v>396357514113.62677</v>
      </c>
      <c r="F42">
        <f>E42*(1+'Growth Rates'!E88)</f>
        <v>400930788418.88934</v>
      </c>
      <c r="G42">
        <f>F42*(1+'Growth Rates'!F88)</f>
        <v>407867794320.11969</v>
      </c>
      <c r="H42">
        <f>G42*(1+'Growth Rates'!G88)</f>
        <v>415402502163.91315</v>
      </c>
      <c r="I42">
        <f>H42*(1+'Growth Rates'!H88)</f>
        <v>422746551171.99646</v>
      </c>
      <c r="J42">
        <f>I42*(1+'Growth Rates'!I88)</f>
        <v>429733043233.03217</v>
      </c>
      <c r="K42">
        <f>J42*(1+'Growth Rates'!J88)</f>
        <v>436423477896.32361</v>
      </c>
      <c r="L42">
        <f>K42*(1+'Growth Rates'!K88)</f>
        <v>442979800564.07953</v>
      </c>
      <c r="M42">
        <f>L42*(1+'Growth Rates'!L88)</f>
        <v>449560088613.61053</v>
      </c>
      <c r="N42">
        <f>M42*(1+'Growth Rates'!M88)</f>
        <v>456215813381.52155</v>
      </c>
      <c r="O42">
        <f>N42*(1+'Growth Rates'!N88)</f>
        <v>462977120903.12817</v>
      </c>
      <c r="P42">
        <f>O42*(1+'Growth Rates'!O88)</f>
        <v>469859892592.82642</v>
      </c>
      <c r="Q42">
        <f>P42*(1+'Growth Rates'!P88)</f>
        <v>476867464366.26892</v>
      </c>
      <c r="R42">
        <f>Q42*(1+'Growth Rates'!Q88)</f>
        <v>483993614638.43463</v>
      </c>
      <c r="S42">
        <f>R42*(1+'Growth Rates'!R88)</f>
        <v>491224549500.42828</v>
      </c>
      <c r="T42">
        <f>S42*(1+'Growth Rates'!S88)</f>
        <v>498535239351.98425</v>
      </c>
      <c r="U42">
        <f>T42*(1+'Growth Rates'!T88)</f>
        <v>505906405465.83362</v>
      </c>
      <c r="V42">
        <f>U42*(1+'Growth Rates'!U88)</f>
        <v>513322064098.87933</v>
      </c>
      <c r="W42">
        <f>V42*(1+'Growth Rates'!V88)</f>
        <v>520776587172.56628</v>
      </c>
      <c r="X42">
        <f>W42*(1+'Growth Rates'!W88)</f>
        <v>528270711453.54181</v>
      </c>
      <c r="Y42">
        <f>X42*(1+'Growth Rates'!X88)</f>
        <v>535804784859.38922</v>
      </c>
      <c r="Z42">
        <f>Y42*(1+'Growth Rates'!Y88)</f>
        <v>543378009226.24066</v>
      </c>
      <c r="AA42">
        <f>Z42*(1+'Growth Rates'!Z88)</f>
        <v>550989074746.72327</v>
      </c>
      <c r="AB42">
        <f>AA42*(1+'Growth Rates'!AA88)</f>
        <v>558641358267.97021</v>
      </c>
      <c r="AC42">
        <f>AB42*(1+'Growth Rates'!AB88)</f>
        <v>566344355893.43469</v>
      </c>
      <c r="AD42">
        <f>AC42*(1+'Growth Rates'!AC88)</f>
        <v>574105312495.14771</v>
      </c>
      <c r="AE42">
        <f>AD42*(1+'Growth Rates'!AD88)</f>
        <v>581929712891.48303</v>
      </c>
      <c r="AF42">
        <f>AE42*(1+'Growth Rates'!AE88)</f>
        <v>589819132944.43628</v>
      </c>
    </row>
    <row r="43" spans="2:32" x14ac:dyDescent="0.25">
      <c r="B43" s="1" t="s">
        <v>413</v>
      </c>
      <c r="C43">
        <v>143313097799.99997</v>
      </c>
      <c r="D43">
        <f>C43*(1+'Growth Rates'!C89)</f>
        <v>148557916076.68005</v>
      </c>
      <c r="E43">
        <f>D43*(1+'Growth Rates'!D89)</f>
        <v>149498355922.56573</v>
      </c>
      <c r="F43">
        <f>E43*(1+'Growth Rates'!E89)</f>
        <v>151223306164.39127</v>
      </c>
      <c r="G43">
        <f>F43*(1+'Growth Rates'!F89)</f>
        <v>153839810053.76062</v>
      </c>
      <c r="H43">
        <f>G43*(1+'Growth Rates'!G89)</f>
        <v>156681755506.7767</v>
      </c>
      <c r="I43">
        <f>H43*(1+'Growth Rates'!H89)</f>
        <v>159451788150.10501</v>
      </c>
      <c r="J43">
        <f>I43*(1+'Growth Rates'!I89)</f>
        <v>162086957257.78961</v>
      </c>
      <c r="K43">
        <f>J43*(1+'Growth Rates'!J89)</f>
        <v>164610459265.3299</v>
      </c>
      <c r="L43">
        <f>K43*(1+'Growth Rates'!K89)</f>
        <v>167083376832.99426</v>
      </c>
      <c r="M43">
        <f>L43*(1+'Growth Rates'!L89)</f>
        <v>169565333677.18765</v>
      </c>
      <c r="N43">
        <f>M43*(1+'Growth Rates'!M89)</f>
        <v>172075743786.35629</v>
      </c>
      <c r="O43">
        <f>N43*(1+'Growth Rates'!N89)</f>
        <v>174625977659.49866</v>
      </c>
      <c r="P43">
        <f>O43*(1+'Growth Rates'!O89)</f>
        <v>177222025457.66223</v>
      </c>
      <c r="Q43">
        <f>P43*(1+'Growth Rates'!P89)</f>
        <v>179865145423.43814</v>
      </c>
      <c r="R43">
        <f>Q43*(1+'Growth Rates'!Q89)</f>
        <v>182552990895.79749</v>
      </c>
      <c r="S43">
        <f>R43*(1+'Growth Rates'!R89)</f>
        <v>185280359080.22229</v>
      </c>
      <c r="T43">
        <f>S43*(1+'Growth Rates'!S89)</f>
        <v>188037809297.6391</v>
      </c>
      <c r="U43">
        <f>T43*(1+'Growth Rates'!T89)</f>
        <v>190818069986.57028</v>
      </c>
      <c r="V43">
        <f>U43*(1+'Growth Rates'!U89)</f>
        <v>193615112389.56985</v>
      </c>
      <c r="W43">
        <f>V43*(1+'Growth Rates'!V89)</f>
        <v>196426813704.72028</v>
      </c>
      <c r="X43">
        <f>W43*(1+'Growth Rates'!W89)</f>
        <v>199253451826.09076</v>
      </c>
      <c r="Y43">
        <f>X43*(1+'Growth Rates'!X89)</f>
        <v>202095157981.43619</v>
      </c>
      <c r="Z43">
        <f>Y43*(1+'Growth Rates'!Y89)</f>
        <v>204951631118.84827</v>
      </c>
      <c r="AA43">
        <f>Z43*(1+'Growth Rates'!Z89)</f>
        <v>207822377204.42615</v>
      </c>
      <c r="AB43">
        <f>AA43*(1+'Growth Rates'!AA89)</f>
        <v>210708669919.3204</v>
      </c>
      <c r="AC43">
        <f>AB43*(1+'Growth Rates'!AB89)</f>
        <v>213614091009.31198</v>
      </c>
      <c r="AD43">
        <f>AC43*(1+'Growth Rates'!AC89)</f>
        <v>216541373099.41476</v>
      </c>
      <c r="AE43">
        <f>AD43*(1+'Growth Rates'!AD89)</f>
        <v>219492584956.58841</v>
      </c>
      <c r="AF43">
        <f>AE43*(1+'Growth Rates'!AE89)</f>
        <v>222468320965.3699</v>
      </c>
    </row>
    <row r="44" spans="2:32" x14ac:dyDescent="0.25">
      <c r="B44" s="1" t="s">
        <v>422</v>
      </c>
      <c r="C44">
        <v>147048981400</v>
      </c>
      <c r="D44">
        <f>C44*(1+'Growth Rates'!C90)</f>
        <v>152430521517.77917</v>
      </c>
      <c r="E44">
        <f>D44*(1+'Growth Rates'!D90)</f>
        <v>153395476734.91119</v>
      </c>
      <c r="F44">
        <f>E44*(1+'Growth Rates'!E90)</f>
        <v>155165392952.7583</v>
      </c>
      <c r="G44">
        <f>F44*(1+'Growth Rates'!F90)</f>
        <v>157850103824.73904</v>
      </c>
      <c r="H44">
        <f>G44*(1+'Growth Rates'!G90)</f>
        <v>160766133067.5343</v>
      </c>
      <c r="I44">
        <f>H44*(1+'Growth Rates'!H90)</f>
        <v>163608374878.63956</v>
      </c>
      <c r="J44">
        <f>I44*(1+'Growth Rates'!I90)</f>
        <v>166312237533.55573</v>
      </c>
      <c r="K44">
        <f>J44*(1+'Growth Rates'!J90)</f>
        <v>168901522152.10129</v>
      </c>
      <c r="L44">
        <f>K44*(1+'Growth Rates'!K90)</f>
        <v>171438903696.38055</v>
      </c>
      <c r="M44">
        <f>L44*(1+'Growth Rates'!L90)</f>
        <v>173985560152.90854</v>
      </c>
      <c r="N44">
        <f>M44*(1+'Growth Rates'!M90)</f>
        <v>176561411593.67972</v>
      </c>
      <c r="O44">
        <f>N44*(1+'Growth Rates'!N90)</f>
        <v>179178124923.68326</v>
      </c>
      <c r="P44">
        <f>O44*(1+'Growth Rates'!O90)</f>
        <v>181841846455.39148</v>
      </c>
      <c r="Q44">
        <f>P44*(1+'Growth Rates'!P90)</f>
        <v>184553867231.24374</v>
      </c>
      <c r="R44">
        <f>Q44*(1+'Growth Rates'!Q90)</f>
        <v>187311779417.48807</v>
      </c>
      <c r="S44">
        <f>R44*(1+'Growth Rates'!R90)</f>
        <v>190110244593.24005</v>
      </c>
      <c r="T44">
        <f>S44*(1+'Growth Rates'!S90)</f>
        <v>192939575979.95123</v>
      </c>
      <c r="U44">
        <f>T44*(1+'Growth Rates'!T90)</f>
        <v>195792312461.19275</v>
      </c>
      <c r="V44">
        <f>U44*(1+'Growth Rates'!U90)</f>
        <v>198662268121.96347</v>
      </c>
      <c r="W44">
        <f>V44*(1+'Growth Rates'!V90)</f>
        <v>201547264823.1785</v>
      </c>
      <c r="X44">
        <f>W44*(1+'Growth Rates'!W90)</f>
        <v>204447587703.04538</v>
      </c>
      <c r="Y44">
        <f>X44*(1+'Growth Rates'!X90)</f>
        <v>207363371410.16205</v>
      </c>
      <c r="Z44">
        <f>Y44*(1+'Growth Rates'!Y90)</f>
        <v>210294307044.80374</v>
      </c>
      <c r="AA44">
        <f>Z44*(1+'Growth Rates'!Z90)</f>
        <v>213239887694.60159</v>
      </c>
      <c r="AB44">
        <f>AA44*(1+'Growth Rates'!AA90)</f>
        <v>216201420243.00653</v>
      </c>
      <c r="AC44">
        <f>AB44*(1+'Growth Rates'!AB90)</f>
        <v>219182579804.69272</v>
      </c>
      <c r="AD44">
        <f>AC44*(1+'Growth Rates'!AC90)</f>
        <v>222186170238.70035</v>
      </c>
      <c r="AE44">
        <f>AD44*(1+'Growth Rates'!AD90)</f>
        <v>225214314240.57391</v>
      </c>
      <c r="AF44">
        <f>AE44*(1+'Growth Rates'!AE90)</f>
        <v>228267621689.25723</v>
      </c>
    </row>
    <row r="45" spans="2:32" x14ac:dyDescent="0.25">
      <c r="B45" s="1" t="s">
        <v>453</v>
      </c>
      <c r="C45">
        <v>351052227599.99988</v>
      </c>
      <c r="D45">
        <f>C45*(1+'Growth Rates'!C91)</f>
        <v>363899658627.9386</v>
      </c>
      <c r="E45">
        <f>D45*(1+'Growth Rates'!D91)</f>
        <v>366203310617.11475</v>
      </c>
      <c r="F45">
        <f>E45*(1+'Growth Rates'!E91)</f>
        <v>370428658015.13892</v>
      </c>
      <c r="G45">
        <f>F45*(1+'Growth Rates'!F91)</f>
        <v>376837908341.784</v>
      </c>
      <c r="H45">
        <f>G45*(1+'Growth Rates'!G91)</f>
        <v>383799388466.86847</v>
      </c>
      <c r="I45">
        <f>H45*(1+'Growth Rates'!H91)</f>
        <v>390584714755.2038</v>
      </c>
      <c r="J45">
        <f>I45*(1+'Growth Rates'!I91)</f>
        <v>397039686419.03857</v>
      </c>
      <c r="K45">
        <f>J45*(1+'Growth Rates'!J91)</f>
        <v>403221124226.88208</v>
      </c>
      <c r="L45">
        <f>K45*(1+'Growth Rates'!K91)</f>
        <v>409278653051.01825</v>
      </c>
      <c r="M45">
        <f>L45*(1+'Growth Rates'!L91)</f>
        <v>415358324011.56842</v>
      </c>
      <c r="N45">
        <f>M45*(1+'Growth Rates'!M91)</f>
        <v>421507692593.65771</v>
      </c>
      <c r="O45">
        <f>N45*(1+'Growth Rates'!N91)</f>
        <v>427754611373.66333</v>
      </c>
      <c r="P45">
        <f>O45*(1+'Growth Rates'!O91)</f>
        <v>434113753535.06732</v>
      </c>
      <c r="Q45">
        <f>P45*(1+'Growth Rates'!P91)</f>
        <v>440588201202.75055</v>
      </c>
      <c r="R45">
        <f>Q45*(1+'Growth Rates'!Q91)</f>
        <v>447172206119.26642</v>
      </c>
      <c r="S45">
        <f>R45*(1+'Growth Rates'!R91)</f>
        <v>453853023792.77637</v>
      </c>
      <c r="T45">
        <f>S45*(1+'Growth Rates'!S91)</f>
        <v>460607528832.30298</v>
      </c>
      <c r="U45">
        <f>T45*(1+'Growth Rates'!T91)</f>
        <v>467417909203.25885</v>
      </c>
      <c r="V45">
        <f>U45*(1+'Growth Rates'!U91)</f>
        <v>474269397178.45398</v>
      </c>
      <c r="W45">
        <f>V45*(1+'Growth Rates'!V91)</f>
        <v>481156792853.94818</v>
      </c>
      <c r="X45">
        <f>W45*(1+'Growth Rates'!W91)</f>
        <v>488080776944.43921</v>
      </c>
      <c r="Y45">
        <f>X45*(1+'Growth Rates'!X91)</f>
        <v>495041670898.53424</v>
      </c>
      <c r="Z45">
        <f>Y45*(1+'Growth Rates'!Y91)</f>
        <v>502038737275.31079</v>
      </c>
      <c r="AA45">
        <f>Z45*(1+'Growth Rates'!Z91)</f>
        <v>509070765915.30646</v>
      </c>
      <c r="AB45">
        <f>AA45*(1+'Growth Rates'!AA91)</f>
        <v>516140876760.88531</v>
      </c>
      <c r="AC45">
        <f>AB45*(1+'Growth Rates'!AB91)</f>
        <v>523257843468.1499</v>
      </c>
      <c r="AD45">
        <f>AC45*(1+'Growth Rates'!AC91)</f>
        <v>530428359731.62689</v>
      </c>
      <c r="AE45">
        <f>AD45*(1+'Growth Rates'!AD91)</f>
        <v>537657493094.06506</v>
      </c>
      <c r="AF45">
        <f>AE45*(1+'Growth Rates'!AE91)</f>
        <v>544946699528.56775</v>
      </c>
    </row>
    <row r="46" spans="2:32" x14ac:dyDescent="0.25">
      <c r="B46" s="1" t="s">
        <v>512</v>
      </c>
      <c r="C46">
        <v>584864669800</v>
      </c>
      <c r="D46">
        <f>C46*(1+'Growth Rates'!C92)</f>
        <v>606268916562.09534</v>
      </c>
      <c r="E46">
        <f>D46*(1+'Growth Rates'!D92)</f>
        <v>610106877281.48669</v>
      </c>
      <c r="F46">
        <f>E46*(1+'Growth Rates'!E92)</f>
        <v>617146446372.47534</v>
      </c>
      <c r="G46">
        <f>F46*(1+'Growth Rates'!F92)</f>
        <v>627824470271.0448</v>
      </c>
      <c r="H46">
        <f>G46*(1+'Growth Rates'!G92)</f>
        <v>639422527353.6394</v>
      </c>
      <c r="I46">
        <f>H46*(1+'Growth Rates'!H92)</f>
        <v>650727106294.05371</v>
      </c>
      <c r="J46">
        <f>I46*(1+'Growth Rates'!I92)</f>
        <v>661481303458.80945</v>
      </c>
      <c r="K46">
        <f>J46*(1+'Growth Rates'!J92)</f>
        <v>671779784135.28882</v>
      </c>
      <c r="L46">
        <f>K46*(1+'Growth Rates'!K92)</f>
        <v>681871828329.83301</v>
      </c>
      <c r="M46">
        <f>L46*(1+'Growth Rates'!L92)</f>
        <v>692000762058.99426</v>
      </c>
      <c r="N46">
        <f>M46*(1+'Growth Rates'!M92)</f>
        <v>702245814340.33215</v>
      </c>
      <c r="O46">
        <f>N46*(1+'Growth Rates'!N92)</f>
        <v>712653388491.08911</v>
      </c>
      <c r="P46">
        <f>O46*(1+'Growth Rates'!O92)</f>
        <v>723247930522.24988</v>
      </c>
      <c r="Q46">
        <f>P46*(1+'Growth Rates'!P92)</f>
        <v>734034575356.22473</v>
      </c>
      <c r="R46">
        <f>Q46*(1+'Growth Rates'!Q92)</f>
        <v>745003746205.20544</v>
      </c>
      <c r="S46">
        <f>R46*(1+'Growth Rates'!R92)</f>
        <v>756134210322.53784</v>
      </c>
      <c r="T46">
        <f>S46*(1+'Growth Rates'!S92)</f>
        <v>767387440038.8479</v>
      </c>
      <c r="U46">
        <f>T46*(1+'Growth Rates'!T92)</f>
        <v>778733759912.96655</v>
      </c>
      <c r="V46">
        <f>U46*(1+'Growth Rates'!U92)</f>
        <v>790148566420.95166</v>
      </c>
      <c r="W46">
        <f>V46*(1+'Growth Rates'!V92)</f>
        <v>801623196350.14771</v>
      </c>
      <c r="X46">
        <f>W46*(1+'Growth Rates'!W92)</f>
        <v>813158783793.84778</v>
      </c>
      <c r="Y46">
        <f>X46*(1+'Growth Rates'!X92)</f>
        <v>824755864296.10693</v>
      </c>
      <c r="Z46">
        <f>Y46*(1+'Growth Rates'!Y92)</f>
        <v>836413209255.85767</v>
      </c>
      <c r="AA46">
        <f>Z46*(1+'Growth Rates'!Z92)</f>
        <v>848128802507.24536</v>
      </c>
      <c r="AB46">
        <f>AA46*(1+'Growth Rates'!AA92)</f>
        <v>859907841977.86365</v>
      </c>
      <c r="AC46">
        <f>AB46*(1+'Growth Rates'!AB92)</f>
        <v>871764944870.15674</v>
      </c>
      <c r="AD46">
        <f>AC46*(1+'Growth Rates'!AC92)</f>
        <v>883711263101.50696</v>
      </c>
      <c r="AE46">
        <f>AD46*(1+'Growth Rates'!AD92)</f>
        <v>895755239366.42944</v>
      </c>
      <c r="AF46">
        <f>AE46*(1+'Growth Rates'!AE92)</f>
        <v>907899299364.4679</v>
      </c>
    </row>
    <row r="48" spans="2:32" x14ac:dyDescent="0.25">
      <c r="B48" s="1" t="s">
        <v>567</v>
      </c>
      <c r="C48">
        <f>INDEX('GDP Forecast'!$B:$B,MATCH('Rescale to Fit GDP Proj'!C4,'GDP Forecast'!$A:$A,0))</f>
        <v>19547967101891.258</v>
      </c>
      <c r="D48">
        <f>INDEX('GDP Forecast'!$B:$B,MATCH('Rescale to Fit GDP Proj'!D4,'GDP Forecast'!$A:$A,0))</f>
        <v>20263362531212.164</v>
      </c>
      <c r="E48">
        <f>INDEX('GDP Forecast'!$B:$B,MATCH('Rescale to Fit GDP Proj'!E4,'GDP Forecast'!$A:$A,0))</f>
        <v>20391638923606.781</v>
      </c>
      <c r="F48">
        <f>INDEX('GDP Forecast'!$B:$B,MATCH('Rescale to Fit GDP Proj'!F4,'GDP Forecast'!$A:$A,0))</f>
        <v>20626922865529.953</v>
      </c>
      <c r="G48">
        <f>INDEX('GDP Forecast'!$B:$B,MATCH('Rescale to Fit GDP Proj'!G4,'GDP Forecast'!$A:$A,0))</f>
        <v>20983815101735.336</v>
      </c>
      <c r="H48">
        <f>INDEX('GDP Forecast'!$B:$B,MATCH('Rescale to Fit GDP Proj'!H4,'GDP Forecast'!$A:$A,0))</f>
        <v>21371457662490.367</v>
      </c>
      <c r="I48">
        <f>INDEX('GDP Forecast'!$B:$B,MATCH('Rescale to Fit GDP Proj'!I4,'GDP Forecast'!$A:$A,0))</f>
        <v>21749291285614.703</v>
      </c>
      <c r="J48">
        <f>INDEX('GDP Forecast'!$B:$B,MATCH('Rescale to Fit GDP Proj'!J4,'GDP Forecast'!$A:$A,0))</f>
        <v>22108729465485.93</v>
      </c>
      <c r="K48">
        <f>INDEX('GDP Forecast'!$B:$B,MATCH('Rescale to Fit GDP Proj'!K4,'GDP Forecast'!$A:$A,0))</f>
        <v>22452936205708.625</v>
      </c>
      <c r="L48">
        <f>INDEX('GDP Forecast'!$B:$B,MATCH('Rescale to Fit GDP Proj'!L4,'GDP Forecast'!$A:$A,0))</f>
        <v>22790243206956.012</v>
      </c>
      <c r="M48">
        <f>INDEX('GDP Forecast'!$B:$B,MATCH('Rescale to Fit GDP Proj'!M4,'GDP Forecast'!$A:$A,0))</f>
        <v>23128783169341.82</v>
      </c>
      <c r="N48">
        <f>INDEX('GDP Forecast'!$B:$B,MATCH('Rescale to Fit GDP Proj'!N4,'GDP Forecast'!$A:$A,0))</f>
        <v>23471204169094.18</v>
      </c>
      <c r="O48">
        <f>INDEX('GDP Forecast'!$B:$B,MATCH('Rescale to Fit GDP Proj'!O4,'GDP Forecast'!$A:$A,0))</f>
        <v>23819057147081.484</v>
      </c>
      <c r="P48">
        <f>INDEX('GDP Forecast'!$B:$B,MATCH('Rescale to Fit GDP Proj'!P4,'GDP Forecast'!$A:$A,0))</f>
        <v>24173159163801.961</v>
      </c>
      <c r="Q48">
        <f>INDEX('GDP Forecast'!$B:$B,MATCH('Rescale to Fit GDP Proj'!Q4,'GDP Forecast'!$A:$A,0))</f>
        <v>24533681844076.75</v>
      </c>
      <c r="R48">
        <f>INDEX('GDP Forecast'!$B:$B,MATCH('Rescale to Fit GDP Proj'!R4,'GDP Forecast'!$A:$A,0))</f>
        <v>24900305102349.855</v>
      </c>
      <c r="S48">
        <f>INDEX('GDP Forecast'!$B:$B,MATCH('Rescale to Fit GDP Proj'!S4,'GDP Forecast'!$A:$A,0))</f>
        <v>25272319275250.395</v>
      </c>
      <c r="T48">
        <f>INDEX('GDP Forecast'!$B:$B,MATCH('Rescale to Fit GDP Proj'!T4,'GDP Forecast'!$A:$A,0))</f>
        <v>25648436650163.258</v>
      </c>
      <c r="U48">
        <f>INDEX('GDP Forecast'!$B:$B,MATCH('Rescale to Fit GDP Proj'!U4,'GDP Forecast'!$A:$A,0))</f>
        <v>26027665383030.047</v>
      </c>
      <c r="V48">
        <f>INDEX('GDP Forecast'!$B:$B,MATCH('Rescale to Fit GDP Proj'!V4,'GDP Forecast'!$A:$A,0))</f>
        <v>26409183148787.469</v>
      </c>
      <c r="W48">
        <f>INDEX('GDP Forecast'!$B:$B,MATCH('Rescale to Fit GDP Proj'!W4,'GDP Forecast'!$A:$A,0))</f>
        <v>26792700396356.898</v>
      </c>
      <c r="X48">
        <f>INDEX('GDP Forecast'!$B:$B,MATCH('Rescale to Fit GDP Proj'!X4,'GDP Forecast'!$A:$A,0))</f>
        <v>27178255030606.816</v>
      </c>
      <c r="Y48">
        <f>INDEX('GDP Forecast'!$B:$B,MATCH('Rescale to Fit GDP Proj'!Y4,'GDP Forecast'!$A:$A,0))</f>
        <v>27565864951058.445</v>
      </c>
      <c r="Z48">
        <f>INDEX('GDP Forecast'!$B:$B,MATCH('Rescale to Fit GDP Proj'!Z4,'GDP Forecast'!$A:$A,0))</f>
        <v>27955489094104.27</v>
      </c>
      <c r="AA48">
        <f>INDEX('GDP Forecast'!$B:$B,MATCH('Rescale to Fit GDP Proj'!AA4,'GDP Forecast'!$A:$A,0))</f>
        <v>28347060073311.445</v>
      </c>
      <c r="AB48">
        <f>INDEX('GDP Forecast'!$B:$B,MATCH('Rescale to Fit GDP Proj'!AB4,'GDP Forecast'!$A:$A,0))</f>
        <v>28740751619327.148</v>
      </c>
      <c r="AC48">
        <f>INDEX('GDP Forecast'!$B:$B,MATCH('Rescale to Fit GDP Proj'!AC4,'GDP Forecast'!$A:$A,0))</f>
        <v>29137052283789.484</v>
      </c>
      <c r="AD48">
        <f>INDEX('GDP Forecast'!$B:$B,MATCH('Rescale to Fit GDP Proj'!AD4,'GDP Forecast'!$A:$A,0))</f>
        <v>29536334797905.125</v>
      </c>
      <c r="AE48">
        <f>INDEX('GDP Forecast'!$B:$B,MATCH('Rescale to Fit GDP Proj'!AE4,'GDP Forecast'!$A:$A,0))</f>
        <v>29938881342361.594</v>
      </c>
      <c r="AF48">
        <f>INDEX('GDP Forecast'!$B:$B,MATCH('Rescale to Fit GDP Proj'!AF4,'GDP Forecast'!$A:$A,0))</f>
        <v>30344772991460.91</v>
      </c>
    </row>
    <row r="49" spans="1:32" x14ac:dyDescent="0.25">
      <c r="B49" s="1"/>
    </row>
    <row r="52" spans="1:32" x14ac:dyDescent="0.25">
      <c r="A52" s="1"/>
      <c r="D52" s="43"/>
    </row>
    <row r="54" spans="1:32" x14ac:dyDescent="0.25">
      <c r="A54" s="1" t="s">
        <v>568</v>
      </c>
      <c r="D54" s="46">
        <f>(SUM(AF103:AF144)-AF48)/AF48</f>
        <v>-0.58752093462092825</v>
      </c>
    </row>
    <row r="56" spans="1:32" s="8" customFormat="1" x14ac:dyDescent="0.25">
      <c r="A56" s="51" t="s">
        <v>569</v>
      </c>
    </row>
    <row r="57" spans="1:32" x14ac:dyDescent="0.25">
      <c r="C57">
        <v>2021</v>
      </c>
      <c r="D57">
        <v>2022</v>
      </c>
      <c r="E57">
        <v>2023</v>
      </c>
      <c r="F57">
        <v>2024</v>
      </c>
      <c r="G57">
        <v>2025</v>
      </c>
      <c r="H57">
        <v>2026</v>
      </c>
      <c r="I57">
        <v>2027</v>
      </c>
      <c r="J57">
        <v>2028</v>
      </c>
      <c r="K57">
        <v>2029</v>
      </c>
      <c r="L57">
        <v>2030</v>
      </c>
      <c r="M57">
        <v>2031</v>
      </c>
      <c r="N57">
        <v>2032</v>
      </c>
      <c r="O57">
        <v>2033</v>
      </c>
      <c r="P57">
        <v>2034</v>
      </c>
      <c r="Q57">
        <v>2035</v>
      </c>
      <c r="R57">
        <v>2036</v>
      </c>
      <c r="S57">
        <v>2037</v>
      </c>
      <c r="T57">
        <v>2038</v>
      </c>
      <c r="U57">
        <v>2039</v>
      </c>
      <c r="V57">
        <v>2040</v>
      </c>
      <c r="W57">
        <v>2041</v>
      </c>
      <c r="X57">
        <v>2042</v>
      </c>
      <c r="Y57">
        <v>2043</v>
      </c>
      <c r="Z57">
        <v>2044</v>
      </c>
      <c r="AA57">
        <v>2045</v>
      </c>
      <c r="AB57">
        <v>2046</v>
      </c>
      <c r="AC57">
        <v>2047</v>
      </c>
      <c r="AD57">
        <v>2048</v>
      </c>
      <c r="AE57">
        <v>2049</v>
      </c>
      <c r="AF57">
        <v>2050</v>
      </c>
    </row>
    <row r="58" spans="1:32" x14ac:dyDescent="0.25">
      <c r="B58" s="1" t="s">
        <v>540</v>
      </c>
      <c r="C58" s="43">
        <f>'Growth Rates'!B51*(1-'Growth Rates'!B$94)</f>
        <v>0</v>
      </c>
      <c r="D58" s="43">
        <f>'Growth Rates'!C51*(1-'Growth Rates'!C$94)</f>
        <v>1.2746056026748782E-2</v>
      </c>
      <c r="E58" s="43">
        <f>'Growth Rates'!D51*(1-'Growth Rates'!D$94)</f>
        <v>7.8986985890572778E-3</v>
      </c>
      <c r="F58" s="43">
        <f>'Growth Rates'!E51*(1-'Growth Rates'!E$94)</f>
        <v>9.7585667241752525E-3</v>
      </c>
      <c r="G58" s="43">
        <f>'Growth Rates'!F51*(1-'Growth Rates'!F$94)</f>
        <v>1.0557840272669291E-2</v>
      </c>
      <c r="H58" s="43">
        <f>'Growth Rates'!G51*(1-'Growth Rates'!G$94)</f>
        <v>1.116552963967672E-2</v>
      </c>
      <c r="I58" s="43">
        <f>'Growth Rates'!H51*(1-'Growth Rates'!H$94)</f>
        <v>1.1445926561702706E-2</v>
      </c>
      <c r="J58" s="43">
        <f>'Growth Rates'!I51*(1-'Growth Rates'!I$94)</f>
        <v>1.1503441740186356E-2</v>
      </c>
      <c r="K58" s="43">
        <f>'Growth Rates'!J51*(1-'Growth Rates'!J$94)</f>
        <v>1.1380180791877397E-2</v>
      </c>
      <c r="L58" s="43">
        <f>'Growth Rates'!K51*(1-'Growth Rates'!K$94)</f>
        <v>1.1111489932228961E-2</v>
      </c>
      <c r="M58" s="43">
        <f>'Growth Rates'!L51*(1-'Growth Rates'!L$94)</f>
        <v>1.0875637177919286E-2</v>
      </c>
      <c r="N58" s="43">
        <f>'Growth Rates'!M51*(1-'Growth Rates'!M$94)</f>
        <v>1.0833432427051507E-2</v>
      </c>
      <c r="O58" s="43">
        <f>'Growth Rates'!N51*(1-'Growth Rates'!N$94)</f>
        <v>1.0885838303319389E-2</v>
      </c>
      <c r="P58" s="43">
        <f>'Growth Rates'!O51*(1-'Growth Rates'!O$94)</f>
        <v>1.0890517893584792E-2</v>
      </c>
      <c r="Q58" s="43">
        <f>'Growth Rates'!P51*(1-'Growth Rates'!P$94)</f>
        <v>1.0844223318780473E-2</v>
      </c>
      <c r="R58" s="43">
        <f>'Growth Rates'!Q51*(1-'Growth Rates'!Q$94)</f>
        <v>1.0916943166817347E-2</v>
      </c>
      <c r="S58" s="43">
        <f>'Growth Rates'!R51*(1-'Growth Rates'!R$94)</f>
        <v>1.1045768955839278E-2</v>
      </c>
      <c r="T58" s="43">
        <f>'Growth Rates'!S51*(1-'Growth Rates'!S$94)</f>
        <v>1.1149696528885708E-2</v>
      </c>
      <c r="U58" s="43">
        <f>'Growth Rates'!T51*(1-'Growth Rates'!T$94)</f>
        <v>1.1268179489558367E-2</v>
      </c>
      <c r="V58" s="43">
        <f>'Growth Rates'!U51*(1-'Growth Rates'!U$94)</f>
        <v>1.1436199606897037E-2</v>
      </c>
      <c r="W58" s="43">
        <f>'Growth Rates'!V51*(1-'Growth Rates'!V$94)</f>
        <v>1.1679291364232016E-2</v>
      </c>
      <c r="X58" s="43">
        <f>'Growth Rates'!W51*(1-'Growth Rates'!W$94)</f>
        <v>1.1966991177164637E-2</v>
      </c>
      <c r="Y58" s="43">
        <f>'Growth Rates'!X51*(1-'Growth Rates'!X$94)</f>
        <v>1.2201627737380469E-2</v>
      </c>
      <c r="Z58" s="43">
        <f>'Growth Rates'!Y51*(1-'Growth Rates'!Y$94)</f>
        <v>1.2334857484173489E-2</v>
      </c>
      <c r="AA58" s="43">
        <f>'Growth Rates'!Z51*(1-'Growth Rates'!Z$94)</f>
        <v>1.2514683903134521E-2</v>
      </c>
      <c r="AB58" s="43">
        <f>'Growth Rates'!AA51*(1-'Growth Rates'!AA$94)</f>
        <v>1.2455668652803778E-2</v>
      </c>
      <c r="AC58" s="43">
        <f>'Growth Rates'!AB51*(1-'Growth Rates'!AB$94)</f>
        <v>1.251277670186291E-2</v>
      </c>
      <c r="AD58" s="43">
        <f>'Growth Rates'!AC51*(1-'Growth Rates'!AC$94)</f>
        <v>1.2615187919262699E-2</v>
      </c>
      <c r="AE58" s="43">
        <f>'Growth Rates'!AD51*(1-'Growth Rates'!AD$94)</f>
        <v>1.2769203886411873E-2</v>
      </c>
      <c r="AF58" s="43">
        <f>'Growth Rates'!AE51*(1-'Growth Rates'!AE$94)</f>
        <v>1.298714489000896E-2</v>
      </c>
    </row>
    <row r="59" spans="1:32" x14ac:dyDescent="0.25">
      <c r="B59" s="1" t="s">
        <v>44</v>
      </c>
      <c r="C59" s="43">
        <f>'Growth Rates'!B52*(1-'Growth Rates'!B$94)</f>
        <v>0</v>
      </c>
      <c r="D59" s="43">
        <f>'Growth Rates'!C52*(1-'Growth Rates'!C$94)</f>
        <v>4.4510906603774755E-2</v>
      </c>
      <c r="E59" s="43">
        <f>'Growth Rates'!D52*(1-'Growth Rates'!D$94)</f>
        <v>5.1267720364852965E-3</v>
      </c>
      <c r="F59" s="43">
        <f>'Growth Rates'!E52*(1-'Growth Rates'!E$94)</f>
        <v>1.2133630123366294E-2</v>
      </c>
      <c r="G59" s="43">
        <f>'Growth Rates'!F52*(1-'Growth Rates'!F$94)</f>
        <v>1.9770287007655683E-2</v>
      </c>
      <c r="H59" s="43">
        <f>'Growth Rates'!G52*(1-'Growth Rates'!G$94)</f>
        <v>2.1219993777213685E-2</v>
      </c>
      <c r="I59" s="43">
        <f>'Growth Rates'!H52*(1-'Growth Rates'!H$94)</f>
        <v>2.012536189942327E-2</v>
      </c>
      <c r="J59" s="43">
        <f>'Growth Rates'!I52*(1-'Growth Rates'!I$94)</f>
        <v>1.8571300381715027E-2</v>
      </c>
      <c r="K59" s="43">
        <f>'Growth Rates'!J52*(1-'Growth Rates'!J$94)</f>
        <v>1.7300427183292773E-2</v>
      </c>
      <c r="L59" s="43">
        <f>'Growth Rates'!K52*(1-'Growth Rates'!K$94)</f>
        <v>1.6591205305652133E-2</v>
      </c>
      <c r="M59" s="43">
        <f>'Growth Rates'!L52*(1-'Growth Rates'!L$94)</f>
        <v>1.6388364660769459E-2</v>
      </c>
      <c r="N59" s="43">
        <f>'Growth Rates'!M52*(1-'Growth Rates'!M$94)</f>
        <v>1.6315040376246141E-2</v>
      </c>
      <c r="O59" s="43">
        <f>'Growth Rates'!N52*(1-'Growth Rates'!N$94)</f>
        <v>1.6297488765642798E-2</v>
      </c>
      <c r="P59" s="43">
        <f>'Growth Rates'!O52*(1-'Growth Rates'!O$94)</f>
        <v>1.6319708445561486E-2</v>
      </c>
      <c r="Q59" s="43">
        <f>'Growth Rates'!P52*(1-'Growth Rates'!P$94)</f>
        <v>1.635154411899107E-2</v>
      </c>
      <c r="R59" s="43">
        <f>'Growth Rates'!Q52*(1-'Growth Rates'!Q$94)</f>
        <v>1.6306575019434336E-2</v>
      </c>
      <c r="S59" s="43">
        <f>'Growth Rates'!R52*(1-'Growth Rates'!R$94)</f>
        <v>1.6202574307403798E-2</v>
      </c>
      <c r="T59" s="43">
        <f>'Growth Rates'!S52*(1-'Growth Rates'!S$94)</f>
        <v>1.6060912385231343E-2</v>
      </c>
      <c r="U59" s="43">
        <f>'Growth Rates'!T52*(1-'Growth Rates'!T$94)</f>
        <v>1.5882965161656978E-2</v>
      </c>
      <c r="V59" s="43">
        <f>'Growth Rates'!U52*(1-'Growth Rates'!U$94)</f>
        <v>1.5656206891464412E-2</v>
      </c>
      <c r="W59" s="43">
        <f>'Growth Rates'!V52*(1-'Growth Rates'!V$94)</f>
        <v>1.5426862872952952E-2</v>
      </c>
      <c r="X59" s="43">
        <f>'Growth Rates'!W52*(1-'Growth Rates'!W$94)</f>
        <v>1.5198152438865143E-2</v>
      </c>
      <c r="Y59" s="43">
        <f>'Growth Rates'!X52*(1-'Growth Rates'!X$94)</f>
        <v>1.4965594991645117E-2</v>
      </c>
      <c r="Z59" s="43">
        <f>'Growth Rates'!Y52*(1-'Growth Rates'!Y$94)</f>
        <v>1.4737269262689201E-2</v>
      </c>
      <c r="AA59" s="43">
        <f>'Growth Rates'!Z52*(1-'Growth Rates'!Z$94)</f>
        <v>1.4472142983954486E-2</v>
      </c>
      <c r="AB59" s="43">
        <f>'Growth Rates'!AA52*(1-'Growth Rates'!AA$94)</f>
        <v>1.4274949279042128E-2</v>
      </c>
      <c r="AC59" s="43">
        <f>'Growth Rates'!AB52*(1-'Growth Rates'!AB$94)</f>
        <v>1.4111519917831607E-2</v>
      </c>
      <c r="AD59" s="43">
        <f>'Growth Rates'!AC52*(1-'Growth Rates'!AC$94)</f>
        <v>1.3989795785085206E-2</v>
      </c>
      <c r="AE59" s="43">
        <f>'Growth Rates'!AD52*(1-'Growth Rates'!AD$94)</f>
        <v>1.3879636725007508E-2</v>
      </c>
      <c r="AF59" s="43">
        <f>'Growth Rates'!AE52*(1-'Growth Rates'!AE$94)</f>
        <v>1.3763069362504153E-2</v>
      </c>
    </row>
    <row r="60" spans="1:32" x14ac:dyDescent="0.25">
      <c r="B60" s="1" t="s">
        <v>39</v>
      </c>
      <c r="C60" s="43">
        <f>'Growth Rates'!B53*(1-'Growth Rates'!B$94)</f>
        <v>0</v>
      </c>
      <c r="D60" s="43">
        <f>'Growth Rates'!C53*(1-'Growth Rates'!C$94)</f>
        <v>4.4510906603774755E-2</v>
      </c>
      <c r="E60" s="43">
        <f>'Growth Rates'!D53*(1-'Growth Rates'!D$94)</f>
        <v>5.1267720364852965E-3</v>
      </c>
      <c r="F60" s="43">
        <f>'Growth Rates'!E53*(1-'Growth Rates'!E$94)</f>
        <v>1.2133630123366294E-2</v>
      </c>
      <c r="G60" s="43">
        <f>'Growth Rates'!F53*(1-'Growth Rates'!F$94)</f>
        <v>1.9770287007655683E-2</v>
      </c>
      <c r="H60" s="43">
        <f>'Growth Rates'!G53*(1-'Growth Rates'!G$94)</f>
        <v>2.1219993777213685E-2</v>
      </c>
      <c r="I60" s="43">
        <f>'Growth Rates'!H53*(1-'Growth Rates'!H$94)</f>
        <v>2.012536189942327E-2</v>
      </c>
      <c r="J60" s="43">
        <f>'Growth Rates'!I53*(1-'Growth Rates'!I$94)</f>
        <v>1.8571300381715027E-2</v>
      </c>
      <c r="K60" s="43">
        <f>'Growth Rates'!J53*(1-'Growth Rates'!J$94)</f>
        <v>1.7300427183292773E-2</v>
      </c>
      <c r="L60" s="43">
        <f>'Growth Rates'!K53*(1-'Growth Rates'!K$94)</f>
        <v>1.6591205305652133E-2</v>
      </c>
      <c r="M60" s="43">
        <f>'Growth Rates'!L53*(1-'Growth Rates'!L$94)</f>
        <v>1.6388364660769459E-2</v>
      </c>
      <c r="N60" s="43">
        <f>'Growth Rates'!M53*(1-'Growth Rates'!M$94)</f>
        <v>1.6315040376246141E-2</v>
      </c>
      <c r="O60" s="43">
        <f>'Growth Rates'!N53*(1-'Growth Rates'!N$94)</f>
        <v>1.6297488765642798E-2</v>
      </c>
      <c r="P60" s="43">
        <f>'Growth Rates'!O53*(1-'Growth Rates'!O$94)</f>
        <v>1.6319708445561486E-2</v>
      </c>
      <c r="Q60" s="43">
        <f>'Growth Rates'!P53*(1-'Growth Rates'!P$94)</f>
        <v>1.635154411899107E-2</v>
      </c>
      <c r="R60" s="43">
        <f>'Growth Rates'!Q53*(1-'Growth Rates'!Q$94)</f>
        <v>1.6306575019434336E-2</v>
      </c>
      <c r="S60" s="43">
        <f>'Growth Rates'!R53*(1-'Growth Rates'!R$94)</f>
        <v>1.6202574307403798E-2</v>
      </c>
      <c r="T60" s="43">
        <f>'Growth Rates'!S53*(1-'Growth Rates'!S$94)</f>
        <v>1.6060912385231343E-2</v>
      </c>
      <c r="U60" s="43">
        <f>'Growth Rates'!T53*(1-'Growth Rates'!T$94)</f>
        <v>1.5882965161656978E-2</v>
      </c>
      <c r="V60" s="43">
        <f>'Growth Rates'!U53*(1-'Growth Rates'!U$94)</f>
        <v>1.5656206891464412E-2</v>
      </c>
      <c r="W60" s="43">
        <f>'Growth Rates'!V53*(1-'Growth Rates'!V$94)</f>
        <v>1.5426862872952952E-2</v>
      </c>
      <c r="X60" s="43">
        <f>'Growth Rates'!W53*(1-'Growth Rates'!W$94)</f>
        <v>1.5198152438865143E-2</v>
      </c>
      <c r="Y60" s="43">
        <f>'Growth Rates'!X53*(1-'Growth Rates'!X$94)</f>
        <v>1.4965594991645117E-2</v>
      </c>
      <c r="Z60" s="43">
        <f>'Growth Rates'!Y53*(1-'Growth Rates'!Y$94)</f>
        <v>1.4737269262689201E-2</v>
      </c>
      <c r="AA60" s="43">
        <f>'Growth Rates'!Z53*(1-'Growth Rates'!Z$94)</f>
        <v>1.4472142983954486E-2</v>
      </c>
      <c r="AB60" s="43">
        <f>'Growth Rates'!AA53*(1-'Growth Rates'!AA$94)</f>
        <v>1.4274949279042128E-2</v>
      </c>
      <c r="AC60" s="43">
        <f>'Growth Rates'!AB53*(1-'Growth Rates'!AB$94)</f>
        <v>1.4111519917831607E-2</v>
      </c>
      <c r="AD60" s="43">
        <f>'Growth Rates'!AC53*(1-'Growth Rates'!AC$94)</f>
        <v>1.3989795785085206E-2</v>
      </c>
      <c r="AE60" s="43">
        <f>'Growth Rates'!AD53*(1-'Growth Rates'!AD$94)</f>
        <v>1.3879636725007508E-2</v>
      </c>
      <c r="AF60" s="43">
        <f>'Growth Rates'!AE53*(1-'Growth Rates'!AE$94)</f>
        <v>1.3763069362504153E-2</v>
      </c>
    </row>
    <row r="61" spans="1:32" x14ac:dyDescent="0.25">
      <c r="B61" s="1" t="s">
        <v>47</v>
      </c>
      <c r="C61" s="43">
        <f>'Growth Rates'!B54*(1-'Growth Rates'!B$94)</f>
        <v>0</v>
      </c>
      <c r="D61" s="43">
        <f>'Growth Rates'!C54*(1-'Growth Rates'!C$94)</f>
        <v>4.4510906603774755E-2</v>
      </c>
      <c r="E61" s="43">
        <f>'Growth Rates'!D54*(1-'Growth Rates'!D$94)</f>
        <v>5.1267720364852965E-3</v>
      </c>
      <c r="F61" s="43">
        <f>'Growth Rates'!E54*(1-'Growth Rates'!E$94)</f>
        <v>1.2133630123366294E-2</v>
      </c>
      <c r="G61" s="43">
        <f>'Growth Rates'!F54*(1-'Growth Rates'!F$94)</f>
        <v>1.9770287007655683E-2</v>
      </c>
      <c r="H61" s="43">
        <f>'Growth Rates'!G54*(1-'Growth Rates'!G$94)</f>
        <v>2.1219993777213685E-2</v>
      </c>
      <c r="I61" s="43">
        <f>'Growth Rates'!H54*(1-'Growth Rates'!H$94)</f>
        <v>2.012536189942327E-2</v>
      </c>
      <c r="J61" s="43">
        <f>'Growth Rates'!I54*(1-'Growth Rates'!I$94)</f>
        <v>1.8571300381715027E-2</v>
      </c>
      <c r="K61" s="43">
        <f>'Growth Rates'!J54*(1-'Growth Rates'!J$94)</f>
        <v>1.7300427183292773E-2</v>
      </c>
      <c r="L61" s="43">
        <f>'Growth Rates'!K54*(1-'Growth Rates'!K$94)</f>
        <v>1.6591205305652133E-2</v>
      </c>
      <c r="M61" s="43">
        <f>'Growth Rates'!L54*(1-'Growth Rates'!L$94)</f>
        <v>1.6388364660769459E-2</v>
      </c>
      <c r="N61" s="43">
        <f>'Growth Rates'!M54*(1-'Growth Rates'!M$94)</f>
        <v>1.6315040376246141E-2</v>
      </c>
      <c r="O61" s="43">
        <f>'Growth Rates'!N54*(1-'Growth Rates'!N$94)</f>
        <v>1.6297488765642798E-2</v>
      </c>
      <c r="P61" s="43">
        <f>'Growth Rates'!O54*(1-'Growth Rates'!O$94)</f>
        <v>1.6319708445561486E-2</v>
      </c>
      <c r="Q61" s="43">
        <f>'Growth Rates'!P54*(1-'Growth Rates'!P$94)</f>
        <v>1.635154411899107E-2</v>
      </c>
      <c r="R61" s="43">
        <f>'Growth Rates'!Q54*(1-'Growth Rates'!Q$94)</f>
        <v>1.6306575019434336E-2</v>
      </c>
      <c r="S61" s="43">
        <f>'Growth Rates'!R54*(1-'Growth Rates'!R$94)</f>
        <v>1.6202574307403798E-2</v>
      </c>
      <c r="T61" s="43">
        <f>'Growth Rates'!S54*(1-'Growth Rates'!S$94)</f>
        <v>1.6060912385231343E-2</v>
      </c>
      <c r="U61" s="43">
        <f>'Growth Rates'!T54*(1-'Growth Rates'!T$94)</f>
        <v>1.5882965161656978E-2</v>
      </c>
      <c r="V61" s="43">
        <f>'Growth Rates'!U54*(1-'Growth Rates'!U$94)</f>
        <v>1.5656206891464412E-2</v>
      </c>
      <c r="W61" s="43">
        <f>'Growth Rates'!V54*(1-'Growth Rates'!V$94)</f>
        <v>1.5426862872952952E-2</v>
      </c>
      <c r="X61" s="43">
        <f>'Growth Rates'!W54*(1-'Growth Rates'!W$94)</f>
        <v>1.5198152438865143E-2</v>
      </c>
      <c r="Y61" s="43">
        <f>'Growth Rates'!X54*(1-'Growth Rates'!X$94)</f>
        <v>1.4965594991645117E-2</v>
      </c>
      <c r="Z61" s="43">
        <f>'Growth Rates'!Y54*(1-'Growth Rates'!Y$94)</f>
        <v>1.4737269262689201E-2</v>
      </c>
      <c r="AA61" s="43">
        <f>'Growth Rates'!Z54*(1-'Growth Rates'!Z$94)</f>
        <v>1.4472142983954486E-2</v>
      </c>
      <c r="AB61" s="43">
        <f>'Growth Rates'!AA54*(1-'Growth Rates'!AA$94)</f>
        <v>1.4274949279042128E-2</v>
      </c>
      <c r="AC61" s="43">
        <f>'Growth Rates'!AB54*(1-'Growth Rates'!AB$94)</f>
        <v>1.4111519917831607E-2</v>
      </c>
      <c r="AD61" s="43">
        <f>'Growth Rates'!AC54*(1-'Growth Rates'!AC$94)</f>
        <v>1.3989795785085206E-2</v>
      </c>
      <c r="AE61" s="43">
        <f>'Growth Rates'!AD54*(1-'Growth Rates'!AD$94)</f>
        <v>1.3879636725007508E-2</v>
      </c>
      <c r="AF61" s="43">
        <f>'Growth Rates'!AE54*(1-'Growth Rates'!AE$94)</f>
        <v>1.3763069362504153E-2</v>
      </c>
    </row>
    <row r="62" spans="1:32" x14ac:dyDescent="0.25">
      <c r="B62" s="1" t="s">
        <v>52</v>
      </c>
      <c r="C62" s="43">
        <f>'Growth Rates'!B55*(1-'Growth Rates'!B$94)</f>
        <v>0</v>
      </c>
      <c r="D62" s="43">
        <f>'Growth Rates'!C55*(1-'Growth Rates'!C$94)</f>
        <v>4.4510906603774755E-2</v>
      </c>
      <c r="E62" s="43">
        <f>'Growth Rates'!D55*(1-'Growth Rates'!D$94)</f>
        <v>5.1267720364852965E-3</v>
      </c>
      <c r="F62" s="43">
        <f>'Growth Rates'!E55*(1-'Growth Rates'!E$94)</f>
        <v>1.2133630123366294E-2</v>
      </c>
      <c r="G62" s="43">
        <f>'Growth Rates'!F55*(1-'Growth Rates'!F$94)</f>
        <v>1.9770287007655683E-2</v>
      </c>
      <c r="H62" s="43">
        <f>'Growth Rates'!G55*(1-'Growth Rates'!G$94)</f>
        <v>2.1219993777213685E-2</v>
      </c>
      <c r="I62" s="43">
        <f>'Growth Rates'!H55*(1-'Growth Rates'!H$94)</f>
        <v>2.012536189942327E-2</v>
      </c>
      <c r="J62" s="43">
        <f>'Growth Rates'!I55*(1-'Growth Rates'!I$94)</f>
        <v>1.8571300381715027E-2</v>
      </c>
      <c r="K62" s="43">
        <f>'Growth Rates'!J55*(1-'Growth Rates'!J$94)</f>
        <v>1.7300427183292773E-2</v>
      </c>
      <c r="L62" s="43">
        <f>'Growth Rates'!K55*(1-'Growth Rates'!K$94)</f>
        <v>1.6591205305652133E-2</v>
      </c>
      <c r="M62" s="43">
        <f>'Growth Rates'!L55*(1-'Growth Rates'!L$94)</f>
        <v>1.6388364660769459E-2</v>
      </c>
      <c r="N62" s="43">
        <f>'Growth Rates'!M55*(1-'Growth Rates'!M$94)</f>
        <v>1.6315040376246141E-2</v>
      </c>
      <c r="O62" s="43">
        <f>'Growth Rates'!N55*(1-'Growth Rates'!N$94)</f>
        <v>1.6297488765642798E-2</v>
      </c>
      <c r="P62" s="43">
        <f>'Growth Rates'!O55*(1-'Growth Rates'!O$94)</f>
        <v>1.6319708445561486E-2</v>
      </c>
      <c r="Q62" s="43">
        <f>'Growth Rates'!P55*(1-'Growth Rates'!P$94)</f>
        <v>1.635154411899107E-2</v>
      </c>
      <c r="R62" s="43">
        <f>'Growth Rates'!Q55*(1-'Growth Rates'!Q$94)</f>
        <v>1.6306575019434336E-2</v>
      </c>
      <c r="S62" s="43">
        <f>'Growth Rates'!R55*(1-'Growth Rates'!R$94)</f>
        <v>1.6202574307403798E-2</v>
      </c>
      <c r="T62" s="43">
        <f>'Growth Rates'!S55*(1-'Growth Rates'!S$94)</f>
        <v>1.6060912385231343E-2</v>
      </c>
      <c r="U62" s="43">
        <f>'Growth Rates'!T55*(1-'Growth Rates'!T$94)</f>
        <v>1.5882965161656978E-2</v>
      </c>
      <c r="V62" s="43">
        <f>'Growth Rates'!U55*(1-'Growth Rates'!U$94)</f>
        <v>1.5656206891464412E-2</v>
      </c>
      <c r="W62" s="43">
        <f>'Growth Rates'!V55*(1-'Growth Rates'!V$94)</f>
        <v>1.5426862872952952E-2</v>
      </c>
      <c r="X62" s="43">
        <f>'Growth Rates'!W55*(1-'Growth Rates'!W$94)</f>
        <v>1.5198152438865143E-2</v>
      </c>
      <c r="Y62" s="43">
        <f>'Growth Rates'!X55*(1-'Growth Rates'!X$94)</f>
        <v>1.4965594991645117E-2</v>
      </c>
      <c r="Z62" s="43">
        <f>'Growth Rates'!Y55*(1-'Growth Rates'!Y$94)</f>
        <v>1.4737269262689201E-2</v>
      </c>
      <c r="AA62" s="43">
        <f>'Growth Rates'!Z55*(1-'Growth Rates'!Z$94)</f>
        <v>1.4472142983954486E-2</v>
      </c>
      <c r="AB62" s="43">
        <f>'Growth Rates'!AA55*(1-'Growth Rates'!AA$94)</f>
        <v>1.4274949279042128E-2</v>
      </c>
      <c r="AC62" s="43">
        <f>'Growth Rates'!AB55*(1-'Growth Rates'!AB$94)</f>
        <v>1.4111519917831607E-2</v>
      </c>
      <c r="AD62" s="43">
        <f>'Growth Rates'!AC55*(1-'Growth Rates'!AC$94)</f>
        <v>1.3989795785085206E-2</v>
      </c>
      <c r="AE62" s="43">
        <f>'Growth Rates'!AD55*(1-'Growth Rates'!AD$94)</f>
        <v>1.3879636725007508E-2</v>
      </c>
      <c r="AF62" s="43">
        <f>'Growth Rates'!AE55*(1-'Growth Rates'!AE$94)</f>
        <v>1.3763069362504153E-2</v>
      </c>
    </row>
    <row r="63" spans="1:32" x14ac:dyDescent="0.25">
      <c r="B63" s="1" t="s">
        <v>71</v>
      </c>
      <c r="C63" s="43">
        <f>'Growth Rates'!B56*(1-'Growth Rates'!B$94)</f>
        <v>0</v>
      </c>
      <c r="D63" s="43">
        <f>'Growth Rates'!C56*(1-'Growth Rates'!C$94)</f>
        <v>2.1814468392996739E-2</v>
      </c>
      <c r="E63" s="43">
        <f>'Growth Rates'!D56*(1-'Growth Rates'!D$94)</f>
        <v>1.3579086843481072E-2</v>
      </c>
      <c r="F63" s="43">
        <f>'Growth Rates'!E56*(1-'Growth Rates'!E$94)</f>
        <v>1.6619012751663428E-2</v>
      </c>
      <c r="G63" s="43">
        <f>'Growth Rates'!F56*(1-'Growth Rates'!F$94)</f>
        <v>1.7238483857056876E-2</v>
      </c>
      <c r="H63" s="43">
        <f>'Growth Rates'!G56*(1-'Growth Rates'!G$94)</f>
        <v>1.7016445502062973E-2</v>
      </c>
      <c r="I63" s="43">
        <f>'Growth Rates'!H56*(1-'Growth Rates'!H$94)</f>
        <v>1.6597123601084129E-2</v>
      </c>
      <c r="J63" s="43">
        <f>'Growth Rates'!I56*(1-'Growth Rates'!I$94)</f>
        <v>1.6198869435271539E-2</v>
      </c>
      <c r="K63" s="43">
        <f>'Growth Rates'!J56*(1-'Growth Rates'!J$94)</f>
        <v>1.5833269004605764E-2</v>
      </c>
      <c r="L63" s="43">
        <f>'Growth Rates'!K56*(1-'Growth Rates'!K$94)</f>
        <v>1.5549384412771771E-2</v>
      </c>
      <c r="M63" s="43">
        <f>'Growth Rates'!L56*(1-'Growth Rates'!L$94)</f>
        <v>1.5303493863086177E-2</v>
      </c>
      <c r="N63" s="43">
        <f>'Growth Rates'!M56*(1-'Growth Rates'!M$94)</f>
        <v>1.5109710116523763E-2</v>
      </c>
      <c r="O63" s="43">
        <f>'Growth Rates'!N56*(1-'Growth Rates'!N$94)</f>
        <v>1.5074728485351518E-2</v>
      </c>
      <c r="P63" s="43">
        <f>'Growth Rates'!O56*(1-'Growth Rates'!O$94)</f>
        <v>1.5072079607580799E-2</v>
      </c>
      <c r="Q63" s="43">
        <f>'Growth Rates'!P56*(1-'Growth Rates'!P$94)</f>
        <v>1.5079745852333624E-2</v>
      </c>
      <c r="R63" s="43">
        <f>'Growth Rates'!Q56*(1-'Growth Rates'!Q$94)</f>
        <v>1.5216048784441005E-2</v>
      </c>
      <c r="S63" s="43">
        <f>'Growth Rates'!R56*(1-'Growth Rates'!R$94)</f>
        <v>1.5334612308803822E-2</v>
      </c>
      <c r="T63" s="43">
        <f>'Growth Rates'!S56*(1-'Growth Rates'!S$94)</f>
        <v>1.5380305253584758E-2</v>
      </c>
      <c r="U63" s="43">
        <f>'Growth Rates'!T56*(1-'Growth Rates'!T$94)</f>
        <v>1.5419800522721062E-2</v>
      </c>
      <c r="V63" s="43">
        <f>'Growth Rates'!U56*(1-'Growth Rates'!U$94)</f>
        <v>1.5445330094768155E-2</v>
      </c>
      <c r="W63" s="43">
        <f>'Growth Rates'!V56*(1-'Growth Rates'!V$94)</f>
        <v>1.5433978034767185E-2</v>
      </c>
      <c r="X63" s="43">
        <f>'Growth Rates'!W56*(1-'Growth Rates'!W$94)</f>
        <v>1.546310222200387E-2</v>
      </c>
      <c r="Y63" s="43">
        <f>'Growth Rates'!X56*(1-'Growth Rates'!X$94)</f>
        <v>1.5517010560834613E-2</v>
      </c>
      <c r="Z63" s="43">
        <f>'Growth Rates'!Y56*(1-'Growth Rates'!Y$94)</f>
        <v>1.5603226669717184E-2</v>
      </c>
      <c r="AA63" s="43">
        <f>'Growth Rates'!Z56*(1-'Growth Rates'!Z$94)</f>
        <v>1.5844769578497196E-2</v>
      </c>
      <c r="AB63" s="43">
        <f>'Growth Rates'!AA56*(1-'Growth Rates'!AA$94)</f>
        <v>1.5900170879960877E-2</v>
      </c>
      <c r="AC63" s="43">
        <f>'Growth Rates'!AB56*(1-'Growth Rates'!AB$94)</f>
        <v>1.593716055438785E-2</v>
      </c>
      <c r="AD63" s="43">
        <f>'Growth Rates'!AC56*(1-'Growth Rates'!AC$94)</f>
        <v>1.5935263301537401E-2</v>
      </c>
      <c r="AE63" s="43">
        <f>'Growth Rates'!AD56*(1-'Growth Rates'!AD$94)</f>
        <v>1.5943591161593794E-2</v>
      </c>
      <c r="AF63" s="43">
        <f>'Growth Rates'!AE56*(1-'Growth Rates'!AE$94)</f>
        <v>1.5976487712582161E-2</v>
      </c>
    </row>
    <row r="64" spans="1:32" x14ac:dyDescent="0.25">
      <c r="B64" s="1" t="s">
        <v>98</v>
      </c>
      <c r="C64" s="43">
        <f>'Growth Rates'!B57*(1-'Growth Rates'!B$94)</f>
        <v>0</v>
      </c>
      <c r="D64" s="43">
        <f>'Growth Rates'!C57*(1-'Growth Rates'!C$94)</f>
        <v>7.8942473643672205E-3</v>
      </c>
      <c r="E64" s="43">
        <f>'Growth Rates'!D57*(1-'Growth Rates'!D$94)</f>
        <v>4.9172543033931711E-3</v>
      </c>
      <c r="F64" s="43">
        <f>'Growth Rates'!E57*(1-'Growth Rates'!E$94)</f>
        <v>6.1991336156032757E-3</v>
      </c>
      <c r="G64" s="43">
        <f>'Growth Rates'!F57*(1-'Growth Rates'!F$94)</f>
        <v>6.717371302500762E-3</v>
      </c>
      <c r="H64" s="43">
        <f>'Growth Rates'!G57*(1-'Growth Rates'!G$94)</f>
        <v>7.2023108108673455E-3</v>
      </c>
      <c r="I64" s="43">
        <f>'Growth Rates'!H57*(1-'Growth Rates'!H$94)</f>
        <v>7.2031112780311622E-3</v>
      </c>
      <c r="J64" s="43">
        <f>'Growth Rates'!I57*(1-'Growth Rates'!I$94)</f>
        <v>7.0200478117777862E-3</v>
      </c>
      <c r="K64" s="43">
        <f>'Growth Rates'!J57*(1-'Growth Rates'!J$94)</f>
        <v>6.8352827384686333E-3</v>
      </c>
      <c r="L64" s="43">
        <f>'Growth Rates'!K57*(1-'Growth Rates'!K$94)</f>
        <v>6.6715665594276911E-3</v>
      </c>
      <c r="M64" s="43">
        <f>'Growth Rates'!L57*(1-'Growth Rates'!L$94)</f>
        <v>6.4979914903876418E-3</v>
      </c>
      <c r="N64" s="43">
        <f>'Growth Rates'!M57*(1-'Growth Rates'!M$94)</f>
        <v>6.4498505382748336E-3</v>
      </c>
      <c r="O64" s="43">
        <f>'Growth Rates'!N57*(1-'Growth Rates'!N$94)</f>
        <v>6.5857587227357251E-3</v>
      </c>
      <c r="P64" s="43">
        <f>'Growth Rates'!O57*(1-'Growth Rates'!O$94)</f>
        <v>6.6966953259207209E-3</v>
      </c>
      <c r="Q64" s="43">
        <f>'Growth Rates'!P57*(1-'Growth Rates'!P$94)</f>
        <v>6.8161075530296265E-3</v>
      </c>
      <c r="R64" s="43">
        <f>'Growth Rates'!Q57*(1-'Growth Rates'!Q$94)</f>
        <v>7.1542666903211365E-3</v>
      </c>
      <c r="S64" s="43">
        <f>'Growth Rates'!R57*(1-'Growth Rates'!R$94)</f>
        <v>7.4999785219549619E-3</v>
      </c>
      <c r="T64" s="43">
        <f>'Growth Rates'!S57*(1-'Growth Rates'!S$94)</f>
        <v>7.6944701312340576E-3</v>
      </c>
      <c r="U64" s="43">
        <f>'Growth Rates'!T57*(1-'Growth Rates'!T$94)</f>
        <v>7.8161523938461101E-3</v>
      </c>
      <c r="V64" s="43">
        <f>'Growth Rates'!U57*(1-'Growth Rates'!U$94)</f>
        <v>7.8787362337241242E-3</v>
      </c>
      <c r="W64" s="43">
        <f>'Growth Rates'!V57*(1-'Growth Rates'!V$94)</f>
        <v>8.0572076291288881E-3</v>
      </c>
      <c r="X64" s="43">
        <f>'Growth Rates'!W57*(1-'Growth Rates'!W$94)</f>
        <v>8.3593433532203869E-3</v>
      </c>
      <c r="Y64" s="43">
        <f>'Growth Rates'!X57*(1-'Growth Rates'!X$94)</f>
        <v>8.7496787529173607E-3</v>
      </c>
      <c r="Z64" s="43">
        <f>'Growth Rates'!Y57*(1-'Growth Rates'!Y$94)</f>
        <v>9.0801384752281188E-3</v>
      </c>
      <c r="AA64" s="43">
        <f>'Growth Rates'!Z57*(1-'Growth Rates'!Z$94)</f>
        <v>9.5587509367100545E-3</v>
      </c>
      <c r="AB64" s="43">
        <f>'Growth Rates'!AA57*(1-'Growth Rates'!AA$94)</f>
        <v>9.6673466099153633E-3</v>
      </c>
      <c r="AC64" s="43">
        <f>'Growth Rates'!AB57*(1-'Growth Rates'!AB$94)</f>
        <v>9.8811921109201242E-3</v>
      </c>
      <c r="AD64" s="43">
        <f>'Growth Rates'!AC57*(1-'Growth Rates'!AC$94)</f>
        <v>1.0059871014969246E-2</v>
      </c>
      <c r="AE64" s="43">
        <f>'Growth Rates'!AD57*(1-'Growth Rates'!AD$94)</f>
        <v>1.0235990816352672E-2</v>
      </c>
      <c r="AF64" s="43">
        <f>'Growth Rates'!AE57*(1-'Growth Rates'!AE$94)</f>
        <v>1.0455895433476855E-2</v>
      </c>
    </row>
    <row r="65" spans="2:32" x14ac:dyDescent="0.25">
      <c r="B65" s="1" t="s">
        <v>103</v>
      </c>
      <c r="C65" s="43">
        <f>'Growth Rates'!B58*(1-'Growth Rates'!B$94)</f>
        <v>0</v>
      </c>
      <c r="D65" s="43">
        <f>'Growth Rates'!C58*(1-'Growth Rates'!C$94)</f>
        <v>1.4499641678081666E-2</v>
      </c>
      <c r="E65" s="43">
        <f>'Growth Rates'!D58*(1-'Growth Rates'!D$94)</f>
        <v>8.9053778427943854E-3</v>
      </c>
      <c r="F65" s="43">
        <f>'Growth Rates'!E58*(1-'Growth Rates'!E$94)</f>
        <v>1.0665317510287296E-2</v>
      </c>
      <c r="G65" s="43">
        <f>'Growth Rates'!F58*(1-'Growth Rates'!F$94)</f>
        <v>1.0855004361442832E-2</v>
      </c>
      <c r="H65" s="43">
        <f>'Growth Rates'!G58*(1-'Growth Rates'!G$94)</f>
        <v>1.0527631642793085E-2</v>
      </c>
      <c r="I65" s="43">
        <f>'Growth Rates'!H58*(1-'Growth Rates'!H$94)</f>
        <v>1.0248153398083675E-2</v>
      </c>
      <c r="J65" s="43">
        <f>'Growth Rates'!I58*(1-'Growth Rates'!I$94)</f>
        <v>1.003738098459595E-2</v>
      </c>
      <c r="K65" s="43">
        <f>'Growth Rates'!J58*(1-'Growth Rates'!J$94)</f>
        <v>9.8685326171946038E-3</v>
      </c>
      <c r="L65" s="43">
        <f>'Growth Rates'!K58*(1-'Growth Rates'!K$94)</f>
        <v>9.7775982640964966E-3</v>
      </c>
      <c r="M65" s="43">
        <f>'Growth Rates'!L58*(1-'Growth Rates'!L$94)</f>
        <v>9.6859043991721922E-3</v>
      </c>
      <c r="N65" s="43">
        <f>'Growth Rates'!M58*(1-'Growth Rates'!M$94)</f>
        <v>9.5877981451145764E-3</v>
      </c>
      <c r="O65" s="43">
        <f>'Growth Rates'!N58*(1-'Growth Rates'!N$94)</f>
        <v>9.5877014597518014E-3</v>
      </c>
      <c r="P65" s="43">
        <f>'Growth Rates'!O58*(1-'Growth Rates'!O$94)</f>
        <v>9.6234672567053915E-3</v>
      </c>
      <c r="Q65" s="43">
        <f>'Growth Rates'!P58*(1-'Growth Rates'!P$94)</f>
        <v>9.6164200622780634E-3</v>
      </c>
      <c r="R65" s="43">
        <f>'Growth Rates'!Q58*(1-'Growth Rates'!Q$94)</f>
        <v>9.7087816041318449E-3</v>
      </c>
      <c r="S65" s="43">
        <f>'Growth Rates'!R58*(1-'Growth Rates'!R$94)</f>
        <v>9.9168439332220516E-3</v>
      </c>
      <c r="T65" s="43">
        <f>'Growth Rates'!S58*(1-'Growth Rates'!S$94)</f>
        <v>1.0039946885917752E-2</v>
      </c>
      <c r="U65" s="43">
        <f>'Growth Rates'!T58*(1-'Growth Rates'!T$94)</f>
        <v>1.0119979648576083E-2</v>
      </c>
      <c r="V65" s="43">
        <f>'Growth Rates'!U58*(1-'Growth Rates'!U$94)</f>
        <v>1.0188406831299422E-2</v>
      </c>
      <c r="W65" s="43">
        <f>'Growth Rates'!V58*(1-'Growth Rates'!V$94)</f>
        <v>1.0217490797130571E-2</v>
      </c>
      <c r="X65" s="43">
        <f>'Growth Rates'!W58*(1-'Growth Rates'!W$94)</f>
        <v>1.0254639575757216E-2</v>
      </c>
      <c r="Y65" s="43">
        <f>'Growth Rates'!X58*(1-'Growth Rates'!X$94)</f>
        <v>1.0259923062864759E-2</v>
      </c>
      <c r="Z65" s="43">
        <f>'Growth Rates'!Y58*(1-'Growth Rates'!Y$94)</f>
        <v>1.019935752399166E-2</v>
      </c>
      <c r="AA65" s="43">
        <f>'Growth Rates'!Z58*(1-'Growth Rates'!Z$94)</f>
        <v>1.0175541565532329E-2</v>
      </c>
      <c r="AB65" s="43">
        <f>'Growth Rates'!AA58*(1-'Growth Rates'!AA$94)</f>
        <v>1.0080696988156017E-2</v>
      </c>
      <c r="AC65" s="43">
        <f>'Growth Rates'!AB58*(1-'Growth Rates'!AB$94)</f>
        <v>1.0007387514370908E-2</v>
      </c>
      <c r="AD65" s="43">
        <f>'Growth Rates'!AC58*(1-'Growth Rates'!AC$94)</f>
        <v>9.9456464141519617E-3</v>
      </c>
      <c r="AE65" s="43">
        <f>'Growth Rates'!AD58*(1-'Growth Rates'!AD$94)</f>
        <v>9.9302915023610598E-3</v>
      </c>
      <c r="AF65" s="43">
        <f>'Growth Rates'!AE58*(1-'Growth Rates'!AE$94)</f>
        <v>9.9768674715544365E-3</v>
      </c>
    </row>
    <row r="66" spans="2:32" x14ac:dyDescent="0.25">
      <c r="B66" s="1" t="s">
        <v>112</v>
      </c>
      <c r="C66" s="43">
        <f>'Growth Rates'!B59*(1-'Growth Rates'!B$94)</f>
        <v>0</v>
      </c>
      <c r="D66" s="43">
        <f>'Growth Rates'!C59*(1-'Growth Rates'!C$94)</f>
        <v>8.7049220935256095E-3</v>
      </c>
      <c r="E66" s="43">
        <f>'Growth Rates'!D59*(1-'Growth Rates'!D$94)</f>
        <v>5.3248476233888013E-3</v>
      </c>
      <c r="F66" s="43">
        <f>'Growth Rates'!E59*(1-'Growth Rates'!E$94)</f>
        <v>6.557602438937913E-3</v>
      </c>
      <c r="G66" s="43">
        <f>'Growth Rates'!F59*(1-'Growth Rates'!F$94)</f>
        <v>7.1327425594537213E-3</v>
      </c>
      <c r="H66" s="43">
        <f>'Growth Rates'!G59*(1-'Growth Rates'!G$94)</f>
        <v>7.9356151879397506E-3</v>
      </c>
      <c r="I66" s="43">
        <f>'Growth Rates'!H59*(1-'Growth Rates'!H$94)</f>
        <v>8.3611925597212016E-3</v>
      </c>
      <c r="J66" s="43">
        <f>'Growth Rates'!I59*(1-'Growth Rates'!I$94)</f>
        <v>8.5886970829954692E-3</v>
      </c>
      <c r="K66" s="43">
        <f>'Growth Rates'!J59*(1-'Growth Rates'!J$94)</f>
        <v>8.6260106385020029E-3</v>
      </c>
      <c r="L66" s="43">
        <f>'Growth Rates'!K59*(1-'Growth Rates'!K$94)</f>
        <v>8.5400923958680701E-3</v>
      </c>
      <c r="M66" s="43">
        <f>'Growth Rates'!L59*(1-'Growth Rates'!L$94)</f>
        <v>8.4950288443733316E-3</v>
      </c>
      <c r="N66" s="43">
        <f>'Growth Rates'!M59*(1-'Growth Rates'!M$94)</f>
        <v>8.6152052372587239E-3</v>
      </c>
      <c r="O66" s="43">
        <f>'Growth Rates'!N59*(1-'Growth Rates'!N$94)</f>
        <v>8.7713975660208051E-3</v>
      </c>
      <c r="P66" s="43">
        <f>'Growth Rates'!O59*(1-'Growth Rates'!O$94)</f>
        <v>8.8920141989393148E-3</v>
      </c>
      <c r="Q66" s="43">
        <f>'Growth Rates'!P59*(1-'Growth Rates'!P$94)</f>
        <v>8.9354881978327121E-3</v>
      </c>
      <c r="R66" s="43">
        <f>'Growth Rates'!Q59*(1-'Growth Rates'!Q$94)</f>
        <v>9.1505807992840627E-3</v>
      </c>
      <c r="S66" s="43">
        <f>'Growth Rates'!R59*(1-'Growth Rates'!R$94)</f>
        <v>9.4202517239986155E-3</v>
      </c>
      <c r="T66" s="43">
        <f>'Growth Rates'!S59*(1-'Growth Rates'!S$94)</f>
        <v>9.534036493166434E-3</v>
      </c>
      <c r="U66" s="43">
        <f>'Growth Rates'!T59*(1-'Growth Rates'!T$94)</f>
        <v>9.5522472755289276E-3</v>
      </c>
      <c r="V66" s="43">
        <f>'Growth Rates'!U59*(1-'Growth Rates'!U$94)</f>
        <v>9.528792975708902E-3</v>
      </c>
      <c r="W66" s="43">
        <f>'Growth Rates'!V59*(1-'Growth Rates'!V$94)</f>
        <v>9.4447320879859943E-3</v>
      </c>
      <c r="X66" s="43">
        <f>'Growth Rates'!W59*(1-'Growth Rates'!W$94)</f>
        <v>9.409040046515247E-3</v>
      </c>
      <c r="Y66" s="43">
        <f>'Growth Rates'!X59*(1-'Growth Rates'!X$94)</f>
        <v>9.4731519568465126E-3</v>
      </c>
      <c r="Z66" s="43">
        <f>'Growth Rates'!Y59*(1-'Growth Rates'!Y$94)</f>
        <v>9.6142717273270464E-3</v>
      </c>
      <c r="AA66" s="43">
        <f>'Growth Rates'!Z59*(1-'Growth Rates'!Z$94)</f>
        <v>9.9389978802014341E-3</v>
      </c>
      <c r="AB66" s="43">
        <f>'Growth Rates'!AA59*(1-'Growth Rates'!AA$94)</f>
        <v>1.0067091300837145E-2</v>
      </c>
      <c r="AC66" s="43">
        <f>'Growth Rates'!AB59*(1-'Growth Rates'!AB$94)</f>
        <v>1.0148603957412209E-2</v>
      </c>
      <c r="AD66" s="43">
        <f>'Growth Rates'!AC59*(1-'Growth Rates'!AC$94)</f>
        <v>1.018223570217907E-2</v>
      </c>
      <c r="AE66" s="43">
        <f>'Growth Rates'!AD59*(1-'Growth Rates'!AD$94)</f>
        <v>1.0215467209725297E-2</v>
      </c>
      <c r="AF66" s="43">
        <f>'Growth Rates'!AE59*(1-'Growth Rates'!AE$94)</f>
        <v>1.0281987748869575E-2</v>
      </c>
    </row>
    <row r="67" spans="2:32" x14ac:dyDescent="0.25">
      <c r="B67" s="1" t="s">
        <v>121</v>
      </c>
      <c r="C67" s="43">
        <f>'Growth Rates'!B60*(1-'Growth Rates'!B$94)</f>
        <v>0</v>
      </c>
      <c r="D67" s="43">
        <f>'Growth Rates'!C60*(1-'Growth Rates'!C$94)</f>
        <v>4.4510906603774755E-2</v>
      </c>
      <c r="E67" s="43">
        <f>'Growth Rates'!D60*(1-'Growth Rates'!D$94)</f>
        <v>5.1267720364852965E-3</v>
      </c>
      <c r="F67" s="43">
        <f>'Growth Rates'!E60*(1-'Growth Rates'!E$94)</f>
        <v>1.2133630123366294E-2</v>
      </c>
      <c r="G67" s="43">
        <f>'Growth Rates'!F60*(1-'Growth Rates'!F$94)</f>
        <v>1.9770287007655683E-2</v>
      </c>
      <c r="H67" s="43">
        <f>'Growth Rates'!G60*(1-'Growth Rates'!G$94)</f>
        <v>2.1219993777213685E-2</v>
      </c>
      <c r="I67" s="43">
        <f>'Growth Rates'!H60*(1-'Growth Rates'!H$94)</f>
        <v>2.012536189942327E-2</v>
      </c>
      <c r="J67" s="43">
        <f>'Growth Rates'!I60*(1-'Growth Rates'!I$94)</f>
        <v>1.8571300381715027E-2</v>
      </c>
      <c r="K67" s="43">
        <f>'Growth Rates'!J60*(1-'Growth Rates'!J$94)</f>
        <v>1.7300427183292773E-2</v>
      </c>
      <c r="L67" s="43">
        <f>'Growth Rates'!K60*(1-'Growth Rates'!K$94)</f>
        <v>1.6591205305652133E-2</v>
      </c>
      <c r="M67" s="43">
        <f>'Growth Rates'!L60*(1-'Growth Rates'!L$94)</f>
        <v>1.6388364660769459E-2</v>
      </c>
      <c r="N67" s="43">
        <f>'Growth Rates'!M60*(1-'Growth Rates'!M$94)</f>
        <v>1.6315040376246141E-2</v>
      </c>
      <c r="O67" s="43">
        <f>'Growth Rates'!N60*(1-'Growth Rates'!N$94)</f>
        <v>1.6297488765642798E-2</v>
      </c>
      <c r="P67" s="43">
        <f>'Growth Rates'!O60*(1-'Growth Rates'!O$94)</f>
        <v>1.6319708445561486E-2</v>
      </c>
      <c r="Q67" s="43">
        <f>'Growth Rates'!P60*(1-'Growth Rates'!P$94)</f>
        <v>1.635154411899107E-2</v>
      </c>
      <c r="R67" s="43">
        <f>'Growth Rates'!Q60*(1-'Growth Rates'!Q$94)</f>
        <v>1.6306575019434336E-2</v>
      </c>
      <c r="S67" s="43">
        <f>'Growth Rates'!R60*(1-'Growth Rates'!R$94)</f>
        <v>1.6202574307403798E-2</v>
      </c>
      <c r="T67" s="43">
        <f>'Growth Rates'!S60*(1-'Growth Rates'!S$94)</f>
        <v>1.6060912385231343E-2</v>
      </c>
      <c r="U67" s="43">
        <f>'Growth Rates'!T60*(1-'Growth Rates'!T$94)</f>
        <v>1.5882965161656978E-2</v>
      </c>
      <c r="V67" s="43">
        <f>'Growth Rates'!U60*(1-'Growth Rates'!U$94)</f>
        <v>1.5656206891464412E-2</v>
      </c>
      <c r="W67" s="43">
        <f>'Growth Rates'!V60*(1-'Growth Rates'!V$94)</f>
        <v>1.5426862872952952E-2</v>
      </c>
      <c r="X67" s="43">
        <f>'Growth Rates'!W60*(1-'Growth Rates'!W$94)</f>
        <v>1.5198152438865143E-2</v>
      </c>
      <c r="Y67" s="43">
        <f>'Growth Rates'!X60*(1-'Growth Rates'!X$94)</f>
        <v>1.4965594991645117E-2</v>
      </c>
      <c r="Z67" s="43">
        <f>'Growth Rates'!Y60*(1-'Growth Rates'!Y$94)</f>
        <v>1.4737269262689201E-2</v>
      </c>
      <c r="AA67" s="43">
        <f>'Growth Rates'!Z60*(1-'Growth Rates'!Z$94)</f>
        <v>1.4472142983954486E-2</v>
      </c>
      <c r="AB67" s="43">
        <f>'Growth Rates'!AA60*(1-'Growth Rates'!AA$94)</f>
        <v>1.4274949279042128E-2</v>
      </c>
      <c r="AC67" s="43">
        <f>'Growth Rates'!AB60*(1-'Growth Rates'!AB$94)</f>
        <v>1.4111519917831607E-2</v>
      </c>
      <c r="AD67" s="43">
        <f>'Growth Rates'!AC60*(1-'Growth Rates'!AC$94)</f>
        <v>1.3989795785085206E-2</v>
      </c>
      <c r="AE67" s="43">
        <f>'Growth Rates'!AD60*(1-'Growth Rates'!AD$94)</f>
        <v>1.3879636725007508E-2</v>
      </c>
      <c r="AF67" s="43">
        <f>'Growth Rates'!AE60*(1-'Growth Rates'!AE$94)</f>
        <v>1.3763069362504153E-2</v>
      </c>
    </row>
    <row r="68" spans="2:32" x14ac:dyDescent="0.25">
      <c r="B68" s="1" t="s">
        <v>126</v>
      </c>
      <c r="C68" s="43">
        <f>'Growth Rates'!B61*(1-'Growth Rates'!B$94)</f>
        <v>0</v>
      </c>
      <c r="D68" s="43">
        <f>'Growth Rates'!C61*(1-'Growth Rates'!C$94)</f>
        <v>1.431865807200502E-2</v>
      </c>
      <c r="E68" s="43">
        <f>'Growth Rates'!D61*(1-'Growth Rates'!D$94)</f>
        <v>8.9124241393808788E-3</v>
      </c>
      <c r="F68" s="43">
        <f>'Growth Rates'!E61*(1-'Growth Rates'!E$94)</f>
        <v>1.0913276475137202E-2</v>
      </c>
      <c r="G68" s="43">
        <f>'Growth Rates'!F61*(1-'Growth Rates'!F$94)</f>
        <v>1.1529361874542106E-2</v>
      </c>
      <c r="H68" s="43">
        <f>'Growth Rates'!G61*(1-'Growth Rates'!G$94)</f>
        <v>1.2129048933673765E-2</v>
      </c>
      <c r="I68" s="43">
        <f>'Growth Rates'!H61*(1-'Growth Rates'!H$94)</f>
        <v>1.2439477922216953E-2</v>
      </c>
      <c r="J68" s="43">
        <f>'Growth Rates'!I61*(1-'Growth Rates'!I$94)</f>
        <v>1.2628973274818963E-2</v>
      </c>
      <c r="K68" s="43">
        <f>'Growth Rates'!J61*(1-'Growth Rates'!J$94)</f>
        <v>1.266756758285816E-2</v>
      </c>
      <c r="L68" s="43">
        <f>'Growth Rates'!K61*(1-'Growth Rates'!K$94)</f>
        <v>1.26687983819283E-2</v>
      </c>
      <c r="M68" s="43">
        <f>'Growth Rates'!L61*(1-'Growth Rates'!L$94)</f>
        <v>1.2737341447786564E-2</v>
      </c>
      <c r="N68" s="43">
        <f>'Growth Rates'!M61*(1-'Growth Rates'!M$94)</f>
        <v>1.2882890566730087E-2</v>
      </c>
      <c r="O68" s="43">
        <f>'Growth Rates'!N61*(1-'Growth Rates'!N$94)</f>
        <v>1.3090891457144963E-2</v>
      </c>
      <c r="P68" s="43">
        <f>'Growth Rates'!O61*(1-'Growth Rates'!O$94)</f>
        <v>1.3263549851577048E-2</v>
      </c>
      <c r="Q68" s="43">
        <f>'Growth Rates'!P61*(1-'Growth Rates'!P$94)</f>
        <v>1.3432285810490531E-2</v>
      </c>
      <c r="R68" s="43">
        <f>'Growth Rates'!Q61*(1-'Growth Rates'!Q$94)</f>
        <v>1.3698635355015932E-2</v>
      </c>
      <c r="S68" s="43">
        <f>'Growth Rates'!R61*(1-'Growth Rates'!R$94)</f>
        <v>1.3950924655392081E-2</v>
      </c>
      <c r="T68" s="43">
        <f>'Growth Rates'!S61*(1-'Growth Rates'!S$94)</f>
        <v>1.4158602116914332E-2</v>
      </c>
      <c r="U68" s="43">
        <f>'Growth Rates'!T61*(1-'Growth Rates'!T$94)</f>
        <v>1.438111230695779E-2</v>
      </c>
      <c r="V68" s="43">
        <f>'Growth Rates'!U61*(1-'Growth Rates'!U$94)</f>
        <v>1.4664149309171818E-2</v>
      </c>
      <c r="W68" s="43">
        <f>'Growth Rates'!V61*(1-'Growth Rates'!V$94)</f>
        <v>1.4930316440549435E-2</v>
      </c>
      <c r="X68" s="43">
        <f>'Growth Rates'!W61*(1-'Growth Rates'!W$94)</f>
        <v>1.5134385116550058E-2</v>
      </c>
      <c r="Y68" s="43">
        <f>'Growth Rates'!X61*(1-'Growth Rates'!X$94)</f>
        <v>1.532999509757205E-2</v>
      </c>
      <c r="Z68" s="43">
        <f>'Growth Rates'!Y61*(1-'Growth Rates'!Y$94)</f>
        <v>1.5525535260529225E-2</v>
      </c>
      <c r="AA68" s="43">
        <f>'Growth Rates'!Z61*(1-'Growth Rates'!Z$94)</f>
        <v>1.5803711534059607E-2</v>
      </c>
      <c r="AB68" s="43">
        <f>'Growth Rates'!AA61*(1-'Growth Rates'!AA$94)</f>
        <v>1.598393298028794E-2</v>
      </c>
      <c r="AC68" s="43">
        <f>'Growth Rates'!AB61*(1-'Growth Rates'!AB$94)</f>
        <v>1.6096896047802723E-2</v>
      </c>
      <c r="AD68" s="43">
        <f>'Growth Rates'!AC61*(1-'Growth Rates'!AC$94)</f>
        <v>1.6101536516767073E-2</v>
      </c>
      <c r="AE68" s="43">
        <f>'Growth Rates'!AD61*(1-'Growth Rates'!AD$94)</f>
        <v>1.6072918738425916E-2</v>
      </c>
      <c r="AF68" s="43">
        <f>'Growth Rates'!AE61*(1-'Growth Rates'!AE$94)</f>
        <v>1.6019374396624014E-2</v>
      </c>
    </row>
    <row r="69" spans="2:32" x14ac:dyDescent="0.25">
      <c r="B69" s="1" t="s">
        <v>133</v>
      </c>
      <c r="C69" s="43">
        <f>'Growth Rates'!B62*(1-'Growth Rates'!B$94)</f>
        <v>0</v>
      </c>
      <c r="D69" s="43">
        <f>'Growth Rates'!C62*(1-'Growth Rates'!C$94)</f>
        <v>4.4510906603774755E-2</v>
      </c>
      <c r="E69" s="43">
        <f>'Growth Rates'!D62*(1-'Growth Rates'!D$94)</f>
        <v>5.1267720364852965E-3</v>
      </c>
      <c r="F69" s="43">
        <f>'Growth Rates'!E62*(1-'Growth Rates'!E$94)</f>
        <v>1.2133630123366294E-2</v>
      </c>
      <c r="G69" s="43">
        <f>'Growth Rates'!F62*(1-'Growth Rates'!F$94)</f>
        <v>1.9770287007655683E-2</v>
      </c>
      <c r="H69" s="43">
        <f>'Growth Rates'!G62*(1-'Growth Rates'!G$94)</f>
        <v>2.1219993777213685E-2</v>
      </c>
      <c r="I69" s="43">
        <f>'Growth Rates'!H62*(1-'Growth Rates'!H$94)</f>
        <v>2.012536189942327E-2</v>
      </c>
      <c r="J69" s="43">
        <f>'Growth Rates'!I62*(1-'Growth Rates'!I$94)</f>
        <v>1.8571300381715027E-2</v>
      </c>
      <c r="K69" s="43">
        <f>'Growth Rates'!J62*(1-'Growth Rates'!J$94)</f>
        <v>1.7300427183292773E-2</v>
      </c>
      <c r="L69" s="43">
        <f>'Growth Rates'!K62*(1-'Growth Rates'!K$94)</f>
        <v>1.6591205305652133E-2</v>
      </c>
      <c r="M69" s="43">
        <f>'Growth Rates'!L62*(1-'Growth Rates'!L$94)</f>
        <v>1.6388364660769459E-2</v>
      </c>
      <c r="N69" s="43">
        <f>'Growth Rates'!M62*(1-'Growth Rates'!M$94)</f>
        <v>1.6315040376246141E-2</v>
      </c>
      <c r="O69" s="43">
        <f>'Growth Rates'!N62*(1-'Growth Rates'!N$94)</f>
        <v>1.6297488765642798E-2</v>
      </c>
      <c r="P69" s="43">
        <f>'Growth Rates'!O62*(1-'Growth Rates'!O$94)</f>
        <v>1.6319708445561486E-2</v>
      </c>
      <c r="Q69" s="43">
        <f>'Growth Rates'!P62*(1-'Growth Rates'!P$94)</f>
        <v>1.635154411899107E-2</v>
      </c>
      <c r="R69" s="43">
        <f>'Growth Rates'!Q62*(1-'Growth Rates'!Q$94)</f>
        <v>1.6306575019434336E-2</v>
      </c>
      <c r="S69" s="43">
        <f>'Growth Rates'!R62*(1-'Growth Rates'!R$94)</f>
        <v>1.6202574307403798E-2</v>
      </c>
      <c r="T69" s="43">
        <f>'Growth Rates'!S62*(1-'Growth Rates'!S$94)</f>
        <v>1.6060912385231343E-2</v>
      </c>
      <c r="U69" s="43">
        <f>'Growth Rates'!T62*(1-'Growth Rates'!T$94)</f>
        <v>1.5882965161656978E-2</v>
      </c>
      <c r="V69" s="43">
        <f>'Growth Rates'!U62*(1-'Growth Rates'!U$94)</f>
        <v>1.5656206891464412E-2</v>
      </c>
      <c r="W69" s="43">
        <f>'Growth Rates'!V62*(1-'Growth Rates'!V$94)</f>
        <v>1.5426862872952952E-2</v>
      </c>
      <c r="X69" s="43">
        <f>'Growth Rates'!W62*(1-'Growth Rates'!W$94)</f>
        <v>1.5198152438865143E-2</v>
      </c>
      <c r="Y69" s="43">
        <f>'Growth Rates'!X62*(1-'Growth Rates'!X$94)</f>
        <v>1.4965594991645117E-2</v>
      </c>
      <c r="Z69" s="43">
        <f>'Growth Rates'!Y62*(1-'Growth Rates'!Y$94)</f>
        <v>1.4737269262689201E-2</v>
      </c>
      <c r="AA69" s="43">
        <f>'Growth Rates'!Z62*(1-'Growth Rates'!Z$94)</f>
        <v>1.4472142983954486E-2</v>
      </c>
      <c r="AB69" s="43">
        <f>'Growth Rates'!AA62*(1-'Growth Rates'!AA$94)</f>
        <v>1.4274949279042128E-2</v>
      </c>
      <c r="AC69" s="43">
        <f>'Growth Rates'!AB62*(1-'Growth Rates'!AB$94)</f>
        <v>1.4111519917831607E-2</v>
      </c>
      <c r="AD69" s="43">
        <f>'Growth Rates'!AC62*(1-'Growth Rates'!AC$94)</f>
        <v>1.3989795785085206E-2</v>
      </c>
      <c r="AE69" s="43">
        <f>'Growth Rates'!AD62*(1-'Growth Rates'!AD$94)</f>
        <v>1.3879636725007508E-2</v>
      </c>
      <c r="AF69" s="43">
        <f>'Growth Rates'!AE62*(1-'Growth Rates'!AE$94)</f>
        <v>1.3763069362504153E-2</v>
      </c>
    </row>
    <row r="70" spans="2:32" x14ac:dyDescent="0.25">
      <c r="B70" s="1" t="s">
        <v>142</v>
      </c>
      <c r="C70" s="43">
        <f>'Growth Rates'!B63*(1-'Growth Rates'!B$94)</f>
        <v>0</v>
      </c>
      <c r="D70" s="43">
        <f>'Growth Rates'!C63*(1-'Growth Rates'!C$94)</f>
        <v>4.4510906603774755E-2</v>
      </c>
      <c r="E70" s="43">
        <f>'Growth Rates'!D63*(1-'Growth Rates'!D$94)</f>
        <v>5.1267720364852965E-3</v>
      </c>
      <c r="F70" s="43">
        <f>'Growth Rates'!E63*(1-'Growth Rates'!E$94)</f>
        <v>1.2133630123366294E-2</v>
      </c>
      <c r="G70" s="43">
        <f>'Growth Rates'!F63*(1-'Growth Rates'!F$94)</f>
        <v>1.9770287007655683E-2</v>
      </c>
      <c r="H70" s="43">
        <f>'Growth Rates'!G63*(1-'Growth Rates'!G$94)</f>
        <v>2.1219993777213685E-2</v>
      </c>
      <c r="I70" s="43">
        <f>'Growth Rates'!H63*(1-'Growth Rates'!H$94)</f>
        <v>2.012536189942327E-2</v>
      </c>
      <c r="J70" s="43">
        <f>'Growth Rates'!I63*(1-'Growth Rates'!I$94)</f>
        <v>1.8571300381715027E-2</v>
      </c>
      <c r="K70" s="43">
        <f>'Growth Rates'!J63*(1-'Growth Rates'!J$94)</f>
        <v>1.7300427183292773E-2</v>
      </c>
      <c r="L70" s="43">
        <f>'Growth Rates'!K63*(1-'Growth Rates'!K$94)</f>
        <v>1.6591205305652133E-2</v>
      </c>
      <c r="M70" s="43">
        <f>'Growth Rates'!L63*(1-'Growth Rates'!L$94)</f>
        <v>1.6388364660769459E-2</v>
      </c>
      <c r="N70" s="43">
        <f>'Growth Rates'!M63*(1-'Growth Rates'!M$94)</f>
        <v>1.6315040376246141E-2</v>
      </c>
      <c r="O70" s="43">
        <f>'Growth Rates'!N63*(1-'Growth Rates'!N$94)</f>
        <v>1.6297488765642798E-2</v>
      </c>
      <c r="P70" s="43">
        <f>'Growth Rates'!O63*(1-'Growth Rates'!O$94)</f>
        <v>1.6319708445561486E-2</v>
      </c>
      <c r="Q70" s="43">
        <f>'Growth Rates'!P63*(1-'Growth Rates'!P$94)</f>
        <v>1.635154411899107E-2</v>
      </c>
      <c r="R70" s="43">
        <f>'Growth Rates'!Q63*(1-'Growth Rates'!Q$94)</f>
        <v>1.6306575019434336E-2</v>
      </c>
      <c r="S70" s="43">
        <f>'Growth Rates'!R63*(1-'Growth Rates'!R$94)</f>
        <v>1.6202574307403798E-2</v>
      </c>
      <c r="T70" s="43">
        <f>'Growth Rates'!S63*(1-'Growth Rates'!S$94)</f>
        <v>1.6060912385231343E-2</v>
      </c>
      <c r="U70" s="43">
        <f>'Growth Rates'!T63*(1-'Growth Rates'!T$94)</f>
        <v>1.5882965161656978E-2</v>
      </c>
      <c r="V70" s="43">
        <f>'Growth Rates'!U63*(1-'Growth Rates'!U$94)</f>
        <v>1.5656206891464412E-2</v>
      </c>
      <c r="W70" s="43">
        <f>'Growth Rates'!V63*(1-'Growth Rates'!V$94)</f>
        <v>1.5426862872952952E-2</v>
      </c>
      <c r="X70" s="43">
        <f>'Growth Rates'!W63*(1-'Growth Rates'!W$94)</f>
        <v>1.5198152438865143E-2</v>
      </c>
      <c r="Y70" s="43">
        <f>'Growth Rates'!X63*(1-'Growth Rates'!X$94)</f>
        <v>1.4965594991645117E-2</v>
      </c>
      <c r="Z70" s="43">
        <f>'Growth Rates'!Y63*(1-'Growth Rates'!Y$94)</f>
        <v>1.4737269262689201E-2</v>
      </c>
      <c r="AA70" s="43">
        <f>'Growth Rates'!Z63*(1-'Growth Rates'!Z$94)</f>
        <v>1.4472142983954486E-2</v>
      </c>
      <c r="AB70" s="43">
        <f>'Growth Rates'!AA63*(1-'Growth Rates'!AA$94)</f>
        <v>1.4274949279042128E-2</v>
      </c>
      <c r="AC70" s="43">
        <f>'Growth Rates'!AB63*(1-'Growth Rates'!AB$94)</f>
        <v>1.4111519917831607E-2</v>
      </c>
      <c r="AD70" s="43">
        <f>'Growth Rates'!AC63*(1-'Growth Rates'!AC$94)</f>
        <v>1.3989795785085206E-2</v>
      </c>
      <c r="AE70" s="43">
        <f>'Growth Rates'!AD63*(1-'Growth Rates'!AD$94)</f>
        <v>1.3879636725007508E-2</v>
      </c>
      <c r="AF70" s="43">
        <f>'Growth Rates'!AE63*(1-'Growth Rates'!AE$94)</f>
        <v>1.3763069362504153E-2</v>
      </c>
    </row>
    <row r="71" spans="2:32" x14ac:dyDescent="0.25">
      <c r="B71" s="1" t="s">
        <v>154</v>
      </c>
      <c r="C71" s="43">
        <f>'Growth Rates'!B64*(1-'Growth Rates'!B$94)</f>
        <v>0</v>
      </c>
      <c r="D71" s="43">
        <f>'Growth Rates'!C64*(1-'Growth Rates'!C$94)</f>
        <v>1.0926228107465389E-2</v>
      </c>
      <c r="E71" s="43">
        <f>'Growth Rates'!D64*(1-'Growth Rates'!D$94)</f>
        <v>6.8183385604544981E-3</v>
      </c>
      <c r="F71" s="43">
        <f>'Growth Rates'!E64*(1-'Growth Rates'!E$94)</f>
        <v>8.5566690200962105E-3</v>
      </c>
      <c r="G71" s="43">
        <f>'Growth Rates'!F64*(1-'Growth Rates'!F$94)</f>
        <v>9.5010168846182685E-3</v>
      </c>
      <c r="H71" s="43">
        <f>'Growth Rates'!G64*(1-'Growth Rates'!G$94)</f>
        <v>1.0509886717046339E-2</v>
      </c>
      <c r="I71" s="43">
        <f>'Growth Rates'!H64*(1-'Growth Rates'!H$94)</f>
        <v>1.1060913636315631E-2</v>
      </c>
      <c r="J71" s="43">
        <f>'Growth Rates'!I64*(1-'Growth Rates'!I$94)</f>
        <v>1.1364467402966811E-2</v>
      </c>
      <c r="K71" s="43">
        <f>'Growth Rates'!J64*(1-'Growth Rates'!J$94)</f>
        <v>1.1460990593275888E-2</v>
      </c>
      <c r="L71" s="43">
        <f>'Growth Rates'!K64*(1-'Growth Rates'!K$94)</f>
        <v>1.1397669257984753E-2</v>
      </c>
      <c r="M71" s="43">
        <f>'Growth Rates'!L64*(1-'Growth Rates'!L$94)</f>
        <v>1.1367168028291203E-2</v>
      </c>
      <c r="N71" s="43">
        <f>'Growth Rates'!M64*(1-'Growth Rates'!M$94)</f>
        <v>1.1504647343868996E-2</v>
      </c>
      <c r="O71" s="43">
        <f>'Growth Rates'!N64*(1-'Growth Rates'!N$94)</f>
        <v>1.1693931727988084E-2</v>
      </c>
      <c r="P71" s="43">
        <f>'Growth Rates'!O64*(1-'Growth Rates'!O$94)</f>
        <v>1.1858137949794552E-2</v>
      </c>
      <c r="Q71" s="43">
        <f>'Growth Rates'!P64*(1-'Growth Rates'!P$94)</f>
        <v>1.1950967129422233E-2</v>
      </c>
      <c r="R71" s="43">
        <f>'Growth Rates'!Q64*(1-'Growth Rates'!Q$94)</f>
        <v>1.2170190098283792E-2</v>
      </c>
      <c r="S71" s="43">
        <f>'Growth Rates'!R64*(1-'Growth Rates'!R$94)</f>
        <v>1.2446166897220935E-2</v>
      </c>
      <c r="T71" s="43">
        <f>'Growth Rates'!S64*(1-'Growth Rates'!S$94)</f>
        <v>1.2628214806752873E-2</v>
      </c>
      <c r="U71" s="43">
        <f>'Growth Rates'!T64*(1-'Growth Rates'!T$94)</f>
        <v>1.276123931908435E-2</v>
      </c>
      <c r="V71" s="43">
        <f>'Growth Rates'!U64*(1-'Growth Rates'!U$94)</f>
        <v>1.2893811020637897E-2</v>
      </c>
      <c r="W71" s="43">
        <f>'Growth Rates'!V64*(1-'Growth Rates'!V$94)</f>
        <v>1.3042626947161922E-2</v>
      </c>
      <c r="X71" s="43">
        <f>'Growth Rates'!W64*(1-'Growth Rates'!W$94)</f>
        <v>1.3205289197160359E-2</v>
      </c>
      <c r="Y71" s="43">
        <f>'Growth Rates'!X64*(1-'Growth Rates'!X$94)</f>
        <v>1.3337148609327108E-2</v>
      </c>
      <c r="Z71" s="43">
        <f>'Growth Rates'!Y64*(1-'Growth Rates'!Y$94)</f>
        <v>1.3431705921465153E-2</v>
      </c>
      <c r="AA71" s="43">
        <f>'Growth Rates'!Z64*(1-'Growth Rates'!Z$94)</f>
        <v>1.3588159596580341E-2</v>
      </c>
      <c r="AB71" s="43">
        <f>'Growth Rates'!AA64*(1-'Growth Rates'!AA$94)</f>
        <v>1.3588454763121668E-2</v>
      </c>
      <c r="AC71" s="43">
        <f>'Growth Rates'!AB64*(1-'Growth Rates'!AB$94)</f>
        <v>1.3604564163391486E-2</v>
      </c>
      <c r="AD71" s="43">
        <f>'Growth Rates'!AC64*(1-'Growth Rates'!AC$94)</f>
        <v>1.358288275611772E-2</v>
      </c>
      <c r="AE71" s="43">
        <f>'Growth Rates'!AD64*(1-'Growth Rates'!AD$94)</f>
        <v>1.3572984058700782E-2</v>
      </c>
      <c r="AF71" s="43">
        <f>'Growth Rates'!AE64*(1-'Growth Rates'!AE$94)</f>
        <v>1.3600741563295099E-2</v>
      </c>
    </row>
    <row r="72" spans="2:32" x14ac:dyDescent="0.25">
      <c r="B72" s="1" t="s">
        <v>151</v>
      </c>
      <c r="C72" s="43">
        <f>'Growth Rates'!B65*(1-'Growth Rates'!B$94)</f>
        <v>0</v>
      </c>
      <c r="D72" s="43">
        <f>'Growth Rates'!C65*(1-'Growth Rates'!C$94)</f>
        <v>1.0926228107465389E-2</v>
      </c>
      <c r="E72" s="43">
        <f>'Growth Rates'!D65*(1-'Growth Rates'!D$94)</f>
        <v>6.8183385604544981E-3</v>
      </c>
      <c r="F72" s="43">
        <f>'Growth Rates'!E65*(1-'Growth Rates'!E$94)</f>
        <v>8.5566690200962105E-3</v>
      </c>
      <c r="G72" s="43">
        <f>'Growth Rates'!F65*(1-'Growth Rates'!F$94)</f>
        <v>9.5010168846182685E-3</v>
      </c>
      <c r="H72" s="43">
        <f>'Growth Rates'!G65*(1-'Growth Rates'!G$94)</f>
        <v>1.0509886717046339E-2</v>
      </c>
      <c r="I72" s="43">
        <f>'Growth Rates'!H65*(1-'Growth Rates'!H$94)</f>
        <v>1.1060913636315631E-2</v>
      </c>
      <c r="J72" s="43">
        <f>'Growth Rates'!I65*(1-'Growth Rates'!I$94)</f>
        <v>1.1364467402966811E-2</v>
      </c>
      <c r="K72" s="43">
        <f>'Growth Rates'!J65*(1-'Growth Rates'!J$94)</f>
        <v>1.1460990593275888E-2</v>
      </c>
      <c r="L72" s="43">
        <f>'Growth Rates'!K65*(1-'Growth Rates'!K$94)</f>
        <v>1.1397669257984753E-2</v>
      </c>
      <c r="M72" s="43">
        <f>'Growth Rates'!L65*(1-'Growth Rates'!L$94)</f>
        <v>1.1367168028291203E-2</v>
      </c>
      <c r="N72" s="43">
        <f>'Growth Rates'!M65*(1-'Growth Rates'!M$94)</f>
        <v>1.1504647343868996E-2</v>
      </c>
      <c r="O72" s="43">
        <f>'Growth Rates'!N65*(1-'Growth Rates'!N$94)</f>
        <v>1.1693931727988084E-2</v>
      </c>
      <c r="P72" s="43">
        <f>'Growth Rates'!O65*(1-'Growth Rates'!O$94)</f>
        <v>1.1858137949794552E-2</v>
      </c>
      <c r="Q72" s="43">
        <f>'Growth Rates'!P65*(1-'Growth Rates'!P$94)</f>
        <v>1.1950967129422233E-2</v>
      </c>
      <c r="R72" s="43">
        <f>'Growth Rates'!Q65*(1-'Growth Rates'!Q$94)</f>
        <v>1.2170190098283792E-2</v>
      </c>
      <c r="S72" s="43">
        <f>'Growth Rates'!R65*(1-'Growth Rates'!R$94)</f>
        <v>1.2446166897220935E-2</v>
      </c>
      <c r="T72" s="43">
        <f>'Growth Rates'!S65*(1-'Growth Rates'!S$94)</f>
        <v>1.2628214806752873E-2</v>
      </c>
      <c r="U72" s="43">
        <f>'Growth Rates'!T65*(1-'Growth Rates'!T$94)</f>
        <v>1.276123931908435E-2</v>
      </c>
      <c r="V72" s="43">
        <f>'Growth Rates'!U65*(1-'Growth Rates'!U$94)</f>
        <v>1.2893811020637897E-2</v>
      </c>
      <c r="W72" s="43">
        <f>'Growth Rates'!V65*(1-'Growth Rates'!V$94)</f>
        <v>1.3042626947161922E-2</v>
      </c>
      <c r="X72" s="43">
        <f>'Growth Rates'!W65*(1-'Growth Rates'!W$94)</f>
        <v>1.3205289197160359E-2</v>
      </c>
      <c r="Y72" s="43">
        <f>'Growth Rates'!X65*(1-'Growth Rates'!X$94)</f>
        <v>1.3337148609327108E-2</v>
      </c>
      <c r="Z72" s="43">
        <f>'Growth Rates'!Y65*(1-'Growth Rates'!Y$94)</f>
        <v>1.3431705921465153E-2</v>
      </c>
      <c r="AA72" s="43">
        <f>'Growth Rates'!Z65*(1-'Growth Rates'!Z$94)</f>
        <v>1.3588159596580341E-2</v>
      </c>
      <c r="AB72" s="43">
        <f>'Growth Rates'!AA65*(1-'Growth Rates'!AA$94)</f>
        <v>1.3588454763121668E-2</v>
      </c>
      <c r="AC72" s="43">
        <f>'Growth Rates'!AB65*(1-'Growth Rates'!AB$94)</f>
        <v>1.3604564163391486E-2</v>
      </c>
      <c r="AD72" s="43">
        <f>'Growth Rates'!AC65*(1-'Growth Rates'!AC$94)</f>
        <v>1.358288275611772E-2</v>
      </c>
      <c r="AE72" s="43">
        <f>'Growth Rates'!AD65*(1-'Growth Rates'!AD$94)</f>
        <v>1.3572984058700782E-2</v>
      </c>
      <c r="AF72" s="43">
        <f>'Growth Rates'!AE65*(1-'Growth Rates'!AE$94)</f>
        <v>1.3600741563295099E-2</v>
      </c>
    </row>
    <row r="73" spans="2:32" x14ac:dyDescent="0.25">
      <c r="B73" s="1" t="s">
        <v>163</v>
      </c>
      <c r="C73" s="43">
        <f>'Growth Rates'!B66*(1-'Growth Rates'!B$94)</f>
        <v>0</v>
      </c>
      <c r="D73" s="43">
        <f>'Growth Rates'!C66*(1-'Growth Rates'!C$94)</f>
        <v>4.4193731432125953E-3</v>
      </c>
      <c r="E73" s="43">
        <f>'Growth Rates'!D66*(1-'Growth Rates'!D$94)</f>
        <v>2.4657128385280895E-3</v>
      </c>
      <c r="F73" s="43">
        <f>'Growth Rates'!E66*(1-'Growth Rates'!E$94)</f>
        <v>2.8620082007130066E-3</v>
      </c>
      <c r="G73" s="43">
        <f>'Growth Rates'!F66*(1-'Growth Rates'!F$94)</f>
        <v>3.3625591585740235E-3</v>
      </c>
      <c r="H73" s="43">
        <f>'Growth Rates'!G66*(1-'Growth Rates'!G$94)</f>
        <v>4.584326151443001E-3</v>
      </c>
      <c r="I73" s="43">
        <f>'Growth Rates'!H66*(1-'Growth Rates'!H$94)</f>
        <v>5.3881236415561614E-3</v>
      </c>
      <c r="J73" s="43">
        <f>'Growth Rates'!I66*(1-'Growth Rates'!I$94)</f>
        <v>5.9701904059806738E-3</v>
      </c>
      <c r="K73" s="43">
        <f>'Growth Rates'!J66*(1-'Growth Rates'!J$94)</f>
        <v>6.2884197382329157E-3</v>
      </c>
      <c r="L73" s="43">
        <f>'Growth Rates'!K66*(1-'Growth Rates'!K$94)</f>
        <v>6.4195406688599263E-3</v>
      </c>
      <c r="M73" s="43">
        <f>'Growth Rates'!L66*(1-'Growth Rates'!L$94)</f>
        <v>6.6314023246450051E-3</v>
      </c>
      <c r="N73" s="43">
        <f>'Growth Rates'!M66*(1-'Growth Rates'!M$94)</f>
        <v>7.0373681447156895E-3</v>
      </c>
      <c r="O73" s="43">
        <f>'Growth Rates'!N66*(1-'Growth Rates'!N$94)</f>
        <v>7.4226263502505559E-3</v>
      </c>
      <c r="P73" s="43">
        <f>'Growth Rates'!O66*(1-'Growth Rates'!O$94)</f>
        <v>7.6526625347828926E-3</v>
      </c>
      <c r="Q73" s="43">
        <f>'Growth Rates'!P66*(1-'Growth Rates'!P$94)</f>
        <v>7.7147686214071448E-3</v>
      </c>
      <c r="R73" s="43">
        <f>'Growth Rates'!Q66*(1-'Growth Rates'!Q$94)</f>
        <v>7.9698445525381734E-3</v>
      </c>
      <c r="S73" s="43">
        <f>'Growth Rates'!R66*(1-'Growth Rates'!R$94)</f>
        <v>8.330686034045463E-3</v>
      </c>
      <c r="T73" s="43">
        <f>'Growth Rates'!S66*(1-'Growth Rates'!S$94)</f>
        <v>8.5842950307692418E-3</v>
      </c>
      <c r="U73" s="43">
        <f>'Growth Rates'!T66*(1-'Growth Rates'!T$94)</f>
        <v>8.7808587809834193E-3</v>
      </c>
      <c r="V73" s="43">
        <f>'Growth Rates'!U66*(1-'Growth Rates'!U$94)</f>
        <v>9.0052111609781223E-3</v>
      </c>
      <c r="W73" s="43">
        <f>'Growth Rates'!V66*(1-'Growth Rates'!V$94)</f>
        <v>9.1898909409838404E-3</v>
      </c>
      <c r="X73" s="43">
        <f>'Growth Rates'!W66*(1-'Growth Rates'!W$94)</f>
        <v>9.3896265090038025E-3</v>
      </c>
      <c r="Y73" s="43">
        <f>'Growth Rates'!X66*(1-'Growth Rates'!X$94)</f>
        <v>9.5863871574597432E-3</v>
      </c>
      <c r="Z73" s="43">
        <f>'Growth Rates'!Y66*(1-'Growth Rates'!Y$94)</f>
        <v>9.7390730843422094E-3</v>
      </c>
      <c r="AA73" s="43">
        <f>'Growth Rates'!Z66*(1-'Growth Rates'!Z$94)</f>
        <v>9.9276295456095353E-3</v>
      </c>
      <c r="AB73" s="43">
        <f>'Growth Rates'!AA66*(1-'Growth Rates'!AA$94)</f>
        <v>9.9605416443638121E-3</v>
      </c>
      <c r="AC73" s="43">
        <f>'Growth Rates'!AB66*(1-'Growth Rates'!AB$94)</f>
        <v>1.0000810993570646E-2</v>
      </c>
      <c r="AD73" s="43">
        <f>'Growth Rates'!AC66*(1-'Growth Rates'!AC$94)</f>
        <v>1.0031114340019503E-2</v>
      </c>
      <c r="AE73" s="43">
        <f>'Growth Rates'!AD66*(1-'Growth Rates'!AD$94)</f>
        <v>1.0091036234463849E-2</v>
      </c>
      <c r="AF73" s="43">
        <f>'Growth Rates'!AE66*(1-'Growth Rates'!AE$94)</f>
        <v>1.0213010317194002E-2</v>
      </c>
    </row>
    <row r="74" spans="2:32" x14ac:dyDescent="0.25">
      <c r="B74" s="1" t="s">
        <v>168</v>
      </c>
      <c r="C74" s="43">
        <f>'Growth Rates'!B67*(1-'Growth Rates'!B$94)</f>
        <v>0</v>
      </c>
      <c r="D74" s="43">
        <f>'Growth Rates'!C67*(1-'Growth Rates'!C$94)</f>
        <v>1.0983630343968999E-2</v>
      </c>
      <c r="E74" s="43">
        <f>'Growth Rates'!D67*(1-'Growth Rates'!D$94)</f>
        <v>6.613257311395151E-3</v>
      </c>
      <c r="F74" s="43">
        <f>'Growth Rates'!E67*(1-'Growth Rates'!E$94)</f>
        <v>7.8322177695380954E-3</v>
      </c>
      <c r="G74" s="43">
        <f>'Growth Rates'!F67*(1-'Growth Rates'!F$94)</f>
        <v>7.9767446018270561E-3</v>
      </c>
      <c r="H74" s="43">
        <f>'Growth Rates'!G67*(1-'Growth Rates'!G$94)</f>
        <v>8.0794907700300362E-3</v>
      </c>
      <c r="I74" s="43">
        <f>'Growth Rates'!H67*(1-'Growth Rates'!H$94)</f>
        <v>8.0415354186791198E-3</v>
      </c>
      <c r="J74" s="43">
        <f>'Growth Rates'!I67*(1-'Growth Rates'!I$94)</f>
        <v>8.111223296823249E-3</v>
      </c>
      <c r="K74" s="43">
        <f>'Growth Rates'!J67*(1-'Growth Rates'!J$94)</f>
        <v>8.2009611224808585E-3</v>
      </c>
      <c r="L74" s="43">
        <f>'Growth Rates'!K67*(1-'Growth Rates'!K$94)</f>
        <v>8.3805505169512861E-3</v>
      </c>
      <c r="M74" s="43">
        <f>'Growth Rates'!L67*(1-'Growth Rates'!L$94)</f>
        <v>8.6060629567092928E-3</v>
      </c>
      <c r="N74" s="43">
        <f>'Growth Rates'!M67*(1-'Growth Rates'!M$94)</f>
        <v>8.812043847590309E-3</v>
      </c>
      <c r="O74" s="43">
        <f>'Growth Rates'!N67*(1-'Growth Rates'!N$94)</f>
        <v>9.0841676664713839E-3</v>
      </c>
      <c r="P74" s="43">
        <f>'Growth Rates'!O67*(1-'Growth Rates'!O$94)</f>
        <v>9.3256503702868684E-3</v>
      </c>
      <c r="Q74" s="43">
        <f>'Growth Rates'!P67*(1-'Growth Rates'!P$94)</f>
        <v>9.5328060476006244E-3</v>
      </c>
      <c r="R74" s="43">
        <f>'Growth Rates'!Q67*(1-'Growth Rates'!Q$94)</f>
        <v>9.9708857122753382E-3</v>
      </c>
      <c r="S74" s="43">
        <f>'Growth Rates'!R67*(1-'Growth Rates'!R$94)</f>
        <v>1.0419698018847175E-2</v>
      </c>
      <c r="T74" s="43">
        <f>'Growth Rates'!S67*(1-'Growth Rates'!S$94)</f>
        <v>1.0689290154500493E-2</v>
      </c>
      <c r="U74" s="43">
        <f>'Growth Rates'!T67*(1-'Growth Rates'!T$94)</f>
        <v>1.0854218780463255E-2</v>
      </c>
      <c r="V74" s="43">
        <f>'Growth Rates'!U67*(1-'Growth Rates'!U$94)</f>
        <v>1.1036237507733094E-2</v>
      </c>
      <c r="W74" s="43">
        <f>'Growth Rates'!V67*(1-'Growth Rates'!V$94)</f>
        <v>1.1206803412248294E-2</v>
      </c>
      <c r="X74" s="43">
        <f>'Growth Rates'!W67*(1-'Growth Rates'!W$94)</f>
        <v>1.1413914013944402E-2</v>
      </c>
      <c r="Y74" s="43">
        <f>'Growth Rates'!X67*(1-'Growth Rates'!X$94)</f>
        <v>1.1602785527281919E-2</v>
      </c>
      <c r="Z74" s="43">
        <f>'Growth Rates'!Y67*(1-'Growth Rates'!Y$94)</f>
        <v>1.1729336064144353E-2</v>
      </c>
      <c r="AA74" s="43">
        <f>'Growth Rates'!Z67*(1-'Growth Rates'!Z$94)</f>
        <v>1.1881985975805536E-2</v>
      </c>
      <c r="AB74" s="43">
        <f>'Growth Rates'!AA67*(1-'Growth Rates'!AA$94)</f>
        <v>1.1835270005989142E-2</v>
      </c>
      <c r="AC74" s="43">
        <f>'Growth Rates'!AB67*(1-'Growth Rates'!AB$94)</f>
        <v>1.1836532763951678E-2</v>
      </c>
      <c r="AD74" s="43">
        <f>'Growth Rates'!AC67*(1-'Growth Rates'!AC$94)</f>
        <v>1.1852186452697696E-2</v>
      </c>
      <c r="AE74" s="43">
        <f>'Growth Rates'!AD67*(1-'Growth Rates'!AD$94)</f>
        <v>1.1925225518345774E-2</v>
      </c>
      <c r="AF74" s="43">
        <f>'Growth Rates'!AE67*(1-'Growth Rates'!AE$94)</f>
        <v>1.2077822681519572E-2</v>
      </c>
    </row>
    <row r="75" spans="2:32" x14ac:dyDescent="0.25">
      <c r="B75" s="1" t="s">
        <v>175</v>
      </c>
      <c r="C75" s="43">
        <f>'Growth Rates'!B68*(1-'Growth Rates'!B$94)</f>
        <v>0</v>
      </c>
      <c r="D75" s="43">
        <f>'Growth Rates'!C68*(1-'Growth Rates'!C$94)</f>
        <v>4.4510906603774755E-2</v>
      </c>
      <c r="E75" s="43">
        <f>'Growth Rates'!D68*(1-'Growth Rates'!D$94)</f>
        <v>5.1267720364852965E-3</v>
      </c>
      <c r="F75" s="43">
        <f>'Growth Rates'!E68*(1-'Growth Rates'!E$94)</f>
        <v>1.2133630123366294E-2</v>
      </c>
      <c r="G75" s="43">
        <f>'Growth Rates'!F68*(1-'Growth Rates'!F$94)</f>
        <v>1.9770287007655683E-2</v>
      </c>
      <c r="H75" s="43">
        <f>'Growth Rates'!G68*(1-'Growth Rates'!G$94)</f>
        <v>2.1219993777213685E-2</v>
      </c>
      <c r="I75" s="43">
        <f>'Growth Rates'!H68*(1-'Growth Rates'!H$94)</f>
        <v>2.012536189942327E-2</v>
      </c>
      <c r="J75" s="43">
        <f>'Growth Rates'!I68*(1-'Growth Rates'!I$94)</f>
        <v>1.8571300381715027E-2</v>
      </c>
      <c r="K75" s="43">
        <f>'Growth Rates'!J68*(1-'Growth Rates'!J$94)</f>
        <v>1.7300427183292773E-2</v>
      </c>
      <c r="L75" s="43">
        <f>'Growth Rates'!K68*(1-'Growth Rates'!K$94)</f>
        <v>1.6591205305652133E-2</v>
      </c>
      <c r="M75" s="43">
        <f>'Growth Rates'!L68*(1-'Growth Rates'!L$94)</f>
        <v>1.6388364660769459E-2</v>
      </c>
      <c r="N75" s="43">
        <f>'Growth Rates'!M68*(1-'Growth Rates'!M$94)</f>
        <v>1.6315040376246141E-2</v>
      </c>
      <c r="O75" s="43">
        <f>'Growth Rates'!N68*(1-'Growth Rates'!N$94)</f>
        <v>1.6297488765642798E-2</v>
      </c>
      <c r="P75" s="43">
        <f>'Growth Rates'!O68*(1-'Growth Rates'!O$94)</f>
        <v>1.6319708445561486E-2</v>
      </c>
      <c r="Q75" s="43">
        <f>'Growth Rates'!P68*(1-'Growth Rates'!P$94)</f>
        <v>1.635154411899107E-2</v>
      </c>
      <c r="R75" s="43">
        <f>'Growth Rates'!Q68*(1-'Growth Rates'!Q$94)</f>
        <v>1.6306575019434336E-2</v>
      </c>
      <c r="S75" s="43">
        <f>'Growth Rates'!R68*(1-'Growth Rates'!R$94)</f>
        <v>1.6202574307403798E-2</v>
      </c>
      <c r="T75" s="43">
        <f>'Growth Rates'!S68*(1-'Growth Rates'!S$94)</f>
        <v>1.6060912385231343E-2</v>
      </c>
      <c r="U75" s="43">
        <f>'Growth Rates'!T68*(1-'Growth Rates'!T$94)</f>
        <v>1.5882965161656978E-2</v>
      </c>
      <c r="V75" s="43">
        <f>'Growth Rates'!U68*(1-'Growth Rates'!U$94)</f>
        <v>1.5656206891464412E-2</v>
      </c>
      <c r="W75" s="43">
        <f>'Growth Rates'!V68*(1-'Growth Rates'!V$94)</f>
        <v>1.5426862872952952E-2</v>
      </c>
      <c r="X75" s="43">
        <f>'Growth Rates'!W68*(1-'Growth Rates'!W$94)</f>
        <v>1.5198152438865143E-2</v>
      </c>
      <c r="Y75" s="43">
        <f>'Growth Rates'!X68*(1-'Growth Rates'!X$94)</f>
        <v>1.4965594991645117E-2</v>
      </c>
      <c r="Z75" s="43">
        <f>'Growth Rates'!Y68*(1-'Growth Rates'!Y$94)</f>
        <v>1.4737269262689201E-2</v>
      </c>
      <c r="AA75" s="43">
        <f>'Growth Rates'!Z68*(1-'Growth Rates'!Z$94)</f>
        <v>1.4472142983954486E-2</v>
      </c>
      <c r="AB75" s="43">
        <f>'Growth Rates'!AA68*(1-'Growth Rates'!AA$94)</f>
        <v>1.4274949279042128E-2</v>
      </c>
      <c r="AC75" s="43">
        <f>'Growth Rates'!AB68*(1-'Growth Rates'!AB$94)</f>
        <v>1.4111519917831607E-2</v>
      </c>
      <c r="AD75" s="43">
        <f>'Growth Rates'!AC68*(1-'Growth Rates'!AC$94)</f>
        <v>1.3989795785085206E-2</v>
      </c>
      <c r="AE75" s="43">
        <f>'Growth Rates'!AD68*(1-'Growth Rates'!AD$94)</f>
        <v>1.3879636725007508E-2</v>
      </c>
      <c r="AF75" s="43">
        <f>'Growth Rates'!AE68*(1-'Growth Rates'!AE$94)</f>
        <v>1.3763069362504153E-2</v>
      </c>
    </row>
    <row r="76" spans="2:32" x14ac:dyDescent="0.25">
      <c r="B76" s="1" t="s">
        <v>213</v>
      </c>
      <c r="C76" s="43">
        <f>'Growth Rates'!B69*(1-'Growth Rates'!B$94)</f>
        <v>0</v>
      </c>
      <c r="D76" s="43">
        <f>'Growth Rates'!C69*(1-'Growth Rates'!C$94)</f>
        <v>4.4510906603774755E-2</v>
      </c>
      <c r="E76" s="43">
        <f>'Growth Rates'!D69*(1-'Growth Rates'!D$94)</f>
        <v>5.1267720364852965E-3</v>
      </c>
      <c r="F76" s="43">
        <f>'Growth Rates'!E69*(1-'Growth Rates'!E$94)</f>
        <v>1.2133630123366294E-2</v>
      </c>
      <c r="G76" s="43">
        <f>'Growth Rates'!F69*(1-'Growth Rates'!F$94)</f>
        <v>1.9770287007655683E-2</v>
      </c>
      <c r="H76" s="43">
        <f>'Growth Rates'!G69*(1-'Growth Rates'!G$94)</f>
        <v>2.1219993777213685E-2</v>
      </c>
      <c r="I76" s="43">
        <f>'Growth Rates'!H69*(1-'Growth Rates'!H$94)</f>
        <v>2.012536189942327E-2</v>
      </c>
      <c r="J76" s="43">
        <f>'Growth Rates'!I69*(1-'Growth Rates'!I$94)</f>
        <v>1.8571300381715027E-2</v>
      </c>
      <c r="K76" s="43">
        <f>'Growth Rates'!J69*(1-'Growth Rates'!J$94)</f>
        <v>1.7300427183292773E-2</v>
      </c>
      <c r="L76" s="43">
        <f>'Growth Rates'!K69*(1-'Growth Rates'!K$94)</f>
        <v>1.6591205305652133E-2</v>
      </c>
      <c r="M76" s="43">
        <f>'Growth Rates'!L69*(1-'Growth Rates'!L$94)</f>
        <v>1.6388364660769459E-2</v>
      </c>
      <c r="N76" s="43">
        <f>'Growth Rates'!M69*(1-'Growth Rates'!M$94)</f>
        <v>1.6315040376246141E-2</v>
      </c>
      <c r="O76" s="43">
        <f>'Growth Rates'!N69*(1-'Growth Rates'!N$94)</f>
        <v>1.6297488765642798E-2</v>
      </c>
      <c r="P76" s="43">
        <f>'Growth Rates'!O69*(1-'Growth Rates'!O$94)</f>
        <v>1.6319708445561486E-2</v>
      </c>
      <c r="Q76" s="43">
        <f>'Growth Rates'!P69*(1-'Growth Rates'!P$94)</f>
        <v>1.635154411899107E-2</v>
      </c>
      <c r="R76" s="43">
        <f>'Growth Rates'!Q69*(1-'Growth Rates'!Q$94)</f>
        <v>1.6306575019434336E-2</v>
      </c>
      <c r="S76" s="43">
        <f>'Growth Rates'!R69*(1-'Growth Rates'!R$94)</f>
        <v>1.6202574307403798E-2</v>
      </c>
      <c r="T76" s="43">
        <f>'Growth Rates'!S69*(1-'Growth Rates'!S$94)</f>
        <v>1.6060912385231343E-2</v>
      </c>
      <c r="U76" s="43">
        <f>'Growth Rates'!T69*(1-'Growth Rates'!T$94)</f>
        <v>1.5882965161656978E-2</v>
      </c>
      <c r="V76" s="43">
        <f>'Growth Rates'!U69*(1-'Growth Rates'!U$94)</f>
        <v>1.5656206891464412E-2</v>
      </c>
      <c r="W76" s="43">
        <f>'Growth Rates'!V69*(1-'Growth Rates'!V$94)</f>
        <v>1.5426862872952952E-2</v>
      </c>
      <c r="X76" s="43">
        <f>'Growth Rates'!W69*(1-'Growth Rates'!W$94)</f>
        <v>1.5198152438865143E-2</v>
      </c>
      <c r="Y76" s="43">
        <f>'Growth Rates'!X69*(1-'Growth Rates'!X$94)</f>
        <v>1.4965594991645117E-2</v>
      </c>
      <c r="Z76" s="43">
        <f>'Growth Rates'!Y69*(1-'Growth Rates'!Y$94)</f>
        <v>1.4737269262689201E-2</v>
      </c>
      <c r="AA76" s="43">
        <f>'Growth Rates'!Z69*(1-'Growth Rates'!Z$94)</f>
        <v>1.4472142983954486E-2</v>
      </c>
      <c r="AB76" s="43">
        <f>'Growth Rates'!AA69*(1-'Growth Rates'!AA$94)</f>
        <v>1.4274949279042128E-2</v>
      </c>
      <c r="AC76" s="43">
        <f>'Growth Rates'!AB69*(1-'Growth Rates'!AB$94)</f>
        <v>1.4111519917831607E-2</v>
      </c>
      <c r="AD76" s="43">
        <f>'Growth Rates'!AC69*(1-'Growth Rates'!AC$94)</f>
        <v>1.3989795785085206E-2</v>
      </c>
      <c r="AE76" s="43">
        <f>'Growth Rates'!AD69*(1-'Growth Rates'!AD$94)</f>
        <v>1.3879636725007508E-2</v>
      </c>
      <c r="AF76" s="43">
        <f>'Growth Rates'!AE69*(1-'Growth Rates'!AE$94)</f>
        <v>1.3763069362504153E-2</v>
      </c>
    </row>
    <row r="77" spans="2:32" x14ac:dyDescent="0.25">
      <c r="B77" s="1" t="s">
        <v>228</v>
      </c>
      <c r="C77" s="43">
        <f>'Growth Rates'!B70*(1-'Growth Rates'!B$94)</f>
        <v>0</v>
      </c>
      <c r="D77" s="43">
        <f>'Growth Rates'!C70*(1-'Growth Rates'!C$94)</f>
        <v>4.4510906603774755E-2</v>
      </c>
      <c r="E77" s="43">
        <f>'Growth Rates'!D70*(1-'Growth Rates'!D$94)</f>
        <v>5.1267720364852965E-3</v>
      </c>
      <c r="F77" s="43">
        <f>'Growth Rates'!E70*(1-'Growth Rates'!E$94)</f>
        <v>1.2133630123366294E-2</v>
      </c>
      <c r="G77" s="43">
        <f>'Growth Rates'!F70*(1-'Growth Rates'!F$94)</f>
        <v>1.9770287007655683E-2</v>
      </c>
      <c r="H77" s="43">
        <f>'Growth Rates'!G70*(1-'Growth Rates'!G$94)</f>
        <v>2.1219993777213685E-2</v>
      </c>
      <c r="I77" s="43">
        <f>'Growth Rates'!H70*(1-'Growth Rates'!H$94)</f>
        <v>2.012536189942327E-2</v>
      </c>
      <c r="J77" s="43">
        <f>'Growth Rates'!I70*(1-'Growth Rates'!I$94)</f>
        <v>1.8571300381715027E-2</v>
      </c>
      <c r="K77" s="43">
        <f>'Growth Rates'!J70*(1-'Growth Rates'!J$94)</f>
        <v>1.7300427183292773E-2</v>
      </c>
      <c r="L77" s="43">
        <f>'Growth Rates'!K70*(1-'Growth Rates'!K$94)</f>
        <v>1.6591205305652133E-2</v>
      </c>
      <c r="M77" s="43">
        <f>'Growth Rates'!L70*(1-'Growth Rates'!L$94)</f>
        <v>1.6388364660769459E-2</v>
      </c>
      <c r="N77" s="43">
        <f>'Growth Rates'!M70*(1-'Growth Rates'!M$94)</f>
        <v>1.6315040376246141E-2</v>
      </c>
      <c r="O77" s="43">
        <f>'Growth Rates'!N70*(1-'Growth Rates'!N$94)</f>
        <v>1.6297488765642798E-2</v>
      </c>
      <c r="P77" s="43">
        <f>'Growth Rates'!O70*(1-'Growth Rates'!O$94)</f>
        <v>1.6319708445561486E-2</v>
      </c>
      <c r="Q77" s="43">
        <f>'Growth Rates'!P70*(1-'Growth Rates'!P$94)</f>
        <v>1.635154411899107E-2</v>
      </c>
      <c r="R77" s="43">
        <f>'Growth Rates'!Q70*(1-'Growth Rates'!Q$94)</f>
        <v>1.6306575019434336E-2</v>
      </c>
      <c r="S77" s="43">
        <f>'Growth Rates'!R70*(1-'Growth Rates'!R$94)</f>
        <v>1.6202574307403798E-2</v>
      </c>
      <c r="T77" s="43">
        <f>'Growth Rates'!S70*(1-'Growth Rates'!S$94)</f>
        <v>1.6060912385231343E-2</v>
      </c>
      <c r="U77" s="43">
        <f>'Growth Rates'!T70*(1-'Growth Rates'!T$94)</f>
        <v>1.5882965161656978E-2</v>
      </c>
      <c r="V77" s="43">
        <f>'Growth Rates'!U70*(1-'Growth Rates'!U$94)</f>
        <v>1.5656206891464412E-2</v>
      </c>
      <c r="W77" s="43">
        <f>'Growth Rates'!V70*(1-'Growth Rates'!V$94)</f>
        <v>1.5426862872952952E-2</v>
      </c>
      <c r="X77" s="43">
        <f>'Growth Rates'!W70*(1-'Growth Rates'!W$94)</f>
        <v>1.5198152438865143E-2</v>
      </c>
      <c r="Y77" s="43">
        <f>'Growth Rates'!X70*(1-'Growth Rates'!X$94)</f>
        <v>1.4965594991645117E-2</v>
      </c>
      <c r="Z77" s="43">
        <f>'Growth Rates'!Y70*(1-'Growth Rates'!Y$94)</f>
        <v>1.4737269262689201E-2</v>
      </c>
      <c r="AA77" s="43">
        <f>'Growth Rates'!Z70*(1-'Growth Rates'!Z$94)</f>
        <v>1.4472142983954486E-2</v>
      </c>
      <c r="AB77" s="43">
        <f>'Growth Rates'!AA70*(1-'Growth Rates'!AA$94)</f>
        <v>1.4274949279042128E-2</v>
      </c>
      <c r="AC77" s="43">
        <f>'Growth Rates'!AB70*(1-'Growth Rates'!AB$94)</f>
        <v>1.4111519917831607E-2</v>
      </c>
      <c r="AD77" s="43">
        <f>'Growth Rates'!AC70*(1-'Growth Rates'!AC$94)</f>
        <v>1.3989795785085206E-2</v>
      </c>
      <c r="AE77" s="43">
        <f>'Growth Rates'!AD70*(1-'Growth Rates'!AD$94)</f>
        <v>1.3879636725007508E-2</v>
      </c>
      <c r="AF77" s="43">
        <f>'Growth Rates'!AE70*(1-'Growth Rates'!AE$94)</f>
        <v>1.3763069362504153E-2</v>
      </c>
    </row>
    <row r="78" spans="2:32" x14ac:dyDescent="0.25">
      <c r="B78" s="1" t="s">
        <v>196</v>
      </c>
      <c r="C78" s="43">
        <f>'Growth Rates'!B71*(1-'Growth Rates'!B$94)</f>
        <v>0</v>
      </c>
      <c r="D78" s="43">
        <f>'Growth Rates'!C71*(1-'Growth Rates'!C$94)</f>
        <v>1.6355714974928905E-2</v>
      </c>
      <c r="E78" s="43">
        <f>'Growth Rates'!D71*(1-'Growth Rates'!D$94)</f>
        <v>9.98093257249273E-3</v>
      </c>
      <c r="F78" s="43">
        <f>'Growth Rates'!E71*(1-'Growth Rates'!E$94)</f>
        <v>1.1874566866097285E-2</v>
      </c>
      <c r="G78" s="43">
        <f>'Growth Rates'!F71*(1-'Growth Rates'!F$94)</f>
        <v>1.187236200022327E-2</v>
      </c>
      <c r="H78" s="43">
        <f>'Growth Rates'!G71*(1-'Growth Rates'!G$94)</f>
        <v>1.1357847420077147E-2</v>
      </c>
      <c r="I78" s="43">
        <f>'Growth Rates'!H71*(1-'Growth Rates'!H$94)</f>
        <v>1.0878870565154833E-2</v>
      </c>
      <c r="J78" s="43">
        <f>'Growth Rates'!I71*(1-'Growth Rates'!I$94)</f>
        <v>1.051896131785706E-2</v>
      </c>
      <c r="K78" s="43">
        <f>'Growth Rates'!J71*(1-'Growth Rates'!J$94)</f>
        <v>1.0229705247147782E-2</v>
      </c>
      <c r="L78" s="43">
        <f>'Growth Rates'!K71*(1-'Growth Rates'!K$94)</f>
        <v>1.0073423336312535E-2</v>
      </c>
      <c r="M78" s="43">
        <f>'Growth Rates'!L71*(1-'Growth Rates'!L$94)</f>
        <v>9.8990175197646336E-3</v>
      </c>
      <c r="N78" s="43">
        <f>'Growth Rates'!M71*(1-'Growth Rates'!M$94)</f>
        <v>9.7376956605114834E-3</v>
      </c>
      <c r="O78" s="43">
        <f>'Growth Rates'!N71*(1-'Growth Rates'!N$94)</f>
        <v>9.6853434186692407E-3</v>
      </c>
      <c r="P78" s="43">
        <f>'Growth Rates'!O71*(1-'Growth Rates'!O$94)</f>
        <v>9.6807190072971446E-3</v>
      </c>
      <c r="Q78" s="43">
        <f>'Growth Rates'!P71*(1-'Growth Rates'!P$94)</f>
        <v>9.6981045524347602E-3</v>
      </c>
      <c r="R78" s="43">
        <f>'Growth Rates'!Q71*(1-'Growth Rates'!Q$94)</f>
        <v>9.8263148663733507E-3</v>
      </c>
      <c r="S78" s="43">
        <f>'Growth Rates'!R71*(1-'Growth Rates'!R$94)</f>
        <v>9.997608805816344E-3</v>
      </c>
      <c r="T78" s="43">
        <f>'Growth Rates'!S71*(1-'Growth Rates'!S$94)</f>
        <v>1.0108215358609854E-2</v>
      </c>
      <c r="U78" s="43">
        <f>'Growth Rates'!T71*(1-'Growth Rates'!T$94)</f>
        <v>1.0193709256874923E-2</v>
      </c>
      <c r="V78" s="43">
        <f>'Growth Rates'!U71*(1-'Growth Rates'!U$94)</f>
        <v>1.0354076810609415E-2</v>
      </c>
      <c r="W78" s="43">
        <f>'Growth Rates'!V71*(1-'Growth Rates'!V$94)</f>
        <v>1.05167287998652E-2</v>
      </c>
      <c r="X78" s="43">
        <f>'Growth Rates'!W71*(1-'Growth Rates'!W$94)</f>
        <v>1.0632289861803087E-2</v>
      </c>
      <c r="Y78" s="43">
        <f>'Growth Rates'!X71*(1-'Growth Rates'!X$94)</f>
        <v>1.0704094939074571E-2</v>
      </c>
      <c r="Z78" s="43">
        <f>'Growth Rates'!Y71*(1-'Growth Rates'!Y$94)</f>
        <v>1.0717169887991413E-2</v>
      </c>
      <c r="AA78" s="43">
        <f>'Growth Rates'!Z71*(1-'Growth Rates'!Z$94)</f>
        <v>1.0746299172610062E-2</v>
      </c>
      <c r="AB78" s="43">
        <f>'Growth Rates'!AA71*(1-'Growth Rates'!AA$94)</f>
        <v>1.0576355847117186E-2</v>
      </c>
      <c r="AC78" s="43">
        <f>'Growth Rates'!AB71*(1-'Growth Rates'!AB$94)</f>
        <v>1.0450201112032206E-2</v>
      </c>
      <c r="AD78" s="43">
        <f>'Growth Rates'!AC71*(1-'Growth Rates'!AC$94)</f>
        <v>1.0345873266466122E-2</v>
      </c>
      <c r="AE78" s="43">
        <f>'Growth Rates'!AD71*(1-'Growth Rates'!AD$94)</f>
        <v>1.0283831009129807E-2</v>
      </c>
      <c r="AF78" s="43">
        <f>'Growth Rates'!AE71*(1-'Growth Rates'!AE$94)</f>
        <v>1.0313621635019879E-2</v>
      </c>
    </row>
    <row r="79" spans="2:32" x14ac:dyDescent="0.25">
      <c r="B79" s="1" t="s">
        <v>241</v>
      </c>
      <c r="C79" s="43">
        <f>'Growth Rates'!B72*(1-'Growth Rates'!B$94)</f>
        <v>0</v>
      </c>
      <c r="D79" s="43">
        <f>'Growth Rates'!C72*(1-'Growth Rates'!C$94)</f>
        <v>2.0393705858395887E-2</v>
      </c>
      <c r="E79" s="43">
        <f>'Growth Rates'!D72*(1-'Growth Rates'!D$94)</f>
        <v>1.2678010738423239E-2</v>
      </c>
      <c r="F79" s="43">
        <f>'Growth Rates'!E72*(1-'Growth Rates'!E$94)</f>
        <v>1.5523062110949394E-2</v>
      </c>
      <c r="G79" s="43">
        <f>'Growth Rates'!F72*(1-'Growth Rates'!F$94)</f>
        <v>1.6162927559901397E-2</v>
      </c>
      <c r="H79" s="43">
        <f>'Growth Rates'!G72*(1-'Growth Rates'!G$94)</f>
        <v>1.6167142700596358E-2</v>
      </c>
      <c r="I79" s="43">
        <f>'Growth Rates'!H72*(1-'Growth Rates'!H$94)</f>
        <v>1.5979378389156414E-2</v>
      </c>
      <c r="J79" s="43">
        <f>'Growth Rates'!I72*(1-'Growth Rates'!I$94)</f>
        <v>1.5804471538732063E-2</v>
      </c>
      <c r="K79" s="43">
        <f>'Growth Rates'!J72*(1-'Growth Rates'!J$94)</f>
        <v>1.5618488965781789E-2</v>
      </c>
      <c r="L79" s="43">
        <f>'Growth Rates'!K72*(1-'Growth Rates'!K$94)</f>
        <v>1.5474981387157003E-2</v>
      </c>
      <c r="M79" s="43">
        <f>'Growth Rates'!L72*(1-'Growth Rates'!L$94)</f>
        <v>1.5256577697417322E-2</v>
      </c>
      <c r="N79" s="43">
        <f>'Growth Rates'!M72*(1-'Growth Rates'!M$94)</f>
        <v>1.5064212257855505E-2</v>
      </c>
      <c r="O79" s="43">
        <f>'Growth Rates'!N72*(1-'Growth Rates'!N$94)</f>
        <v>1.5035502788743526E-2</v>
      </c>
      <c r="P79" s="43">
        <f>'Growth Rates'!O72*(1-'Growth Rates'!O$94)</f>
        <v>1.5166575448736454E-2</v>
      </c>
      <c r="Q79" s="43">
        <f>'Growth Rates'!P72*(1-'Growth Rates'!P$94)</f>
        <v>1.5405208510619628E-2</v>
      </c>
      <c r="R79" s="43">
        <f>'Growth Rates'!Q72*(1-'Growth Rates'!Q$94)</f>
        <v>1.5785087774415583E-2</v>
      </c>
      <c r="S79" s="43">
        <f>'Growth Rates'!R72*(1-'Growth Rates'!R$94)</f>
        <v>1.6161210425124421E-2</v>
      </c>
      <c r="T79" s="43">
        <f>'Growth Rates'!S72*(1-'Growth Rates'!S$94)</f>
        <v>1.6394175521068019E-2</v>
      </c>
      <c r="U79" s="43">
        <f>'Growth Rates'!T72*(1-'Growth Rates'!T$94)</f>
        <v>1.6531036980017899E-2</v>
      </c>
      <c r="V79" s="43">
        <f>'Growth Rates'!U72*(1-'Growth Rates'!U$94)</f>
        <v>1.6716996054187451E-2</v>
      </c>
      <c r="W79" s="43">
        <f>'Growth Rates'!V72*(1-'Growth Rates'!V$94)</f>
        <v>1.6710396094704351E-2</v>
      </c>
      <c r="X79" s="43">
        <f>'Growth Rates'!W72*(1-'Growth Rates'!W$94)</f>
        <v>1.665343063405347E-2</v>
      </c>
      <c r="Y79" s="43">
        <f>'Growth Rates'!X72*(1-'Growth Rates'!X$94)</f>
        <v>1.6717064091439148E-2</v>
      </c>
      <c r="Z79" s="43">
        <f>'Growth Rates'!Y72*(1-'Growth Rates'!Y$94)</f>
        <v>1.6886479323254308E-2</v>
      </c>
      <c r="AA79" s="43">
        <f>'Growth Rates'!Z72*(1-'Growth Rates'!Z$94)</f>
        <v>1.7190959073267932E-2</v>
      </c>
      <c r="AB79" s="43">
        <f>'Growth Rates'!AA72*(1-'Growth Rates'!AA$94)</f>
        <v>1.7588766576684352E-2</v>
      </c>
      <c r="AC79" s="43">
        <f>'Growth Rates'!AB72*(1-'Growth Rates'!AB$94)</f>
        <v>1.7748945390218172E-2</v>
      </c>
      <c r="AD79" s="43">
        <f>'Growth Rates'!AC72*(1-'Growth Rates'!AC$94)</f>
        <v>1.7680704763315135E-2</v>
      </c>
      <c r="AE79" s="43">
        <f>'Growth Rates'!AD72*(1-'Growth Rates'!AD$94)</f>
        <v>1.7547642843451991E-2</v>
      </c>
      <c r="AF79" s="43">
        <f>'Growth Rates'!AE72*(1-'Growth Rates'!AE$94)</f>
        <v>1.7322266910186727E-2</v>
      </c>
    </row>
    <row r="80" spans="2:32" x14ac:dyDescent="0.25">
      <c r="B80" s="1" t="s">
        <v>248</v>
      </c>
      <c r="C80" s="43">
        <f>'Growth Rates'!B73*(1-'Growth Rates'!B$94)</f>
        <v>0</v>
      </c>
      <c r="D80" s="43">
        <f>'Growth Rates'!C73*(1-'Growth Rates'!C$94)</f>
        <v>2.0393705858395887E-2</v>
      </c>
      <c r="E80" s="43">
        <f>'Growth Rates'!D73*(1-'Growth Rates'!D$94)</f>
        <v>1.2678010738423239E-2</v>
      </c>
      <c r="F80" s="43">
        <f>'Growth Rates'!E73*(1-'Growth Rates'!E$94)</f>
        <v>1.5523062110949394E-2</v>
      </c>
      <c r="G80" s="43">
        <f>'Growth Rates'!F73*(1-'Growth Rates'!F$94)</f>
        <v>1.6162927559901397E-2</v>
      </c>
      <c r="H80" s="43">
        <f>'Growth Rates'!G73*(1-'Growth Rates'!G$94)</f>
        <v>1.6167142700596358E-2</v>
      </c>
      <c r="I80" s="43">
        <f>'Growth Rates'!H73*(1-'Growth Rates'!H$94)</f>
        <v>1.5979378389156414E-2</v>
      </c>
      <c r="J80" s="43">
        <f>'Growth Rates'!I73*(1-'Growth Rates'!I$94)</f>
        <v>1.5804471538732063E-2</v>
      </c>
      <c r="K80" s="43">
        <f>'Growth Rates'!J73*(1-'Growth Rates'!J$94)</f>
        <v>1.5618488965781789E-2</v>
      </c>
      <c r="L80" s="43">
        <f>'Growth Rates'!K73*(1-'Growth Rates'!K$94)</f>
        <v>1.5474981387157003E-2</v>
      </c>
      <c r="M80" s="43">
        <f>'Growth Rates'!L73*(1-'Growth Rates'!L$94)</f>
        <v>1.5256577697417322E-2</v>
      </c>
      <c r="N80" s="43">
        <f>'Growth Rates'!M73*(1-'Growth Rates'!M$94)</f>
        <v>1.5064212257855505E-2</v>
      </c>
      <c r="O80" s="43">
        <f>'Growth Rates'!N73*(1-'Growth Rates'!N$94)</f>
        <v>1.5035502788743526E-2</v>
      </c>
      <c r="P80" s="43">
        <f>'Growth Rates'!O73*(1-'Growth Rates'!O$94)</f>
        <v>1.5166575448736454E-2</v>
      </c>
      <c r="Q80" s="43">
        <f>'Growth Rates'!P73*(1-'Growth Rates'!P$94)</f>
        <v>1.5405208510619628E-2</v>
      </c>
      <c r="R80" s="43">
        <f>'Growth Rates'!Q73*(1-'Growth Rates'!Q$94)</f>
        <v>1.5785087774415583E-2</v>
      </c>
      <c r="S80" s="43">
        <f>'Growth Rates'!R73*(1-'Growth Rates'!R$94)</f>
        <v>1.6161210425124421E-2</v>
      </c>
      <c r="T80" s="43">
        <f>'Growth Rates'!S73*(1-'Growth Rates'!S$94)</f>
        <v>1.6394175521068019E-2</v>
      </c>
      <c r="U80" s="43">
        <f>'Growth Rates'!T73*(1-'Growth Rates'!T$94)</f>
        <v>1.6531036980017899E-2</v>
      </c>
      <c r="V80" s="43">
        <f>'Growth Rates'!U73*(1-'Growth Rates'!U$94)</f>
        <v>1.6716996054187451E-2</v>
      </c>
      <c r="W80" s="43">
        <f>'Growth Rates'!V73*(1-'Growth Rates'!V$94)</f>
        <v>1.6710396094704351E-2</v>
      </c>
      <c r="X80" s="43">
        <f>'Growth Rates'!W73*(1-'Growth Rates'!W$94)</f>
        <v>1.665343063405347E-2</v>
      </c>
      <c r="Y80" s="43">
        <f>'Growth Rates'!X73*(1-'Growth Rates'!X$94)</f>
        <v>1.6717064091439148E-2</v>
      </c>
      <c r="Z80" s="43">
        <f>'Growth Rates'!Y73*(1-'Growth Rates'!Y$94)</f>
        <v>1.6886479323254308E-2</v>
      </c>
      <c r="AA80" s="43">
        <f>'Growth Rates'!Z73*(1-'Growth Rates'!Z$94)</f>
        <v>1.7190959073267932E-2</v>
      </c>
      <c r="AB80" s="43">
        <f>'Growth Rates'!AA73*(1-'Growth Rates'!AA$94)</f>
        <v>1.7588766576684352E-2</v>
      </c>
      <c r="AC80" s="43">
        <f>'Growth Rates'!AB73*(1-'Growth Rates'!AB$94)</f>
        <v>1.7748945390218172E-2</v>
      </c>
      <c r="AD80" s="43">
        <f>'Growth Rates'!AC73*(1-'Growth Rates'!AC$94)</f>
        <v>1.7680704763315135E-2</v>
      </c>
      <c r="AE80" s="43">
        <f>'Growth Rates'!AD73*(1-'Growth Rates'!AD$94)</f>
        <v>1.7547642843451991E-2</v>
      </c>
      <c r="AF80" s="43">
        <f>'Growth Rates'!AE73*(1-'Growth Rates'!AE$94)</f>
        <v>1.7322266910186727E-2</v>
      </c>
    </row>
    <row r="81" spans="2:32" x14ac:dyDescent="0.25">
      <c r="B81" s="1" t="s">
        <v>257</v>
      </c>
      <c r="C81" s="43">
        <f>'Growth Rates'!B74*(1-'Growth Rates'!B$94)</f>
        <v>0</v>
      </c>
      <c r="D81" s="43">
        <f>'Growth Rates'!C74*(1-'Growth Rates'!C$94)</f>
        <v>4.4510906603774755E-2</v>
      </c>
      <c r="E81" s="43">
        <f>'Growth Rates'!D74*(1-'Growth Rates'!D$94)</f>
        <v>5.1267720364852965E-3</v>
      </c>
      <c r="F81" s="43">
        <f>'Growth Rates'!E74*(1-'Growth Rates'!E$94)</f>
        <v>1.2133630123366294E-2</v>
      </c>
      <c r="G81" s="43">
        <f>'Growth Rates'!F74*(1-'Growth Rates'!F$94)</f>
        <v>1.9770287007655683E-2</v>
      </c>
      <c r="H81" s="43">
        <f>'Growth Rates'!G74*(1-'Growth Rates'!G$94)</f>
        <v>2.1219993777213685E-2</v>
      </c>
      <c r="I81" s="43">
        <f>'Growth Rates'!H74*(1-'Growth Rates'!H$94)</f>
        <v>2.012536189942327E-2</v>
      </c>
      <c r="J81" s="43">
        <f>'Growth Rates'!I74*(1-'Growth Rates'!I$94)</f>
        <v>1.8571300381715027E-2</v>
      </c>
      <c r="K81" s="43">
        <f>'Growth Rates'!J74*(1-'Growth Rates'!J$94)</f>
        <v>1.7300427183292773E-2</v>
      </c>
      <c r="L81" s="43">
        <f>'Growth Rates'!K74*(1-'Growth Rates'!K$94)</f>
        <v>1.6591205305652133E-2</v>
      </c>
      <c r="M81" s="43">
        <f>'Growth Rates'!L74*(1-'Growth Rates'!L$94)</f>
        <v>1.6388364660769459E-2</v>
      </c>
      <c r="N81" s="43">
        <f>'Growth Rates'!M74*(1-'Growth Rates'!M$94)</f>
        <v>1.6315040376246141E-2</v>
      </c>
      <c r="O81" s="43">
        <f>'Growth Rates'!N74*(1-'Growth Rates'!N$94)</f>
        <v>1.6297488765642798E-2</v>
      </c>
      <c r="P81" s="43">
        <f>'Growth Rates'!O74*(1-'Growth Rates'!O$94)</f>
        <v>1.6319708445561486E-2</v>
      </c>
      <c r="Q81" s="43">
        <f>'Growth Rates'!P74*(1-'Growth Rates'!P$94)</f>
        <v>1.635154411899107E-2</v>
      </c>
      <c r="R81" s="43">
        <f>'Growth Rates'!Q74*(1-'Growth Rates'!Q$94)</f>
        <v>1.6306575019434336E-2</v>
      </c>
      <c r="S81" s="43">
        <f>'Growth Rates'!R74*(1-'Growth Rates'!R$94)</f>
        <v>1.6202574307403798E-2</v>
      </c>
      <c r="T81" s="43">
        <f>'Growth Rates'!S74*(1-'Growth Rates'!S$94)</f>
        <v>1.6060912385231343E-2</v>
      </c>
      <c r="U81" s="43">
        <f>'Growth Rates'!T74*(1-'Growth Rates'!T$94)</f>
        <v>1.5882965161656978E-2</v>
      </c>
      <c r="V81" s="43">
        <f>'Growth Rates'!U74*(1-'Growth Rates'!U$94)</f>
        <v>1.5656206891464412E-2</v>
      </c>
      <c r="W81" s="43">
        <f>'Growth Rates'!V74*(1-'Growth Rates'!V$94)</f>
        <v>1.5426862872952952E-2</v>
      </c>
      <c r="X81" s="43">
        <f>'Growth Rates'!W74*(1-'Growth Rates'!W$94)</f>
        <v>1.5198152438865143E-2</v>
      </c>
      <c r="Y81" s="43">
        <f>'Growth Rates'!X74*(1-'Growth Rates'!X$94)</f>
        <v>1.4965594991645117E-2</v>
      </c>
      <c r="Z81" s="43">
        <f>'Growth Rates'!Y74*(1-'Growth Rates'!Y$94)</f>
        <v>1.4737269262689201E-2</v>
      </c>
      <c r="AA81" s="43">
        <f>'Growth Rates'!Z74*(1-'Growth Rates'!Z$94)</f>
        <v>1.4472142983954486E-2</v>
      </c>
      <c r="AB81" s="43">
        <f>'Growth Rates'!AA74*(1-'Growth Rates'!AA$94)</f>
        <v>1.4274949279042128E-2</v>
      </c>
      <c r="AC81" s="43">
        <f>'Growth Rates'!AB74*(1-'Growth Rates'!AB$94)</f>
        <v>1.4111519917831607E-2</v>
      </c>
      <c r="AD81" s="43">
        <f>'Growth Rates'!AC74*(1-'Growth Rates'!AC$94)</f>
        <v>1.3989795785085206E-2</v>
      </c>
      <c r="AE81" s="43">
        <f>'Growth Rates'!AD74*(1-'Growth Rates'!AD$94)</f>
        <v>1.3879636725007508E-2</v>
      </c>
      <c r="AF81" s="43">
        <f>'Growth Rates'!AE74*(1-'Growth Rates'!AE$94)</f>
        <v>1.3763069362504153E-2</v>
      </c>
    </row>
    <row r="82" spans="2:32" x14ac:dyDescent="0.25">
      <c r="B82" s="1" t="s">
        <v>57</v>
      </c>
      <c r="C82" s="43">
        <f>'Growth Rates'!B75*(1-'Growth Rates'!B$94)</f>
        <v>0</v>
      </c>
      <c r="D82" s="43">
        <f>'Growth Rates'!C75*(1-'Growth Rates'!C$94)</f>
        <v>4.4510906603774755E-2</v>
      </c>
      <c r="E82" s="43">
        <f>'Growth Rates'!D75*(1-'Growth Rates'!D$94)</f>
        <v>5.1267720364852965E-3</v>
      </c>
      <c r="F82" s="43">
        <f>'Growth Rates'!E75*(1-'Growth Rates'!E$94)</f>
        <v>1.2133630123366294E-2</v>
      </c>
      <c r="G82" s="43">
        <f>'Growth Rates'!F75*(1-'Growth Rates'!F$94)</f>
        <v>1.9770287007655683E-2</v>
      </c>
      <c r="H82" s="43">
        <f>'Growth Rates'!G75*(1-'Growth Rates'!G$94)</f>
        <v>2.1219993777213685E-2</v>
      </c>
      <c r="I82" s="43">
        <f>'Growth Rates'!H75*(1-'Growth Rates'!H$94)</f>
        <v>2.012536189942327E-2</v>
      </c>
      <c r="J82" s="43">
        <f>'Growth Rates'!I75*(1-'Growth Rates'!I$94)</f>
        <v>1.8571300381715027E-2</v>
      </c>
      <c r="K82" s="43">
        <f>'Growth Rates'!J75*(1-'Growth Rates'!J$94)</f>
        <v>1.7300427183292773E-2</v>
      </c>
      <c r="L82" s="43">
        <f>'Growth Rates'!K75*(1-'Growth Rates'!K$94)</f>
        <v>1.6591205305652133E-2</v>
      </c>
      <c r="M82" s="43">
        <f>'Growth Rates'!L75*(1-'Growth Rates'!L$94)</f>
        <v>1.6388364660769459E-2</v>
      </c>
      <c r="N82" s="43">
        <f>'Growth Rates'!M75*(1-'Growth Rates'!M$94)</f>
        <v>1.6315040376246141E-2</v>
      </c>
      <c r="O82" s="43">
        <f>'Growth Rates'!N75*(1-'Growth Rates'!N$94)</f>
        <v>1.6297488765642798E-2</v>
      </c>
      <c r="P82" s="43">
        <f>'Growth Rates'!O75*(1-'Growth Rates'!O$94)</f>
        <v>1.6319708445561486E-2</v>
      </c>
      <c r="Q82" s="43">
        <f>'Growth Rates'!P75*(1-'Growth Rates'!P$94)</f>
        <v>1.635154411899107E-2</v>
      </c>
      <c r="R82" s="43">
        <f>'Growth Rates'!Q75*(1-'Growth Rates'!Q$94)</f>
        <v>1.6306575019434336E-2</v>
      </c>
      <c r="S82" s="43">
        <f>'Growth Rates'!R75*(1-'Growth Rates'!R$94)</f>
        <v>1.6202574307403798E-2</v>
      </c>
      <c r="T82" s="43">
        <f>'Growth Rates'!S75*(1-'Growth Rates'!S$94)</f>
        <v>1.6060912385231343E-2</v>
      </c>
      <c r="U82" s="43">
        <f>'Growth Rates'!T75*(1-'Growth Rates'!T$94)</f>
        <v>1.5882965161656978E-2</v>
      </c>
      <c r="V82" s="43">
        <f>'Growth Rates'!U75*(1-'Growth Rates'!U$94)</f>
        <v>1.5656206891464412E-2</v>
      </c>
      <c r="W82" s="43">
        <f>'Growth Rates'!V75*(1-'Growth Rates'!V$94)</f>
        <v>1.5426862872952952E-2</v>
      </c>
      <c r="X82" s="43">
        <f>'Growth Rates'!W75*(1-'Growth Rates'!W$94)</f>
        <v>1.5198152438865143E-2</v>
      </c>
      <c r="Y82" s="43">
        <f>'Growth Rates'!X75*(1-'Growth Rates'!X$94)</f>
        <v>1.4965594991645117E-2</v>
      </c>
      <c r="Z82" s="43">
        <f>'Growth Rates'!Y75*(1-'Growth Rates'!Y$94)</f>
        <v>1.4737269262689201E-2</v>
      </c>
      <c r="AA82" s="43">
        <f>'Growth Rates'!Z75*(1-'Growth Rates'!Z$94)</f>
        <v>1.4472142983954486E-2</v>
      </c>
      <c r="AB82" s="43">
        <f>'Growth Rates'!AA75*(1-'Growth Rates'!AA$94)</f>
        <v>1.4274949279042128E-2</v>
      </c>
      <c r="AC82" s="43">
        <f>'Growth Rates'!AB75*(1-'Growth Rates'!AB$94)</f>
        <v>1.4111519917831607E-2</v>
      </c>
      <c r="AD82" s="43">
        <f>'Growth Rates'!AC75*(1-'Growth Rates'!AC$94)</f>
        <v>1.3989795785085206E-2</v>
      </c>
      <c r="AE82" s="43">
        <f>'Growth Rates'!AD75*(1-'Growth Rates'!AD$94)</f>
        <v>1.3879636725007508E-2</v>
      </c>
      <c r="AF82" s="43">
        <f>'Growth Rates'!AE75*(1-'Growth Rates'!AE$94)</f>
        <v>1.3763069362504153E-2</v>
      </c>
    </row>
    <row r="83" spans="2:32" x14ac:dyDescent="0.25">
      <c r="B83" s="1" t="s">
        <v>60</v>
      </c>
      <c r="C83" s="43">
        <f>'Growth Rates'!B76*(1-'Growth Rates'!B$94)</f>
        <v>0</v>
      </c>
      <c r="D83" s="43">
        <f>'Growth Rates'!C76*(1-'Growth Rates'!C$94)</f>
        <v>4.4510906603774755E-2</v>
      </c>
      <c r="E83" s="43">
        <f>'Growth Rates'!D76*(1-'Growth Rates'!D$94)</f>
        <v>5.1267720364852965E-3</v>
      </c>
      <c r="F83" s="43">
        <f>'Growth Rates'!E76*(1-'Growth Rates'!E$94)</f>
        <v>1.2133630123366294E-2</v>
      </c>
      <c r="G83" s="43">
        <f>'Growth Rates'!F76*(1-'Growth Rates'!F$94)</f>
        <v>1.9770287007655683E-2</v>
      </c>
      <c r="H83" s="43">
        <f>'Growth Rates'!G76*(1-'Growth Rates'!G$94)</f>
        <v>2.1219993777213685E-2</v>
      </c>
      <c r="I83" s="43">
        <f>'Growth Rates'!H76*(1-'Growth Rates'!H$94)</f>
        <v>2.012536189942327E-2</v>
      </c>
      <c r="J83" s="43">
        <f>'Growth Rates'!I76*(1-'Growth Rates'!I$94)</f>
        <v>1.8571300381715027E-2</v>
      </c>
      <c r="K83" s="43">
        <f>'Growth Rates'!J76*(1-'Growth Rates'!J$94)</f>
        <v>1.7300427183292773E-2</v>
      </c>
      <c r="L83" s="43">
        <f>'Growth Rates'!K76*(1-'Growth Rates'!K$94)</f>
        <v>1.6591205305652133E-2</v>
      </c>
      <c r="M83" s="43">
        <f>'Growth Rates'!L76*(1-'Growth Rates'!L$94)</f>
        <v>1.6388364660769459E-2</v>
      </c>
      <c r="N83" s="43">
        <f>'Growth Rates'!M76*(1-'Growth Rates'!M$94)</f>
        <v>1.6315040376246141E-2</v>
      </c>
      <c r="O83" s="43">
        <f>'Growth Rates'!N76*(1-'Growth Rates'!N$94)</f>
        <v>1.6297488765642798E-2</v>
      </c>
      <c r="P83" s="43">
        <f>'Growth Rates'!O76*(1-'Growth Rates'!O$94)</f>
        <v>1.6319708445561486E-2</v>
      </c>
      <c r="Q83" s="43">
        <f>'Growth Rates'!P76*(1-'Growth Rates'!P$94)</f>
        <v>1.635154411899107E-2</v>
      </c>
      <c r="R83" s="43">
        <f>'Growth Rates'!Q76*(1-'Growth Rates'!Q$94)</f>
        <v>1.6306575019434336E-2</v>
      </c>
      <c r="S83" s="43">
        <f>'Growth Rates'!R76*(1-'Growth Rates'!R$94)</f>
        <v>1.6202574307403798E-2</v>
      </c>
      <c r="T83" s="43">
        <f>'Growth Rates'!S76*(1-'Growth Rates'!S$94)</f>
        <v>1.6060912385231343E-2</v>
      </c>
      <c r="U83" s="43">
        <f>'Growth Rates'!T76*(1-'Growth Rates'!T$94)</f>
        <v>1.5882965161656978E-2</v>
      </c>
      <c r="V83" s="43">
        <f>'Growth Rates'!U76*(1-'Growth Rates'!U$94)</f>
        <v>1.5656206891464412E-2</v>
      </c>
      <c r="W83" s="43">
        <f>'Growth Rates'!V76*(1-'Growth Rates'!V$94)</f>
        <v>1.5426862872952952E-2</v>
      </c>
      <c r="X83" s="43">
        <f>'Growth Rates'!W76*(1-'Growth Rates'!W$94)</f>
        <v>1.5198152438865143E-2</v>
      </c>
      <c r="Y83" s="43">
        <f>'Growth Rates'!X76*(1-'Growth Rates'!X$94)</f>
        <v>1.4965594991645117E-2</v>
      </c>
      <c r="Z83" s="43">
        <f>'Growth Rates'!Y76*(1-'Growth Rates'!Y$94)</f>
        <v>1.4737269262689201E-2</v>
      </c>
      <c r="AA83" s="43">
        <f>'Growth Rates'!Z76*(1-'Growth Rates'!Z$94)</f>
        <v>1.4472142983954486E-2</v>
      </c>
      <c r="AB83" s="43">
        <f>'Growth Rates'!AA76*(1-'Growth Rates'!AA$94)</f>
        <v>1.4274949279042128E-2</v>
      </c>
      <c r="AC83" s="43">
        <f>'Growth Rates'!AB76*(1-'Growth Rates'!AB$94)</f>
        <v>1.4111519917831607E-2</v>
      </c>
      <c r="AD83" s="43">
        <f>'Growth Rates'!AC76*(1-'Growth Rates'!AC$94)</f>
        <v>1.3989795785085206E-2</v>
      </c>
      <c r="AE83" s="43">
        <f>'Growth Rates'!AD76*(1-'Growth Rates'!AD$94)</f>
        <v>1.3879636725007508E-2</v>
      </c>
      <c r="AF83" s="43">
        <f>'Growth Rates'!AE76*(1-'Growth Rates'!AE$94)</f>
        <v>1.3763069362504153E-2</v>
      </c>
    </row>
    <row r="84" spans="2:32" x14ac:dyDescent="0.25">
      <c r="B84" s="1" t="s">
        <v>63</v>
      </c>
      <c r="C84" s="43">
        <f>'Growth Rates'!B77*(1-'Growth Rates'!B$94)</f>
        <v>0</v>
      </c>
      <c r="D84" s="43">
        <f>'Growth Rates'!C77*(1-'Growth Rates'!C$94)</f>
        <v>4.4510906603774755E-2</v>
      </c>
      <c r="E84" s="43">
        <f>'Growth Rates'!D77*(1-'Growth Rates'!D$94)</f>
        <v>5.1267720364852965E-3</v>
      </c>
      <c r="F84" s="43">
        <f>'Growth Rates'!E77*(1-'Growth Rates'!E$94)</f>
        <v>1.2133630123366294E-2</v>
      </c>
      <c r="G84" s="43">
        <f>'Growth Rates'!F77*(1-'Growth Rates'!F$94)</f>
        <v>1.9770287007655683E-2</v>
      </c>
      <c r="H84" s="43">
        <f>'Growth Rates'!G77*(1-'Growth Rates'!G$94)</f>
        <v>2.1219993777213685E-2</v>
      </c>
      <c r="I84" s="43">
        <f>'Growth Rates'!H77*(1-'Growth Rates'!H$94)</f>
        <v>2.012536189942327E-2</v>
      </c>
      <c r="J84" s="43">
        <f>'Growth Rates'!I77*(1-'Growth Rates'!I$94)</f>
        <v>1.8571300381715027E-2</v>
      </c>
      <c r="K84" s="43">
        <f>'Growth Rates'!J77*(1-'Growth Rates'!J$94)</f>
        <v>1.7300427183292773E-2</v>
      </c>
      <c r="L84" s="43">
        <f>'Growth Rates'!K77*(1-'Growth Rates'!K$94)</f>
        <v>1.6591205305652133E-2</v>
      </c>
      <c r="M84" s="43">
        <f>'Growth Rates'!L77*(1-'Growth Rates'!L$94)</f>
        <v>1.6388364660769459E-2</v>
      </c>
      <c r="N84" s="43">
        <f>'Growth Rates'!M77*(1-'Growth Rates'!M$94)</f>
        <v>1.6315040376246141E-2</v>
      </c>
      <c r="O84" s="43">
        <f>'Growth Rates'!N77*(1-'Growth Rates'!N$94)</f>
        <v>1.6297488765642798E-2</v>
      </c>
      <c r="P84" s="43">
        <f>'Growth Rates'!O77*(1-'Growth Rates'!O$94)</f>
        <v>1.6319708445561486E-2</v>
      </c>
      <c r="Q84" s="43">
        <f>'Growth Rates'!P77*(1-'Growth Rates'!P$94)</f>
        <v>1.635154411899107E-2</v>
      </c>
      <c r="R84" s="43">
        <f>'Growth Rates'!Q77*(1-'Growth Rates'!Q$94)</f>
        <v>1.6306575019434336E-2</v>
      </c>
      <c r="S84" s="43">
        <f>'Growth Rates'!R77*(1-'Growth Rates'!R$94)</f>
        <v>1.6202574307403798E-2</v>
      </c>
      <c r="T84" s="43">
        <f>'Growth Rates'!S77*(1-'Growth Rates'!S$94)</f>
        <v>1.6060912385231343E-2</v>
      </c>
      <c r="U84" s="43">
        <f>'Growth Rates'!T77*(1-'Growth Rates'!T$94)</f>
        <v>1.5882965161656978E-2</v>
      </c>
      <c r="V84" s="43">
        <f>'Growth Rates'!U77*(1-'Growth Rates'!U$94)</f>
        <v>1.5656206891464412E-2</v>
      </c>
      <c r="W84" s="43">
        <f>'Growth Rates'!V77*(1-'Growth Rates'!V$94)</f>
        <v>1.5426862872952952E-2</v>
      </c>
      <c r="X84" s="43">
        <f>'Growth Rates'!W77*(1-'Growth Rates'!W$94)</f>
        <v>1.5198152438865143E-2</v>
      </c>
      <c r="Y84" s="43">
        <f>'Growth Rates'!X77*(1-'Growth Rates'!X$94)</f>
        <v>1.4965594991645117E-2</v>
      </c>
      <c r="Z84" s="43">
        <f>'Growth Rates'!Y77*(1-'Growth Rates'!Y$94)</f>
        <v>1.4737269262689201E-2</v>
      </c>
      <c r="AA84" s="43">
        <f>'Growth Rates'!Z77*(1-'Growth Rates'!Z$94)</f>
        <v>1.4472142983954486E-2</v>
      </c>
      <c r="AB84" s="43">
        <f>'Growth Rates'!AA77*(1-'Growth Rates'!AA$94)</f>
        <v>1.4274949279042128E-2</v>
      </c>
      <c r="AC84" s="43">
        <f>'Growth Rates'!AB77*(1-'Growth Rates'!AB$94)</f>
        <v>1.4111519917831607E-2</v>
      </c>
      <c r="AD84" s="43">
        <f>'Growth Rates'!AC77*(1-'Growth Rates'!AC$94)</f>
        <v>1.3989795785085206E-2</v>
      </c>
      <c r="AE84" s="43">
        <f>'Growth Rates'!AD77*(1-'Growth Rates'!AD$94)</f>
        <v>1.3879636725007508E-2</v>
      </c>
      <c r="AF84" s="43">
        <f>'Growth Rates'!AE77*(1-'Growth Rates'!AE$94)</f>
        <v>1.3763069362504153E-2</v>
      </c>
    </row>
    <row r="85" spans="2:32" x14ac:dyDescent="0.25">
      <c r="B85" s="1" t="s">
        <v>66</v>
      </c>
      <c r="C85" s="43">
        <f>'Growth Rates'!B78*(1-'Growth Rates'!B$94)</f>
        <v>0</v>
      </c>
      <c r="D85" s="43">
        <f>'Growth Rates'!C78*(1-'Growth Rates'!C$94)</f>
        <v>4.4510906603774755E-2</v>
      </c>
      <c r="E85" s="43">
        <f>'Growth Rates'!D78*(1-'Growth Rates'!D$94)</f>
        <v>5.1267720364852965E-3</v>
      </c>
      <c r="F85" s="43">
        <f>'Growth Rates'!E78*(1-'Growth Rates'!E$94)</f>
        <v>1.2133630123366294E-2</v>
      </c>
      <c r="G85" s="43">
        <f>'Growth Rates'!F78*(1-'Growth Rates'!F$94)</f>
        <v>1.9770287007655683E-2</v>
      </c>
      <c r="H85" s="43">
        <f>'Growth Rates'!G78*(1-'Growth Rates'!G$94)</f>
        <v>2.1219993777213685E-2</v>
      </c>
      <c r="I85" s="43">
        <f>'Growth Rates'!H78*(1-'Growth Rates'!H$94)</f>
        <v>2.012536189942327E-2</v>
      </c>
      <c r="J85" s="43">
        <f>'Growth Rates'!I78*(1-'Growth Rates'!I$94)</f>
        <v>1.8571300381715027E-2</v>
      </c>
      <c r="K85" s="43">
        <f>'Growth Rates'!J78*(1-'Growth Rates'!J$94)</f>
        <v>1.7300427183292773E-2</v>
      </c>
      <c r="L85" s="43">
        <f>'Growth Rates'!K78*(1-'Growth Rates'!K$94)</f>
        <v>1.6591205305652133E-2</v>
      </c>
      <c r="M85" s="43">
        <f>'Growth Rates'!L78*(1-'Growth Rates'!L$94)</f>
        <v>1.6388364660769459E-2</v>
      </c>
      <c r="N85" s="43">
        <f>'Growth Rates'!M78*(1-'Growth Rates'!M$94)</f>
        <v>1.6315040376246141E-2</v>
      </c>
      <c r="O85" s="43">
        <f>'Growth Rates'!N78*(1-'Growth Rates'!N$94)</f>
        <v>1.6297488765642798E-2</v>
      </c>
      <c r="P85" s="43">
        <f>'Growth Rates'!O78*(1-'Growth Rates'!O$94)</f>
        <v>1.6319708445561486E-2</v>
      </c>
      <c r="Q85" s="43">
        <f>'Growth Rates'!P78*(1-'Growth Rates'!P$94)</f>
        <v>1.635154411899107E-2</v>
      </c>
      <c r="R85" s="43">
        <f>'Growth Rates'!Q78*(1-'Growth Rates'!Q$94)</f>
        <v>1.6306575019434336E-2</v>
      </c>
      <c r="S85" s="43">
        <f>'Growth Rates'!R78*(1-'Growth Rates'!R$94)</f>
        <v>1.6202574307403798E-2</v>
      </c>
      <c r="T85" s="43">
        <f>'Growth Rates'!S78*(1-'Growth Rates'!S$94)</f>
        <v>1.6060912385231343E-2</v>
      </c>
      <c r="U85" s="43">
        <f>'Growth Rates'!T78*(1-'Growth Rates'!T$94)</f>
        <v>1.5882965161656978E-2</v>
      </c>
      <c r="V85" s="43">
        <f>'Growth Rates'!U78*(1-'Growth Rates'!U$94)</f>
        <v>1.5656206891464412E-2</v>
      </c>
      <c r="W85" s="43">
        <f>'Growth Rates'!V78*(1-'Growth Rates'!V$94)</f>
        <v>1.5426862872952952E-2</v>
      </c>
      <c r="X85" s="43">
        <f>'Growth Rates'!W78*(1-'Growth Rates'!W$94)</f>
        <v>1.5198152438865143E-2</v>
      </c>
      <c r="Y85" s="43">
        <f>'Growth Rates'!X78*(1-'Growth Rates'!X$94)</f>
        <v>1.4965594991645117E-2</v>
      </c>
      <c r="Z85" s="43">
        <f>'Growth Rates'!Y78*(1-'Growth Rates'!Y$94)</f>
        <v>1.4737269262689201E-2</v>
      </c>
      <c r="AA85" s="43">
        <f>'Growth Rates'!Z78*(1-'Growth Rates'!Z$94)</f>
        <v>1.4472142983954486E-2</v>
      </c>
      <c r="AB85" s="43">
        <f>'Growth Rates'!AA78*(1-'Growth Rates'!AA$94)</f>
        <v>1.4274949279042128E-2</v>
      </c>
      <c r="AC85" s="43">
        <f>'Growth Rates'!AB78*(1-'Growth Rates'!AB$94)</f>
        <v>1.4111519917831607E-2</v>
      </c>
      <c r="AD85" s="43">
        <f>'Growth Rates'!AC78*(1-'Growth Rates'!AC$94)</f>
        <v>1.3989795785085206E-2</v>
      </c>
      <c r="AE85" s="43">
        <f>'Growth Rates'!AD78*(1-'Growth Rates'!AD$94)</f>
        <v>1.3879636725007508E-2</v>
      </c>
      <c r="AF85" s="43">
        <f>'Growth Rates'!AE78*(1-'Growth Rates'!AE$94)</f>
        <v>1.3763069362504153E-2</v>
      </c>
    </row>
    <row r="86" spans="2:32" x14ac:dyDescent="0.25">
      <c r="B86" s="1" t="s">
        <v>272</v>
      </c>
      <c r="C86" s="43">
        <f>'Growth Rates'!B79*(1-'Growth Rates'!B$94)</f>
        <v>0</v>
      </c>
      <c r="D86" s="43">
        <f>'Growth Rates'!C79*(1-'Growth Rates'!C$94)</f>
        <v>4.4510906603774755E-2</v>
      </c>
      <c r="E86" s="43">
        <f>'Growth Rates'!D79*(1-'Growth Rates'!D$94)</f>
        <v>5.1267720364852965E-3</v>
      </c>
      <c r="F86" s="43">
        <f>'Growth Rates'!E79*(1-'Growth Rates'!E$94)</f>
        <v>1.2133630123366294E-2</v>
      </c>
      <c r="G86" s="43">
        <f>'Growth Rates'!F79*(1-'Growth Rates'!F$94)</f>
        <v>1.9770287007655683E-2</v>
      </c>
      <c r="H86" s="43">
        <f>'Growth Rates'!G79*(1-'Growth Rates'!G$94)</f>
        <v>2.1219993777213685E-2</v>
      </c>
      <c r="I86" s="43">
        <f>'Growth Rates'!H79*(1-'Growth Rates'!H$94)</f>
        <v>2.012536189942327E-2</v>
      </c>
      <c r="J86" s="43">
        <f>'Growth Rates'!I79*(1-'Growth Rates'!I$94)</f>
        <v>1.8571300381715027E-2</v>
      </c>
      <c r="K86" s="43">
        <f>'Growth Rates'!J79*(1-'Growth Rates'!J$94)</f>
        <v>1.7300427183292773E-2</v>
      </c>
      <c r="L86" s="43">
        <f>'Growth Rates'!K79*(1-'Growth Rates'!K$94)</f>
        <v>1.6591205305652133E-2</v>
      </c>
      <c r="M86" s="43">
        <f>'Growth Rates'!L79*(1-'Growth Rates'!L$94)</f>
        <v>1.6388364660769459E-2</v>
      </c>
      <c r="N86" s="43">
        <f>'Growth Rates'!M79*(1-'Growth Rates'!M$94)</f>
        <v>1.6315040376246141E-2</v>
      </c>
      <c r="O86" s="43">
        <f>'Growth Rates'!N79*(1-'Growth Rates'!N$94)</f>
        <v>1.6297488765642798E-2</v>
      </c>
      <c r="P86" s="43">
        <f>'Growth Rates'!O79*(1-'Growth Rates'!O$94)</f>
        <v>1.6319708445561486E-2</v>
      </c>
      <c r="Q86" s="43">
        <f>'Growth Rates'!P79*(1-'Growth Rates'!P$94)</f>
        <v>1.635154411899107E-2</v>
      </c>
      <c r="R86" s="43">
        <f>'Growth Rates'!Q79*(1-'Growth Rates'!Q$94)</f>
        <v>1.6306575019434336E-2</v>
      </c>
      <c r="S86" s="43">
        <f>'Growth Rates'!R79*(1-'Growth Rates'!R$94)</f>
        <v>1.6202574307403798E-2</v>
      </c>
      <c r="T86" s="43">
        <f>'Growth Rates'!S79*(1-'Growth Rates'!S$94)</f>
        <v>1.6060912385231343E-2</v>
      </c>
      <c r="U86" s="43">
        <f>'Growth Rates'!T79*(1-'Growth Rates'!T$94)</f>
        <v>1.5882965161656978E-2</v>
      </c>
      <c r="V86" s="43">
        <f>'Growth Rates'!U79*(1-'Growth Rates'!U$94)</f>
        <v>1.5656206891464412E-2</v>
      </c>
      <c r="W86" s="43">
        <f>'Growth Rates'!V79*(1-'Growth Rates'!V$94)</f>
        <v>1.5426862872952952E-2</v>
      </c>
      <c r="X86" s="43">
        <f>'Growth Rates'!W79*(1-'Growth Rates'!W$94)</f>
        <v>1.5198152438865143E-2</v>
      </c>
      <c r="Y86" s="43">
        <f>'Growth Rates'!X79*(1-'Growth Rates'!X$94)</f>
        <v>1.4965594991645117E-2</v>
      </c>
      <c r="Z86" s="43">
        <f>'Growth Rates'!Y79*(1-'Growth Rates'!Y$94)</f>
        <v>1.4737269262689201E-2</v>
      </c>
      <c r="AA86" s="43">
        <f>'Growth Rates'!Z79*(1-'Growth Rates'!Z$94)</f>
        <v>1.4472142983954486E-2</v>
      </c>
      <c r="AB86" s="43">
        <f>'Growth Rates'!AA79*(1-'Growth Rates'!AA$94)</f>
        <v>1.4274949279042128E-2</v>
      </c>
      <c r="AC86" s="43">
        <f>'Growth Rates'!AB79*(1-'Growth Rates'!AB$94)</f>
        <v>1.4111519917831607E-2</v>
      </c>
      <c r="AD86" s="43">
        <f>'Growth Rates'!AC79*(1-'Growth Rates'!AC$94)</f>
        <v>1.3989795785085206E-2</v>
      </c>
      <c r="AE86" s="43">
        <f>'Growth Rates'!AD79*(1-'Growth Rates'!AD$94)</f>
        <v>1.3879636725007508E-2</v>
      </c>
      <c r="AF86" s="43">
        <f>'Growth Rates'!AE79*(1-'Growth Rates'!AE$94)</f>
        <v>1.3763069362504153E-2</v>
      </c>
    </row>
    <row r="87" spans="2:32" x14ac:dyDescent="0.25">
      <c r="B87" s="1" t="s">
        <v>285</v>
      </c>
      <c r="C87" s="43">
        <f>'Growth Rates'!B80*(1-'Growth Rates'!B$94)</f>
        <v>0</v>
      </c>
      <c r="D87" s="43">
        <f>'Growth Rates'!C80*(1-'Growth Rates'!C$94)</f>
        <v>4.4510906603774755E-2</v>
      </c>
      <c r="E87" s="43">
        <f>'Growth Rates'!D80*(1-'Growth Rates'!D$94)</f>
        <v>5.1267720364852965E-3</v>
      </c>
      <c r="F87" s="43">
        <f>'Growth Rates'!E80*(1-'Growth Rates'!E$94)</f>
        <v>1.2133630123366294E-2</v>
      </c>
      <c r="G87" s="43">
        <f>'Growth Rates'!F80*(1-'Growth Rates'!F$94)</f>
        <v>1.9770287007655683E-2</v>
      </c>
      <c r="H87" s="43">
        <f>'Growth Rates'!G80*(1-'Growth Rates'!G$94)</f>
        <v>2.1219993777213685E-2</v>
      </c>
      <c r="I87" s="43">
        <f>'Growth Rates'!H80*(1-'Growth Rates'!H$94)</f>
        <v>2.012536189942327E-2</v>
      </c>
      <c r="J87" s="43">
        <f>'Growth Rates'!I80*(1-'Growth Rates'!I$94)</f>
        <v>1.8571300381715027E-2</v>
      </c>
      <c r="K87" s="43">
        <f>'Growth Rates'!J80*(1-'Growth Rates'!J$94)</f>
        <v>1.7300427183292773E-2</v>
      </c>
      <c r="L87" s="43">
        <f>'Growth Rates'!K80*(1-'Growth Rates'!K$94)</f>
        <v>1.6591205305652133E-2</v>
      </c>
      <c r="M87" s="43">
        <f>'Growth Rates'!L80*(1-'Growth Rates'!L$94)</f>
        <v>1.6388364660769459E-2</v>
      </c>
      <c r="N87" s="43">
        <f>'Growth Rates'!M80*(1-'Growth Rates'!M$94)</f>
        <v>1.6315040376246141E-2</v>
      </c>
      <c r="O87" s="43">
        <f>'Growth Rates'!N80*(1-'Growth Rates'!N$94)</f>
        <v>1.6297488765642798E-2</v>
      </c>
      <c r="P87" s="43">
        <f>'Growth Rates'!O80*(1-'Growth Rates'!O$94)</f>
        <v>1.6319708445561486E-2</v>
      </c>
      <c r="Q87" s="43">
        <f>'Growth Rates'!P80*(1-'Growth Rates'!P$94)</f>
        <v>1.635154411899107E-2</v>
      </c>
      <c r="R87" s="43">
        <f>'Growth Rates'!Q80*(1-'Growth Rates'!Q$94)</f>
        <v>1.6306575019434336E-2</v>
      </c>
      <c r="S87" s="43">
        <f>'Growth Rates'!R80*(1-'Growth Rates'!R$94)</f>
        <v>1.6202574307403798E-2</v>
      </c>
      <c r="T87" s="43">
        <f>'Growth Rates'!S80*(1-'Growth Rates'!S$94)</f>
        <v>1.6060912385231343E-2</v>
      </c>
      <c r="U87" s="43">
        <f>'Growth Rates'!T80*(1-'Growth Rates'!T$94)</f>
        <v>1.5882965161656978E-2</v>
      </c>
      <c r="V87" s="43">
        <f>'Growth Rates'!U80*(1-'Growth Rates'!U$94)</f>
        <v>1.5656206891464412E-2</v>
      </c>
      <c r="W87" s="43">
        <f>'Growth Rates'!V80*(1-'Growth Rates'!V$94)</f>
        <v>1.5426862872952952E-2</v>
      </c>
      <c r="X87" s="43">
        <f>'Growth Rates'!W80*(1-'Growth Rates'!W$94)</f>
        <v>1.5198152438865143E-2</v>
      </c>
      <c r="Y87" s="43">
        <f>'Growth Rates'!X80*(1-'Growth Rates'!X$94)</f>
        <v>1.4965594991645117E-2</v>
      </c>
      <c r="Z87" s="43">
        <f>'Growth Rates'!Y80*(1-'Growth Rates'!Y$94)</f>
        <v>1.4737269262689201E-2</v>
      </c>
      <c r="AA87" s="43">
        <f>'Growth Rates'!Z80*(1-'Growth Rates'!Z$94)</f>
        <v>1.4472142983954486E-2</v>
      </c>
      <c r="AB87" s="43">
        <f>'Growth Rates'!AA80*(1-'Growth Rates'!AA$94)</f>
        <v>1.4274949279042128E-2</v>
      </c>
      <c r="AC87" s="43">
        <f>'Growth Rates'!AB80*(1-'Growth Rates'!AB$94)</f>
        <v>1.4111519917831607E-2</v>
      </c>
      <c r="AD87" s="43">
        <f>'Growth Rates'!AC80*(1-'Growth Rates'!AC$94)</f>
        <v>1.3989795785085206E-2</v>
      </c>
      <c r="AE87" s="43">
        <f>'Growth Rates'!AD80*(1-'Growth Rates'!AD$94)</f>
        <v>1.3879636725007508E-2</v>
      </c>
      <c r="AF87" s="43">
        <f>'Growth Rates'!AE80*(1-'Growth Rates'!AE$94)</f>
        <v>1.3763069362504153E-2</v>
      </c>
    </row>
    <row r="88" spans="2:32" x14ac:dyDescent="0.25">
      <c r="B88" s="1" t="s">
        <v>476</v>
      </c>
      <c r="C88" s="43">
        <f>'Growth Rates'!B81*(1-'Growth Rates'!B$94)</f>
        <v>0</v>
      </c>
      <c r="D88" s="43">
        <f>'Growth Rates'!C81*(1-'Growth Rates'!C$94)</f>
        <v>4.4510906603774755E-2</v>
      </c>
      <c r="E88" s="43">
        <f>'Growth Rates'!D81*(1-'Growth Rates'!D$94)</f>
        <v>5.1267720364852965E-3</v>
      </c>
      <c r="F88" s="43">
        <f>'Growth Rates'!E81*(1-'Growth Rates'!E$94)</f>
        <v>1.2133630123366294E-2</v>
      </c>
      <c r="G88" s="43">
        <f>'Growth Rates'!F81*(1-'Growth Rates'!F$94)</f>
        <v>1.9770287007655683E-2</v>
      </c>
      <c r="H88" s="43">
        <f>'Growth Rates'!G81*(1-'Growth Rates'!G$94)</f>
        <v>2.1219993777213685E-2</v>
      </c>
      <c r="I88" s="43">
        <f>'Growth Rates'!H81*(1-'Growth Rates'!H$94)</f>
        <v>2.012536189942327E-2</v>
      </c>
      <c r="J88" s="43">
        <f>'Growth Rates'!I81*(1-'Growth Rates'!I$94)</f>
        <v>1.8571300381715027E-2</v>
      </c>
      <c r="K88" s="43">
        <f>'Growth Rates'!J81*(1-'Growth Rates'!J$94)</f>
        <v>1.7300427183292773E-2</v>
      </c>
      <c r="L88" s="43">
        <f>'Growth Rates'!K81*(1-'Growth Rates'!K$94)</f>
        <v>1.6591205305652133E-2</v>
      </c>
      <c r="M88" s="43">
        <f>'Growth Rates'!L81*(1-'Growth Rates'!L$94)</f>
        <v>1.6388364660769459E-2</v>
      </c>
      <c r="N88" s="43">
        <f>'Growth Rates'!M81*(1-'Growth Rates'!M$94)</f>
        <v>1.6315040376246141E-2</v>
      </c>
      <c r="O88" s="43">
        <f>'Growth Rates'!N81*(1-'Growth Rates'!N$94)</f>
        <v>1.6297488765642798E-2</v>
      </c>
      <c r="P88" s="43">
        <f>'Growth Rates'!O81*(1-'Growth Rates'!O$94)</f>
        <v>1.6319708445561486E-2</v>
      </c>
      <c r="Q88" s="43">
        <f>'Growth Rates'!P81*(1-'Growth Rates'!P$94)</f>
        <v>1.635154411899107E-2</v>
      </c>
      <c r="R88" s="43">
        <f>'Growth Rates'!Q81*(1-'Growth Rates'!Q$94)</f>
        <v>1.6306575019434336E-2</v>
      </c>
      <c r="S88" s="43">
        <f>'Growth Rates'!R81*(1-'Growth Rates'!R$94)</f>
        <v>1.6202574307403798E-2</v>
      </c>
      <c r="T88" s="43">
        <f>'Growth Rates'!S81*(1-'Growth Rates'!S$94)</f>
        <v>1.6060912385231343E-2</v>
      </c>
      <c r="U88" s="43">
        <f>'Growth Rates'!T81*(1-'Growth Rates'!T$94)</f>
        <v>1.5882965161656978E-2</v>
      </c>
      <c r="V88" s="43">
        <f>'Growth Rates'!U81*(1-'Growth Rates'!U$94)</f>
        <v>1.5656206891464412E-2</v>
      </c>
      <c r="W88" s="43">
        <f>'Growth Rates'!V81*(1-'Growth Rates'!V$94)</f>
        <v>1.5426862872952952E-2</v>
      </c>
      <c r="X88" s="43">
        <f>'Growth Rates'!W81*(1-'Growth Rates'!W$94)</f>
        <v>1.5198152438865143E-2</v>
      </c>
      <c r="Y88" s="43">
        <f>'Growth Rates'!X81*(1-'Growth Rates'!X$94)</f>
        <v>1.4965594991645117E-2</v>
      </c>
      <c r="Z88" s="43">
        <f>'Growth Rates'!Y81*(1-'Growth Rates'!Y$94)</f>
        <v>1.4737269262689201E-2</v>
      </c>
      <c r="AA88" s="43">
        <f>'Growth Rates'!Z81*(1-'Growth Rates'!Z$94)</f>
        <v>1.4472142983954486E-2</v>
      </c>
      <c r="AB88" s="43">
        <f>'Growth Rates'!AA81*(1-'Growth Rates'!AA$94)</f>
        <v>1.4274949279042128E-2</v>
      </c>
      <c r="AC88" s="43">
        <f>'Growth Rates'!AB81*(1-'Growth Rates'!AB$94)</f>
        <v>1.4111519917831607E-2</v>
      </c>
      <c r="AD88" s="43">
        <f>'Growth Rates'!AC81*(1-'Growth Rates'!AC$94)</f>
        <v>1.3989795785085206E-2</v>
      </c>
      <c r="AE88" s="43">
        <f>'Growth Rates'!AD81*(1-'Growth Rates'!AD$94)</f>
        <v>1.3879636725007508E-2</v>
      </c>
      <c r="AF88" s="43">
        <f>'Growth Rates'!AE81*(1-'Growth Rates'!AE$94)</f>
        <v>1.3763069362504153E-2</v>
      </c>
    </row>
    <row r="89" spans="2:32" x14ac:dyDescent="0.25">
      <c r="B89" s="1" t="s">
        <v>310</v>
      </c>
      <c r="C89" s="43">
        <f>'Growth Rates'!B82*(1-'Growth Rates'!B$94)</f>
        <v>0</v>
      </c>
      <c r="D89" s="43">
        <f>'Growth Rates'!C82*(1-'Growth Rates'!C$94)</f>
        <v>4.4510906603774755E-2</v>
      </c>
      <c r="E89" s="43">
        <f>'Growth Rates'!D82*(1-'Growth Rates'!D$94)</f>
        <v>5.1267720364852965E-3</v>
      </c>
      <c r="F89" s="43">
        <f>'Growth Rates'!E82*(1-'Growth Rates'!E$94)</f>
        <v>1.2133630123366294E-2</v>
      </c>
      <c r="G89" s="43">
        <f>'Growth Rates'!F82*(1-'Growth Rates'!F$94)</f>
        <v>1.9770287007655683E-2</v>
      </c>
      <c r="H89" s="43">
        <f>'Growth Rates'!G82*(1-'Growth Rates'!G$94)</f>
        <v>2.1219993777213685E-2</v>
      </c>
      <c r="I89" s="43">
        <f>'Growth Rates'!H82*(1-'Growth Rates'!H$94)</f>
        <v>2.012536189942327E-2</v>
      </c>
      <c r="J89" s="43">
        <f>'Growth Rates'!I82*(1-'Growth Rates'!I$94)</f>
        <v>1.8571300381715027E-2</v>
      </c>
      <c r="K89" s="43">
        <f>'Growth Rates'!J82*(1-'Growth Rates'!J$94)</f>
        <v>1.7300427183292773E-2</v>
      </c>
      <c r="L89" s="43">
        <f>'Growth Rates'!K82*(1-'Growth Rates'!K$94)</f>
        <v>1.6591205305652133E-2</v>
      </c>
      <c r="M89" s="43">
        <f>'Growth Rates'!L82*(1-'Growth Rates'!L$94)</f>
        <v>1.6388364660769459E-2</v>
      </c>
      <c r="N89" s="43">
        <f>'Growth Rates'!M82*(1-'Growth Rates'!M$94)</f>
        <v>1.6315040376246141E-2</v>
      </c>
      <c r="O89" s="43">
        <f>'Growth Rates'!N82*(1-'Growth Rates'!N$94)</f>
        <v>1.6297488765642798E-2</v>
      </c>
      <c r="P89" s="43">
        <f>'Growth Rates'!O82*(1-'Growth Rates'!O$94)</f>
        <v>1.6319708445561486E-2</v>
      </c>
      <c r="Q89" s="43">
        <f>'Growth Rates'!P82*(1-'Growth Rates'!P$94)</f>
        <v>1.635154411899107E-2</v>
      </c>
      <c r="R89" s="43">
        <f>'Growth Rates'!Q82*(1-'Growth Rates'!Q$94)</f>
        <v>1.6306575019434336E-2</v>
      </c>
      <c r="S89" s="43">
        <f>'Growth Rates'!R82*(1-'Growth Rates'!R$94)</f>
        <v>1.6202574307403798E-2</v>
      </c>
      <c r="T89" s="43">
        <f>'Growth Rates'!S82*(1-'Growth Rates'!S$94)</f>
        <v>1.6060912385231343E-2</v>
      </c>
      <c r="U89" s="43">
        <f>'Growth Rates'!T82*(1-'Growth Rates'!T$94)</f>
        <v>1.5882965161656978E-2</v>
      </c>
      <c r="V89" s="43">
        <f>'Growth Rates'!U82*(1-'Growth Rates'!U$94)</f>
        <v>1.5656206891464412E-2</v>
      </c>
      <c r="W89" s="43">
        <f>'Growth Rates'!V82*(1-'Growth Rates'!V$94)</f>
        <v>1.5426862872952952E-2</v>
      </c>
      <c r="X89" s="43">
        <f>'Growth Rates'!W82*(1-'Growth Rates'!W$94)</f>
        <v>1.5198152438865143E-2</v>
      </c>
      <c r="Y89" s="43">
        <f>'Growth Rates'!X82*(1-'Growth Rates'!X$94)</f>
        <v>1.4965594991645117E-2</v>
      </c>
      <c r="Z89" s="43">
        <f>'Growth Rates'!Y82*(1-'Growth Rates'!Y$94)</f>
        <v>1.4737269262689201E-2</v>
      </c>
      <c r="AA89" s="43">
        <f>'Growth Rates'!Z82*(1-'Growth Rates'!Z$94)</f>
        <v>1.4472142983954486E-2</v>
      </c>
      <c r="AB89" s="43">
        <f>'Growth Rates'!AA82*(1-'Growth Rates'!AA$94)</f>
        <v>1.4274949279042128E-2</v>
      </c>
      <c r="AC89" s="43">
        <f>'Growth Rates'!AB82*(1-'Growth Rates'!AB$94)</f>
        <v>1.4111519917831607E-2</v>
      </c>
      <c r="AD89" s="43">
        <f>'Growth Rates'!AC82*(1-'Growth Rates'!AC$94)</f>
        <v>1.3989795785085206E-2</v>
      </c>
      <c r="AE89" s="43">
        <f>'Growth Rates'!AD82*(1-'Growth Rates'!AD$94)</f>
        <v>1.3879636725007508E-2</v>
      </c>
      <c r="AF89" s="43">
        <f>'Growth Rates'!AE82*(1-'Growth Rates'!AE$94)</f>
        <v>1.3763069362504153E-2</v>
      </c>
    </row>
    <row r="90" spans="2:32" x14ac:dyDescent="0.25">
      <c r="B90" s="1" t="s">
        <v>326</v>
      </c>
      <c r="C90" s="43">
        <f>'Growth Rates'!B83*(1-'Growth Rates'!B$94)</f>
        <v>0</v>
      </c>
      <c r="D90" s="43">
        <f>'Growth Rates'!C83*(1-'Growth Rates'!C$94)</f>
        <v>4.4510906603774755E-2</v>
      </c>
      <c r="E90" s="43">
        <f>'Growth Rates'!D83*(1-'Growth Rates'!D$94)</f>
        <v>5.1267720364852965E-3</v>
      </c>
      <c r="F90" s="43">
        <f>'Growth Rates'!E83*(1-'Growth Rates'!E$94)</f>
        <v>1.2133630123366294E-2</v>
      </c>
      <c r="G90" s="43">
        <f>'Growth Rates'!F83*(1-'Growth Rates'!F$94)</f>
        <v>1.9770287007655683E-2</v>
      </c>
      <c r="H90" s="43">
        <f>'Growth Rates'!G83*(1-'Growth Rates'!G$94)</f>
        <v>2.1219993777213685E-2</v>
      </c>
      <c r="I90" s="43">
        <f>'Growth Rates'!H83*(1-'Growth Rates'!H$94)</f>
        <v>2.012536189942327E-2</v>
      </c>
      <c r="J90" s="43">
        <f>'Growth Rates'!I83*(1-'Growth Rates'!I$94)</f>
        <v>1.8571300381715027E-2</v>
      </c>
      <c r="K90" s="43">
        <f>'Growth Rates'!J83*(1-'Growth Rates'!J$94)</f>
        <v>1.7300427183292773E-2</v>
      </c>
      <c r="L90" s="43">
        <f>'Growth Rates'!K83*(1-'Growth Rates'!K$94)</f>
        <v>1.6591205305652133E-2</v>
      </c>
      <c r="M90" s="43">
        <f>'Growth Rates'!L83*(1-'Growth Rates'!L$94)</f>
        <v>1.6388364660769459E-2</v>
      </c>
      <c r="N90" s="43">
        <f>'Growth Rates'!M83*(1-'Growth Rates'!M$94)</f>
        <v>1.6315040376246141E-2</v>
      </c>
      <c r="O90" s="43">
        <f>'Growth Rates'!N83*(1-'Growth Rates'!N$94)</f>
        <v>1.6297488765642798E-2</v>
      </c>
      <c r="P90" s="43">
        <f>'Growth Rates'!O83*(1-'Growth Rates'!O$94)</f>
        <v>1.6319708445561486E-2</v>
      </c>
      <c r="Q90" s="43">
        <f>'Growth Rates'!P83*(1-'Growth Rates'!P$94)</f>
        <v>1.635154411899107E-2</v>
      </c>
      <c r="R90" s="43">
        <f>'Growth Rates'!Q83*(1-'Growth Rates'!Q$94)</f>
        <v>1.6306575019434336E-2</v>
      </c>
      <c r="S90" s="43">
        <f>'Growth Rates'!R83*(1-'Growth Rates'!R$94)</f>
        <v>1.6202574307403798E-2</v>
      </c>
      <c r="T90" s="43">
        <f>'Growth Rates'!S83*(1-'Growth Rates'!S$94)</f>
        <v>1.6060912385231343E-2</v>
      </c>
      <c r="U90" s="43">
        <f>'Growth Rates'!T83*(1-'Growth Rates'!T$94)</f>
        <v>1.5882965161656978E-2</v>
      </c>
      <c r="V90" s="43">
        <f>'Growth Rates'!U83*(1-'Growth Rates'!U$94)</f>
        <v>1.5656206891464412E-2</v>
      </c>
      <c r="W90" s="43">
        <f>'Growth Rates'!V83*(1-'Growth Rates'!V$94)</f>
        <v>1.5426862872952952E-2</v>
      </c>
      <c r="X90" s="43">
        <f>'Growth Rates'!W83*(1-'Growth Rates'!W$94)</f>
        <v>1.5198152438865143E-2</v>
      </c>
      <c r="Y90" s="43">
        <f>'Growth Rates'!X83*(1-'Growth Rates'!X$94)</f>
        <v>1.4965594991645117E-2</v>
      </c>
      <c r="Z90" s="43">
        <f>'Growth Rates'!Y83*(1-'Growth Rates'!Y$94)</f>
        <v>1.4737269262689201E-2</v>
      </c>
      <c r="AA90" s="43">
        <f>'Growth Rates'!Z83*(1-'Growth Rates'!Z$94)</f>
        <v>1.4472142983954486E-2</v>
      </c>
      <c r="AB90" s="43">
        <f>'Growth Rates'!AA83*(1-'Growth Rates'!AA$94)</f>
        <v>1.4274949279042128E-2</v>
      </c>
      <c r="AC90" s="43">
        <f>'Growth Rates'!AB83*(1-'Growth Rates'!AB$94)</f>
        <v>1.4111519917831607E-2</v>
      </c>
      <c r="AD90" s="43">
        <f>'Growth Rates'!AC83*(1-'Growth Rates'!AC$94)</f>
        <v>1.3989795785085206E-2</v>
      </c>
      <c r="AE90" s="43">
        <f>'Growth Rates'!AD83*(1-'Growth Rates'!AD$94)</f>
        <v>1.3879636725007508E-2</v>
      </c>
      <c r="AF90" s="43">
        <f>'Growth Rates'!AE83*(1-'Growth Rates'!AE$94)</f>
        <v>1.3763069362504153E-2</v>
      </c>
    </row>
    <row r="91" spans="2:32" x14ac:dyDescent="0.25">
      <c r="B91" s="1" t="s">
        <v>335</v>
      </c>
      <c r="C91" s="43">
        <f>'Growth Rates'!B84*(1-'Growth Rates'!B$94)</f>
        <v>0</v>
      </c>
      <c r="D91" s="43">
        <f>'Growth Rates'!C84*(1-'Growth Rates'!C$94)</f>
        <v>4.4510906603774755E-2</v>
      </c>
      <c r="E91" s="43">
        <f>'Growth Rates'!D84*(1-'Growth Rates'!D$94)</f>
        <v>5.1267720364852965E-3</v>
      </c>
      <c r="F91" s="43">
        <f>'Growth Rates'!E84*(1-'Growth Rates'!E$94)</f>
        <v>1.2133630123366294E-2</v>
      </c>
      <c r="G91" s="43">
        <f>'Growth Rates'!F84*(1-'Growth Rates'!F$94)</f>
        <v>1.9770287007655683E-2</v>
      </c>
      <c r="H91" s="43">
        <f>'Growth Rates'!G84*(1-'Growth Rates'!G$94)</f>
        <v>2.1219993777213685E-2</v>
      </c>
      <c r="I91" s="43">
        <f>'Growth Rates'!H84*(1-'Growth Rates'!H$94)</f>
        <v>2.012536189942327E-2</v>
      </c>
      <c r="J91" s="43">
        <f>'Growth Rates'!I84*(1-'Growth Rates'!I$94)</f>
        <v>1.8571300381715027E-2</v>
      </c>
      <c r="K91" s="43">
        <f>'Growth Rates'!J84*(1-'Growth Rates'!J$94)</f>
        <v>1.7300427183292773E-2</v>
      </c>
      <c r="L91" s="43">
        <f>'Growth Rates'!K84*(1-'Growth Rates'!K$94)</f>
        <v>1.6591205305652133E-2</v>
      </c>
      <c r="M91" s="43">
        <f>'Growth Rates'!L84*(1-'Growth Rates'!L$94)</f>
        <v>1.6388364660769459E-2</v>
      </c>
      <c r="N91" s="43">
        <f>'Growth Rates'!M84*(1-'Growth Rates'!M$94)</f>
        <v>1.6315040376246141E-2</v>
      </c>
      <c r="O91" s="43">
        <f>'Growth Rates'!N84*(1-'Growth Rates'!N$94)</f>
        <v>1.6297488765642798E-2</v>
      </c>
      <c r="P91" s="43">
        <f>'Growth Rates'!O84*(1-'Growth Rates'!O$94)</f>
        <v>1.6319708445561486E-2</v>
      </c>
      <c r="Q91" s="43">
        <f>'Growth Rates'!P84*(1-'Growth Rates'!P$94)</f>
        <v>1.635154411899107E-2</v>
      </c>
      <c r="R91" s="43">
        <f>'Growth Rates'!Q84*(1-'Growth Rates'!Q$94)</f>
        <v>1.6306575019434336E-2</v>
      </c>
      <c r="S91" s="43">
        <f>'Growth Rates'!R84*(1-'Growth Rates'!R$94)</f>
        <v>1.6202574307403798E-2</v>
      </c>
      <c r="T91" s="43">
        <f>'Growth Rates'!S84*(1-'Growth Rates'!S$94)</f>
        <v>1.6060912385231343E-2</v>
      </c>
      <c r="U91" s="43">
        <f>'Growth Rates'!T84*(1-'Growth Rates'!T$94)</f>
        <v>1.5882965161656978E-2</v>
      </c>
      <c r="V91" s="43">
        <f>'Growth Rates'!U84*(1-'Growth Rates'!U$94)</f>
        <v>1.5656206891464412E-2</v>
      </c>
      <c r="W91" s="43">
        <f>'Growth Rates'!V84*(1-'Growth Rates'!V$94)</f>
        <v>1.5426862872952952E-2</v>
      </c>
      <c r="X91" s="43">
        <f>'Growth Rates'!W84*(1-'Growth Rates'!W$94)</f>
        <v>1.5198152438865143E-2</v>
      </c>
      <c r="Y91" s="43">
        <f>'Growth Rates'!X84*(1-'Growth Rates'!X$94)</f>
        <v>1.4965594991645117E-2</v>
      </c>
      <c r="Z91" s="43">
        <f>'Growth Rates'!Y84*(1-'Growth Rates'!Y$94)</f>
        <v>1.4737269262689201E-2</v>
      </c>
      <c r="AA91" s="43">
        <f>'Growth Rates'!Z84*(1-'Growth Rates'!Z$94)</f>
        <v>1.4472142983954486E-2</v>
      </c>
      <c r="AB91" s="43">
        <f>'Growth Rates'!AA84*(1-'Growth Rates'!AA$94)</f>
        <v>1.4274949279042128E-2</v>
      </c>
      <c r="AC91" s="43">
        <f>'Growth Rates'!AB84*(1-'Growth Rates'!AB$94)</f>
        <v>1.4111519917831607E-2</v>
      </c>
      <c r="AD91" s="43">
        <f>'Growth Rates'!AC84*(1-'Growth Rates'!AC$94)</f>
        <v>1.3989795785085206E-2</v>
      </c>
      <c r="AE91" s="43">
        <f>'Growth Rates'!AD84*(1-'Growth Rates'!AD$94)</f>
        <v>1.3879636725007508E-2</v>
      </c>
      <c r="AF91" s="43">
        <f>'Growth Rates'!AE84*(1-'Growth Rates'!AE$94)</f>
        <v>1.3763069362504153E-2</v>
      </c>
    </row>
    <row r="92" spans="2:32" x14ac:dyDescent="0.25">
      <c r="B92" s="1" t="s">
        <v>340</v>
      </c>
      <c r="C92" s="43">
        <f>'Growth Rates'!B85*(1-'Growth Rates'!B$94)</f>
        <v>0</v>
      </c>
      <c r="D92" s="43">
        <f>'Growth Rates'!C85*(1-'Growth Rates'!C$94)</f>
        <v>4.4510906603774755E-2</v>
      </c>
      <c r="E92" s="43">
        <f>'Growth Rates'!D85*(1-'Growth Rates'!D$94)</f>
        <v>5.1267720364852965E-3</v>
      </c>
      <c r="F92" s="43">
        <f>'Growth Rates'!E85*(1-'Growth Rates'!E$94)</f>
        <v>1.2133630123366294E-2</v>
      </c>
      <c r="G92" s="43">
        <f>'Growth Rates'!F85*(1-'Growth Rates'!F$94)</f>
        <v>1.9770287007655683E-2</v>
      </c>
      <c r="H92" s="43">
        <f>'Growth Rates'!G85*(1-'Growth Rates'!G$94)</f>
        <v>2.1219993777213685E-2</v>
      </c>
      <c r="I92" s="43">
        <f>'Growth Rates'!H85*(1-'Growth Rates'!H$94)</f>
        <v>2.012536189942327E-2</v>
      </c>
      <c r="J92" s="43">
        <f>'Growth Rates'!I85*(1-'Growth Rates'!I$94)</f>
        <v>1.8571300381715027E-2</v>
      </c>
      <c r="K92" s="43">
        <f>'Growth Rates'!J85*(1-'Growth Rates'!J$94)</f>
        <v>1.7300427183292773E-2</v>
      </c>
      <c r="L92" s="43">
        <f>'Growth Rates'!K85*(1-'Growth Rates'!K$94)</f>
        <v>1.6591205305652133E-2</v>
      </c>
      <c r="M92" s="43">
        <f>'Growth Rates'!L85*(1-'Growth Rates'!L$94)</f>
        <v>1.6388364660769459E-2</v>
      </c>
      <c r="N92" s="43">
        <f>'Growth Rates'!M85*(1-'Growth Rates'!M$94)</f>
        <v>1.6315040376246141E-2</v>
      </c>
      <c r="O92" s="43">
        <f>'Growth Rates'!N85*(1-'Growth Rates'!N$94)</f>
        <v>1.6297488765642798E-2</v>
      </c>
      <c r="P92" s="43">
        <f>'Growth Rates'!O85*(1-'Growth Rates'!O$94)</f>
        <v>1.6319708445561486E-2</v>
      </c>
      <c r="Q92" s="43">
        <f>'Growth Rates'!P85*(1-'Growth Rates'!P$94)</f>
        <v>1.635154411899107E-2</v>
      </c>
      <c r="R92" s="43">
        <f>'Growth Rates'!Q85*(1-'Growth Rates'!Q$94)</f>
        <v>1.6306575019434336E-2</v>
      </c>
      <c r="S92" s="43">
        <f>'Growth Rates'!R85*(1-'Growth Rates'!R$94)</f>
        <v>1.6202574307403798E-2</v>
      </c>
      <c r="T92" s="43">
        <f>'Growth Rates'!S85*(1-'Growth Rates'!S$94)</f>
        <v>1.6060912385231343E-2</v>
      </c>
      <c r="U92" s="43">
        <f>'Growth Rates'!T85*(1-'Growth Rates'!T$94)</f>
        <v>1.5882965161656978E-2</v>
      </c>
      <c r="V92" s="43">
        <f>'Growth Rates'!U85*(1-'Growth Rates'!U$94)</f>
        <v>1.5656206891464412E-2</v>
      </c>
      <c r="W92" s="43">
        <f>'Growth Rates'!V85*(1-'Growth Rates'!V$94)</f>
        <v>1.5426862872952952E-2</v>
      </c>
      <c r="X92" s="43">
        <f>'Growth Rates'!W85*(1-'Growth Rates'!W$94)</f>
        <v>1.5198152438865143E-2</v>
      </c>
      <c r="Y92" s="43">
        <f>'Growth Rates'!X85*(1-'Growth Rates'!X$94)</f>
        <v>1.4965594991645117E-2</v>
      </c>
      <c r="Z92" s="43">
        <f>'Growth Rates'!Y85*(1-'Growth Rates'!Y$94)</f>
        <v>1.4737269262689201E-2</v>
      </c>
      <c r="AA92" s="43">
        <f>'Growth Rates'!Z85*(1-'Growth Rates'!Z$94)</f>
        <v>1.4472142983954486E-2</v>
      </c>
      <c r="AB92" s="43">
        <f>'Growth Rates'!AA85*(1-'Growth Rates'!AA$94)</f>
        <v>1.4274949279042128E-2</v>
      </c>
      <c r="AC92" s="43">
        <f>'Growth Rates'!AB85*(1-'Growth Rates'!AB$94)</f>
        <v>1.4111519917831607E-2</v>
      </c>
      <c r="AD92" s="43">
        <f>'Growth Rates'!AC85*(1-'Growth Rates'!AC$94)</f>
        <v>1.3989795785085206E-2</v>
      </c>
      <c r="AE92" s="43">
        <f>'Growth Rates'!AD85*(1-'Growth Rates'!AD$94)</f>
        <v>1.3879636725007508E-2</v>
      </c>
      <c r="AF92" s="43">
        <f>'Growth Rates'!AE85*(1-'Growth Rates'!AE$94)</f>
        <v>1.3763069362504153E-2</v>
      </c>
    </row>
    <row r="93" spans="2:32" x14ac:dyDescent="0.25">
      <c r="B93" s="1" t="s">
        <v>355</v>
      </c>
      <c r="C93" s="43">
        <f>'Growth Rates'!B86*(1-'Growth Rates'!B$94)</f>
        <v>0</v>
      </c>
      <c r="D93" s="43">
        <f>'Growth Rates'!C86*(1-'Growth Rates'!C$94)</f>
        <v>4.4510906603774755E-2</v>
      </c>
      <c r="E93" s="43">
        <f>'Growth Rates'!D86*(1-'Growth Rates'!D$94)</f>
        <v>5.1267720364852965E-3</v>
      </c>
      <c r="F93" s="43">
        <f>'Growth Rates'!E86*(1-'Growth Rates'!E$94)</f>
        <v>1.2133630123366294E-2</v>
      </c>
      <c r="G93" s="43">
        <f>'Growth Rates'!F86*(1-'Growth Rates'!F$94)</f>
        <v>1.9770287007655683E-2</v>
      </c>
      <c r="H93" s="43">
        <f>'Growth Rates'!G86*(1-'Growth Rates'!G$94)</f>
        <v>2.1219993777213685E-2</v>
      </c>
      <c r="I93" s="43">
        <f>'Growth Rates'!H86*(1-'Growth Rates'!H$94)</f>
        <v>2.012536189942327E-2</v>
      </c>
      <c r="J93" s="43">
        <f>'Growth Rates'!I86*(1-'Growth Rates'!I$94)</f>
        <v>1.8571300381715027E-2</v>
      </c>
      <c r="K93" s="43">
        <f>'Growth Rates'!J86*(1-'Growth Rates'!J$94)</f>
        <v>1.7300427183292773E-2</v>
      </c>
      <c r="L93" s="43">
        <f>'Growth Rates'!K86*(1-'Growth Rates'!K$94)</f>
        <v>1.6591205305652133E-2</v>
      </c>
      <c r="M93" s="43">
        <f>'Growth Rates'!L86*(1-'Growth Rates'!L$94)</f>
        <v>1.6388364660769459E-2</v>
      </c>
      <c r="N93" s="43">
        <f>'Growth Rates'!M86*(1-'Growth Rates'!M$94)</f>
        <v>1.6315040376246141E-2</v>
      </c>
      <c r="O93" s="43">
        <f>'Growth Rates'!N86*(1-'Growth Rates'!N$94)</f>
        <v>1.6297488765642798E-2</v>
      </c>
      <c r="P93" s="43">
        <f>'Growth Rates'!O86*(1-'Growth Rates'!O$94)</f>
        <v>1.6319708445561486E-2</v>
      </c>
      <c r="Q93" s="43">
        <f>'Growth Rates'!P86*(1-'Growth Rates'!P$94)</f>
        <v>1.635154411899107E-2</v>
      </c>
      <c r="R93" s="43">
        <f>'Growth Rates'!Q86*(1-'Growth Rates'!Q$94)</f>
        <v>1.6306575019434336E-2</v>
      </c>
      <c r="S93" s="43">
        <f>'Growth Rates'!R86*(1-'Growth Rates'!R$94)</f>
        <v>1.6202574307403798E-2</v>
      </c>
      <c r="T93" s="43">
        <f>'Growth Rates'!S86*(1-'Growth Rates'!S$94)</f>
        <v>1.6060912385231343E-2</v>
      </c>
      <c r="U93" s="43">
        <f>'Growth Rates'!T86*(1-'Growth Rates'!T$94)</f>
        <v>1.5882965161656978E-2</v>
      </c>
      <c r="V93" s="43">
        <f>'Growth Rates'!U86*(1-'Growth Rates'!U$94)</f>
        <v>1.5656206891464412E-2</v>
      </c>
      <c r="W93" s="43">
        <f>'Growth Rates'!V86*(1-'Growth Rates'!V$94)</f>
        <v>1.5426862872952952E-2</v>
      </c>
      <c r="X93" s="43">
        <f>'Growth Rates'!W86*(1-'Growth Rates'!W$94)</f>
        <v>1.5198152438865143E-2</v>
      </c>
      <c r="Y93" s="43">
        <f>'Growth Rates'!X86*(1-'Growth Rates'!X$94)</f>
        <v>1.4965594991645117E-2</v>
      </c>
      <c r="Z93" s="43">
        <f>'Growth Rates'!Y86*(1-'Growth Rates'!Y$94)</f>
        <v>1.4737269262689201E-2</v>
      </c>
      <c r="AA93" s="43">
        <f>'Growth Rates'!Z86*(1-'Growth Rates'!Z$94)</f>
        <v>1.4472142983954486E-2</v>
      </c>
      <c r="AB93" s="43">
        <f>'Growth Rates'!AA86*(1-'Growth Rates'!AA$94)</f>
        <v>1.4274949279042128E-2</v>
      </c>
      <c r="AC93" s="43">
        <f>'Growth Rates'!AB86*(1-'Growth Rates'!AB$94)</f>
        <v>1.4111519917831607E-2</v>
      </c>
      <c r="AD93" s="43">
        <f>'Growth Rates'!AC86*(1-'Growth Rates'!AC$94)</f>
        <v>1.3989795785085206E-2</v>
      </c>
      <c r="AE93" s="43">
        <f>'Growth Rates'!AD86*(1-'Growth Rates'!AD$94)</f>
        <v>1.3879636725007508E-2</v>
      </c>
      <c r="AF93" s="43">
        <f>'Growth Rates'!AE86*(1-'Growth Rates'!AE$94)</f>
        <v>1.3763069362504153E-2</v>
      </c>
    </row>
    <row r="94" spans="2:32" x14ac:dyDescent="0.25">
      <c r="B94" s="1" t="s">
        <v>358</v>
      </c>
      <c r="C94" s="43">
        <f>'Growth Rates'!B87*(1-'Growth Rates'!B$94)</f>
        <v>0</v>
      </c>
      <c r="D94" s="43">
        <f>'Growth Rates'!C87*(1-'Growth Rates'!C$94)</f>
        <v>4.4510906603774755E-2</v>
      </c>
      <c r="E94" s="43">
        <f>'Growth Rates'!D87*(1-'Growth Rates'!D$94)</f>
        <v>5.1267720364852965E-3</v>
      </c>
      <c r="F94" s="43">
        <f>'Growth Rates'!E87*(1-'Growth Rates'!E$94)</f>
        <v>1.2133630123366294E-2</v>
      </c>
      <c r="G94" s="43">
        <f>'Growth Rates'!F87*(1-'Growth Rates'!F$94)</f>
        <v>1.9770287007655683E-2</v>
      </c>
      <c r="H94" s="43">
        <f>'Growth Rates'!G87*(1-'Growth Rates'!G$94)</f>
        <v>2.1219993777213685E-2</v>
      </c>
      <c r="I94" s="43">
        <f>'Growth Rates'!H87*(1-'Growth Rates'!H$94)</f>
        <v>2.012536189942327E-2</v>
      </c>
      <c r="J94" s="43">
        <f>'Growth Rates'!I87*(1-'Growth Rates'!I$94)</f>
        <v>1.8571300381715027E-2</v>
      </c>
      <c r="K94" s="43">
        <f>'Growth Rates'!J87*(1-'Growth Rates'!J$94)</f>
        <v>1.7300427183292773E-2</v>
      </c>
      <c r="L94" s="43">
        <f>'Growth Rates'!K87*(1-'Growth Rates'!K$94)</f>
        <v>1.6591205305652133E-2</v>
      </c>
      <c r="M94" s="43">
        <f>'Growth Rates'!L87*(1-'Growth Rates'!L$94)</f>
        <v>1.6388364660769459E-2</v>
      </c>
      <c r="N94" s="43">
        <f>'Growth Rates'!M87*(1-'Growth Rates'!M$94)</f>
        <v>1.6315040376246141E-2</v>
      </c>
      <c r="O94" s="43">
        <f>'Growth Rates'!N87*(1-'Growth Rates'!N$94)</f>
        <v>1.6297488765642798E-2</v>
      </c>
      <c r="P94" s="43">
        <f>'Growth Rates'!O87*(1-'Growth Rates'!O$94)</f>
        <v>1.6319708445561486E-2</v>
      </c>
      <c r="Q94" s="43">
        <f>'Growth Rates'!P87*(1-'Growth Rates'!P$94)</f>
        <v>1.635154411899107E-2</v>
      </c>
      <c r="R94" s="43">
        <f>'Growth Rates'!Q87*(1-'Growth Rates'!Q$94)</f>
        <v>1.6306575019434336E-2</v>
      </c>
      <c r="S94" s="43">
        <f>'Growth Rates'!R87*(1-'Growth Rates'!R$94)</f>
        <v>1.6202574307403798E-2</v>
      </c>
      <c r="T94" s="43">
        <f>'Growth Rates'!S87*(1-'Growth Rates'!S$94)</f>
        <v>1.6060912385231343E-2</v>
      </c>
      <c r="U94" s="43">
        <f>'Growth Rates'!T87*(1-'Growth Rates'!T$94)</f>
        <v>1.5882965161656978E-2</v>
      </c>
      <c r="V94" s="43">
        <f>'Growth Rates'!U87*(1-'Growth Rates'!U$94)</f>
        <v>1.5656206891464412E-2</v>
      </c>
      <c r="W94" s="43">
        <f>'Growth Rates'!V87*(1-'Growth Rates'!V$94)</f>
        <v>1.5426862872952952E-2</v>
      </c>
      <c r="X94" s="43">
        <f>'Growth Rates'!W87*(1-'Growth Rates'!W$94)</f>
        <v>1.5198152438865143E-2</v>
      </c>
      <c r="Y94" s="43">
        <f>'Growth Rates'!X87*(1-'Growth Rates'!X$94)</f>
        <v>1.4965594991645117E-2</v>
      </c>
      <c r="Z94" s="43">
        <f>'Growth Rates'!Y87*(1-'Growth Rates'!Y$94)</f>
        <v>1.4737269262689201E-2</v>
      </c>
      <c r="AA94" s="43">
        <f>'Growth Rates'!Z87*(1-'Growth Rates'!Z$94)</f>
        <v>1.4472142983954486E-2</v>
      </c>
      <c r="AB94" s="43">
        <f>'Growth Rates'!AA87*(1-'Growth Rates'!AA$94)</f>
        <v>1.4274949279042128E-2</v>
      </c>
      <c r="AC94" s="43">
        <f>'Growth Rates'!AB87*(1-'Growth Rates'!AB$94)</f>
        <v>1.4111519917831607E-2</v>
      </c>
      <c r="AD94" s="43">
        <f>'Growth Rates'!AC87*(1-'Growth Rates'!AC$94)</f>
        <v>1.3989795785085206E-2</v>
      </c>
      <c r="AE94" s="43">
        <f>'Growth Rates'!AD87*(1-'Growth Rates'!AD$94)</f>
        <v>1.3879636725007508E-2</v>
      </c>
      <c r="AF94" s="43">
        <f>'Growth Rates'!AE87*(1-'Growth Rates'!AE$94)</f>
        <v>1.3763069362504153E-2</v>
      </c>
    </row>
    <row r="95" spans="2:32" x14ac:dyDescent="0.25">
      <c r="B95" s="1" t="s">
        <v>515</v>
      </c>
      <c r="C95" s="43">
        <f>'Growth Rates'!B88*(1-'Growth Rates'!B$94)</f>
        <v>0</v>
      </c>
      <c r="D95" s="43">
        <f>'Growth Rates'!C88*(1-'Growth Rates'!C$94)</f>
        <v>4.4510906603774755E-2</v>
      </c>
      <c r="E95" s="43">
        <f>'Growth Rates'!D88*(1-'Growth Rates'!D$94)</f>
        <v>5.1267720364852965E-3</v>
      </c>
      <c r="F95" s="43">
        <f>'Growth Rates'!E88*(1-'Growth Rates'!E$94)</f>
        <v>1.2133630123366294E-2</v>
      </c>
      <c r="G95" s="43">
        <f>'Growth Rates'!F88*(1-'Growth Rates'!F$94)</f>
        <v>1.9770287007655683E-2</v>
      </c>
      <c r="H95" s="43">
        <f>'Growth Rates'!G88*(1-'Growth Rates'!G$94)</f>
        <v>2.1219993777213685E-2</v>
      </c>
      <c r="I95" s="43">
        <f>'Growth Rates'!H88*(1-'Growth Rates'!H$94)</f>
        <v>2.012536189942327E-2</v>
      </c>
      <c r="J95" s="43">
        <f>'Growth Rates'!I88*(1-'Growth Rates'!I$94)</f>
        <v>1.8571300381715027E-2</v>
      </c>
      <c r="K95" s="43">
        <f>'Growth Rates'!J88*(1-'Growth Rates'!J$94)</f>
        <v>1.7300427183292773E-2</v>
      </c>
      <c r="L95" s="43">
        <f>'Growth Rates'!K88*(1-'Growth Rates'!K$94)</f>
        <v>1.6591205305652133E-2</v>
      </c>
      <c r="M95" s="43">
        <f>'Growth Rates'!L88*(1-'Growth Rates'!L$94)</f>
        <v>1.6388364660769459E-2</v>
      </c>
      <c r="N95" s="43">
        <f>'Growth Rates'!M88*(1-'Growth Rates'!M$94)</f>
        <v>1.6315040376246141E-2</v>
      </c>
      <c r="O95" s="43">
        <f>'Growth Rates'!N88*(1-'Growth Rates'!N$94)</f>
        <v>1.6297488765642798E-2</v>
      </c>
      <c r="P95" s="43">
        <f>'Growth Rates'!O88*(1-'Growth Rates'!O$94)</f>
        <v>1.6319708445561486E-2</v>
      </c>
      <c r="Q95" s="43">
        <f>'Growth Rates'!P88*(1-'Growth Rates'!P$94)</f>
        <v>1.635154411899107E-2</v>
      </c>
      <c r="R95" s="43">
        <f>'Growth Rates'!Q88*(1-'Growth Rates'!Q$94)</f>
        <v>1.6306575019434336E-2</v>
      </c>
      <c r="S95" s="43">
        <f>'Growth Rates'!R88*(1-'Growth Rates'!R$94)</f>
        <v>1.6202574307403798E-2</v>
      </c>
      <c r="T95" s="43">
        <f>'Growth Rates'!S88*(1-'Growth Rates'!S$94)</f>
        <v>1.6060912385231343E-2</v>
      </c>
      <c r="U95" s="43">
        <f>'Growth Rates'!T88*(1-'Growth Rates'!T$94)</f>
        <v>1.5882965161656978E-2</v>
      </c>
      <c r="V95" s="43">
        <f>'Growth Rates'!U88*(1-'Growth Rates'!U$94)</f>
        <v>1.5656206891464412E-2</v>
      </c>
      <c r="W95" s="43">
        <f>'Growth Rates'!V88*(1-'Growth Rates'!V$94)</f>
        <v>1.5426862872952952E-2</v>
      </c>
      <c r="X95" s="43">
        <f>'Growth Rates'!W88*(1-'Growth Rates'!W$94)</f>
        <v>1.5198152438865143E-2</v>
      </c>
      <c r="Y95" s="43">
        <f>'Growth Rates'!X88*(1-'Growth Rates'!X$94)</f>
        <v>1.4965594991645117E-2</v>
      </c>
      <c r="Z95" s="43">
        <f>'Growth Rates'!Y88*(1-'Growth Rates'!Y$94)</f>
        <v>1.4737269262689201E-2</v>
      </c>
      <c r="AA95" s="43">
        <f>'Growth Rates'!Z88*(1-'Growth Rates'!Z$94)</f>
        <v>1.4472142983954486E-2</v>
      </c>
      <c r="AB95" s="43">
        <f>'Growth Rates'!AA88*(1-'Growth Rates'!AA$94)</f>
        <v>1.4274949279042128E-2</v>
      </c>
      <c r="AC95" s="43">
        <f>'Growth Rates'!AB88*(1-'Growth Rates'!AB$94)</f>
        <v>1.4111519917831607E-2</v>
      </c>
      <c r="AD95" s="43">
        <f>'Growth Rates'!AC88*(1-'Growth Rates'!AC$94)</f>
        <v>1.3989795785085206E-2</v>
      </c>
      <c r="AE95" s="43">
        <f>'Growth Rates'!AD88*(1-'Growth Rates'!AD$94)</f>
        <v>1.3879636725007508E-2</v>
      </c>
      <c r="AF95" s="43">
        <f>'Growth Rates'!AE88*(1-'Growth Rates'!AE$94)</f>
        <v>1.3763069362504153E-2</v>
      </c>
    </row>
    <row r="96" spans="2:32" x14ac:dyDescent="0.25">
      <c r="B96" s="1" t="s">
        <v>413</v>
      </c>
      <c r="C96" s="43">
        <f>'Growth Rates'!B89*(1-'Growth Rates'!B$94)</f>
        <v>0</v>
      </c>
      <c r="D96" s="43">
        <f>'Growth Rates'!C89*(1-'Growth Rates'!C$94)</f>
        <v>4.4510906603774755E-2</v>
      </c>
      <c r="E96" s="43">
        <f>'Growth Rates'!D89*(1-'Growth Rates'!D$94)</f>
        <v>5.1267720364852965E-3</v>
      </c>
      <c r="F96" s="43">
        <f>'Growth Rates'!E89*(1-'Growth Rates'!E$94)</f>
        <v>1.2133630123366294E-2</v>
      </c>
      <c r="G96" s="43">
        <f>'Growth Rates'!F89*(1-'Growth Rates'!F$94)</f>
        <v>1.9770287007655683E-2</v>
      </c>
      <c r="H96" s="43">
        <f>'Growth Rates'!G89*(1-'Growth Rates'!G$94)</f>
        <v>2.1219993777213685E-2</v>
      </c>
      <c r="I96" s="43">
        <f>'Growth Rates'!H89*(1-'Growth Rates'!H$94)</f>
        <v>2.012536189942327E-2</v>
      </c>
      <c r="J96" s="43">
        <f>'Growth Rates'!I89*(1-'Growth Rates'!I$94)</f>
        <v>1.8571300381715027E-2</v>
      </c>
      <c r="K96" s="43">
        <f>'Growth Rates'!J89*(1-'Growth Rates'!J$94)</f>
        <v>1.7300427183292773E-2</v>
      </c>
      <c r="L96" s="43">
        <f>'Growth Rates'!K89*(1-'Growth Rates'!K$94)</f>
        <v>1.6591205305652133E-2</v>
      </c>
      <c r="M96" s="43">
        <f>'Growth Rates'!L89*(1-'Growth Rates'!L$94)</f>
        <v>1.6388364660769459E-2</v>
      </c>
      <c r="N96" s="43">
        <f>'Growth Rates'!M89*(1-'Growth Rates'!M$94)</f>
        <v>1.6315040376246141E-2</v>
      </c>
      <c r="O96" s="43">
        <f>'Growth Rates'!N89*(1-'Growth Rates'!N$94)</f>
        <v>1.6297488765642798E-2</v>
      </c>
      <c r="P96" s="43">
        <f>'Growth Rates'!O89*(1-'Growth Rates'!O$94)</f>
        <v>1.6319708445561486E-2</v>
      </c>
      <c r="Q96" s="43">
        <f>'Growth Rates'!P89*(1-'Growth Rates'!P$94)</f>
        <v>1.635154411899107E-2</v>
      </c>
      <c r="R96" s="43">
        <f>'Growth Rates'!Q89*(1-'Growth Rates'!Q$94)</f>
        <v>1.6306575019434336E-2</v>
      </c>
      <c r="S96" s="43">
        <f>'Growth Rates'!R89*(1-'Growth Rates'!R$94)</f>
        <v>1.6202574307403798E-2</v>
      </c>
      <c r="T96" s="43">
        <f>'Growth Rates'!S89*(1-'Growth Rates'!S$94)</f>
        <v>1.6060912385231343E-2</v>
      </c>
      <c r="U96" s="43">
        <f>'Growth Rates'!T89*(1-'Growth Rates'!T$94)</f>
        <v>1.5882965161656978E-2</v>
      </c>
      <c r="V96" s="43">
        <f>'Growth Rates'!U89*(1-'Growth Rates'!U$94)</f>
        <v>1.5656206891464412E-2</v>
      </c>
      <c r="W96" s="43">
        <f>'Growth Rates'!V89*(1-'Growth Rates'!V$94)</f>
        <v>1.5426862872952952E-2</v>
      </c>
      <c r="X96" s="43">
        <f>'Growth Rates'!W89*(1-'Growth Rates'!W$94)</f>
        <v>1.5198152438865143E-2</v>
      </c>
      <c r="Y96" s="43">
        <f>'Growth Rates'!X89*(1-'Growth Rates'!X$94)</f>
        <v>1.4965594991645117E-2</v>
      </c>
      <c r="Z96" s="43">
        <f>'Growth Rates'!Y89*(1-'Growth Rates'!Y$94)</f>
        <v>1.4737269262689201E-2</v>
      </c>
      <c r="AA96" s="43">
        <f>'Growth Rates'!Z89*(1-'Growth Rates'!Z$94)</f>
        <v>1.4472142983954486E-2</v>
      </c>
      <c r="AB96" s="43">
        <f>'Growth Rates'!AA89*(1-'Growth Rates'!AA$94)</f>
        <v>1.4274949279042128E-2</v>
      </c>
      <c r="AC96" s="43">
        <f>'Growth Rates'!AB89*(1-'Growth Rates'!AB$94)</f>
        <v>1.4111519917831607E-2</v>
      </c>
      <c r="AD96" s="43">
        <f>'Growth Rates'!AC89*(1-'Growth Rates'!AC$94)</f>
        <v>1.3989795785085206E-2</v>
      </c>
      <c r="AE96" s="43">
        <f>'Growth Rates'!AD89*(1-'Growth Rates'!AD$94)</f>
        <v>1.3879636725007508E-2</v>
      </c>
      <c r="AF96" s="43">
        <f>'Growth Rates'!AE89*(1-'Growth Rates'!AE$94)</f>
        <v>1.3763069362504153E-2</v>
      </c>
    </row>
    <row r="97" spans="1:32" x14ac:dyDescent="0.25">
      <c r="B97" s="1" t="s">
        <v>422</v>
      </c>
      <c r="C97" s="43">
        <f>'Growth Rates'!B90*(1-'Growth Rates'!B$94)</f>
        <v>0</v>
      </c>
      <c r="D97" s="43">
        <f>'Growth Rates'!C90*(1-'Growth Rates'!C$94)</f>
        <v>4.4510906603774755E-2</v>
      </c>
      <c r="E97" s="43">
        <f>'Growth Rates'!D90*(1-'Growth Rates'!D$94)</f>
        <v>5.1267720364852965E-3</v>
      </c>
      <c r="F97" s="43">
        <f>'Growth Rates'!E90*(1-'Growth Rates'!E$94)</f>
        <v>1.2133630123366294E-2</v>
      </c>
      <c r="G97" s="43">
        <f>'Growth Rates'!F90*(1-'Growth Rates'!F$94)</f>
        <v>1.9770287007655683E-2</v>
      </c>
      <c r="H97" s="43">
        <f>'Growth Rates'!G90*(1-'Growth Rates'!G$94)</f>
        <v>2.1219993777213685E-2</v>
      </c>
      <c r="I97" s="43">
        <f>'Growth Rates'!H90*(1-'Growth Rates'!H$94)</f>
        <v>2.012536189942327E-2</v>
      </c>
      <c r="J97" s="43">
        <f>'Growth Rates'!I90*(1-'Growth Rates'!I$94)</f>
        <v>1.8571300381715027E-2</v>
      </c>
      <c r="K97" s="43">
        <f>'Growth Rates'!J90*(1-'Growth Rates'!J$94)</f>
        <v>1.7300427183292773E-2</v>
      </c>
      <c r="L97" s="43">
        <f>'Growth Rates'!K90*(1-'Growth Rates'!K$94)</f>
        <v>1.6591205305652133E-2</v>
      </c>
      <c r="M97" s="43">
        <f>'Growth Rates'!L90*(1-'Growth Rates'!L$94)</f>
        <v>1.6388364660769459E-2</v>
      </c>
      <c r="N97" s="43">
        <f>'Growth Rates'!M90*(1-'Growth Rates'!M$94)</f>
        <v>1.6315040376246141E-2</v>
      </c>
      <c r="O97" s="43">
        <f>'Growth Rates'!N90*(1-'Growth Rates'!N$94)</f>
        <v>1.6297488765642798E-2</v>
      </c>
      <c r="P97" s="43">
        <f>'Growth Rates'!O90*(1-'Growth Rates'!O$94)</f>
        <v>1.6319708445561486E-2</v>
      </c>
      <c r="Q97" s="43">
        <f>'Growth Rates'!P90*(1-'Growth Rates'!P$94)</f>
        <v>1.635154411899107E-2</v>
      </c>
      <c r="R97" s="43">
        <f>'Growth Rates'!Q90*(1-'Growth Rates'!Q$94)</f>
        <v>1.6306575019434336E-2</v>
      </c>
      <c r="S97" s="43">
        <f>'Growth Rates'!R90*(1-'Growth Rates'!R$94)</f>
        <v>1.6202574307403798E-2</v>
      </c>
      <c r="T97" s="43">
        <f>'Growth Rates'!S90*(1-'Growth Rates'!S$94)</f>
        <v>1.6060912385231343E-2</v>
      </c>
      <c r="U97" s="43">
        <f>'Growth Rates'!T90*(1-'Growth Rates'!T$94)</f>
        <v>1.5882965161656978E-2</v>
      </c>
      <c r="V97" s="43">
        <f>'Growth Rates'!U90*(1-'Growth Rates'!U$94)</f>
        <v>1.5656206891464412E-2</v>
      </c>
      <c r="W97" s="43">
        <f>'Growth Rates'!V90*(1-'Growth Rates'!V$94)</f>
        <v>1.5426862872952952E-2</v>
      </c>
      <c r="X97" s="43">
        <f>'Growth Rates'!W90*(1-'Growth Rates'!W$94)</f>
        <v>1.5198152438865143E-2</v>
      </c>
      <c r="Y97" s="43">
        <f>'Growth Rates'!X90*(1-'Growth Rates'!X$94)</f>
        <v>1.4965594991645117E-2</v>
      </c>
      <c r="Z97" s="43">
        <f>'Growth Rates'!Y90*(1-'Growth Rates'!Y$94)</f>
        <v>1.4737269262689201E-2</v>
      </c>
      <c r="AA97" s="43">
        <f>'Growth Rates'!Z90*(1-'Growth Rates'!Z$94)</f>
        <v>1.4472142983954486E-2</v>
      </c>
      <c r="AB97" s="43">
        <f>'Growth Rates'!AA90*(1-'Growth Rates'!AA$94)</f>
        <v>1.4274949279042128E-2</v>
      </c>
      <c r="AC97" s="43">
        <f>'Growth Rates'!AB90*(1-'Growth Rates'!AB$94)</f>
        <v>1.4111519917831607E-2</v>
      </c>
      <c r="AD97" s="43">
        <f>'Growth Rates'!AC90*(1-'Growth Rates'!AC$94)</f>
        <v>1.3989795785085206E-2</v>
      </c>
      <c r="AE97" s="43">
        <f>'Growth Rates'!AD90*(1-'Growth Rates'!AD$94)</f>
        <v>1.3879636725007508E-2</v>
      </c>
      <c r="AF97" s="43">
        <f>'Growth Rates'!AE90*(1-'Growth Rates'!AE$94)</f>
        <v>1.3763069362504153E-2</v>
      </c>
    </row>
    <row r="98" spans="1:32" x14ac:dyDescent="0.25">
      <c r="B98" s="1" t="s">
        <v>453</v>
      </c>
      <c r="C98" s="43">
        <f>'Growth Rates'!B91*(1-'Growth Rates'!B$94)</f>
        <v>0</v>
      </c>
      <c r="D98" s="43">
        <f>'Growth Rates'!C91*(1-'Growth Rates'!C$94)</f>
        <v>4.4510906603774755E-2</v>
      </c>
      <c r="E98" s="43">
        <f>'Growth Rates'!D91*(1-'Growth Rates'!D$94)</f>
        <v>5.1267720364852965E-3</v>
      </c>
      <c r="F98" s="43">
        <f>'Growth Rates'!E91*(1-'Growth Rates'!E$94)</f>
        <v>1.2133630123366294E-2</v>
      </c>
      <c r="G98" s="43">
        <f>'Growth Rates'!F91*(1-'Growth Rates'!F$94)</f>
        <v>1.9770287007655683E-2</v>
      </c>
      <c r="H98" s="43">
        <f>'Growth Rates'!G91*(1-'Growth Rates'!G$94)</f>
        <v>2.1219993777213685E-2</v>
      </c>
      <c r="I98" s="43">
        <f>'Growth Rates'!H91*(1-'Growth Rates'!H$94)</f>
        <v>2.012536189942327E-2</v>
      </c>
      <c r="J98" s="43">
        <f>'Growth Rates'!I91*(1-'Growth Rates'!I$94)</f>
        <v>1.8571300381715027E-2</v>
      </c>
      <c r="K98" s="43">
        <f>'Growth Rates'!J91*(1-'Growth Rates'!J$94)</f>
        <v>1.7300427183292773E-2</v>
      </c>
      <c r="L98" s="43">
        <f>'Growth Rates'!K91*(1-'Growth Rates'!K$94)</f>
        <v>1.6591205305652133E-2</v>
      </c>
      <c r="M98" s="43">
        <f>'Growth Rates'!L91*(1-'Growth Rates'!L$94)</f>
        <v>1.6388364660769459E-2</v>
      </c>
      <c r="N98" s="43">
        <f>'Growth Rates'!M91*(1-'Growth Rates'!M$94)</f>
        <v>1.6315040376246141E-2</v>
      </c>
      <c r="O98" s="43">
        <f>'Growth Rates'!N91*(1-'Growth Rates'!N$94)</f>
        <v>1.6297488765642798E-2</v>
      </c>
      <c r="P98" s="43">
        <f>'Growth Rates'!O91*(1-'Growth Rates'!O$94)</f>
        <v>1.6319708445561486E-2</v>
      </c>
      <c r="Q98" s="43">
        <f>'Growth Rates'!P91*(1-'Growth Rates'!P$94)</f>
        <v>1.635154411899107E-2</v>
      </c>
      <c r="R98" s="43">
        <f>'Growth Rates'!Q91*(1-'Growth Rates'!Q$94)</f>
        <v>1.6306575019434336E-2</v>
      </c>
      <c r="S98" s="43">
        <f>'Growth Rates'!R91*(1-'Growth Rates'!R$94)</f>
        <v>1.6202574307403798E-2</v>
      </c>
      <c r="T98" s="43">
        <f>'Growth Rates'!S91*(1-'Growth Rates'!S$94)</f>
        <v>1.6060912385231343E-2</v>
      </c>
      <c r="U98" s="43">
        <f>'Growth Rates'!T91*(1-'Growth Rates'!T$94)</f>
        <v>1.5882965161656978E-2</v>
      </c>
      <c r="V98" s="43">
        <f>'Growth Rates'!U91*(1-'Growth Rates'!U$94)</f>
        <v>1.5656206891464412E-2</v>
      </c>
      <c r="W98" s="43">
        <f>'Growth Rates'!V91*(1-'Growth Rates'!V$94)</f>
        <v>1.5426862872952952E-2</v>
      </c>
      <c r="X98" s="43">
        <f>'Growth Rates'!W91*(1-'Growth Rates'!W$94)</f>
        <v>1.5198152438865143E-2</v>
      </c>
      <c r="Y98" s="43">
        <f>'Growth Rates'!X91*(1-'Growth Rates'!X$94)</f>
        <v>1.4965594991645117E-2</v>
      </c>
      <c r="Z98" s="43">
        <f>'Growth Rates'!Y91*(1-'Growth Rates'!Y$94)</f>
        <v>1.4737269262689201E-2</v>
      </c>
      <c r="AA98" s="43">
        <f>'Growth Rates'!Z91*(1-'Growth Rates'!Z$94)</f>
        <v>1.4472142983954486E-2</v>
      </c>
      <c r="AB98" s="43">
        <f>'Growth Rates'!AA91*(1-'Growth Rates'!AA$94)</f>
        <v>1.4274949279042128E-2</v>
      </c>
      <c r="AC98" s="43">
        <f>'Growth Rates'!AB91*(1-'Growth Rates'!AB$94)</f>
        <v>1.4111519917831607E-2</v>
      </c>
      <c r="AD98" s="43">
        <f>'Growth Rates'!AC91*(1-'Growth Rates'!AC$94)</f>
        <v>1.3989795785085206E-2</v>
      </c>
      <c r="AE98" s="43">
        <f>'Growth Rates'!AD91*(1-'Growth Rates'!AD$94)</f>
        <v>1.3879636725007508E-2</v>
      </c>
      <c r="AF98" s="43">
        <f>'Growth Rates'!AE91*(1-'Growth Rates'!AE$94)</f>
        <v>1.3763069362504153E-2</v>
      </c>
    </row>
    <row r="99" spans="1:32" x14ac:dyDescent="0.25">
      <c r="B99" s="1" t="s">
        <v>512</v>
      </c>
      <c r="C99" s="43">
        <f>'Growth Rates'!B92*(1-'Growth Rates'!B$94)</f>
        <v>0</v>
      </c>
      <c r="D99" s="43">
        <f>'Growth Rates'!C92*(1-'Growth Rates'!C$94)</f>
        <v>4.4510906603774755E-2</v>
      </c>
      <c r="E99" s="43">
        <f>'Growth Rates'!D92*(1-'Growth Rates'!D$94)</f>
        <v>5.1267720364852965E-3</v>
      </c>
      <c r="F99" s="43">
        <f>'Growth Rates'!E92*(1-'Growth Rates'!E$94)</f>
        <v>1.2133630123366294E-2</v>
      </c>
      <c r="G99" s="43">
        <f>'Growth Rates'!F92*(1-'Growth Rates'!F$94)</f>
        <v>1.9770287007655683E-2</v>
      </c>
      <c r="H99" s="43">
        <f>'Growth Rates'!G92*(1-'Growth Rates'!G$94)</f>
        <v>2.1219993777213685E-2</v>
      </c>
      <c r="I99" s="43">
        <f>'Growth Rates'!H92*(1-'Growth Rates'!H$94)</f>
        <v>2.012536189942327E-2</v>
      </c>
      <c r="J99" s="43">
        <f>'Growth Rates'!I92*(1-'Growth Rates'!I$94)</f>
        <v>1.8571300381715027E-2</v>
      </c>
      <c r="K99" s="43">
        <f>'Growth Rates'!J92*(1-'Growth Rates'!J$94)</f>
        <v>1.7300427183292773E-2</v>
      </c>
      <c r="L99" s="43">
        <f>'Growth Rates'!K92*(1-'Growth Rates'!K$94)</f>
        <v>1.6591205305652133E-2</v>
      </c>
      <c r="M99" s="43">
        <f>'Growth Rates'!L92*(1-'Growth Rates'!L$94)</f>
        <v>1.6388364660769459E-2</v>
      </c>
      <c r="N99" s="43">
        <f>'Growth Rates'!M92*(1-'Growth Rates'!M$94)</f>
        <v>1.6315040376246141E-2</v>
      </c>
      <c r="O99" s="43">
        <f>'Growth Rates'!N92*(1-'Growth Rates'!N$94)</f>
        <v>1.6297488765642798E-2</v>
      </c>
      <c r="P99" s="43">
        <f>'Growth Rates'!O92*(1-'Growth Rates'!O$94)</f>
        <v>1.6319708445561486E-2</v>
      </c>
      <c r="Q99" s="43">
        <f>'Growth Rates'!P92*(1-'Growth Rates'!P$94)</f>
        <v>1.635154411899107E-2</v>
      </c>
      <c r="R99" s="43">
        <f>'Growth Rates'!Q92*(1-'Growth Rates'!Q$94)</f>
        <v>1.6306575019434336E-2</v>
      </c>
      <c r="S99" s="43">
        <f>'Growth Rates'!R92*(1-'Growth Rates'!R$94)</f>
        <v>1.6202574307403798E-2</v>
      </c>
      <c r="T99" s="43">
        <f>'Growth Rates'!S92*(1-'Growth Rates'!S$94)</f>
        <v>1.6060912385231343E-2</v>
      </c>
      <c r="U99" s="43">
        <f>'Growth Rates'!T92*(1-'Growth Rates'!T$94)</f>
        <v>1.5882965161656978E-2</v>
      </c>
      <c r="V99" s="43">
        <f>'Growth Rates'!U92*(1-'Growth Rates'!U$94)</f>
        <v>1.5656206891464412E-2</v>
      </c>
      <c r="W99" s="43">
        <f>'Growth Rates'!V92*(1-'Growth Rates'!V$94)</f>
        <v>1.5426862872952952E-2</v>
      </c>
      <c r="X99" s="43">
        <f>'Growth Rates'!W92*(1-'Growth Rates'!W$94)</f>
        <v>1.5198152438865143E-2</v>
      </c>
      <c r="Y99" s="43">
        <f>'Growth Rates'!X92*(1-'Growth Rates'!X$94)</f>
        <v>1.4965594991645117E-2</v>
      </c>
      <c r="Z99" s="43">
        <f>'Growth Rates'!Y92*(1-'Growth Rates'!Y$94)</f>
        <v>1.4737269262689201E-2</v>
      </c>
      <c r="AA99" s="43">
        <f>'Growth Rates'!Z92*(1-'Growth Rates'!Z$94)</f>
        <v>1.4472142983954486E-2</v>
      </c>
      <c r="AB99" s="43">
        <f>'Growth Rates'!AA92*(1-'Growth Rates'!AA$94)</f>
        <v>1.4274949279042128E-2</v>
      </c>
      <c r="AC99" s="43">
        <f>'Growth Rates'!AB92*(1-'Growth Rates'!AB$94)</f>
        <v>1.4111519917831607E-2</v>
      </c>
      <c r="AD99" s="43">
        <f>'Growth Rates'!AC92*(1-'Growth Rates'!AC$94)</f>
        <v>1.3989795785085206E-2</v>
      </c>
      <c r="AE99" s="43">
        <f>'Growth Rates'!AD92*(1-'Growth Rates'!AD$94)</f>
        <v>1.3879636725007508E-2</v>
      </c>
      <c r="AF99" s="43">
        <f>'Growth Rates'!AE92*(1-'Growth Rates'!AE$94)</f>
        <v>1.3763069362504153E-2</v>
      </c>
    </row>
    <row r="100" spans="1:32" x14ac:dyDescent="0.25"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</row>
    <row r="101" spans="1:32" s="8" customFormat="1" x14ac:dyDescent="0.25">
      <c r="A101" s="51" t="s">
        <v>570</v>
      </c>
    </row>
    <row r="102" spans="1:32" x14ac:dyDescent="0.25">
      <c r="C102">
        <v>2021</v>
      </c>
      <c r="D102">
        <v>2022</v>
      </c>
      <c r="E102">
        <v>2023</v>
      </c>
      <c r="F102">
        <v>2024</v>
      </c>
      <c r="G102">
        <v>2025</v>
      </c>
      <c r="H102">
        <v>2026</v>
      </c>
      <c r="I102">
        <v>2027</v>
      </c>
      <c r="J102">
        <v>2028</v>
      </c>
      <c r="K102">
        <v>2029</v>
      </c>
      <c r="L102">
        <v>2030</v>
      </c>
      <c r="M102">
        <v>2031</v>
      </c>
      <c r="N102">
        <v>2032</v>
      </c>
      <c r="O102">
        <v>2033</v>
      </c>
      <c r="P102">
        <v>2034</v>
      </c>
      <c r="Q102">
        <v>2035</v>
      </c>
      <c r="R102">
        <v>2036</v>
      </c>
      <c r="S102">
        <v>2037</v>
      </c>
      <c r="T102">
        <v>2038</v>
      </c>
      <c r="U102">
        <v>2039</v>
      </c>
      <c r="V102">
        <v>2040</v>
      </c>
      <c r="W102">
        <v>2041</v>
      </c>
      <c r="X102">
        <v>2042</v>
      </c>
      <c r="Y102">
        <v>2043</v>
      </c>
      <c r="Z102">
        <v>2044</v>
      </c>
      <c r="AA102">
        <v>2045</v>
      </c>
      <c r="AB102">
        <v>2046</v>
      </c>
      <c r="AC102">
        <v>2047</v>
      </c>
      <c r="AD102">
        <v>2048</v>
      </c>
      <c r="AE102">
        <v>2049</v>
      </c>
      <c r="AF102">
        <v>2050</v>
      </c>
    </row>
    <row r="103" spans="1:32" x14ac:dyDescent="0.25">
      <c r="B103" s="1" t="s">
        <v>540</v>
      </c>
      <c r="C103" s="55">
        <f t="shared" ref="C103:C144" si="0">$C5*(1+C58)</f>
        <v>227783515399.99994</v>
      </c>
      <c r="D103" s="55">
        <f>C103*(1+D58)</f>
        <v>230686856849.25812</v>
      </c>
      <c r="E103" s="55">
        <f t="shared" ref="E103:AF112" si="1">D103*(1+E58)</f>
        <v>232508982799.96741</v>
      </c>
      <c r="F103" s="55">
        <f t="shared" si="1"/>
        <v>234777937222.591</v>
      </c>
      <c r="G103" s="55">
        <f t="shared" si="1"/>
        <v>237256685183.33392</v>
      </c>
      <c r="H103" s="55">
        <f t="shared" si="1"/>
        <v>239905781733.95987</v>
      </c>
      <c r="I103" s="55">
        <f t="shared" si="1"/>
        <v>242651725693.41464</v>
      </c>
      <c r="J103" s="55">
        <f t="shared" si="1"/>
        <v>245443055683.0845</v>
      </c>
      <c r="K103" s="55">
        <f t="shared" si="1"/>
        <v>248236242030.86884</v>
      </c>
      <c r="L103" s="55">
        <f t="shared" si="1"/>
        <v>250994516535.00916</v>
      </c>
      <c r="M103" s="55">
        <f t="shared" si="1"/>
        <v>253724241830.49118</v>
      </c>
      <c r="N103" s="55">
        <f t="shared" si="1"/>
        <v>256472946259.46671</v>
      </c>
      <c r="O103" s="55">
        <f t="shared" si="1"/>
        <v>259264869281.6232</v>
      </c>
      <c r="P103" s="55">
        <f t="shared" si="1"/>
        <v>262088397979.71262</v>
      </c>
      <c r="Q103" s="55">
        <f t="shared" si="1"/>
        <v>264930543096.66602</v>
      </c>
      <c r="R103" s="55">
        <f t="shared" si="1"/>
        <v>267822774778.80634</v>
      </c>
      <c r="S103" s="55">
        <f t="shared" si="1"/>
        <v>270781083270.12479</v>
      </c>
      <c r="T103" s="55">
        <f t="shared" si="1"/>
        <v>273800210174.34961</v>
      </c>
      <c r="U103" s="55">
        <f t="shared" si="1"/>
        <v>276885440086.87299</v>
      </c>
      <c r="V103" s="55">
        <f t="shared" si="1"/>
        <v>280051957247.95001</v>
      </c>
      <c r="W103" s="55">
        <f t="shared" si="1"/>
        <v>283322765653.77228</v>
      </c>
      <c r="X103" s="55">
        <f t="shared" si="1"/>
        <v>286713286690.64087</v>
      </c>
      <c r="Y103" s="55">
        <f t="shared" si="1"/>
        <v>290211655482.20093</v>
      </c>
      <c r="Z103" s="55">
        <f t="shared" si="1"/>
        <v>293791374892.81995</v>
      </c>
      <c r="AA103" s="55">
        <f t="shared" si="1"/>
        <v>297468081083.07086</v>
      </c>
      <c r="AB103" s="55">
        <f t="shared" si="1"/>
        <v>301173244935.8269</v>
      </c>
      <c r="AC103" s="55">
        <f t="shared" si="1"/>
        <v>304941758498.28436</v>
      </c>
      <c r="AD103" s="55">
        <f t="shared" si="1"/>
        <v>308788656086.17065</v>
      </c>
      <c r="AE103" s="55">
        <f t="shared" si="1"/>
        <v>312731641393.54608</v>
      </c>
      <c r="AF103" s="55">
        <f t="shared" si="1"/>
        <v>316793132532.0144</v>
      </c>
    </row>
    <row r="104" spans="1:32" x14ac:dyDescent="0.25">
      <c r="B104" s="1" t="s">
        <v>44</v>
      </c>
      <c r="C104" s="55">
        <f t="shared" si="0"/>
        <v>34686962250.554153</v>
      </c>
      <c r="D104" s="55">
        <f t="shared" ref="D104:S144" si="2">C104*(1+D59)</f>
        <v>36230910387.657234</v>
      </c>
      <c r="E104" s="55">
        <f t="shared" si="2"/>
        <v>36416658005.889084</v>
      </c>
      <c r="F104" s="55">
        <f t="shared" si="2"/>
        <v>36858524264.46167</v>
      </c>
      <c r="G104" s="55">
        <f t="shared" si="2"/>
        <v>37587227867.848717</v>
      </c>
      <c r="H104" s="55">
        <f t="shared" si="2"/>
        <v>38384828609.307182</v>
      </c>
      <c r="I104" s="55">
        <f t="shared" si="2"/>
        <v>39157337176.516823</v>
      </c>
      <c r="J104" s="55">
        <f t="shared" si="2"/>
        <v>39884539847.37001</v>
      </c>
      <c r="K104" s="55">
        <f t="shared" si="2"/>
        <v>40574559424.738579</v>
      </c>
      <c r="L104" s="55">
        <f t="shared" si="2"/>
        <v>41247740270.340797</v>
      </c>
      <c r="M104" s="55">
        <f t="shared" si="2"/>
        <v>41923723279.323845</v>
      </c>
      <c r="N104" s="55">
        <f t="shared" si="2"/>
        <v>42607710517.348587</v>
      </c>
      <c r="O104" s="55">
        <f t="shared" si="2"/>
        <v>43302109200.834839</v>
      </c>
      <c r="P104" s="55">
        <f t="shared" si="2"/>
        <v>44008786998.070328</v>
      </c>
      <c r="Q104" s="55">
        <f t="shared" si="2"/>
        <v>44728398620.292549</v>
      </c>
      <c r="R104" s="55">
        <f t="shared" si="2"/>
        <v>45457765607.893517</v>
      </c>
      <c r="S104" s="55">
        <f t="shared" si="2"/>
        <v>46194298433.00396</v>
      </c>
      <c r="T104" s="55">
        <f t="shared" si="1"/>
        <v>46936221012.833664</v>
      </c>
      <c r="U104" s="55">
        <f t="shared" si="1"/>
        <v>47681707376.000336</v>
      </c>
      <c r="V104" s="55">
        <f t="shared" si="1"/>
        <v>48428222051.617264</v>
      </c>
      <c r="W104" s="55">
        <f t="shared" si="1"/>
        <v>49175317592.388481</v>
      </c>
      <c r="X104" s="55">
        <f t="shared" si="1"/>
        <v>49922691565.387207</v>
      </c>
      <c r="Y104" s="55">
        <f t="shared" si="1"/>
        <v>50669814348.247612</v>
      </c>
      <c r="Z104" s="55">
        <f t="shared" si="1"/>
        <v>51416549045.788216</v>
      </c>
      <c r="AA104" s="55">
        <f t="shared" si="1"/>
        <v>52160656695.320374</v>
      </c>
      <c r="AB104" s="55">
        <f t="shared" si="1"/>
        <v>52905247424.007599</v>
      </c>
      <c r="AC104" s="55">
        <f t="shared" si="1"/>
        <v>53651820876.789291</v>
      </c>
      <c r="AD104" s="55">
        <f t="shared" si="1"/>
        <v>54402398894.353546</v>
      </c>
      <c r="AE104" s="55">
        <f t="shared" si="1"/>
        <v>55157484427.976128</v>
      </c>
      <c r="AF104" s="55">
        <f t="shared" si="1"/>
        <v>55916620712.019608</v>
      </c>
    </row>
    <row r="105" spans="1:32" x14ac:dyDescent="0.25">
      <c r="B105" s="1" t="s">
        <v>39</v>
      </c>
      <c r="C105" s="55">
        <f t="shared" si="0"/>
        <v>182741172158.37012</v>
      </c>
      <c r="D105" s="55">
        <f t="shared" si="2"/>
        <v>190875147404.97565</v>
      </c>
      <c r="E105" s="55">
        <f t="shared" si="1"/>
        <v>191853720773.15149</v>
      </c>
      <c r="F105" s="55">
        <f t="shared" si="1"/>
        <v>194181602858.8045</v>
      </c>
      <c r="G105" s="55">
        <f t="shared" si="1"/>
        <v>198020628878.92969</v>
      </c>
      <c r="H105" s="55">
        <f t="shared" si="1"/>
        <v>202222625391.50052</v>
      </c>
      <c r="I105" s="55">
        <f t="shared" si="1"/>
        <v>206292428911.75598</v>
      </c>
      <c r="J105" s="55">
        <f t="shared" si="1"/>
        <v>210123547575.54977</v>
      </c>
      <c r="K105" s="55">
        <f t="shared" si="1"/>
        <v>213758774709.87573</v>
      </c>
      <c r="L105" s="55">
        <f t="shared" si="1"/>
        <v>217305290426.97189</v>
      </c>
      <c r="M105" s="55">
        <f t="shared" si="1"/>
        <v>220866568769.20352</v>
      </c>
      <c r="N105" s="55">
        <f t="shared" si="1"/>
        <v>224470015756.43604</v>
      </c>
      <c r="O105" s="55">
        <f t="shared" si="1"/>
        <v>228128313316.45023</v>
      </c>
      <c r="P105" s="55">
        <f t="shared" si="1"/>
        <v>231851300877.95239</v>
      </c>
      <c r="Q105" s="55">
        <f t="shared" si="1"/>
        <v>235642427653.30368</v>
      </c>
      <c r="R105" s="55">
        <f t="shared" si="1"/>
        <v>239484948577.59393</v>
      </c>
      <c r="S105" s="55">
        <f t="shared" si="1"/>
        <v>243365221252.42722</v>
      </c>
      <c r="T105" s="55">
        <f t="shared" si="1"/>
        <v>247273888748.57489</v>
      </c>
      <c r="U105" s="55">
        <f t="shared" si="1"/>
        <v>251201331308.95596</v>
      </c>
      <c r="V105" s="55">
        <f t="shared" si="1"/>
        <v>255134191323.3403</v>
      </c>
      <c r="W105" s="55">
        <f t="shared" si="1"/>
        <v>259070111507.08725</v>
      </c>
      <c r="X105" s="55">
        <f t="shared" si="1"/>
        <v>263007498554.12576</v>
      </c>
      <c r="Y105" s="55">
        <f t="shared" si="1"/>
        <v>266943562257.2525</v>
      </c>
      <c r="Z105" s="55">
        <f t="shared" si="1"/>
        <v>270877581412.17908</v>
      </c>
      <c r="AA105" s="55">
        <f t="shared" si="1"/>
        <v>274797760501.5239</v>
      </c>
      <c r="AB105" s="55">
        <f t="shared" si="1"/>
        <v>278720484594.67755</v>
      </c>
      <c r="AC105" s="55">
        <f t="shared" si="1"/>
        <v>282653654264.54303</v>
      </c>
      <c r="AD105" s="55">
        <f t="shared" si="1"/>
        <v>286607921165.61206</v>
      </c>
      <c r="AE105" s="55">
        <f t="shared" si="1"/>
        <v>290585934993.90039</v>
      </c>
      <c r="AF105" s="55">
        <f t="shared" si="1"/>
        <v>294585289372.98956</v>
      </c>
    </row>
    <row r="106" spans="1:32" x14ac:dyDescent="0.25">
      <c r="B106" s="1" t="s">
        <v>47</v>
      </c>
      <c r="C106" s="55">
        <f t="shared" si="0"/>
        <v>24271361400</v>
      </c>
      <c r="D106" s="55">
        <f t="shared" si="2"/>
        <v>25351701700.421864</v>
      </c>
      <c r="E106" s="55">
        <f t="shared" si="1"/>
        <v>25481674095.776905</v>
      </c>
      <c r="F106" s="55">
        <f t="shared" si="1"/>
        <v>25790859304.179226</v>
      </c>
      <c r="G106" s="55">
        <f t="shared" si="1"/>
        <v>26300751994.796917</v>
      </c>
      <c r="H106" s="55">
        <f t="shared" si="1"/>
        <v>26858853788.462547</v>
      </c>
      <c r="I106" s="55">
        <f t="shared" si="1"/>
        <v>27399397941.15905</v>
      </c>
      <c r="J106" s="55">
        <f t="shared" si="1"/>
        <v>27908240390.602455</v>
      </c>
      <c r="K106" s="55">
        <f t="shared" si="1"/>
        <v>28391064871.293903</v>
      </c>
      <c r="L106" s="55">
        <f t="shared" si="1"/>
        <v>28862106857.419628</v>
      </c>
      <c r="M106" s="55">
        <f t="shared" si="1"/>
        <v>29335109589.477116</v>
      </c>
      <c r="N106" s="55">
        <f t="shared" si="1"/>
        <v>29813713086.87104</v>
      </c>
      <c r="O106" s="55">
        <f t="shared" si="1"/>
        <v>30299601740.966419</v>
      </c>
      <c r="P106" s="55">
        <f t="shared" si="1"/>
        <v>30794082407.395618</v>
      </c>
      <c r="Q106" s="55">
        <f t="shared" si="1"/>
        <v>31297613204.483994</v>
      </c>
      <c r="R106" s="55">
        <f t="shared" si="1"/>
        <v>31807970082.132153</v>
      </c>
      <c r="S106" s="55">
        <f t="shared" si="1"/>
        <v>32323341080.955578</v>
      </c>
      <c r="T106" s="55">
        <f t="shared" si="1"/>
        <v>32842483430.054752</v>
      </c>
      <c r="U106" s="55">
        <f t="shared" si="1"/>
        <v>33364119450.196609</v>
      </c>
      <c r="V106" s="55">
        <f t="shared" si="1"/>
        <v>33886475007.060425</v>
      </c>
      <c r="W106" s="55">
        <f t="shared" si="1"/>
        <v>34409237010.242096</v>
      </c>
      <c r="X106" s="55">
        <f t="shared" si="1"/>
        <v>34932193839.628792</v>
      </c>
      <c r="Y106" s="55">
        <f t="shared" si="1"/>
        <v>35454974904.802322</v>
      </c>
      <c r="Z106" s="55">
        <f t="shared" si="1"/>
        <v>35977484416.676285</v>
      </c>
      <c r="AA106" s="55">
        <f t="shared" si="1"/>
        <v>36498155715.357422</v>
      </c>
      <c r="AB106" s="55">
        <f t="shared" si="1"/>
        <v>37019165036.972733</v>
      </c>
      <c r="AC106" s="55">
        <f t="shared" si="1"/>
        <v>37541561721.733467</v>
      </c>
      <c r="AD106" s="55">
        <f t="shared" si="1"/>
        <v>38066760503.673691</v>
      </c>
      <c r="AE106" s="55">
        <f t="shared" si="1"/>
        <v>38595113310.76255</v>
      </c>
      <c r="AF106" s="55">
        <f t="shared" si="1"/>
        <v>39126300532.312286</v>
      </c>
    </row>
    <row r="107" spans="1:32" x14ac:dyDescent="0.25">
      <c r="B107" s="1" t="s">
        <v>52</v>
      </c>
      <c r="C107" s="55">
        <f t="shared" si="0"/>
        <v>18934332600</v>
      </c>
      <c r="D107" s="55">
        <f t="shared" si="2"/>
        <v>19777116909.963409</v>
      </c>
      <c r="E107" s="55">
        <f t="shared" si="1"/>
        <v>19878509679.899712</v>
      </c>
      <c r="F107" s="55">
        <f t="shared" si="1"/>
        <v>20119708163.759373</v>
      </c>
      <c r="G107" s="55">
        <f t="shared" si="1"/>
        <v>20517480568.667168</v>
      </c>
      <c r="H107" s="55">
        <f t="shared" si="1"/>
        <v>20952861378.65839</v>
      </c>
      <c r="I107" s="55">
        <f t="shared" si="1"/>
        <v>21374545296.732338</v>
      </c>
      <c r="J107" s="55">
        <f t="shared" si="1"/>
        <v>21771498397.960526</v>
      </c>
      <c r="K107" s="55">
        <f t="shared" si="1"/>
        <v>22148154620.665619</v>
      </c>
      <c r="L107" s="55">
        <f t="shared" si="1"/>
        <v>22515619201.118408</v>
      </c>
      <c r="M107" s="55">
        <f t="shared" si="1"/>
        <v>22884613379.149357</v>
      </c>
      <c r="N107" s="55">
        <f t="shared" si="1"/>
        <v>23257976770.424961</v>
      </c>
      <c r="O107" s="55">
        <f t="shared" si="1"/>
        <v>23637023385.552544</v>
      </c>
      <c r="P107" s="55">
        <f t="shared" si="1"/>
        <v>24022772715.725681</v>
      </c>
      <c r="Q107" s="55">
        <f t="shared" si="1"/>
        <v>24415582143.647362</v>
      </c>
      <c r="R107" s="55">
        <f t="shared" si="1"/>
        <v>24813716665.515911</v>
      </c>
      <c r="S107" s="55">
        <f t="shared" si="1"/>
        <v>25215762753.631798</v>
      </c>
      <c r="T107" s="55">
        <f t="shared" si="1"/>
        <v>25620750909.944656</v>
      </c>
      <c r="U107" s="55">
        <f t="shared" si="1"/>
        <v>26027684404.062798</v>
      </c>
      <c r="V107" s="55">
        <f t="shared" si="1"/>
        <v>26435179215.99855</v>
      </c>
      <c r="W107" s="55">
        <f t="shared" si="1"/>
        <v>26842991100.785698</v>
      </c>
      <c r="X107" s="55">
        <f t="shared" si="1"/>
        <v>27250954971.450539</v>
      </c>
      <c r="Y107" s="55">
        <f t="shared" si="1"/>
        <v>27658781726.688828</v>
      </c>
      <c r="Z107" s="55">
        <f t="shared" si="1"/>
        <v>28066396640.472992</v>
      </c>
      <c r="AA107" s="55">
        <f t="shared" si="1"/>
        <v>28472577545.698296</v>
      </c>
      <c r="AB107" s="55">
        <f t="shared" si="1"/>
        <v>28879022146.006733</v>
      </c>
      <c r="AC107" s="55">
        <f t="shared" si="1"/>
        <v>29286549042.227608</v>
      </c>
      <c r="AD107" s="55">
        <f t="shared" si="1"/>
        <v>29696261882.578255</v>
      </c>
      <c r="AE107" s="55">
        <f t="shared" si="1"/>
        <v>30108435209.599133</v>
      </c>
      <c r="AF107" s="55">
        <f t="shared" si="1"/>
        <v>30522819691.785309</v>
      </c>
    </row>
    <row r="108" spans="1:32" x14ac:dyDescent="0.25">
      <c r="B108" s="1" t="s">
        <v>71</v>
      </c>
      <c r="C108" s="55">
        <f t="shared" si="0"/>
        <v>3694570800</v>
      </c>
      <c r="D108" s="55">
        <f t="shared" si="2"/>
        <v>3775165897.9422889</v>
      </c>
      <c r="E108" s="55">
        <f t="shared" si="1"/>
        <v>3826429203.5189953</v>
      </c>
      <c r="F108" s="55">
        <f t="shared" si="1"/>
        <v>3890020679.245615</v>
      </c>
      <c r="G108" s="55">
        <f t="shared" si="1"/>
        <v>3957078737.9284081</v>
      </c>
      <c r="H108" s="55">
        <f t="shared" si="1"/>
        <v>4024414152.6197391</v>
      </c>
      <c r="I108" s="55">
        <f t="shared" si="1"/>
        <v>4091207851.7327213</v>
      </c>
      <c r="J108" s="55">
        <f t="shared" si="1"/>
        <v>4157480793.5554972</v>
      </c>
      <c r="K108" s="55">
        <f t="shared" si="1"/>
        <v>4223307305.3413429</v>
      </c>
      <c r="L108" s="55">
        <f t="shared" si="1"/>
        <v>4288977134.1253633</v>
      </c>
      <c r="M108" s="55">
        <f t="shared" si="1"/>
        <v>4354613469.3763685</v>
      </c>
      <c r="N108" s="55">
        <f t="shared" si="1"/>
        <v>4420410416.5681553</v>
      </c>
      <c r="O108" s="55">
        <f t="shared" si="1"/>
        <v>4487046903.3917389</v>
      </c>
      <c r="P108" s="55">
        <f t="shared" si="1"/>
        <v>4554676031.5226078</v>
      </c>
      <c r="Q108" s="55">
        <f t="shared" si="1"/>
        <v>4623359388.517684</v>
      </c>
      <c r="R108" s="55">
        <f t="shared" si="1"/>
        <v>4693708650.5213728</v>
      </c>
      <c r="S108" s="55">
        <f t="shared" si="1"/>
        <v>4765684852.967597</v>
      </c>
      <c r="T108" s="55">
        <f t="shared" si="1"/>
        <v>4838982540.7486238</v>
      </c>
      <c r="U108" s="55">
        <f t="shared" si="1"/>
        <v>4913598686.2598972</v>
      </c>
      <c r="V108" s="55">
        <f t="shared" si="1"/>
        <v>4989490839.9224005</v>
      </c>
      <c r="W108" s="55">
        <f t="shared" si="1"/>
        <v>5066498531.9504347</v>
      </c>
      <c r="X108" s="55">
        <f t="shared" si="1"/>
        <v>5144842316.6576176</v>
      </c>
      <c r="Y108" s="55">
        <f t="shared" si="1"/>
        <v>5224674889.2190228</v>
      </c>
      <c r="Z108" s="55">
        <f t="shared" si="1"/>
        <v>5306196675.7910872</v>
      </c>
      <c r="AA108" s="55">
        <f t="shared" si="1"/>
        <v>5390272139.4571838</v>
      </c>
      <c r="AB108" s="55">
        <f t="shared" si="1"/>
        <v>5475978387.564045</v>
      </c>
      <c r="AC108" s="55">
        <f t="shared" si="1"/>
        <v>5563249934.3190107</v>
      </c>
      <c r="AD108" s="55">
        <f t="shared" si="1"/>
        <v>5651901786.8346453</v>
      </c>
      <c r="AE108" s="55">
        <f t="shared" si="1"/>
        <v>5742013398.2094183</v>
      </c>
      <c r="AF108" s="55">
        <f t="shared" si="1"/>
        <v>5833750604.7113924</v>
      </c>
    </row>
    <row r="109" spans="1:32" x14ac:dyDescent="0.25">
      <c r="B109" s="1" t="s">
        <v>98</v>
      </c>
      <c r="C109" s="55">
        <f t="shared" si="0"/>
        <v>262184281800.00006</v>
      </c>
      <c r="D109" s="55">
        <f t="shared" si="2"/>
        <v>264254029375.57825</v>
      </c>
      <c r="E109" s="55">
        <f t="shared" si="1"/>
        <v>265553433638.71426</v>
      </c>
      <c r="F109" s="55">
        <f t="shared" si="1"/>
        <v>267199634855.92291</v>
      </c>
      <c r="G109" s="55">
        <f t="shared" si="1"/>
        <v>268994514015.14279</v>
      </c>
      <c r="H109" s="55">
        <f t="shared" si="1"/>
        <v>270931896111.49808</v>
      </c>
      <c r="I109" s="55">
        <f t="shared" si="1"/>
        <v>272883448707.95715</v>
      </c>
      <c r="J109" s="55">
        <f t="shared" si="1"/>
        <v>274799103564.92984</v>
      </c>
      <c r="K109" s="55">
        <f t="shared" si="1"/>
        <v>276677433134.07385</v>
      </c>
      <c r="L109" s="55">
        <f t="shared" si="1"/>
        <v>278523305044.71942</v>
      </c>
      <c r="M109" s="55">
        <f t="shared" si="1"/>
        <v>280333147110.7746</v>
      </c>
      <c r="N109" s="55">
        <f t="shared" si="1"/>
        <v>282141254010.56329</v>
      </c>
      <c r="O109" s="55">
        <f t="shared" si="1"/>
        <v>283999368235.20697</v>
      </c>
      <c r="P109" s="55">
        <f t="shared" si="1"/>
        <v>285901225477.0321</v>
      </c>
      <c r="Q109" s="55">
        <f t="shared" si="1"/>
        <v>287849958979.42651</v>
      </c>
      <c r="R109" s="55">
        <f t="shared" si="1"/>
        <v>289909314352.76331</v>
      </c>
      <c r="S109" s="55">
        <f t="shared" si="1"/>
        <v>292083627983.72369</v>
      </c>
      <c r="T109" s="55">
        <f t="shared" si="1"/>
        <v>294331056735.06696</v>
      </c>
      <c r="U109" s="55">
        <f t="shared" si="1"/>
        <v>296631593128.75</v>
      </c>
      <c r="V109" s="55">
        <f t="shared" si="1"/>
        <v>298968675209.60077</v>
      </c>
      <c r="W109" s="55">
        <f t="shared" si="1"/>
        <v>301377527900.37018</v>
      </c>
      <c r="X109" s="55">
        <f t="shared" si="1"/>
        <v>303896846135.03412</v>
      </c>
      <c r="Y109" s="55">
        <f t="shared" si="1"/>
        <v>306555845912.74042</v>
      </c>
      <c r="Z109" s="55">
        <f t="shared" si="1"/>
        <v>309339415444.0188</v>
      </c>
      <c r="AA109" s="55">
        <f t="shared" si="1"/>
        <v>312296313871.15564</v>
      </c>
      <c r="AB109" s="55">
        <f t="shared" si="1"/>
        <v>315315390582.34698</v>
      </c>
      <c r="AC109" s="55">
        <f t="shared" si="1"/>
        <v>318431082532.22095</v>
      </c>
      <c r="AD109" s="55">
        <f t="shared" si="1"/>
        <v>321634458149.65216</v>
      </c>
      <c r="AE109" s="55">
        <f t="shared" si="1"/>
        <v>324926705509.49457</v>
      </c>
      <c r="AF109" s="55">
        <f t="shared" si="1"/>
        <v>328324105165.84595</v>
      </c>
    </row>
    <row r="110" spans="1:32" x14ac:dyDescent="0.25">
      <c r="B110" s="1" t="s">
        <v>103</v>
      </c>
      <c r="C110" s="55">
        <f t="shared" si="0"/>
        <v>73533310800.000015</v>
      </c>
      <c r="D110" s="55">
        <f t="shared" si="2"/>
        <v>74599517458.003021</v>
      </c>
      <c r="E110" s="55">
        <f t="shared" si="1"/>
        <v>75263854347.856674</v>
      </c>
      <c r="F110" s="55">
        <f t="shared" si="1"/>
        <v>76066567251.524582</v>
      </c>
      <c r="G110" s="55">
        <f t="shared" si="1"/>
        <v>76892270170.799866</v>
      </c>
      <c r="H110" s="55">
        <f t="shared" si="1"/>
        <v>77701763667.336182</v>
      </c>
      <c r="I110" s="55">
        <f t="shared" si="1"/>
        <v>78498063260.700684</v>
      </c>
      <c r="J110" s="55">
        <f t="shared" si="1"/>
        <v>79285978228.201248</v>
      </c>
      <c r="K110" s="55">
        <f t="shared" si="1"/>
        <v>80068414490.432434</v>
      </c>
      <c r="L110" s="55">
        <f t="shared" si="1"/>
        <v>80851291280.963043</v>
      </c>
      <c r="M110" s="55">
        <f t="shared" si="1"/>
        <v>81634409158.860077</v>
      </c>
      <c r="N110" s="55">
        <f t="shared" si="1"/>
        <v>82417103395.570923</v>
      </c>
      <c r="O110" s="55">
        <f t="shared" si="1"/>
        <v>83207293978.105164</v>
      </c>
      <c r="P110" s="55">
        <f t="shared" si="1"/>
        <v>84008036647.222519</v>
      </c>
      <c r="Q110" s="55">
        <f t="shared" si="1"/>
        <v>84815893216.229462</v>
      </c>
      <c r="R110" s="55">
        <f t="shared" si="1"/>
        <v>85639352200.025208</v>
      </c>
      <c r="S110" s="55">
        <f t="shared" si="1"/>
        <v>86488624290.335083</v>
      </c>
      <c r="T110" s="55">
        <f t="shared" si="1"/>
        <v>87356965484.446152</v>
      </c>
      <c r="U110" s="55">
        <f t="shared" si="1"/>
        <v>88241016197.310104</v>
      </c>
      <c r="V110" s="55">
        <f t="shared" si="1"/>
        <v>89140051569.535583</v>
      </c>
      <c r="W110" s="55">
        <f t="shared" si="1"/>
        <v>90050839226.103058</v>
      </c>
      <c r="X110" s="55">
        <f t="shared" si="1"/>
        <v>90974278125.861206</v>
      </c>
      <c r="Y110" s="55">
        <f t="shared" si="1"/>
        <v>91907667220.132202</v>
      </c>
      <c r="Z110" s="55">
        <f t="shared" si="1"/>
        <v>92845066377.306366</v>
      </c>
      <c r="AA110" s="55">
        <f t="shared" si="1"/>
        <v>93789815209.38324</v>
      </c>
      <c r="AB110" s="55">
        <f t="shared" si="1"/>
        <v>94735281917.084167</v>
      </c>
      <c r="AC110" s="55">
        <f t="shared" si="1"/>
        <v>95683334594.511597</v>
      </c>
      <c r="AD110" s="55">
        <f t="shared" si="1"/>
        <v>96634967208.115601</v>
      </c>
      <c r="AE110" s="55">
        <f t="shared" si="1"/>
        <v>97594580601.813293</v>
      </c>
      <c r="AF110" s="55">
        <f t="shared" si="1"/>
        <v>98568268798.41951</v>
      </c>
    </row>
    <row r="111" spans="1:32" x14ac:dyDescent="0.25">
      <c r="B111" s="1" t="s">
        <v>112</v>
      </c>
      <c r="C111" s="55">
        <f t="shared" si="0"/>
        <v>39516058800</v>
      </c>
      <c r="D111" s="55">
        <f t="shared" si="2"/>
        <v>39860043013.297173</v>
      </c>
      <c r="E111" s="55">
        <f t="shared" si="1"/>
        <v>40072291668.604698</v>
      </c>
      <c r="F111" s="55">
        <f t="shared" si="1"/>
        <v>40335069826.184578</v>
      </c>
      <c r="G111" s="55">
        <f t="shared" si="1"/>
        <v>40622769495.372337</v>
      </c>
      <c r="H111" s="55">
        <f t="shared" si="1"/>
        <v>40945136161.955986</v>
      </c>
      <c r="I111" s="55">
        <f t="shared" si="1"/>
        <v>41287486329.7901</v>
      </c>
      <c r="J111" s="55">
        <f t="shared" si="1"/>
        <v>41642092043.194977</v>
      </c>
      <c r="K111" s="55">
        <f t="shared" si="1"/>
        <v>42001297172.16906</v>
      </c>
      <c r="L111" s="55">
        <f t="shared" si="1"/>
        <v>42359992130.765694</v>
      </c>
      <c r="M111" s="55">
        <f t="shared" si="1"/>
        <v>42719841485.763969</v>
      </c>
      <c r="N111" s="55">
        <f t="shared" si="1"/>
        <v>43087881687.866989</v>
      </c>
      <c r="O111" s="55">
        <f t="shared" si="1"/>
        <v>43465822628.42894</v>
      </c>
      <c r="P111" s="55">
        <f t="shared" si="1"/>
        <v>43852321340.409508</v>
      </c>
      <c r="Q111" s="55">
        <f t="shared" si="1"/>
        <v>44244163240.194305</v>
      </c>
      <c r="R111" s="55">
        <f t="shared" si="1"/>
        <v>44649023030.820412</v>
      </c>
      <c r="S111" s="55">
        <f t="shared" si="1"/>
        <v>45069628067.00135</v>
      </c>
      <c r="T111" s="55">
        <f t="shared" si="1"/>
        <v>45499323545.725578</v>
      </c>
      <c r="U111" s="55">
        <f t="shared" si="1"/>
        <v>45933944335.103645</v>
      </c>
      <c r="V111" s="55">
        <f t="shared" si="1"/>
        <v>46371639381.230583</v>
      </c>
      <c r="W111" s="55">
        <f t="shared" si="1"/>
        <v>46809607091.667007</v>
      </c>
      <c r="X111" s="55">
        <f t="shared" si="1"/>
        <v>47250040559.354141</v>
      </c>
      <c r="Y111" s="55">
        <f t="shared" si="1"/>
        <v>47697647373.540062</v>
      </c>
      <c r="Z111" s="55">
        <f t="shared" si="1"/>
        <v>48156225516.143509</v>
      </c>
      <c r="AA111" s="55">
        <f t="shared" si="1"/>
        <v>48634850139.466957</v>
      </c>
      <c r="AB111" s="55">
        <f t="shared" si="1"/>
        <v>49124461616.223503</v>
      </c>
      <c r="AC111" s="55">
        <f t="shared" si="1"/>
        <v>49623006321.787651</v>
      </c>
      <c r="AD111" s="55">
        <f t="shared" si="1"/>
        <v>50128279468.406815</v>
      </c>
      <c r="AE111" s="55">
        <f t="shared" si="1"/>
        <v>50640363263.596268</v>
      </c>
      <c r="AF111" s="55">
        <f t="shared" si="1"/>
        <v>51161046858.270866</v>
      </c>
    </row>
    <row r="112" spans="1:32" x14ac:dyDescent="0.25">
      <c r="B112" s="1" t="s">
        <v>121</v>
      </c>
      <c r="C112" s="55">
        <f t="shared" si="0"/>
        <v>79851792800.000031</v>
      </c>
      <c r="D112" s="55">
        <f t="shared" si="2"/>
        <v>83406068491.464813</v>
      </c>
      <c r="E112" s="55">
        <f t="shared" si="1"/>
        <v>83833672391.080032</v>
      </c>
      <c r="F112" s="55">
        <f t="shared" si="1"/>
        <v>84850879163.756866</v>
      </c>
      <c r="G112" s="55">
        <f t="shared" si="1"/>
        <v>86528405397.676254</v>
      </c>
      <c r="H112" s="55">
        <f t="shared" si="1"/>
        <v>88364537621.767166</v>
      </c>
      <c r="I112" s="55">
        <f t="shared" si="1"/>
        <v>90142905920.480438</v>
      </c>
      <c r="J112" s="55">
        <f t="shared" si="1"/>
        <v>91816976903.610352</v>
      </c>
      <c r="K112" s="55">
        <f t="shared" si="1"/>
        <v>93405449826.721344</v>
      </c>
      <c r="L112" s="55">
        <f t="shared" si="1"/>
        <v>94955158821.463257</v>
      </c>
      <c r="M112" s="55">
        <f t="shared" si="1"/>
        <v>96511318590.650681</v>
      </c>
      <c r="N112" s="55">
        <f t="shared" si="1"/>
        <v>98085904650.221909</v>
      </c>
      <c r="O112" s="55">
        <f t="shared" si="1"/>
        <v>99684458579.326813</v>
      </c>
      <c r="P112" s="55">
        <f t="shared" si="1"/>
        <v>101311279879.89508</v>
      </c>
      <c r="Q112" s="55">
        <f t="shared" si="1"/>
        <v>102967875742.60263</v>
      </c>
      <c r="R112" s="55">
        <f t="shared" si="1"/>
        <v>104646929132.99118</v>
      </c>
      <c r="S112" s="55">
        <f t="shared" si="1"/>
        <v>106342478778.3101</v>
      </c>
      <c r="T112" s="55">
        <f t="shared" si="1"/>
        <v>108050436012.79686</v>
      </c>
      <c r="U112" s="55">
        <f t="shared" si="1"/>
        <v>109766597323.68996</v>
      </c>
      <c r="V112" s="55">
        <f t="shared" si="1"/>
        <v>111485125881.16173</v>
      </c>
      <c r="W112" s="55">
        <f t="shared" ref="E112:AF121" si="3">V112*(1+W67)</f>
        <v>113204991630.50432</v>
      </c>
      <c r="X112" s="55">
        <f t="shared" si="3"/>
        <v>114925498350.14517</v>
      </c>
      <c r="Y112" s="55">
        <f t="shared" si="3"/>
        <v>116645426812.66643</v>
      </c>
      <c r="Z112" s="55">
        <f t="shared" si="3"/>
        <v>118364461875.86601</v>
      </c>
      <c r="AA112" s="55">
        <f t="shared" si="3"/>
        <v>120077449292.35237</v>
      </c>
      <c r="AB112" s="55">
        <f t="shared" si="3"/>
        <v>121791548790.55746</v>
      </c>
      <c r="AC112" s="55">
        <f t="shared" si="3"/>
        <v>123510212657.13898</v>
      </c>
      <c r="AD112" s="55">
        <f t="shared" si="3"/>
        <v>125238095309.58479</v>
      </c>
      <c r="AE112" s="55">
        <f t="shared" si="3"/>
        <v>126976354576.61371</v>
      </c>
      <c r="AF112" s="55">
        <f t="shared" si="3"/>
        <v>128723938952.04956</v>
      </c>
    </row>
    <row r="113" spans="2:32" x14ac:dyDescent="0.25">
      <c r="B113" s="1" t="s">
        <v>126</v>
      </c>
      <c r="C113" s="55">
        <f t="shared" si="0"/>
        <v>234086795901.03885</v>
      </c>
      <c r="D113" s="55">
        <f t="shared" si="2"/>
        <v>237438604690.71704</v>
      </c>
      <c r="E113" s="55">
        <f t="shared" si="3"/>
        <v>239554758242.78354</v>
      </c>
      <c r="F113" s="55">
        <f t="shared" si="3"/>
        <v>242169085550.42169</v>
      </c>
      <c r="G113" s="55">
        <f t="shared" si="3"/>
        <v>244961140572.55942</v>
      </c>
      <c r="H113" s="55">
        <f t="shared" si="3"/>
        <v>247932286233.41254</v>
      </c>
      <c r="I113" s="55">
        <f t="shared" si="3"/>
        <v>251016434434.21786</v>
      </c>
      <c r="J113" s="55">
        <f t="shared" si="3"/>
        <v>254186514276.22797</v>
      </c>
      <c r="K113" s="55">
        <f t="shared" si="3"/>
        <v>257406439124.47324</v>
      </c>
      <c r="L113" s="55">
        <f t="shared" si="3"/>
        <v>260667469403.95126</v>
      </c>
      <c r="M113" s="55">
        <f t="shared" si="3"/>
        <v>263987679966.07983</v>
      </c>
      <c r="N113" s="55">
        <f t="shared" si="3"/>
        <v>267388604358.04779</v>
      </c>
      <c r="O113" s="55">
        <f t="shared" si="3"/>
        <v>270888959554.57651</v>
      </c>
      <c r="P113" s="55">
        <f t="shared" si="3"/>
        <v>274481908773.87045</v>
      </c>
      <c r="Q113" s="55">
        <f t="shared" si="3"/>
        <v>278168828222.33008</v>
      </c>
      <c r="R113" s="55">
        <f t="shared" si="3"/>
        <v>281979361567.27985</v>
      </c>
      <c r="S113" s="55">
        <f t="shared" si="3"/>
        <v>285913234394.88055</v>
      </c>
      <c r="T113" s="55">
        <f t="shared" si="3"/>
        <v>289961366120.6377</v>
      </c>
      <c r="U113" s="55">
        <f t="shared" si="3"/>
        <v>294131333091.4975</v>
      </c>
      <c r="V113" s="55">
        <f t="shared" si="3"/>
        <v>298444518876.45697</v>
      </c>
      <c r="W113" s="55">
        <f t="shared" si="3"/>
        <v>302900389983.22998</v>
      </c>
      <c r="X113" s="55">
        <f t="shared" si="3"/>
        <v>307484601137.18933</v>
      </c>
      <c r="Y113" s="55">
        <f t="shared" si="3"/>
        <v>312198338565.20135</v>
      </c>
      <c r="Z113" s="55">
        <f t="shared" si="3"/>
        <v>317045384878.87402</v>
      </c>
      <c r="AA113" s="55">
        <f t="shared" si="3"/>
        <v>322055878684.70465</v>
      </c>
      <c r="AB113" s="55">
        <f t="shared" si="3"/>
        <v>327203598265.50873</v>
      </c>
      <c r="AC113" s="55">
        <f t="shared" si="3"/>
        <v>332470560573.25562</v>
      </c>
      <c r="AD113" s="55">
        <f t="shared" si="3"/>
        <v>337823847445.07593</v>
      </c>
      <c r="AE113" s="55">
        <f t="shared" si="3"/>
        <v>343253662692.96301</v>
      </c>
      <c r="AF113" s="55">
        <f t="shared" si="3"/>
        <v>348752371628.65405</v>
      </c>
    </row>
    <row r="114" spans="2:32" x14ac:dyDescent="0.25">
      <c r="B114" s="1" t="s">
        <v>133</v>
      </c>
      <c r="C114" s="55">
        <f t="shared" si="0"/>
        <v>130122363499.34169</v>
      </c>
      <c r="D114" s="55">
        <f t="shared" si="2"/>
        <v>135914227868.12332</v>
      </c>
      <c r="E114" s="55">
        <f t="shared" si="3"/>
        <v>136611029130.91812</v>
      </c>
      <c r="F114" s="55">
        <f t="shared" si="3"/>
        <v>138268616829.1651</v>
      </c>
      <c r="G114" s="55">
        <f t="shared" si="3"/>
        <v>141002227068.02927</v>
      </c>
      <c r="H114" s="55">
        <f t="shared" si="3"/>
        <v>143994293448.98611</v>
      </c>
      <c r="I114" s="55">
        <f t="shared" si="3"/>
        <v>146892230716.09872</v>
      </c>
      <c r="J114" s="55">
        <f t="shared" si="3"/>
        <v>149620210456.46756</v>
      </c>
      <c r="K114" s="55">
        <f t="shared" si="3"/>
        <v>152208704012.61862</v>
      </c>
      <c r="L114" s="55">
        <f t="shared" si="3"/>
        <v>154734029870.19919</v>
      </c>
      <c r="M114" s="55">
        <f t="shared" si="3"/>
        <v>157269867577.1424</v>
      </c>
      <c r="N114" s="55">
        <f t="shared" si="3"/>
        <v>159835731816.63037</v>
      </c>
      <c r="O114" s="55">
        <f t="shared" si="3"/>
        <v>162440652860.26022</v>
      </c>
      <c r="P114" s="55">
        <f t="shared" si="3"/>
        <v>165091636954.64633</v>
      </c>
      <c r="Q114" s="55">
        <f t="shared" si="3"/>
        <v>167791140139.98666</v>
      </c>
      <c r="R114" s="55">
        <f t="shared" si="3"/>
        <v>170527238954.27579</v>
      </c>
      <c r="S114" s="55">
        <f t="shared" si="3"/>
        <v>173290219214.86887</v>
      </c>
      <c r="T114" s="55">
        <f t="shared" si="3"/>
        <v>176073418242.89639</v>
      </c>
      <c r="U114" s="55">
        <f t="shared" si="3"/>
        <v>178869986210.74219</v>
      </c>
      <c r="V114" s="55">
        <f t="shared" si="3"/>
        <v>181670411721.53098</v>
      </c>
      <c r="W114" s="55">
        <f t="shared" si="3"/>
        <v>184473016251.23196</v>
      </c>
      <c r="X114" s="55">
        <f t="shared" si="3"/>
        <v>187276665273.07544</v>
      </c>
      <c r="Y114" s="55">
        <f t="shared" si="3"/>
        <v>190079371996.9382</v>
      </c>
      <c r="Z114" s="55">
        <f t="shared" si="3"/>
        <v>192880622883.33997</v>
      </c>
      <c r="AA114" s="55">
        <f t="shared" si="3"/>
        <v>195672018836.54187</v>
      </c>
      <c r="AB114" s="55">
        <f t="shared" si="3"/>
        <v>198465226980.76129</v>
      </c>
      <c r="AC114" s="55">
        <f t="shared" si="3"/>
        <v>201265872984.29727</v>
      </c>
      <c r="AD114" s="55">
        <f t="shared" si="3"/>
        <v>204081541445.85449</v>
      </c>
      <c r="AE114" s="55">
        <f t="shared" si="3"/>
        <v>206914119103.40253</v>
      </c>
      <c r="AF114" s="55">
        <f t="shared" si="3"/>
        <v>209761892476.7041</v>
      </c>
    </row>
    <row r="115" spans="2:32" x14ac:dyDescent="0.25">
      <c r="B115" s="1" t="s">
        <v>142</v>
      </c>
      <c r="C115" s="55">
        <f t="shared" si="0"/>
        <v>155907378000</v>
      </c>
      <c r="D115" s="55">
        <f t="shared" si="2"/>
        <v>162846956740.99741</v>
      </c>
      <c r="E115" s="55">
        <f t="shared" si="3"/>
        <v>163681835965.04388</v>
      </c>
      <c r="F115" s="55">
        <f t="shared" si="3"/>
        <v>165667890820.55725</v>
      </c>
      <c r="G115" s="55">
        <f t="shared" si="3"/>
        <v>168943192570.03262</v>
      </c>
      <c r="H115" s="55">
        <f t="shared" si="3"/>
        <v>172528166065.07135</v>
      </c>
      <c r="I115" s="55">
        <f t="shared" si="3"/>
        <v>176000357844.9747</v>
      </c>
      <c r="J115" s="55">
        <f t="shared" si="3"/>
        <v>179268913357.80304</v>
      </c>
      <c r="K115" s="55">
        <f t="shared" si="3"/>
        <v>182370342139.57773</v>
      </c>
      <c r="L115" s="55">
        <f t="shared" si="3"/>
        <v>185396085927.67746</v>
      </c>
      <c r="M115" s="55">
        <f t="shared" si="3"/>
        <v>188434424590.53958</v>
      </c>
      <c r="N115" s="55">
        <f t="shared" si="3"/>
        <v>191508739836.00894</v>
      </c>
      <c r="O115" s="55">
        <f t="shared" si="3"/>
        <v>194629851372.00873</v>
      </c>
      <c r="P115" s="55">
        <f t="shared" si="3"/>
        <v>197806153801.20288</v>
      </c>
      <c r="Q115" s="55">
        <f t="shared" si="3"/>
        <v>201040589852.09116</v>
      </c>
      <c r="R115" s="55">
        <f t="shared" si="3"/>
        <v>204318873312.46564</v>
      </c>
      <c r="S115" s="55">
        <f t="shared" si="3"/>
        <v>207629365039.71591</v>
      </c>
      <c r="T115" s="55">
        <f t="shared" si="3"/>
        <v>210964082080.22</v>
      </c>
      <c r="U115" s="55">
        <f t="shared" si="3"/>
        <v>214314817246.26108</v>
      </c>
      <c r="V115" s="55">
        <f t="shared" si="3"/>
        <v>217670174364.97495</v>
      </c>
      <c r="W115" s="55">
        <f t="shared" si="3"/>
        <v>221028142296.43518</v>
      </c>
      <c r="X115" s="55">
        <f t="shared" si="3"/>
        <v>224387361696.33557</v>
      </c>
      <c r="Y115" s="55">
        <f t="shared" si="3"/>
        <v>227745452072.72672</v>
      </c>
      <c r="Z115" s="55">
        <f t="shared" si="3"/>
        <v>231101798123.27539</v>
      </c>
      <c r="AA115" s="55">
        <f t="shared" si="3"/>
        <v>234446336389.56442</v>
      </c>
      <c r="AB115" s="55">
        <f t="shared" si="3"/>
        <v>237793045950.18271</v>
      </c>
      <c r="AC115" s="55">
        <f t="shared" si="3"/>
        <v>241148667254.43057</v>
      </c>
      <c r="AD115" s="55">
        <f t="shared" si="3"/>
        <v>244522287863.16553</v>
      </c>
      <c r="AE115" s="55">
        <f t="shared" si="3"/>
        <v>247916168389.87399</v>
      </c>
      <c r="AF115" s="55">
        <f t="shared" si="3"/>
        <v>251328255811.5101</v>
      </c>
    </row>
    <row r="116" spans="2:32" x14ac:dyDescent="0.25">
      <c r="B116" s="1" t="s">
        <v>154</v>
      </c>
      <c r="C116" s="55">
        <f t="shared" si="0"/>
        <v>11551466603.723259</v>
      </c>
      <c r="D116" s="55">
        <f t="shared" si="2"/>
        <v>11677680562.811308</v>
      </c>
      <c r="E116" s="55">
        <f t="shared" si="3"/>
        <v>11757302942.489395</v>
      </c>
      <c r="F116" s="55">
        <f t="shared" si="3"/>
        <v>11857906292.33728</v>
      </c>
      <c r="G116" s="55">
        <f t="shared" si="3"/>
        <v>11970568460.237</v>
      </c>
      <c r="H116" s="55">
        <f t="shared" si="3"/>
        <v>12096377778.692738</v>
      </c>
      <c r="I116" s="55">
        <f t="shared" si="3"/>
        <v>12230174768.615105</v>
      </c>
      <c r="J116" s="55">
        <f t="shared" si="3"/>
        <v>12369164191.105618</v>
      </c>
      <c r="K116" s="55">
        <f t="shared" si="3"/>
        <v>12510927065.546564</v>
      </c>
      <c r="L116" s="55">
        <f t="shared" si="3"/>
        <v>12653522474.350433</v>
      </c>
      <c r="M116" s="55">
        <f t="shared" si="3"/>
        <v>12797357190.466133</v>
      </c>
      <c r="N116" s="55">
        <f t="shared" si="3"/>
        <v>12944586271.875971</v>
      </c>
      <c r="O116" s="55">
        <f t="shared" si="3"/>
        <v>13095959379.98634</v>
      </c>
      <c r="P116" s="55">
        <f t="shared" si="3"/>
        <v>13251253072.899124</v>
      </c>
      <c r="Q116" s="55">
        <f t="shared" si="3"/>
        <v>13409618362.796997</v>
      </c>
      <c r="R116" s="55">
        <f t="shared" si="3"/>
        <v>13572815967.417673</v>
      </c>
      <c r="S116" s="55">
        <f t="shared" si="3"/>
        <v>13741745500.213419</v>
      </c>
      <c r="T116" s="55">
        <f t="shared" si="3"/>
        <v>13915279214.209845</v>
      </c>
      <c r="U116" s="55">
        <f t="shared" si="3"/>
        <v>14092855422.454256</v>
      </c>
      <c r="V116" s="55">
        <f t="shared" si="3"/>
        <v>14274566037.012552</v>
      </c>
      <c r="W116" s="55">
        <f t="shared" si="3"/>
        <v>14460743876.665936</v>
      </c>
      <c r="X116" s="55">
        <f t="shared" si="3"/>
        <v>14651702181.563375</v>
      </c>
      <c r="Y116" s="55">
        <f t="shared" si="3"/>
        <v>14847114110.938486</v>
      </c>
      <c r="Z116" s="55">
        <f t="shared" si="3"/>
        <v>15046536181.459049</v>
      </c>
      <c r="AA116" s="55">
        <f t="shared" si="3"/>
        <v>15250990916.468435</v>
      </c>
      <c r="AB116" s="55">
        <f t="shared" si="3"/>
        <v>15458228316.629648</v>
      </c>
      <c r="AC116" s="55">
        <f t="shared" si="3"/>
        <v>15668530775.615591</v>
      </c>
      <c r="AD116" s="55">
        <f t="shared" si="3"/>
        <v>15881354592.1014</v>
      </c>
      <c r="AE116" s="55">
        <f t="shared" si="3"/>
        <v>16096911964.81057</v>
      </c>
      <c r="AF116" s="55">
        <f t="shared" si="3"/>
        <v>16315841904.41107</v>
      </c>
    </row>
    <row r="117" spans="2:32" x14ac:dyDescent="0.25">
      <c r="B117" s="1" t="s">
        <v>151</v>
      </c>
      <c r="C117" s="55">
        <f t="shared" si="0"/>
        <v>38243900176.718651</v>
      </c>
      <c r="D117" s="55">
        <f t="shared" si="2"/>
        <v>38661761753.768616</v>
      </c>
      <c r="E117" s="55">
        <f t="shared" si="3"/>
        <v>38925370734.749443</v>
      </c>
      <c r="F117" s="55">
        <f t="shared" si="3"/>
        <v>39258442248.611237</v>
      </c>
      <c r="G117" s="55">
        <f t="shared" si="3"/>
        <v>39631437371.279106</v>
      </c>
      <c r="H117" s="55">
        <f t="shared" si="3"/>
        <v>40047959288.484962</v>
      </c>
      <c r="I117" s="55">
        <f t="shared" si="3"/>
        <v>40490926307.485573</v>
      </c>
      <c r="J117" s="55">
        <f t="shared" si="3"/>
        <v>40951084119.622917</v>
      </c>
      <c r="K117" s="55">
        <f t="shared" si="3"/>
        <v>41420424109.502365</v>
      </c>
      <c r="L117" s="55">
        <f t="shared" si="3"/>
        <v>41892520404.027931</v>
      </c>
      <c r="M117" s="55">
        <f t="shared" si="3"/>
        <v>42368719722.589134</v>
      </c>
      <c r="N117" s="55">
        <f t="shared" si="3"/>
        <v>42856156901.408745</v>
      </c>
      <c r="O117" s="55">
        <f t="shared" si="3"/>
        <v>43357313874.337761</v>
      </c>
      <c r="P117" s="55">
        <f t="shared" si="3"/>
        <v>43871450883.392204</v>
      </c>
      <c r="Q117" s="55">
        <f t="shared" si="3"/>
        <v>44395757150.819687</v>
      </c>
      <c r="R117" s="55">
        <f t="shared" si="3"/>
        <v>44936061954.902405</v>
      </c>
      <c r="S117" s="55">
        <f t="shared" si="3"/>
        <v>45495343681.696976</v>
      </c>
      <c r="T117" s="55">
        <f t="shared" si="3"/>
        <v>46069868654.416496</v>
      </c>
      <c r="U117" s="55">
        <f t="shared" si="3"/>
        <v>46657777273.714287</v>
      </c>
      <c r="V117" s="55">
        <f t="shared" si="3"/>
        <v>47259373836.524567</v>
      </c>
      <c r="W117" s="55">
        <f t="shared" si="3"/>
        <v>47875760219.23082</v>
      </c>
      <c r="X117" s="55">
        <f t="shared" si="3"/>
        <v>48507973478.459671</v>
      </c>
      <c r="Y117" s="55">
        <f t="shared" si="3"/>
        <v>49154931529.479179</v>
      </c>
      <c r="Z117" s="55">
        <f t="shared" si="3"/>
        <v>49815166114.372902</v>
      </c>
      <c r="AA117" s="55">
        <f t="shared" si="3"/>
        <v>50492062541.865158</v>
      </c>
      <c r="AB117" s="55">
        <f t="shared" si="3"/>
        <v>51178171649.612007</v>
      </c>
      <c r="AC117" s="55">
        <f t="shared" si="3"/>
        <v>51874428369.584221</v>
      </c>
      <c r="AD117" s="55">
        <f t="shared" si="3"/>
        <v>52579032648.168915</v>
      </c>
      <c r="AE117" s="55">
        <f t="shared" si="3"/>
        <v>53292687020.124428</v>
      </c>
      <c r="AF117" s="55">
        <f t="shared" si="3"/>
        <v>54017507083.498711</v>
      </c>
    </row>
    <row r="118" spans="2:32" x14ac:dyDescent="0.25">
      <c r="B118" s="1" t="s">
        <v>163</v>
      </c>
      <c r="C118" s="55">
        <f t="shared" si="0"/>
        <v>34190499295.582779</v>
      </c>
      <c r="D118" s="55">
        <f t="shared" si="2"/>
        <v>34341599869.922703</v>
      </c>
      <c r="E118" s="55">
        <f t="shared" si="3"/>
        <v>34426276393.617569</v>
      </c>
      <c r="F118" s="55">
        <f t="shared" si="3"/>
        <v>34524804678.976112</v>
      </c>
      <c r="G118" s="55">
        <f t="shared" si="3"/>
        <v>34640896377.147385</v>
      </c>
      <c r="H118" s="55">
        <f t="shared" si="3"/>
        <v>34799701544.318573</v>
      </c>
      <c r="I118" s="55">
        <f t="shared" si="3"/>
        <v>34987206638.928612</v>
      </c>
      <c r="J118" s="55">
        <f t="shared" si="3"/>
        <v>35196086924.336403</v>
      </c>
      <c r="K118" s="55">
        <f t="shared" si="3"/>
        <v>35417414692.059959</v>
      </c>
      <c r="L118" s="55">
        <f t="shared" si="3"/>
        <v>35644778226.061516</v>
      </c>
      <c r="M118" s="55">
        <f t="shared" si="3"/>
        <v>35881153091.251274</v>
      </c>
      <c r="N118" s="55">
        <f t="shared" si="3"/>
        <v>36133661975.011314</v>
      </c>
      <c r="O118" s="55">
        <f t="shared" si="3"/>
        <v>36401868646.518082</v>
      </c>
      <c r="P118" s="55">
        <f t="shared" si="3"/>
        <v>36680439862.905373</v>
      </c>
      <c r="Q118" s="55">
        <f t="shared" si="3"/>
        <v>36963420969.379128</v>
      </c>
      <c r="R118" s="55">
        <f t="shared" si="3"/>
        <v>37258013688.635109</v>
      </c>
      <c r="S118" s="55">
        <f t="shared" si="3"/>
        <v>37568398502.927299</v>
      </c>
      <c r="T118" s="55">
        <f t="shared" si="3"/>
        <v>37890896719.509941</v>
      </c>
      <c r="U118" s="55">
        <f t="shared" si="3"/>
        <v>38223611332.688789</v>
      </c>
      <c r="V118" s="55">
        <f t="shared" si="3"/>
        <v>38567823024.074814</v>
      </c>
      <c r="W118" s="55">
        <f t="shared" si="3"/>
        <v>38922257111.497223</v>
      </c>
      <c r="X118" s="55">
        <f t="shared" si="3"/>
        <v>39287722568.661598</v>
      </c>
      <c r="Y118" s="55">
        <f t="shared" si="3"/>
        <v>39664349887.739655</v>
      </c>
      <c r="Z118" s="55">
        <f t="shared" si="3"/>
        <v>40050643890.139275</v>
      </c>
      <c r="AA118" s="55">
        <f t="shared" si="3"/>
        <v>40448251845.743706</v>
      </c>
      <c r="AB118" s="55">
        <f t="shared" si="3"/>
        <v>40851138342.694946</v>
      </c>
      <c r="AC118" s="55">
        <f t="shared" si="3"/>
        <v>41259682856.132446</v>
      </c>
      <c r="AD118" s="55">
        <f t="shared" si="3"/>
        <v>41673563452.495255</v>
      </c>
      <c r="AE118" s="55">
        <f t="shared" si="3"/>
        <v>42094092891.313614</v>
      </c>
      <c r="AF118" s="55">
        <f t="shared" si="3"/>
        <v>42524000296.305527</v>
      </c>
    </row>
    <row r="119" spans="2:32" x14ac:dyDescent="0.25">
      <c r="B119" s="1" t="s">
        <v>168</v>
      </c>
      <c r="C119" s="55">
        <f t="shared" si="0"/>
        <v>19709752511.671555</v>
      </c>
      <c r="D119" s="55">
        <f t="shared" si="2"/>
        <v>19926237147.43087</v>
      </c>
      <c r="E119" s="55">
        <f t="shared" si="3"/>
        <v>20058014480.934708</v>
      </c>
      <c r="F119" s="55">
        <f t="shared" si="3"/>
        <v>20215113218.373936</v>
      </c>
      <c r="G119" s="55">
        <f t="shared" si="3"/>
        <v>20376364013.613922</v>
      </c>
      <c r="H119" s="55">
        <f t="shared" si="3"/>
        <v>20540994658.588688</v>
      </c>
      <c r="I119" s="55">
        <f t="shared" si="3"/>
        <v>20706175794.670628</v>
      </c>
      <c r="J119" s="55">
        <f t="shared" si="3"/>
        <v>20874128210.164478</v>
      </c>
      <c r="K119" s="55">
        <f t="shared" si="3"/>
        <v>21045316124.081718</v>
      </c>
      <c r="L119" s="55">
        <f t="shared" si="3"/>
        <v>21221687459.004791</v>
      </c>
      <c r="M119" s="55">
        <f t="shared" si="3"/>
        <v>21404322637.324596</v>
      </c>
      <c r="N119" s="55">
        <f t="shared" si="3"/>
        <v>21592938466.932671</v>
      </c>
      <c r="O119" s="55">
        <f t="shared" si="3"/>
        <v>21789092340.37809</v>
      </c>
      <c r="P119" s="55">
        <f t="shared" si="3"/>
        <v>21992289797.430347</v>
      </c>
      <c r="Q119" s="55">
        <f t="shared" si="3"/>
        <v>22201938030.611874</v>
      </c>
      <c r="R119" s="55">
        <f t="shared" si="3"/>
        <v>22423311017.306126</v>
      </c>
      <c r="S119" s="55">
        <f t="shared" si="3"/>
        <v>22656955146.689144</v>
      </c>
      <c r="T119" s="55">
        <f t="shared" si="3"/>
        <v>22899141914.269611</v>
      </c>
      <c r="U119" s="55">
        <f t="shared" si="3"/>
        <v>23147694210.49197</v>
      </c>
      <c r="V119" s="55">
        <f t="shared" si="3"/>
        <v>23403157661.555336</v>
      </c>
      <c r="W119" s="55">
        <f t="shared" si="3"/>
        <v>23665432248.694241</v>
      </c>
      <c r="X119" s="55">
        <f t="shared" si="3"/>
        <v>23935547457.483665</v>
      </c>
      <c r="Y119" s="55">
        <f t="shared" si="3"/>
        <v>24213266481.110928</v>
      </c>
      <c r="Z119" s="55">
        <f t="shared" si="3"/>
        <v>24497272020.878559</v>
      </c>
      <c r="AA119" s="55">
        <f t="shared" si="3"/>
        <v>24788348263.476131</v>
      </c>
      <c r="AB119" s="55">
        <f t="shared" si="3"/>
        <v>25081725058.176865</v>
      </c>
      <c r="AC119" s="55">
        <f t="shared" si="3"/>
        <v>25378605718.604401</v>
      </c>
      <c r="AD119" s="55">
        <f t="shared" si="3"/>
        <v>25679397685.490799</v>
      </c>
      <c r="AE119" s="55">
        <f t="shared" si="3"/>
        <v>25985630294.065563</v>
      </c>
      <c r="AF119" s="55">
        <f t="shared" si="3"/>
        <v>26299480129.024807</v>
      </c>
    </row>
    <row r="120" spans="2:32" x14ac:dyDescent="0.25">
      <c r="B120" s="1" t="s">
        <v>175</v>
      </c>
      <c r="C120" s="55">
        <f t="shared" si="0"/>
        <v>75187011000.000015</v>
      </c>
      <c r="D120" s="55">
        <f t="shared" si="2"/>
        <v>78533653024.438004</v>
      </c>
      <c r="E120" s="55">
        <f t="shared" si="3"/>
        <v>78936277160.686737</v>
      </c>
      <c r="F120" s="55">
        <f t="shared" si="3"/>
        <v>79894060751.070038</v>
      </c>
      <c r="G120" s="55">
        <f t="shared" si="3"/>
        <v>81473589262.325775</v>
      </c>
      <c r="H120" s="55">
        <f t="shared" si="3"/>
        <v>83202458319.479599</v>
      </c>
      <c r="I120" s="55">
        <f t="shared" si="3"/>
        <v>84876937904.080811</v>
      </c>
      <c r="J120" s="55">
        <f t="shared" si="3"/>
        <v>86453213013.377655</v>
      </c>
      <c r="K120" s="55">
        <f t="shared" si="3"/>
        <v>87948890529.877304</v>
      </c>
      <c r="L120" s="55">
        <f t="shared" si="3"/>
        <v>89408068629.06282</v>
      </c>
      <c r="M120" s="55">
        <f t="shared" si="3"/>
        <v>90873320661.371002</v>
      </c>
      <c r="N120" s="55">
        <f t="shared" si="3"/>
        <v>92355922557.084839</v>
      </c>
      <c r="O120" s="55">
        <f t="shared" si="3"/>
        <v>93861092167.399506</v>
      </c>
      <c r="P120" s="55">
        <f t="shared" si="3"/>
        <v>95392877825.953445</v>
      </c>
      <c r="Q120" s="55">
        <f t="shared" si="3"/>
        <v>96952698676.362045</v>
      </c>
      <c r="R120" s="55">
        <f t="shared" si="3"/>
        <v>98533665130.664764</v>
      </c>
      <c r="S120" s="55">
        <f t="shared" si="3"/>
        <v>100130164161.72522</v>
      </c>
      <c r="T120" s="55">
        <f t="shared" si="3"/>
        <v>101738345955.44553</v>
      </c>
      <c r="U120" s="55">
        <f t="shared" si="3"/>
        <v>103354252559.86047</v>
      </c>
      <c r="V120" s="55">
        <f t="shared" si="3"/>
        <v>104972388121.05032</v>
      </c>
      <c r="W120" s="55">
        <f t="shared" si="3"/>
        <v>106591782758.04018</v>
      </c>
      <c r="X120" s="55">
        <f t="shared" si="3"/>
        <v>108211780921.12727</v>
      </c>
      <c r="Y120" s="55">
        <f t="shared" si="3"/>
        <v>109831234607.7175</v>
      </c>
      <c r="Z120" s="55">
        <f t="shared" si="3"/>
        <v>111449847085.58502</v>
      </c>
      <c r="AA120" s="55">
        <f t="shared" si="3"/>
        <v>113062765208.14748</v>
      </c>
      <c r="AB120" s="55">
        <f t="shared" si="3"/>
        <v>114676730446.84204</v>
      </c>
      <c r="AC120" s="55">
        <f t="shared" si="3"/>
        <v>116294993412.65446</v>
      </c>
      <c r="AD120" s="55">
        <f t="shared" si="3"/>
        <v>117921936621.32533</v>
      </c>
      <c r="AE120" s="55">
        <f t="shared" si="3"/>
        <v>119558650263.5387</v>
      </c>
      <c r="AF120" s="55">
        <f t="shared" si="3"/>
        <v>121204144260.00316</v>
      </c>
    </row>
    <row r="121" spans="2:32" x14ac:dyDescent="0.25">
      <c r="B121" s="1" t="s">
        <v>213</v>
      </c>
      <c r="C121" s="55">
        <f t="shared" si="0"/>
        <v>78857360799.999969</v>
      </c>
      <c r="D121" s="55">
        <f t="shared" si="2"/>
        <v>82367373421.588943</v>
      </c>
      <c r="E121" s="55">
        <f t="shared" si="3"/>
        <v>82789652168.365494</v>
      </c>
      <c r="F121" s="55">
        <f t="shared" si="3"/>
        <v>83794191185.818588</v>
      </c>
      <c r="G121" s="55">
        <f t="shared" si="3"/>
        <v>85450826395.136597</v>
      </c>
      <c r="H121" s="55">
        <f t="shared" si="3"/>
        <v>87264092399.499161</v>
      </c>
      <c r="I121" s="55">
        <f t="shared" si="3"/>
        <v>89020313839.8638</v>
      </c>
      <c r="J121" s="55">
        <f t="shared" si="3"/>
        <v>90673536828.258453</v>
      </c>
      <c r="K121" s="55">
        <f t="shared" si="3"/>
        <v>92242227749.607361</v>
      </c>
      <c r="L121" s="55">
        <f t="shared" si="3"/>
        <v>93772637488.051819</v>
      </c>
      <c r="M121" s="55">
        <f t="shared" si="3"/>
        <v>95309417666.408142</v>
      </c>
      <c r="N121" s="55">
        <f t="shared" si="3"/>
        <v>96864394663.872101</v>
      </c>
      <c r="O121" s="55">
        <f t="shared" si="3"/>
        <v>98443041047.697357</v>
      </c>
      <c r="P121" s="55">
        <f t="shared" si="3"/>
        <v>100049602776.09023</v>
      </c>
      <c r="Q121" s="55">
        <f t="shared" si="3"/>
        <v>101685568269.97099</v>
      </c>
      <c r="R121" s="55">
        <f t="shared" si="3"/>
        <v>103343711617.3591</v>
      </c>
      <c r="S121" s="55">
        <f t="shared" si="3"/>
        <v>105018145784.04228</v>
      </c>
      <c r="T121" s="55">
        <f t="shared" si="3"/>
        <v>106704833022.33923</v>
      </c>
      <c r="U121" s="55">
        <f t="shared" si="3"/>
        <v>108399622167.81348</v>
      </c>
      <c r="V121" s="55">
        <f t="shared" si="3"/>
        <v>110096749079.42935</v>
      </c>
      <c r="W121" s="55">
        <f t="shared" si="3"/>
        <v>111795196530.23563</v>
      </c>
      <c r="X121" s="55">
        <f t="shared" si="3"/>
        <v>113494276969.03503</v>
      </c>
      <c r="Y121" s="55">
        <f t="shared" si="3"/>
        <v>115192786352.02321</v>
      </c>
      <c r="Z121" s="55">
        <f t="shared" ref="E121:AF130" si="4">Y121*(1+Z76)</f>
        <v>116890413461.61241</v>
      </c>
      <c r="AA121" s="55">
        <f t="shared" si="4"/>
        <v>118582068238.68242</v>
      </c>
      <c r="AB121" s="55">
        <f t="shared" si="4"/>
        <v>120274821248.19353</v>
      </c>
      <c r="AC121" s="55">
        <f t="shared" si="4"/>
        <v>121972081783.85106</v>
      </c>
      <c r="AD121" s="55">
        <f t="shared" si="4"/>
        <v>123678446299.48885</v>
      </c>
      <c r="AE121" s="55">
        <f t="shared" si="4"/>
        <v>125395058204.83911</v>
      </c>
      <c r="AF121" s="55">
        <f t="shared" si="4"/>
        <v>127120879088.62756</v>
      </c>
    </row>
    <row r="122" spans="2:32" x14ac:dyDescent="0.25">
      <c r="B122" s="1" t="s">
        <v>228</v>
      </c>
      <c r="C122" s="55">
        <f t="shared" si="0"/>
        <v>197125030600</v>
      </c>
      <c r="D122" s="55">
        <f t="shared" si="2"/>
        <v>205899244426.30286</v>
      </c>
      <c r="E122" s="55">
        <f t="shared" si="4"/>
        <v>206954842914.96109</v>
      </c>
      <c r="F122" s="55">
        <f t="shared" si="4"/>
        <v>209465956431.13062</v>
      </c>
      <c r="G122" s="55">
        <f t="shared" si="4"/>
        <v>213607158508.10718</v>
      </c>
      <c r="H122" s="55">
        <f t="shared" si="4"/>
        <v>218139901082.41751</v>
      </c>
      <c r="I122" s="55">
        <f t="shared" si="4"/>
        <v>222530045536.40555</v>
      </c>
      <c r="J122" s="55">
        <f t="shared" si="4"/>
        <v>226662717856.01883</v>
      </c>
      <c r="K122" s="55">
        <f t="shared" si="4"/>
        <v>230584079701.45413</v>
      </c>
      <c r="L122" s="55">
        <f t="shared" si="4"/>
        <v>234409747507.99579</v>
      </c>
      <c r="M122" s="55">
        <f t="shared" si="4"/>
        <v>238251339930.19571</v>
      </c>
      <c r="N122" s="55">
        <f t="shared" si="4"/>
        <v>242138420160.85162</v>
      </c>
      <c r="O122" s="55">
        <f t="shared" si="4"/>
        <v>246084668343.15363</v>
      </c>
      <c r="P122" s="55">
        <f t="shared" si="4"/>
        <v>250100698383.43658</v>
      </c>
      <c r="Q122" s="55">
        <f t="shared" si="4"/>
        <v>254190230987.2438</v>
      </c>
      <c r="R122" s="55">
        <f t="shared" si="4"/>
        <v>258335203058.04468</v>
      </c>
      <c r="S122" s="55">
        <f t="shared" si="4"/>
        <v>262520898381.81091</v>
      </c>
      <c r="T122" s="55">
        <f t="shared" si="4"/>
        <v>266737223530.0134</v>
      </c>
      <c r="U122" s="55">
        <f t="shared" si="4"/>
        <v>270973801558.65771</v>
      </c>
      <c r="V122" s="55">
        <f t="shared" si="4"/>
        <v>275216223458.02673</v>
      </c>
      <c r="W122" s="55">
        <f t="shared" si="4"/>
        <v>279461946397.72571</v>
      </c>
      <c r="X122" s="55">
        <f t="shared" si="4"/>
        <v>283709251659.94031</v>
      </c>
      <c r="Y122" s="55">
        <f t="shared" si="4"/>
        <v>287955129415.66571</v>
      </c>
      <c r="Z122" s="55">
        <f t="shared" si="4"/>
        <v>292198801693.43689</v>
      </c>
      <c r="AA122" s="55">
        <f t="shared" si="4"/>
        <v>296427544531.28448</v>
      </c>
      <c r="AB122" s="55">
        <f t="shared" si="4"/>
        <v>300659032694.37958</v>
      </c>
      <c r="AC122" s="55">
        <f t="shared" si="4"/>
        <v>304901788622.72229</v>
      </c>
      <c r="AD122" s="55">
        <f t="shared" si="4"/>
        <v>309167302380.0614</v>
      </c>
      <c r="AE122" s="55">
        <f t="shared" si="4"/>
        <v>313458432224.34723</v>
      </c>
      <c r="AF122" s="55">
        <f t="shared" si="4"/>
        <v>317772582369.31274</v>
      </c>
    </row>
    <row r="123" spans="2:32" x14ac:dyDescent="0.25">
      <c r="B123" s="1" t="s">
        <v>196</v>
      </c>
      <c r="C123" s="55">
        <f t="shared" si="0"/>
        <v>115193248000.00002</v>
      </c>
      <c r="D123" s="55">
        <f t="shared" si="2"/>
        <v>117077315931.32433</v>
      </c>
      <c r="E123" s="55">
        <f t="shared" si="4"/>
        <v>118245856727.40329</v>
      </c>
      <c r="F123" s="55">
        <f t="shared" si="4"/>
        <v>119649975059.7518</v>
      </c>
      <c r="G123" s="55">
        <f t="shared" si="4"/>
        <v>121070502876.97885</v>
      </c>
      <c r="H123" s="55">
        <f t="shared" si="4"/>
        <v>122445603175.72758</v>
      </c>
      <c r="I123" s="55">
        <f t="shared" si="4"/>
        <v>123777673043.94864</v>
      </c>
      <c r="J123" s="55">
        <f t="shared" si="4"/>
        <v>125079685598.7123</v>
      </c>
      <c r="K123" s="55">
        <f t="shared" si="4"/>
        <v>126359213914.79305</v>
      </c>
      <c r="L123" s="55">
        <f t="shared" si="4"/>
        <v>127632083769.00041</v>
      </c>
      <c r="M123" s="55">
        <f t="shared" si="4"/>
        <v>128895516002.31381</v>
      </c>
      <c r="N123" s="55">
        <f t="shared" si="4"/>
        <v>130150661309.14894</v>
      </c>
      <c r="O123" s="55">
        <f t="shared" si="4"/>
        <v>131411215160.09496</v>
      </c>
      <c r="P123" s="55">
        <f t="shared" si="4"/>
        <v>132683370208.4673</v>
      </c>
      <c r="Q123" s="55">
        <f t="shared" si="4"/>
        <v>133970147405.11841</v>
      </c>
      <c r="R123" s="55">
        <f t="shared" si="4"/>
        <v>135286580256.21555</v>
      </c>
      <c r="S123" s="55">
        <f t="shared" si="4"/>
        <v>136639122562.29385</v>
      </c>
      <c r="T123" s="55">
        <f t="shared" si="4"/>
        <v>138020300239.565</v>
      </c>
      <c r="U123" s="55">
        <f t="shared" si="4"/>
        <v>139427239051.75372</v>
      </c>
      <c r="V123" s="55">
        <f t="shared" si="4"/>
        <v>140870879394.38678</v>
      </c>
      <c r="W123" s="55">
        <f t="shared" si="4"/>
        <v>142352380228.77606</v>
      </c>
      <c r="X123" s="55">
        <f t="shared" si="4"/>
        <v>143865911997.88599</v>
      </c>
      <c r="Y123" s="55">
        <f t="shared" si="4"/>
        <v>145405866378.40793</v>
      </c>
      <c r="Z123" s="55">
        <f t="shared" si="4"/>
        <v>146964205751.09589</v>
      </c>
      <c r="AA123" s="55">
        <f t="shared" si="4"/>
        <v>148543527073.76221</v>
      </c>
      <c r="AB123" s="55">
        <f t="shared" si="4"/>
        <v>150114576274.88022</v>
      </c>
      <c r="AC123" s="55">
        <f t="shared" si="4"/>
        <v>151683303786.8002</v>
      </c>
      <c r="AD123" s="55">
        <f t="shared" si="4"/>
        <v>153252600024.4173</v>
      </c>
      <c r="AE123" s="55">
        <f t="shared" si="4"/>
        <v>154828623864.77817</v>
      </c>
      <c r="AF123" s="55">
        <f t="shared" si="4"/>
        <v>156425467709.5903</v>
      </c>
    </row>
    <row r="124" spans="2:32" x14ac:dyDescent="0.25">
      <c r="B124" s="1" t="s">
        <v>241</v>
      </c>
      <c r="C124" s="55">
        <f t="shared" si="0"/>
        <v>106210730199.99998</v>
      </c>
      <c r="D124" s="55">
        <f t="shared" si="2"/>
        <v>108376760590.70422</v>
      </c>
      <c r="E124" s="55">
        <f t="shared" si="4"/>
        <v>109750762325.26869</v>
      </c>
      <c r="F124" s="55">
        <f t="shared" si="4"/>
        <v>111454430225.56789</v>
      </c>
      <c r="G124" s="55">
        <f t="shared" si="4"/>
        <v>113255860107.53381</v>
      </c>
      <c r="H124" s="55">
        <f t="shared" si="4"/>
        <v>115086883759.57108</v>
      </c>
      <c r="I124" s="55">
        <f t="shared" si="4"/>
        <v>116925900622.79413</v>
      </c>
      <c r="J124" s="55">
        <f t="shared" si="4"/>
        <v>118773852691.32768</v>
      </c>
      <c r="K124" s="55">
        <f t="shared" si="4"/>
        <v>120628920799.01057</v>
      </c>
      <c r="L124" s="55">
        <f t="shared" si="4"/>
        <v>122495651103.12811</v>
      </c>
      <c r="M124" s="55">
        <f t="shared" si="4"/>
        <v>124364515521.77872</v>
      </c>
      <c r="N124" s="55">
        <f t="shared" si="4"/>
        <v>126237968980.94415</v>
      </c>
      <c r="O124" s="55">
        <f t="shared" si="4"/>
        <v>128136020315.60245</v>
      </c>
      <c r="P124" s="55">
        <f t="shared" si="4"/>
        <v>130079404935.41986</v>
      </c>
      <c r="Q124" s="55">
        <f t="shared" si="4"/>
        <v>132083305291.38731</v>
      </c>
      <c r="R124" s="55">
        <f t="shared" si="4"/>
        <v>134168251858.94681</v>
      </c>
      <c r="S124" s="55">
        <f t="shared" si="4"/>
        <v>136336573209.61035</v>
      </c>
      <c r="T124" s="55">
        <f t="shared" si="4"/>
        <v>138571698920.74963</v>
      </c>
      <c r="U124" s="55">
        <f t="shared" si="4"/>
        <v>140862432799.99243</v>
      </c>
      <c r="V124" s="55">
        <f t="shared" si="4"/>
        <v>143217229533.29315</v>
      </c>
      <c r="W124" s="55">
        <f t="shared" si="4"/>
        <v>145610446166.38068</v>
      </c>
      <c r="X124" s="55">
        <f t="shared" si="4"/>
        <v>148035359631.20609</v>
      </c>
      <c r="Y124" s="55">
        <f t="shared" si="4"/>
        <v>150510076225.96021</v>
      </c>
      <c r="Z124" s="55">
        <f t="shared" si="4"/>
        <v>153051661516.09131</v>
      </c>
      <c r="AA124" s="55">
        <f t="shared" si="4"/>
        <v>155682766365.31009</v>
      </c>
      <c r="AB124" s="55">
        <f t="shared" si="4"/>
        <v>158421034202.922</v>
      </c>
      <c r="AC124" s="55">
        <f t="shared" si="4"/>
        <v>161232840487.65155</v>
      </c>
      <c r="AD124" s="55">
        <f t="shared" si="4"/>
        <v>164083550738.46442</v>
      </c>
      <c r="AE124" s="55">
        <f t="shared" si="4"/>
        <v>166962830283.30841</v>
      </c>
      <c r="AF124" s="55">
        <f t="shared" si="4"/>
        <v>169855004993.55609</v>
      </c>
    </row>
    <row r="125" spans="2:32" x14ac:dyDescent="0.25">
      <c r="B125" s="1" t="s">
        <v>248</v>
      </c>
      <c r="C125" s="55">
        <f t="shared" si="0"/>
        <v>249868588799.99994</v>
      </c>
      <c r="D125" s="55">
        <f t="shared" si="2"/>
        <v>254964335303.23959</v>
      </c>
      <c r="E125" s="55">
        <f t="shared" si="4"/>
        <v>258196775884.129</v>
      </c>
      <c r="F125" s="55">
        <f t="shared" si="4"/>
        <v>262204780473.02524</v>
      </c>
      <c r="G125" s="55">
        <f t="shared" si="4"/>
        <v>266442777345.67059</v>
      </c>
      <c r="H125" s="55">
        <f t="shared" si="4"/>
        <v>270750395748.56125</v>
      </c>
      <c r="I125" s="55">
        <f t="shared" si="4"/>
        <v>275076818771.24133</v>
      </c>
      <c r="J125" s="55">
        <f t="shared" si="4"/>
        <v>279424262524.47638</v>
      </c>
      <c r="K125" s="55">
        <f t="shared" si="4"/>
        <v>283788447285.48663</v>
      </c>
      <c r="L125" s="55">
        <f t="shared" si="4"/>
        <v>288180068225.11975</v>
      </c>
      <c r="M125" s="55">
        <f t="shared" si="4"/>
        <v>292576709826.84332</v>
      </c>
      <c r="N125" s="55">
        <f t="shared" si="4"/>
        <v>296984147485.37988</v>
      </c>
      <c r="O125" s="55">
        <f t="shared" si="4"/>
        <v>301449453463.10889</v>
      </c>
      <c r="P125" s="55">
        <f t="shared" si="4"/>
        <v>306021409343.03748</v>
      </c>
      <c r="Q125" s="55">
        <f t="shared" si="4"/>
        <v>310735732962.6806</v>
      </c>
      <c r="R125" s="55">
        <f t="shared" si="4"/>
        <v>315640723782.14392</v>
      </c>
      <c r="S125" s="55">
        <f t="shared" si="4"/>
        <v>320741859937.92578</v>
      </c>
      <c r="T125" s="55">
        <f t="shared" si="4"/>
        <v>326000158286.7019</v>
      </c>
      <c r="U125" s="55">
        <f t="shared" si="4"/>
        <v>331389278958.83105</v>
      </c>
      <c r="V125" s="55">
        <f t="shared" si="4"/>
        <v>336929112227.58588</v>
      </c>
      <c r="W125" s="55">
        <f t="shared" si="4"/>
        <v>342559331148.74591</v>
      </c>
      <c r="X125" s="55">
        <f t="shared" si="4"/>
        <v>348264119208.07935</v>
      </c>
      <c r="Y125" s="55">
        <f t="shared" si="4"/>
        <v>354086072809.62939</v>
      </c>
      <c r="Z125" s="55">
        <f t="shared" si="4"/>
        <v>360065339956.78156</v>
      </c>
      <c r="AA125" s="55">
        <f t="shared" si="4"/>
        <v>366255208479.68091</v>
      </c>
      <c r="AB125" s="55">
        <f t="shared" si="4"/>
        <v>372697185849.12488</v>
      </c>
      <c r="AC125" s="55">
        <f t="shared" si="4"/>
        <v>379312167847.849</v>
      </c>
      <c r="AD125" s="55">
        <f t="shared" si="4"/>
        <v>386018674300.69989</v>
      </c>
      <c r="AE125" s="55">
        <f t="shared" si="4"/>
        <v>392792392128.23138</v>
      </c>
      <c r="AF125" s="55">
        <f t="shared" si="4"/>
        <v>399596446784.96735</v>
      </c>
    </row>
    <row r="126" spans="2:32" x14ac:dyDescent="0.25">
      <c r="B126" s="1" t="s">
        <v>257</v>
      </c>
      <c r="C126" s="55">
        <f t="shared" si="0"/>
        <v>252920069200</v>
      </c>
      <c r="D126" s="55">
        <f t="shared" si="2"/>
        <v>264177770778.38144</v>
      </c>
      <c r="E126" s="55">
        <f t="shared" si="4"/>
        <v>265532149986.26907</v>
      </c>
      <c r="F126" s="55">
        <f t="shared" si="4"/>
        <v>268754018880.0647</v>
      </c>
      <c r="G126" s="55">
        <f t="shared" si="4"/>
        <v>274067362967.78448</v>
      </c>
      <c r="H126" s="55">
        <f t="shared" si="4"/>
        <v>279883070704.49823</v>
      </c>
      <c r="I126" s="55">
        <f t="shared" si="4"/>
        <v>285515818791.94812</v>
      </c>
      <c r="J126" s="55">
        <f t="shared" si="4"/>
        <v>290818218826.46466</v>
      </c>
      <c r="K126" s="55">
        <f t="shared" si="4"/>
        <v>295849498244.84686</v>
      </c>
      <c r="L126" s="55">
        <f t="shared" si="4"/>
        <v>300757998009.80127</v>
      </c>
      <c r="M126" s="55">
        <f t="shared" si="4"/>
        <v>305686929755.82886</v>
      </c>
      <c r="N126" s="55">
        <f t="shared" si="4"/>
        <v>310674224357.28595</v>
      </c>
      <c r="O126" s="55">
        <f t="shared" si="4"/>
        <v>315737434038.52362</v>
      </c>
      <c r="P126" s="55">
        <f t="shared" si="4"/>
        <v>320890176907.38202</v>
      </c>
      <c r="Q126" s="55">
        <f t="shared" si="4"/>
        <v>326137226792.4339</v>
      </c>
      <c r="R126" s="55">
        <f t="shared" si="4"/>
        <v>331455407947.755</v>
      </c>
      <c r="S126" s="55">
        <f t="shared" si="4"/>
        <v>336825838824.61938</v>
      </c>
      <c r="T126" s="55">
        <f t="shared" si="4"/>
        <v>342235569111.06366</v>
      </c>
      <c r="U126" s="55">
        <f t="shared" si="4"/>
        <v>347671284732.33453</v>
      </c>
      <c r="V126" s="55">
        <f t="shared" si="4"/>
        <v>353114498296.32526</v>
      </c>
      <c r="W126" s="55">
        <f t="shared" si="4"/>
        <v>358561947239.99426</v>
      </c>
      <c r="X126" s="55">
        <f t="shared" si="4"/>
        <v>364011426372.92401</v>
      </c>
      <c r="Y126" s="55">
        <f t="shared" si="4"/>
        <v>369459073952.35223</v>
      </c>
      <c r="Z126" s="55">
        <f t="shared" si="4"/>
        <v>374903891806.73187</v>
      </c>
      <c r="AA126" s="55">
        <f t="shared" si="4"/>
        <v>380329554534.19989</v>
      </c>
      <c r="AB126" s="55">
        <f t="shared" si="4"/>
        <v>385758739634.49628</v>
      </c>
      <c r="AC126" s="55">
        <f t="shared" si="4"/>
        <v>391202381772.32611</v>
      </c>
      <c r="AD126" s="55">
        <f t="shared" si="4"/>
        <v>396675223203.9599</v>
      </c>
      <c r="AE126" s="55">
        <f t="shared" si="4"/>
        <v>402180931199.84216</v>
      </c>
      <c r="AF126" s="55">
        <f t="shared" si="4"/>
        <v>407716175252.22211</v>
      </c>
    </row>
    <row r="127" spans="2:32" x14ac:dyDescent="0.25">
      <c r="B127" s="1" t="s">
        <v>57</v>
      </c>
      <c r="C127" s="55">
        <f t="shared" si="0"/>
        <v>178253977137.72968</v>
      </c>
      <c r="D127" s="55">
        <f t="shared" si="2"/>
        <v>186188223265.85855</v>
      </c>
      <c r="E127" s="55">
        <f t="shared" si="4"/>
        <v>187142767842.42084</v>
      </c>
      <c r="F127" s="55">
        <f t="shared" si="4"/>
        <v>189413488967.68378</v>
      </c>
      <c r="G127" s="55">
        <f t="shared" si="4"/>
        <v>193158248007.69632</v>
      </c>
      <c r="H127" s="55">
        <f t="shared" si="4"/>
        <v>197257064828.43713</v>
      </c>
      <c r="I127" s="55">
        <f t="shared" si="4"/>
        <v>201226934645.32742</v>
      </c>
      <c r="J127" s="55">
        <f t="shared" si="4"/>
        <v>204963980493.51752</v>
      </c>
      <c r="K127" s="55">
        <f t="shared" si="4"/>
        <v>208509944913.24347</v>
      </c>
      <c r="L127" s="55">
        <f t="shared" si="4"/>
        <v>211969376217.56931</v>
      </c>
      <c r="M127" s="55">
        <f t="shared" si="4"/>
        <v>215443207651.93866</v>
      </c>
      <c r="N127" s="55">
        <f t="shared" si="4"/>
        <v>218958172283.56802</v>
      </c>
      <c r="O127" s="55">
        <f t="shared" si="4"/>
        <v>222526640636.50516</v>
      </c>
      <c r="P127" s="55">
        <f t="shared" si="4"/>
        <v>226158210533.06317</v>
      </c>
      <c r="Q127" s="55">
        <f t="shared" si="4"/>
        <v>229856246490.46661</v>
      </c>
      <c r="R127" s="55">
        <f t="shared" si="4"/>
        <v>233604414617.54901</v>
      </c>
      <c r="S127" s="55">
        <f t="shared" si="4"/>
        <v>237389407503.92743</v>
      </c>
      <c r="T127" s="55">
        <f t="shared" si="4"/>
        <v>241202097979.03</v>
      </c>
      <c r="U127" s="55">
        <f t="shared" si="4"/>
        <v>245033102498.14951</v>
      </c>
      <c r="V127" s="55">
        <f t="shared" si="4"/>
        <v>248869391446.11798</v>
      </c>
      <c r="W127" s="55">
        <f t="shared" si="4"/>
        <v>252708665421.23251</v>
      </c>
      <c r="X127" s="55">
        <f t="shared" si="4"/>
        <v>256549370240.92657</v>
      </c>
      <c r="Y127" s="55">
        <f t="shared" si="4"/>
        <v>260388784211.3139</v>
      </c>
      <c r="Z127" s="55">
        <f t="shared" si="4"/>
        <v>264226203837.22034</v>
      </c>
      <c r="AA127" s="55">
        <f t="shared" si="4"/>
        <v>268050123239.2601</v>
      </c>
      <c r="AB127" s="55">
        <f t="shared" si="4"/>
        <v>271876525152.74155</v>
      </c>
      <c r="AC127" s="55">
        <f t="shared" si="4"/>
        <v>275713116152.62531</v>
      </c>
      <c r="AD127" s="55">
        <f t="shared" si="4"/>
        <v>279570286342.87</v>
      </c>
      <c r="AE127" s="55">
        <f t="shared" si="4"/>
        <v>283450620356.41541</v>
      </c>
      <c r="AF127" s="55">
        <f t="shared" si="4"/>
        <v>287351770905.22559</v>
      </c>
    </row>
    <row r="128" spans="2:32" x14ac:dyDescent="0.25">
      <c r="B128" s="1" t="s">
        <v>60</v>
      </c>
      <c r="C128" s="55">
        <f t="shared" si="0"/>
        <v>50825260799.961174</v>
      </c>
      <c r="D128" s="55">
        <f t="shared" si="2"/>
        <v>53087539236.540741</v>
      </c>
      <c r="E128" s="55">
        <f t="shared" si="4"/>
        <v>53359706948.184456</v>
      </c>
      <c r="F128" s="55">
        <f t="shared" si="4"/>
        <v>54007153895.784943</v>
      </c>
      <c r="G128" s="55">
        <f t="shared" si="4"/>
        <v>55074890828.77124</v>
      </c>
      <c r="H128" s="55">
        <f t="shared" si="4"/>
        <v>56243579669.438492</v>
      </c>
      <c r="I128" s="55">
        <f t="shared" si="4"/>
        <v>57375502064.804985</v>
      </c>
      <c r="J128" s="55">
        <f t="shared" si="4"/>
        <v>58441039748.202187</v>
      </c>
      <c r="K128" s="55">
        <f t="shared" si="4"/>
        <v>59452094700.881882</v>
      </c>
      <c r="L128" s="55">
        <f t="shared" si="4"/>
        <v>60438476609.915283</v>
      </c>
      <c r="M128" s="55">
        <f t="shared" si="4"/>
        <v>61428964404.139961</v>
      </c>
      <c r="N128" s="55">
        <f t="shared" si="4"/>
        <v>62431180438.664497</v>
      </c>
      <c r="O128" s="55">
        <f t="shared" si="4"/>
        <v>63448651900.489456</v>
      </c>
      <c r="P128" s="55">
        <f t="shared" si="4"/>
        <v>64484115400.769363</v>
      </c>
      <c r="Q128" s="55">
        <f t="shared" si="4"/>
        <v>65538530258.719147</v>
      </c>
      <c r="R128" s="55">
        <f t="shared" si="4"/>
        <v>66607239219.046425</v>
      </c>
      <c r="S128" s="55">
        <f t="shared" si="4"/>
        <v>67686447961.904053</v>
      </c>
      <c r="T128" s="55">
        <f t="shared" si="4"/>
        <v>68773554072.28772</v>
      </c>
      <c r="U128" s="55">
        <f t="shared" si="4"/>
        <v>69865882035.661194</v>
      </c>
      <c r="V128" s="55">
        <f t="shared" si="4"/>
        <v>70959716739.466156</v>
      </c>
      <c r="W128" s="55">
        <f t="shared" si="4"/>
        <v>72054402559.109497</v>
      </c>
      <c r="X128" s="55">
        <f t="shared" si="4"/>
        <v>73149496353.094193</v>
      </c>
      <c r="Y128" s="55">
        <f t="shared" si="4"/>
        <v>74244222089.357422</v>
      </c>
      <c r="Z128" s="55">
        <f t="shared" si="4"/>
        <v>75338379181.487183</v>
      </c>
      <c r="AA128" s="55">
        <f t="shared" si="4"/>
        <v>76428686977.181046</v>
      </c>
      <c r="AB128" s="55">
        <f t="shared" si="4"/>
        <v>77519702607.244095</v>
      </c>
      <c r="AC128" s="55">
        <f t="shared" si="4"/>
        <v>78613623434.610611</v>
      </c>
      <c r="AD128" s="55">
        <f t="shared" si="4"/>
        <v>79713411972.386398</v>
      </c>
      <c r="AE128" s="55">
        <f t="shared" si="4"/>
        <v>80819805172.673996</v>
      </c>
      <c r="AF128" s="55">
        <f t="shared" si="4"/>
        <v>81932133757.129578</v>
      </c>
    </row>
    <row r="129" spans="2:32" x14ac:dyDescent="0.25">
      <c r="B129" s="1" t="s">
        <v>63</v>
      </c>
      <c r="C129" s="55">
        <f t="shared" si="0"/>
        <v>67086531240.891289</v>
      </c>
      <c r="D129" s="55">
        <f t="shared" si="2"/>
        <v>70072613567.325821</v>
      </c>
      <c r="E129" s="55">
        <f t="shared" si="4"/>
        <v>70431859883.086227</v>
      </c>
      <c r="F129" s="55">
        <f t="shared" si="4"/>
        <v>71286454019.808365</v>
      </c>
      <c r="G129" s="55">
        <f t="shared" si="4"/>
        <v>72695807675.538025</v>
      </c>
      <c r="H129" s="55">
        <f t="shared" si="4"/>
        <v>74238412262.042465</v>
      </c>
      <c r="I129" s="55">
        <f t="shared" si="4"/>
        <v>75732487175.654648</v>
      </c>
      <c r="J129" s="55">
        <f t="shared" si="4"/>
        <v>77138937943.648102</v>
      </c>
      <c r="K129" s="55">
        <f t="shared" si="4"/>
        <v>78473474522.538727</v>
      </c>
      <c r="L129" s="55">
        <f t="shared" si="4"/>
        <v>79775444049.39003</v>
      </c>
      <c r="M129" s="55">
        <f t="shared" si="4"/>
        <v>81082833117.446243</v>
      </c>
      <c r="N129" s="55">
        <f t="shared" si="4"/>
        <v>82405702813.577805</v>
      </c>
      <c r="O129" s="55">
        <f t="shared" si="4"/>
        <v>83748708829.406998</v>
      </c>
      <c r="P129" s="55">
        <f t="shared" si="4"/>
        <v>85115463340.195145</v>
      </c>
      <c r="Q129" s="55">
        <f t="shared" si="4"/>
        <v>86507232594.210709</v>
      </c>
      <c r="R129" s="55">
        <f t="shared" si="4"/>
        <v>87917869272.231873</v>
      </c>
      <c r="S129" s="55">
        <f t="shared" si="4"/>
        <v>89342365082.063828</v>
      </c>
      <c r="T129" s="55">
        <f t="shared" si="4"/>
        <v>90777284979.936203</v>
      </c>
      <c r="U129" s="55">
        <f t="shared" si="4"/>
        <v>92219097434.74234</v>
      </c>
      <c r="V129" s="55">
        <f t="shared" si="4"/>
        <v>93662898703.524796</v>
      </c>
      <c r="W129" s="55">
        <f t="shared" si="4"/>
        <v>95107823398.107361</v>
      </c>
      <c r="X129" s="55">
        <f t="shared" si="4"/>
        <v>96553286596.240463</v>
      </c>
      <c r="Y129" s="55">
        <f t="shared" si="4"/>
        <v>97998263978.552048</v>
      </c>
      <c r="Z129" s="55">
        <f t="shared" si="4"/>
        <v>99442490782.080078</v>
      </c>
      <c r="AA129" s="55">
        <f t="shared" si="4"/>
        <v>100881636727.35892</v>
      </c>
      <c r="AB129" s="55">
        <f t="shared" si="4"/>
        <v>102321716974.82872</v>
      </c>
      <c r="AC129" s="55">
        <f t="shared" si="4"/>
        <v>103765631921.94576</v>
      </c>
      <c r="AD129" s="55">
        <f t="shared" si="4"/>
        <v>105217291922.0441</v>
      </c>
      <c r="AE129" s="55">
        <f t="shared" si="4"/>
        <v>106677669711.11115</v>
      </c>
      <c r="AF129" s="55">
        <f t="shared" si="4"/>
        <v>108145881878.77548</v>
      </c>
    </row>
    <row r="130" spans="2:32" x14ac:dyDescent="0.25">
      <c r="B130" s="1" t="s">
        <v>66</v>
      </c>
      <c r="C130" s="55">
        <f t="shared" si="0"/>
        <v>187767590000</v>
      </c>
      <c r="D130" s="55">
        <f t="shared" si="2"/>
        <v>196125295661.70587</v>
      </c>
      <c r="E130" s="55">
        <f t="shared" si="4"/>
        <v>197130785343.15173</v>
      </c>
      <c r="F130" s="55">
        <f t="shared" si="4"/>
        <v>199522697378.43427</v>
      </c>
      <c r="G130" s="55">
        <f t="shared" si="4"/>
        <v>203467318370.14755</v>
      </c>
      <c r="H130" s="55">
        <f t="shared" si="4"/>
        <v>207784893599.82846</v>
      </c>
      <c r="I130" s="55">
        <f t="shared" si="4"/>
        <v>211966639780.75818</v>
      </c>
      <c r="J130" s="55">
        <f t="shared" si="4"/>
        <v>215903135919.02942</v>
      </c>
      <c r="K130" s="55">
        <f t="shared" si="4"/>
        <v>219638352400.64117</v>
      </c>
      <c r="L130" s="55">
        <f t="shared" si="4"/>
        <v>223282417398.31537</v>
      </c>
      <c r="M130" s="55">
        <f t="shared" si="4"/>
        <v>226941651076.97708</v>
      </c>
      <c r="N130" s="55">
        <f t="shared" si="4"/>
        <v>230644213277.34995</v>
      </c>
      <c r="O130" s="55">
        <f t="shared" si="4"/>
        <v>234403134752.09808</v>
      </c>
      <c r="P130" s="55">
        <f t="shared" si="4"/>
        <v>238228525569.978</v>
      </c>
      <c r="Q130" s="55">
        <f t="shared" si="4"/>
        <v>242123929816.23767</v>
      </c>
      <c r="R130" s="55">
        <f t="shared" si="4"/>
        <v>246072141841.78644</v>
      </c>
      <c r="S130" s="55">
        <f t="shared" si="4"/>
        <v>250059144004.96002</v>
      </c>
      <c r="T130" s="55">
        <f t="shared" si="4"/>
        <v>254075322007.94962</v>
      </c>
      <c r="U130" s="55">
        <f t="shared" si="4"/>
        <v>258110791495.83865</v>
      </c>
      <c r="V130" s="55">
        <f t="shared" si="4"/>
        <v>262151827448.41718</v>
      </c>
      <c r="W130" s="55">
        <f t="shared" si="4"/>
        <v>266196007742.35794</v>
      </c>
      <c r="X130" s="55">
        <f t="shared" si="4"/>
        <v>270241695246.64362</v>
      </c>
      <c r="Y130" s="55">
        <f t="shared" si="4"/>
        <v>274286023007.56049</v>
      </c>
      <c r="Z130" s="55">
        <f t="shared" si="4"/>
        <v>278328249983.61511</v>
      </c>
      <c r="AA130" s="55">
        <f t="shared" si="4"/>
        <v>282356256213.85181</v>
      </c>
      <c r="AB130" s="55">
        <f t="shared" si="4"/>
        <v>286386877449.92474</v>
      </c>
      <c r="AC130" s="55">
        <f t="shared" ref="E130:AF139" si="5">AB130*(1+AC85)</f>
        <v>290428231575.26495</v>
      </c>
      <c r="AD130" s="55">
        <f t="shared" si="5"/>
        <v>294491263225.22632</v>
      </c>
      <c r="AE130" s="55">
        <f t="shared" si="5"/>
        <v>298578694977.48102</v>
      </c>
      <c r="AF130" s="55">
        <f t="shared" si="5"/>
        <v>302688054266.62207</v>
      </c>
    </row>
    <row r="131" spans="2:32" x14ac:dyDescent="0.25">
      <c r="B131" s="1" t="s">
        <v>272</v>
      </c>
      <c r="C131" s="55">
        <f t="shared" si="0"/>
        <v>241587474600.00003</v>
      </c>
      <c r="D131" s="55">
        <f t="shared" si="2"/>
        <v>252340752118.56244</v>
      </c>
      <c r="E131" s="55">
        <f t="shared" si="5"/>
        <v>253634445630.18958</v>
      </c>
      <c r="F131" s="55">
        <f t="shared" si="5"/>
        <v>256711952180.01135</v>
      </c>
      <c r="G131" s="55">
        <f t="shared" si="5"/>
        <v>261787221152.90576</v>
      </c>
      <c r="H131" s="55">
        <f t="shared" si="5"/>
        <v>267342344356.72449</v>
      </c>
      <c r="I131" s="55">
        <f t="shared" si="5"/>
        <v>272722705787.94382</v>
      </c>
      <c r="J131" s="55">
        <f t="shared" si="5"/>
        <v>277787521078.04578</v>
      </c>
      <c r="K131" s="55">
        <f t="shared" si="5"/>
        <v>282593363858.88391</v>
      </c>
      <c r="L131" s="55">
        <f t="shared" si="5"/>
        <v>287281928376.68152</v>
      </c>
      <c r="M131" s="55">
        <f t="shared" si="5"/>
        <v>291990009379.36761</v>
      </c>
      <c r="N131" s="55">
        <f t="shared" si="5"/>
        <v>296753838171.85248</v>
      </c>
      <c r="O131" s="55">
        <f t="shared" si="5"/>
        <v>301590180515.61963</v>
      </c>
      <c r="P131" s="55">
        <f t="shared" si="5"/>
        <v>306512044331.67883</v>
      </c>
      <c r="Q131" s="55">
        <f t="shared" si="5"/>
        <v>311523989547.57037</v>
      </c>
      <c r="R131" s="55">
        <f t="shared" si="5"/>
        <v>316603878853.48132</v>
      </c>
      <c r="S131" s="55">
        <f t="shared" si="5"/>
        <v>321733676726.61719</v>
      </c>
      <c r="T131" s="55">
        <f t="shared" si="5"/>
        <v>326901013119.90173</v>
      </c>
      <c r="U131" s="55">
        <f t="shared" si="5"/>
        <v>332093170522.59552</v>
      </c>
      <c r="V131" s="55">
        <f t="shared" si="5"/>
        <v>337292489907.53967</v>
      </c>
      <c r="W131" s="55">
        <f t="shared" si="5"/>
        <v>342495854897.42017</v>
      </c>
      <c r="X131" s="55">
        <f t="shared" si="5"/>
        <v>347701159109.83057</v>
      </c>
      <c r="Y131" s="55">
        <f t="shared" si="5"/>
        <v>352904713835.19385</v>
      </c>
      <c r="Z131" s="55">
        <f t="shared" si="5"/>
        <v>358105565627.05542</v>
      </c>
      <c r="AA131" s="55">
        <f t="shared" si="5"/>
        <v>363288120576.1601</v>
      </c>
      <c r="AB131" s="55">
        <f t="shared" si="5"/>
        <v>368474040071.06335</v>
      </c>
      <c r="AC131" s="55">
        <f t="shared" si="5"/>
        <v>373673768826.73004</v>
      </c>
      <c r="AD131" s="55">
        <f t="shared" si="5"/>
        <v>378901388542.85913</v>
      </c>
      <c r="AE131" s="55">
        <f t="shared" si="5"/>
        <v>384160402170.43494</v>
      </c>
      <c r="AF131" s="55">
        <f t="shared" si="5"/>
        <v>389447628431.83411</v>
      </c>
    </row>
    <row r="132" spans="2:32" x14ac:dyDescent="0.25">
      <c r="B132" s="1" t="s">
        <v>285</v>
      </c>
      <c r="C132" s="55">
        <f t="shared" si="0"/>
        <v>124678100199.99994</v>
      </c>
      <c r="D132" s="55">
        <f t="shared" si="2"/>
        <v>130227635473.53821</v>
      </c>
      <c r="E132" s="55">
        <f t="shared" si="5"/>
        <v>130895282873.46155</v>
      </c>
      <c r="F132" s="55">
        <f t="shared" si="5"/>
        <v>132483517820.74153</v>
      </c>
      <c r="G132" s="55">
        <f t="shared" si="5"/>
        <v>135102754991.84146</v>
      </c>
      <c r="H132" s="55">
        <f t="shared" si="5"/>
        <v>137969634612.05276</v>
      </c>
      <c r="I132" s="55">
        <f t="shared" si="5"/>
        <v>140746323439.75153</v>
      </c>
      <c r="J132" s="55">
        <f t="shared" si="5"/>
        <v>143360165689.97314</v>
      </c>
      <c r="K132" s="55">
        <f t="shared" si="5"/>
        <v>145840357797.47733</v>
      </c>
      <c r="L132" s="55">
        <f t="shared" si="5"/>
        <v>148260025115.54501</v>
      </c>
      <c r="M132" s="55">
        <f t="shared" si="5"/>
        <v>150689764471.75339</v>
      </c>
      <c r="N132" s="55">
        <f t="shared" si="5"/>
        <v>153148274063.39706</v>
      </c>
      <c r="O132" s="55">
        <f t="shared" si="5"/>
        <v>155644206339.42288</v>
      </c>
      <c r="P132" s="55">
        <f t="shared" si="5"/>
        <v>158184274408.12308</v>
      </c>
      <c r="Q132" s="55">
        <f t="shared" si="5"/>
        <v>160770831550.03809</v>
      </c>
      <c r="R132" s="55">
        <f t="shared" si="5"/>
        <v>163392453175.64563</v>
      </c>
      <c r="S132" s="55">
        <f t="shared" si="5"/>
        <v>166039831539.49304</v>
      </c>
      <c r="T132" s="55">
        <f t="shared" si="5"/>
        <v>168706582726.3074</v>
      </c>
      <c r="U132" s="55">
        <f t="shared" si="5"/>
        <v>171386143502.29153</v>
      </c>
      <c r="V132" s="55">
        <f t="shared" si="5"/>
        <v>174069400423.29364</v>
      </c>
      <c r="W132" s="55">
        <f t="shared" si="5"/>
        <v>176754745194.00095</v>
      </c>
      <c r="X132" s="55">
        <f t="shared" si="5"/>
        <v>179441090755.75214</v>
      </c>
      <c r="Y132" s="55">
        <f t="shared" si="5"/>
        <v>182126533444.86176</v>
      </c>
      <c r="Z132" s="55">
        <f t="shared" si="5"/>
        <v>184810581208.11887</v>
      </c>
      <c r="AA132" s="55">
        <f t="shared" si="5"/>
        <v>187485186364.31049</v>
      </c>
      <c r="AB132" s="55">
        <f t="shared" si="5"/>
        <v>190161527890.23279</v>
      </c>
      <c r="AC132" s="55">
        <f t="shared" si="5"/>
        <v>192844996078.6611</v>
      </c>
      <c r="AD132" s="55">
        <f t="shared" si="5"/>
        <v>195542858191.97711</v>
      </c>
      <c r="AE132" s="55">
        <f t="shared" si="5"/>
        <v>198256922027.85144</v>
      </c>
      <c r="AF132" s="55">
        <f t="shared" si="5"/>
        <v>200985545797.31735</v>
      </c>
    </row>
    <row r="133" spans="2:32" x14ac:dyDescent="0.25">
      <c r="B133" s="1" t="s">
        <v>476</v>
      </c>
      <c r="C133" s="55">
        <f t="shared" si="0"/>
        <v>692275664800</v>
      </c>
      <c r="D133" s="55">
        <f t="shared" si="2"/>
        <v>723089482259.97888</v>
      </c>
      <c r="E133" s="55">
        <f t="shared" si="5"/>
        <v>726796597197.50598</v>
      </c>
      <c r="F133" s="55">
        <f t="shared" si="5"/>
        <v>735615278282.82178</v>
      </c>
      <c r="G133" s="55">
        <f t="shared" si="5"/>
        <v>750158603461.6897</v>
      </c>
      <c r="H133" s="55">
        <f t="shared" si="5"/>
        <v>766076964359.07007</v>
      </c>
      <c r="I133" s="55">
        <f t="shared" si="5"/>
        <v>781494540509.60791</v>
      </c>
      <c r="J133" s="55">
        <f t="shared" si="5"/>
        <v>796007910368.08215</v>
      </c>
      <c r="K133" s="55">
        <f t="shared" si="5"/>
        <v>809779187258.73022</v>
      </c>
      <c r="L133" s="55">
        <f t="shared" si="5"/>
        <v>823214400006.78394</v>
      </c>
      <c r="M133" s="55">
        <f t="shared" si="5"/>
        <v>836705537788.09167</v>
      </c>
      <c r="N133" s="55">
        <f t="shared" si="5"/>
        <v>850356422420.13318</v>
      </c>
      <c r="O133" s="55">
        <f t="shared" si="5"/>
        <v>864215096661.3175</v>
      </c>
      <c r="P133" s="55">
        <f t="shared" si="5"/>
        <v>878318835073.08301</v>
      </c>
      <c r="Q133" s="55">
        <f t="shared" si="5"/>
        <v>892680704255.32129</v>
      </c>
      <c r="R133" s="55">
        <f t="shared" si="5"/>
        <v>907237269127.66223</v>
      </c>
      <c r="S133" s="55">
        <f t="shared" si="5"/>
        <v>921936848395.14941</v>
      </c>
      <c r="T133" s="55">
        <f t="shared" si="5"/>
        <v>936743995341.94019</v>
      </c>
      <c r="U133" s="55">
        <f t="shared" si="5"/>
        <v>951622267585.34766</v>
      </c>
      <c r="V133" s="55">
        <f t="shared" si="5"/>
        <v>966521062689.18848</v>
      </c>
      <c r="W133" s="55">
        <f t="shared" si="5"/>
        <v>981431450587.11548</v>
      </c>
      <c r="X133" s="55">
        <f t="shared" si="5"/>
        <v>996347395381.43494</v>
      </c>
      <c r="Y133" s="55">
        <f t="shared" si="5"/>
        <v>1011258326971.6941</v>
      </c>
      <c r="Z133" s="55">
        <f t="shared" si="5"/>
        <v>1026161513230.4126</v>
      </c>
      <c r="AA133" s="55">
        <f t="shared" si="5"/>
        <v>1041012269374.5143</v>
      </c>
      <c r="AB133" s="55">
        <f t="shared" si="5"/>
        <v>1055872666718.696</v>
      </c>
      <c r="AC133" s="55">
        <f t="shared" si="5"/>
        <v>1070772634885.791</v>
      </c>
      <c r="AD133" s="55">
        <f t="shared" si="5"/>
        <v>1085752525380.1008</v>
      </c>
      <c r="AE133" s="55">
        <f t="shared" si="5"/>
        <v>1100822376005.6362</v>
      </c>
      <c r="AF133" s="55">
        <f t="shared" si="5"/>
        <v>1115973070722.3984</v>
      </c>
    </row>
    <row r="134" spans="2:32" x14ac:dyDescent="0.25">
      <c r="B134" s="1" t="s">
        <v>310</v>
      </c>
      <c r="C134" s="55">
        <f t="shared" si="0"/>
        <v>1487803441800.0002</v>
      </c>
      <c r="D134" s="55">
        <f t="shared" si="2"/>
        <v>1554026921842.7346</v>
      </c>
      <c r="E134" s="55">
        <f t="shared" si="5"/>
        <v>1561994063609.5835</v>
      </c>
      <c r="F134" s="55">
        <f t="shared" si="5"/>
        <v>1580946721832.3162</v>
      </c>
      <c r="G134" s="55">
        <f t="shared" si="5"/>
        <v>1612202492266.7534</v>
      </c>
      <c r="H134" s="55">
        <f t="shared" si="5"/>
        <v>1646413419120.2625</v>
      </c>
      <c r="I134" s="55">
        <f t="shared" si="5"/>
        <v>1679548085016.1245</v>
      </c>
      <c r="J134" s="55">
        <f t="shared" si="5"/>
        <v>1710739477008.4932</v>
      </c>
      <c r="K134" s="55">
        <f t="shared" si="5"/>
        <v>1740336000760.063</v>
      </c>
      <c r="L134" s="55">
        <f t="shared" si="5"/>
        <v>1769210272649.4907</v>
      </c>
      <c r="M134" s="55">
        <f t="shared" si="5"/>
        <v>1798204735759.25</v>
      </c>
      <c r="N134" s="55">
        <f t="shared" si="5"/>
        <v>1827542518627.9192</v>
      </c>
      <c r="O134" s="55">
        <f t="shared" si="5"/>
        <v>1857326872293.9924</v>
      </c>
      <c r="P134" s="55">
        <f t="shared" si="5"/>
        <v>1887637905337.937</v>
      </c>
      <c r="Q134" s="55">
        <f t="shared" si="5"/>
        <v>1918503699827.75</v>
      </c>
      <c r="R134" s="55">
        <f t="shared" si="5"/>
        <v>1949787924334.0537</v>
      </c>
      <c r="S134" s="55">
        <f t="shared" si="5"/>
        <v>1981379508061.7551</v>
      </c>
      <c r="T134" s="55">
        <f t="shared" si="5"/>
        <v>2013202270742.6277</v>
      </c>
      <c r="U134" s="55">
        <f t="shared" si="5"/>
        <v>2045177892272.2017</v>
      </c>
      <c r="V134" s="55">
        <f t="shared" si="5"/>
        <v>2077197620483.4646</v>
      </c>
      <c r="W134" s="55">
        <f t="shared" si="5"/>
        <v>2109242263334.6873</v>
      </c>
      <c r="X134" s="55">
        <f t="shared" si="5"/>
        <v>2141298848783.3447</v>
      </c>
      <c r="Y134" s="55">
        <f t="shared" si="5"/>
        <v>2173344660110.3123</v>
      </c>
      <c r="Z134" s="55">
        <f t="shared" si="5"/>
        <v>2205373825566.9858</v>
      </c>
      <c r="AA134" s="55">
        <f t="shared" si="5"/>
        <v>2237290310903.6621</v>
      </c>
      <c r="AB134" s="55">
        <f t="shared" si="5"/>
        <v>2269227516614.3042</v>
      </c>
      <c r="AC134" s="55">
        <f t="shared" si="5"/>
        <v>2301249765913.0986</v>
      </c>
      <c r="AD134" s="55">
        <f t="shared" si="5"/>
        <v>2333443780188.6978</v>
      </c>
      <c r="AE134" s="55">
        <f t="shared" si="5"/>
        <v>2365831132175.9453</v>
      </c>
      <c r="AF134" s="55">
        <f t="shared" si="5"/>
        <v>2398392230148.0547</v>
      </c>
    </row>
    <row r="135" spans="2:32" x14ac:dyDescent="0.25">
      <c r="B135" s="1" t="s">
        <v>326</v>
      </c>
      <c r="C135" s="55">
        <f t="shared" si="0"/>
        <v>298351627399.99994</v>
      </c>
      <c r="D135" s="55">
        <f t="shared" si="2"/>
        <v>311631528822.28552</v>
      </c>
      <c r="E135" s="55">
        <f t="shared" si="5"/>
        <v>313229192629.93878</v>
      </c>
      <c r="F135" s="55">
        <f t="shared" si="5"/>
        <v>317029799797.15112</v>
      </c>
      <c r="G135" s="55">
        <f t="shared" si="5"/>
        <v>323297569929.12042</v>
      </c>
      <c r="H135" s="55">
        <f t="shared" si="5"/>
        <v>330157942351.20465</v>
      </c>
      <c r="I135" s="55">
        <f t="shared" si="5"/>
        <v>336802490424.99158</v>
      </c>
      <c r="J135" s="55">
        <f t="shared" si="5"/>
        <v>343057350643.98376</v>
      </c>
      <c r="K135" s="55">
        <f t="shared" si="5"/>
        <v>348992389358.49335</v>
      </c>
      <c r="L135" s="55">
        <f t="shared" si="5"/>
        <v>354782593740.4502</v>
      </c>
      <c r="M135" s="55">
        <f t="shared" si="5"/>
        <v>360596900261.96228</v>
      </c>
      <c r="N135" s="55">
        <f t="shared" si="5"/>
        <v>366480053249.2854</v>
      </c>
      <c r="O135" s="55">
        <f t="shared" si="5"/>
        <v>372452757799.94781</v>
      </c>
      <c r="P135" s="55">
        <f t="shared" si="5"/>
        <v>378531078216.98828</v>
      </c>
      <c r="Q135" s="55">
        <f t="shared" si="5"/>
        <v>384720645842.86261</v>
      </c>
      <c r="R135" s="55">
        <f t="shared" si="5"/>
        <v>390994121915.82452</v>
      </c>
      <c r="S135" s="55">
        <f t="shared" si="5"/>
        <v>397329233229.92383</v>
      </c>
      <c r="T135" s="55">
        <f t="shared" si="5"/>
        <v>403710703232.92078</v>
      </c>
      <c r="U135" s="55">
        <f t="shared" si="5"/>
        <v>410122826267.75732</v>
      </c>
      <c r="V135" s="55">
        <f t="shared" si="5"/>
        <v>416543794086.71747</v>
      </c>
      <c r="W135" s="55">
        <f t="shared" si="5"/>
        <v>422969758078.67285</v>
      </c>
      <c r="X135" s="55">
        <f t="shared" si="5"/>
        <v>429398116938.98242</v>
      </c>
      <c r="Y135" s="55">
        <f t="shared" si="5"/>
        <v>435824315247.26636</v>
      </c>
      <c r="Z135" s="55">
        <f t="shared" si="5"/>
        <v>442247175532.29248</v>
      </c>
      <c r="AA135" s="55">
        <f t="shared" si="5"/>
        <v>448647439890.84583</v>
      </c>
      <c r="AB135" s="55">
        <f t="shared" si="5"/>
        <v>455051859339.45978</v>
      </c>
      <c r="AC135" s="55">
        <f t="shared" si="5"/>
        <v>461473332716.17487</v>
      </c>
      <c r="AD135" s="55">
        <f t="shared" si="5"/>
        <v>467929250401.13684</v>
      </c>
      <c r="AE135" s="55">
        <f t="shared" si="5"/>
        <v>474423938409.70972</v>
      </c>
      <c r="AF135" s="55">
        <f t="shared" si="5"/>
        <v>480953467981.27496</v>
      </c>
    </row>
    <row r="136" spans="2:32" x14ac:dyDescent="0.25">
      <c r="B136" s="1" t="s">
        <v>335</v>
      </c>
      <c r="C136" s="55">
        <f t="shared" si="0"/>
        <v>31068779400</v>
      </c>
      <c r="D136" s="55">
        <f t="shared" si="2"/>
        <v>32451678938.166683</v>
      </c>
      <c r="E136" s="55">
        <f t="shared" si="5"/>
        <v>32618051298.283878</v>
      </c>
      <c r="F136" s="55">
        <f t="shared" si="5"/>
        <v>33013826668.082245</v>
      </c>
      <c r="G136" s="55">
        <f t="shared" si="5"/>
        <v>33666519496.531227</v>
      </c>
      <c r="H136" s="55">
        <f t="shared" si="5"/>
        <v>34380922830.748062</v>
      </c>
      <c r="I136" s="55">
        <f t="shared" si="5"/>
        <v>35072851345.153008</v>
      </c>
      <c r="J136" s="55">
        <f t="shared" si="5"/>
        <v>35724199802.727081</v>
      </c>
      <c r="K136" s="55">
        <f t="shared" si="5"/>
        <v>36342243720.095566</v>
      </c>
      <c r="L136" s="55">
        <f t="shared" si="5"/>
        <v>36945205346.923714</v>
      </c>
      <c r="M136" s="55">
        <f t="shared" si="5"/>
        <v>37550676844.616112</v>
      </c>
      <c r="N136" s="55">
        <f t="shared" si="5"/>
        <v>38163317653.491394</v>
      </c>
      <c r="O136" s="55">
        <f t="shared" si="5"/>
        <v>38785283894.208832</v>
      </c>
      <c r="P136" s="55">
        <f t="shared" si="5"/>
        <v>39418248419.340652</v>
      </c>
      <c r="Q136" s="55">
        <f t="shared" si="5"/>
        <v>40062797647.462845</v>
      </c>
      <c r="R136" s="55">
        <f t="shared" si="5"/>
        <v>40716084662.789619</v>
      </c>
      <c r="S136" s="55">
        <f t="shared" si="5"/>
        <v>41375790050.045013</v>
      </c>
      <c r="T136" s="55">
        <f t="shared" si="5"/>
        <v>42040322988.908516</v>
      </c>
      <c r="U136" s="55">
        <f t="shared" si="5"/>
        <v>42708047974.326157</v>
      </c>
      <c r="V136" s="55">
        <f t="shared" si="5"/>
        <v>43376694009.342796</v>
      </c>
      <c r="W136" s="55">
        <f t="shared" si="5"/>
        <v>44045860319.70697</v>
      </c>
      <c r="X136" s="55">
        <f t="shared" si="5"/>
        <v>44715276019.146835</v>
      </c>
      <c r="Y136" s="55">
        <f t="shared" si="5"/>
        <v>45384466729.989014</v>
      </c>
      <c r="Z136" s="55">
        <f t="shared" si="5"/>
        <v>46053309836.532425</v>
      </c>
      <c r="AA136" s="55">
        <f t="shared" si="5"/>
        <v>46719799921.371078</v>
      </c>
      <c r="AB136" s="55">
        <f t="shared" si="5"/>
        <v>47386722695.575645</v>
      </c>
      <c r="AC136" s="55">
        <f t="shared" si="5"/>
        <v>48055421376.735023</v>
      </c>
      <c r="AD136" s="55">
        <f t="shared" si="5"/>
        <v>48727706908.161766</v>
      </c>
      <c r="AE136" s="55">
        <f t="shared" si="5"/>
        <v>49404029778.489693</v>
      </c>
      <c r="AF136" s="55">
        <f t="shared" si="5"/>
        <v>50083980867.118271</v>
      </c>
    </row>
    <row r="137" spans="2:32" x14ac:dyDescent="0.25">
      <c r="B137" s="1" t="s">
        <v>340</v>
      </c>
      <c r="C137" s="55">
        <f t="shared" si="0"/>
        <v>35770852399.999985</v>
      </c>
      <c r="D137" s="55">
        <f t="shared" si="2"/>
        <v>37363045470.313797</v>
      </c>
      <c r="E137" s="55">
        <f t="shared" si="5"/>
        <v>37554597287.028931</v>
      </c>
      <c r="F137" s="55">
        <f t="shared" si="5"/>
        <v>38010270879.941719</v>
      </c>
      <c r="G137" s="55">
        <f t="shared" si="5"/>
        <v>38761744844.476906</v>
      </c>
      <c r="H137" s="55">
        <f t="shared" si="5"/>
        <v>39584268828.870651</v>
      </c>
      <c r="I137" s="55">
        <f t="shared" si="5"/>
        <v>40380916564.575729</v>
      </c>
      <c r="J137" s="55">
        <f t="shared" si="5"/>
        <v>41130842695.785431</v>
      </c>
      <c r="K137" s="55">
        <f t="shared" si="5"/>
        <v>41842423844.831337</v>
      </c>
      <c r="L137" s="55">
        <f t="shared" si="5"/>
        <v>42536640089.327042</v>
      </c>
      <c r="M137" s="55">
        <f t="shared" si="5"/>
        <v>43233746058.55484</v>
      </c>
      <c r="N137" s="55">
        <f t="shared" si="5"/>
        <v>43939106371.116539</v>
      </c>
      <c r="O137" s="55">
        <f t="shared" si="5"/>
        <v>44655203463.572197</v>
      </c>
      <c r="P137" s="55">
        <f t="shared" si="5"/>
        <v>45383963364.674927</v>
      </c>
      <c r="Q137" s="55">
        <f t="shared" si="5"/>
        <v>46126061243.927078</v>
      </c>
      <c r="R137" s="55">
        <f t="shared" si="5"/>
        <v>46878219321.952202</v>
      </c>
      <c r="S137" s="55">
        <f t="shared" si="5"/>
        <v>47637767153.914909</v>
      </c>
      <c r="T137" s="55">
        <f t="shared" si="5"/>
        <v>48402873158.401985</v>
      </c>
      <c r="U137" s="55">
        <f t="shared" si="5"/>
        <v>49171654306.500984</v>
      </c>
      <c r="V137" s="55">
        <f t="shared" si="5"/>
        <v>49941495899.519135</v>
      </c>
      <c r="W137" s="55">
        <f t="shared" si="5"/>
        <v>50711936508.43116</v>
      </c>
      <c r="X137" s="55">
        <f t="shared" si="5"/>
        <v>51482664249.956345</v>
      </c>
      <c r="Y137" s="55">
        <f t="shared" si="5"/>
        <v>52253132952.212044</v>
      </c>
      <c r="Z137" s="55">
        <f t="shared" si="5"/>
        <v>53023201442.347893</v>
      </c>
      <c r="AA137" s="55">
        <f t="shared" si="5"/>
        <v>53790560795.088577</v>
      </c>
      <c r="AB137" s="55">
        <f t="shared" si="5"/>
        <v>54558418322.1297</v>
      </c>
      <c r="AC137" s="55">
        <f t="shared" si="5"/>
        <v>55328320528.967827</v>
      </c>
      <c r="AD137" s="55">
        <f t="shared" si="5"/>
        <v>56102352434.29982</v>
      </c>
      <c r="AE137" s="55">
        <f t="shared" si="5"/>
        <v>56881032705.506248</v>
      </c>
      <c r="AF137" s="55">
        <f t="shared" si="5"/>
        <v>57663890304.042999</v>
      </c>
    </row>
    <row r="138" spans="2:32" x14ac:dyDescent="0.25">
      <c r="B138" s="1" t="s">
        <v>355</v>
      </c>
      <c r="C138" s="55">
        <f t="shared" si="0"/>
        <v>233078317399.99994</v>
      </c>
      <c r="D138" s="55">
        <f t="shared" si="2"/>
        <v>243452844617.15631</v>
      </c>
      <c r="E138" s="55">
        <f t="shared" si="5"/>
        <v>244700971853.14236</v>
      </c>
      <c r="F138" s="55">
        <f t="shared" si="5"/>
        <v>247670082936.43668</v>
      </c>
      <c r="G138" s="55">
        <f t="shared" si="5"/>
        <v>252566591559.29993</v>
      </c>
      <c r="H138" s="55">
        <f t="shared" si="5"/>
        <v>257926053060.52036</v>
      </c>
      <c r="I138" s="55">
        <f t="shared" si="5"/>
        <v>263116908221.65317</v>
      </c>
      <c r="J138" s="55">
        <f t="shared" si="5"/>
        <v>268003331359.74561</v>
      </c>
      <c r="K138" s="55">
        <f t="shared" si="5"/>
        <v>272639903478.81479</v>
      </c>
      <c r="L138" s="55">
        <f t="shared" si="5"/>
        <v>277163328091.94495</v>
      </c>
      <c r="M138" s="55">
        <f t="shared" si="5"/>
        <v>281705581783.30823</v>
      </c>
      <c r="N138" s="55">
        <f t="shared" si="5"/>
        <v>286301619724.31683</v>
      </c>
      <c r="O138" s="55">
        <f t="shared" si="5"/>
        <v>290967617155.35925</v>
      </c>
      <c r="P138" s="55">
        <f t="shared" si="5"/>
        <v>295716123834.43451</v>
      </c>
      <c r="Q138" s="55">
        <f t="shared" si="5"/>
        <v>300551539080.01025</v>
      </c>
      <c r="R138" s="55">
        <f t="shared" si="5"/>
        <v>305452505299.22491</v>
      </c>
      <c r="S138" s="55">
        <f t="shared" si="5"/>
        <v>310401622213.71826</v>
      </c>
      <c r="T138" s="55">
        <f t="shared" si="5"/>
        <v>315386955472.32648</v>
      </c>
      <c r="U138" s="55">
        <f t="shared" si="5"/>
        <v>320396235498.53448</v>
      </c>
      <c r="V138" s="55">
        <f t="shared" si="5"/>
        <v>325412425248.74591</v>
      </c>
      <c r="W138" s="55">
        <f t="shared" si="5"/>
        <v>330432518110.21338</v>
      </c>
      <c r="X138" s="55">
        <f t="shared" si="5"/>
        <v>335454481891.21045</v>
      </c>
      <c r="Y138" s="55">
        <f t="shared" si="5"/>
        <v>340474757805.32648</v>
      </c>
      <c r="Z138" s="55">
        <f t="shared" si="5"/>
        <v>345492425988.2525</v>
      </c>
      <c r="AA138" s="55">
        <f t="shared" si="5"/>
        <v>350492441777.02783</v>
      </c>
      <c r="AB138" s="55">
        <f t="shared" si="5"/>
        <v>355495703606.08252</v>
      </c>
      <c r="AC138" s="55">
        <f t="shared" si="5"/>
        <v>360512288308.22333</v>
      </c>
      <c r="AD138" s="55">
        <f t="shared" si="5"/>
        <v>365555781599.66913</v>
      </c>
      <c r="AE138" s="55">
        <f t="shared" si="5"/>
        <v>370629563050.99872</v>
      </c>
      <c r="AF138" s="55">
        <f t="shared" si="5"/>
        <v>375730563435.06421</v>
      </c>
    </row>
    <row r="139" spans="2:32" x14ac:dyDescent="0.25">
      <c r="B139" s="1" t="s">
        <v>358</v>
      </c>
      <c r="C139" s="55">
        <f t="shared" si="0"/>
        <v>49426560800</v>
      </c>
      <c r="D139" s="55">
        <f t="shared" si="2"/>
        <v>51626581831.514595</v>
      </c>
      <c r="E139" s="55">
        <f t="shared" si="5"/>
        <v>51891259547.58773</v>
      </c>
      <c r="F139" s="55">
        <f t="shared" si="5"/>
        <v>52520888897.573761</v>
      </c>
      <c r="G139" s="55">
        <f t="shared" si="5"/>
        <v>53559241944.97599</v>
      </c>
      <c r="H139" s="55">
        <f t="shared" si="5"/>
        <v>54695768725.760666</v>
      </c>
      <c r="I139" s="55">
        <f t="shared" si="5"/>
        <v>55796540865.733757</v>
      </c>
      <c r="J139" s="55">
        <f t="shared" si="5"/>
        <v>56832755186.411934</v>
      </c>
      <c r="K139" s="55">
        <f t="shared" si="5"/>
        <v>57815986129.140358</v>
      </c>
      <c r="L139" s="55">
        <f t="shared" si="5"/>
        <v>58775223024.957657</v>
      </c>
      <c r="M139" s="55">
        <f t="shared" si="5"/>
        <v>59738452812.908714</v>
      </c>
      <c r="N139" s="55">
        <f t="shared" si="5"/>
        <v>60713088082.565796</v>
      </c>
      <c r="O139" s="55">
        <f t="shared" si="5"/>
        <v>61702558953.518898</v>
      </c>
      <c r="P139" s="55">
        <f t="shared" si="5"/>
        <v>62709526725.985397</v>
      </c>
      <c r="Q139" s="55">
        <f t="shared" si="5"/>
        <v>63734924318.926392</v>
      </c>
      <c r="R139" s="55">
        <f t="shared" si="5"/>
        <v>64774222643.690941</v>
      </c>
      <c r="S139" s="55">
        <f t="shared" si="5"/>
        <v>65823731799.279671</v>
      </c>
      <c r="T139" s="55">
        <f t="shared" si="5"/>
        <v>66880920988.576866</v>
      </c>
      <c r="U139" s="55">
        <f t="shared" si="5"/>
        <v>67943188326.617966</v>
      </c>
      <c r="V139" s="55">
        <f t="shared" si="5"/>
        <v>69006920939.925232</v>
      </c>
      <c r="W139" s="55">
        <f t="shared" si="5"/>
        <v>70071481246.550171</v>
      </c>
      <c r="X139" s="55">
        <f t="shared" si="5"/>
        <v>71136438300.152313</v>
      </c>
      <c r="Y139" s="55">
        <f t="shared" si="5"/>
        <v>72201037424.900543</v>
      </c>
      <c r="Z139" s="55">
        <f t="shared" si="5"/>
        <v>73265083554.476807</v>
      </c>
      <c r="AA139" s="55">
        <f t="shared" si="5"/>
        <v>74325386319.408569</v>
      </c>
      <c r="AB139" s="55">
        <f t="shared" si="5"/>
        <v>75386377439.263336</v>
      </c>
      <c r="AC139" s="55">
        <f t="shared" si="5"/>
        <v>76450193806.03067</v>
      </c>
      <c r="AD139" s="55">
        <f t="shared" si="5"/>
        <v>77519716405.107224</v>
      </c>
      <c r="AE139" s="55">
        <f t="shared" si="5"/>
        <v>78595661907.835724</v>
      </c>
      <c r="AF139" s="55">
        <f t="shared" ref="E139:AF144" si="6">AE139*(1+AF94)</f>
        <v>79677379454.265198</v>
      </c>
    </row>
    <row r="140" spans="2:32" x14ac:dyDescent="0.25">
      <c r="B140" s="1" t="s">
        <v>515</v>
      </c>
      <c r="C140" s="55">
        <f t="shared" si="0"/>
        <v>379958848600</v>
      </c>
      <c r="D140" s="55">
        <f t="shared" si="2"/>
        <v>396871161423.31238</v>
      </c>
      <c r="E140" s="55">
        <f t="shared" si="6"/>
        <v>398905829395.78491</v>
      </c>
      <c r="F140" s="55">
        <f t="shared" si="6"/>
        <v>403746005183.72803</v>
      </c>
      <c r="G140" s="55">
        <f t="shared" si="6"/>
        <v>411728179584.40479</v>
      </c>
      <c r="H140" s="55">
        <f t="shared" si="6"/>
        <v>420465048993.08942</v>
      </c>
      <c r="I140" s="55">
        <f t="shared" si="6"/>
        <v>428927060270.13409</v>
      </c>
      <c r="J140" s="55">
        <f t="shared" si="6"/>
        <v>436892793548.25671</v>
      </c>
      <c r="K140" s="55">
        <f t="shared" si="6"/>
        <v>444451225509.94373</v>
      </c>
      <c r="L140" s="55">
        <f t="shared" si="6"/>
        <v>451825207040.72784</v>
      </c>
      <c r="M140" s="55">
        <f t="shared" si="6"/>
        <v>459229883296.63892</v>
      </c>
      <c r="N140" s="55">
        <f t="shared" si="6"/>
        <v>466722237384.60242</v>
      </c>
      <c r="O140" s="55">
        <f t="shared" si="6"/>
        <v>474328637805.05365</v>
      </c>
      <c r="P140" s="55">
        <f t="shared" si="6"/>
        <v>482069542881.41248</v>
      </c>
      <c r="Q140" s="55">
        <f t="shared" si="6"/>
        <v>489952124280.2597</v>
      </c>
      <c r="R140" s="55">
        <f t="shared" si="6"/>
        <v>497941565350.76703</v>
      </c>
      <c r="S140" s="55">
        <f t="shared" si="6"/>
        <v>506009500564.10785</v>
      </c>
      <c r="T140" s="55">
        <f t="shared" si="6"/>
        <v>514136474818.76263</v>
      </c>
      <c r="U140" s="55">
        <f t="shared" si="6"/>
        <v>522302486536.64618</v>
      </c>
      <c r="V140" s="55">
        <f t="shared" si="6"/>
        <v>530479762325.79028</v>
      </c>
      <c r="W140" s="55">
        <f t="shared" si="6"/>
        <v>538663400876.06696</v>
      </c>
      <c r="X140" s="55">
        <f t="shared" si="6"/>
        <v>546850089355.81891</v>
      </c>
      <c r="Y140" s="55">
        <f t="shared" si="6"/>
        <v>555034026314.26306</v>
      </c>
      <c r="Z140" s="55">
        <f t="shared" si="6"/>
        <v>563213712210.01086</v>
      </c>
      <c r="AA140" s="55">
        <f t="shared" si="6"/>
        <v>571364621583.63794</v>
      </c>
      <c r="AB140" s="55">
        <f t="shared" si="6"/>
        <v>579520822576.5835</v>
      </c>
      <c r="AC140" s="55">
        <f t="shared" si="6"/>
        <v>587698742207.17114</v>
      </c>
      <c r="AD140" s="55">
        <f t="shared" si="6"/>
        <v>595920527593.8009</v>
      </c>
      <c r="AE140" s="55">
        <f t="shared" si="6"/>
        <v>604191688033.77771</v>
      </c>
      <c r="AF140" s="55">
        <f t="shared" si="6"/>
        <v>612507220144.43506</v>
      </c>
    </row>
    <row r="141" spans="2:32" x14ac:dyDescent="0.25">
      <c r="B141" s="1" t="s">
        <v>413</v>
      </c>
      <c r="C141" s="55">
        <f t="shared" si="0"/>
        <v>143313097799.99997</v>
      </c>
      <c r="D141" s="55">
        <f t="shared" si="2"/>
        <v>149692093711.27341</v>
      </c>
      <c r="E141" s="55">
        <f t="shared" si="6"/>
        <v>150459530951.39532</v>
      </c>
      <c r="F141" s="55">
        <f t="shared" si="6"/>
        <v>152285151248.49475</v>
      </c>
      <c r="G141" s="55">
        <f t="shared" si="6"/>
        <v>155295872395.68176</v>
      </c>
      <c r="H141" s="55">
        <f t="shared" si="6"/>
        <v>158591249841.5451</v>
      </c>
      <c r="I141" s="55">
        <f t="shared" si="6"/>
        <v>161782956138.68805</v>
      </c>
      <c r="J141" s="55">
        <f t="shared" si="6"/>
        <v>164787476013.78143</v>
      </c>
      <c r="K141" s="55">
        <f t="shared" si="6"/>
        <v>167638369743.27646</v>
      </c>
      <c r="L141" s="55">
        <f t="shared" si="6"/>
        <v>170419692352.79196</v>
      </c>
      <c r="M141" s="55">
        <f t="shared" si="6"/>
        <v>173212592416.44565</v>
      </c>
      <c r="N141" s="55">
        <f t="shared" si="6"/>
        <v>176038562855.39423</v>
      </c>
      <c r="O141" s="55">
        <f t="shared" si="6"/>
        <v>178907549355.84991</v>
      </c>
      <c r="P141" s="55">
        <f t="shared" si="6"/>
        <v>181827268400.0473</v>
      </c>
      <c r="Q141" s="55">
        <f t="shared" si="6"/>
        <v>184800425001.32629</v>
      </c>
      <c r="R141" s="55">
        <f t="shared" si="6"/>
        <v>187813886995.2338</v>
      </c>
      <c r="S141" s="55">
        <f t="shared" si="6"/>
        <v>190856955455.23642</v>
      </c>
      <c r="T141" s="55">
        <f t="shared" si="6"/>
        <v>193922292294.91498</v>
      </c>
      <c r="U141" s="55">
        <f t="shared" si="6"/>
        <v>197002353307.50378</v>
      </c>
      <c r="V141" s="55">
        <f t="shared" si="6"/>
        <v>200086662908.99146</v>
      </c>
      <c r="W141" s="55">
        <f t="shared" si="6"/>
        <v>203173372420.39523</v>
      </c>
      <c r="X141" s="55">
        <f t="shared" si="6"/>
        <v>206261232305.95871</v>
      </c>
      <c r="Y141" s="55">
        <f t="shared" si="6"/>
        <v>209348054371.12732</v>
      </c>
      <c r="Z141" s="55">
        <f t="shared" si="6"/>
        <v>212433273018.01474</v>
      </c>
      <c r="AA141" s="55">
        <f t="shared" si="6"/>
        <v>215507637719.68088</v>
      </c>
      <c r="AB141" s="55">
        <f t="shared" si="6"/>
        <v>218583998317.37552</v>
      </c>
      <c r="AC141" s="55">
        <f t="shared" si="6"/>
        <v>221668550763.35043</v>
      </c>
      <c r="AD141" s="55">
        <f t="shared" si="6"/>
        <v>224769648520.50549</v>
      </c>
      <c r="AE141" s="55">
        <f t="shared" si="6"/>
        <v>227889369588.77774</v>
      </c>
      <c r="AF141" s="55">
        <f t="shared" si="6"/>
        <v>231025826789.40543</v>
      </c>
    </row>
    <row r="142" spans="2:32" x14ac:dyDescent="0.25">
      <c r="B142" s="1" t="s">
        <v>422</v>
      </c>
      <c r="C142" s="55">
        <f t="shared" si="0"/>
        <v>147048981400</v>
      </c>
      <c r="D142" s="55">
        <f t="shared" si="2"/>
        <v>153594264877.2756</v>
      </c>
      <c r="E142" s="55">
        <f t="shared" si="6"/>
        <v>154381707659.41293</v>
      </c>
      <c r="F142" s="55">
        <f t="shared" si="6"/>
        <v>156254918197.96591</v>
      </c>
      <c r="G142" s="55">
        <f t="shared" si="6"/>
        <v>159344122777.09747</v>
      </c>
      <c r="H142" s="55">
        <f t="shared" si="6"/>
        <v>162725404070.86307</v>
      </c>
      <c r="I142" s="55">
        <f t="shared" si="6"/>
        <v>166000311718.01907</v>
      </c>
      <c r="J142" s="55">
        <f t="shared" si="6"/>
        <v>169083153370.39273</v>
      </c>
      <c r="K142" s="55">
        <f t="shared" si="6"/>
        <v>172008364153.19873</v>
      </c>
      <c r="L142" s="55">
        <f t="shared" si="6"/>
        <v>174862190237.15381</v>
      </c>
      <c r="M142" s="55">
        <f t="shared" si="6"/>
        <v>177727895576.14111</v>
      </c>
      <c r="N142" s="55">
        <f t="shared" si="6"/>
        <v>180627533368.45111</v>
      </c>
      <c r="O142" s="55">
        <f t="shared" si="6"/>
        <v>183571308564.28922</v>
      </c>
      <c r="P142" s="55">
        <f t="shared" si="6"/>
        <v>186567138799.02863</v>
      </c>
      <c r="Q142" s="55">
        <f t="shared" si="6"/>
        <v>189617799600.25485</v>
      </c>
      <c r="R142" s="55">
        <f t="shared" si="6"/>
        <v>192709816474.45648</v>
      </c>
      <c r="S142" s="55">
        <f t="shared" si="6"/>
        <v>195832211595.65002</v>
      </c>
      <c r="T142" s="55">
        <f t="shared" si="6"/>
        <v>198977455588.29385</v>
      </c>
      <c r="U142" s="55">
        <f t="shared" si="6"/>
        <v>202137807583.35788</v>
      </c>
      <c r="V142" s="55">
        <f t="shared" si="6"/>
        <v>205302518919.46997</v>
      </c>
      <c r="W142" s="55">
        <f t="shared" si="6"/>
        <v>208469692726.31247</v>
      </c>
      <c r="X142" s="55">
        <f t="shared" si="6"/>
        <v>211638046895.25034</v>
      </c>
      <c r="Y142" s="55">
        <f t="shared" si="6"/>
        <v>214805336189.90747</v>
      </c>
      <c r="Z142" s="55">
        <f t="shared" si="6"/>
        <v>217970980268.40063</v>
      </c>
      <c r="AA142" s="55">
        <f t="shared" si="6"/>
        <v>221125487461.19766</v>
      </c>
      <c r="AB142" s="55">
        <f t="shared" si="6"/>
        <v>224282042579.00974</v>
      </c>
      <c r="AC142" s="55">
        <f t="shared" si="6"/>
        <v>227447003090.07541</v>
      </c>
      <c r="AD142" s="55">
        <f t="shared" si="6"/>
        <v>230628940215.2352</v>
      </c>
      <c r="AE142" s="55">
        <f t="shared" si="6"/>
        <v>233829986123.69617</v>
      </c>
      <c r="AF142" s="55">
        <f t="shared" si="6"/>
        <v>237048204441.74997</v>
      </c>
    </row>
    <row r="143" spans="2:32" x14ac:dyDescent="0.25">
      <c r="B143" s="1" t="s">
        <v>453</v>
      </c>
      <c r="C143" s="55">
        <f t="shared" si="0"/>
        <v>351052227599.99988</v>
      </c>
      <c r="D143" s="55">
        <f t="shared" si="2"/>
        <v>366677880515.75055</v>
      </c>
      <c r="E143" s="55">
        <f t="shared" si="6"/>
        <v>368557754419.97644</v>
      </c>
      <c r="F143" s="55">
        <f t="shared" si="6"/>
        <v>373029697891.20691</v>
      </c>
      <c r="G143" s="55">
        <f t="shared" si="6"/>
        <v>380404602080.89514</v>
      </c>
      <c r="H143" s="55">
        <f t="shared" si="6"/>
        <v>388476785369.87518</v>
      </c>
      <c r="I143" s="55">
        <f t="shared" si="6"/>
        <v>396295021264.96851</v>
      </c>
      <c r="J143" s="55">
        <f t="shared" si="6"/>
        <v>403654735144.65833</v>
      </c>
      <c r="K143" s="55">
        <f t="shared" si="6"/>
        <v>410638134497.21985</v>
      </c>
      <c r="L143" s="55">
        <f t="shared" si="6"/>
        <v>417451116092.99316</v>
      </c>
      <c r="M143" s="55">
        <f t="shared" si="6"/>
        <v>424292457211.57031</v>
      </c>
      <c r="N143" s="55">
        <f t="shared" si="6"/>
        <v>431214805782.31378</v>
      </c>
      <c r="O143" s="55">
        <f t="shared" si="6"/>
        <v>438242524235.12988</v>
      </c>
      <c r="P143" s="55">
        <f t="shared" si="6"/>
        <v>445394514459.09412</v>
      </c>
      <c r="Q143" s="55">
        <f t="shared" si="6"/>
        <v>452677402512.62854</v>
      </c>
      <c r="R143" s="55">
        <f t="shared" si="6"/>
        <v>460059020536.30347</v>
      </c>
      <c r="S143" s="55">
        <f t="shared" si="6"/>
        <v>467513161002.33441</v>
      </c>
      <c r="T143" s="55">
        <f t="shared" si="6"/>
        <v>475021848920.13544</v>
      </c>
      <c r="U143" s="55">
        <f t="shared" si="6"/>
        <v>482566604397.55981</v>
      </c>
      <c r="V143" s="55">
        <f t="shared" si="6"/>
        <v>490121766994.91949</v>
      </c>
      <c r="W143" s="55">
        <f t="shared" si="6"/>
        <v>497682808285.39954</v>
      </c>
      <c r="X143" s="55">
        <f t="shared" si="6"/>
        <v>505246667471.92352</v>
      </c>
      <c r="Y143" s="55">
        <f t="shared" si="6"/>
        <v>512807984468.18677</v>
      </c>
      <c r="Z143" s="55">
        <f t="shared" si="6"/>
        <v>520365373815.35138</v>
      </c>
      <c r="AA143" s="55">
        <f t="shared" si="6"/>
        <v>527896175909.10608</v>
      </c>
      <c r="AB143" s="55">
        <f t="shared" si="6"/>
        <v>535431867044.8089</v>
      </c>
      <c r="AC143" s="55">
        <f t="shared" si="6"/>
        <v>542987624501.25354</v>
      </c>
      <c r="AD143" s="55">
        <f t="shared" si="6"/>
        <v>550583910481.85461</v>
      </c>
      <c r="AE143" s="55">
        <f t="shared" si="6"/>
        <v>558225815145.97681</v>
      </c>
      <c r="AF143" s="55">
        <f t="shared" si="6"/>
        <v>565908715759.77136</v>
      </c>
    </row>
    <row r="144" spans="2:32" x14ac:dyDescent="0.25">
      <c r="B144" s="1" t="s">
        <v>512</v>
      </c>
      <c r="C144" s="55">
        <f t="shared" si="0"/>
        <v>584864669800</v>
      </c>
      <c r="D144" s="55">
        <f t="shared" si="2"/>
        <v>610897526493.31543</v>
      </c>
      <c r="E144" s="55">
        <f t="shared" si="6"/>
        <v>614029458849.29944</v>
      </c>
      <c r="F144" s="55">
        <f t="shared" si="6"/>
        <v>621479865187.82764</v>
      </c>
      <c r="G144" s="55">
        <f t="shared" si="6"/>
        <v>633766700492.07019</v>
      </c>
      <c r="H144" s="55">
        <f t="shared" si="6"/>
        <v>647215225932.71716</v>
      </c>
      <c r="I144" s="55">
        <f t="shared" si="6"/>
        <v>660240666581.43005</v>
      </c>
      <c r="J144" s="55">
        <f t="shared" si="6"/>
        <v>672502194324.73755</v>
      </c>
      <c r="K144" s="55">
        <f t="shared" si="6"/>
        <v>684136769568.25732</v>
      </c>
      <c r="L144" s="55">
        <f t="shared" si="6"/>
        <v>695487423169.30981</v>
      </c>
      <c r="M144" s="55">
        <f t="shared" si="6"/>
        <v>706885324677.18738</v>
      </c>
      <c r="N144" s="55">
        <f t="shared" si="6"/>
        <v>718418187290.67163</v>
      </c>
      <c r="O144" s="55">
        <f t="shared" si="6"/>
        <v>730126599627.07483</v>
      </c>
      <c r="P144" s="55">
        <f t="shared" si="6"/>
        <v>742042052861.33789</v>
      </c>
      <c r="Q144" s="55">
        <f t="shared" si="6"/>
        <v>754175586226.84668</v>
      </c>
      <c r="R144" s="55">
        <f t="shared" si="6"/>
        <v>766473607001.48071</v>
      </c>
      <c r="S144" s="55">
        <f t="shared" si="6"/>
        <v>778892452573.58606</v>
      </c>
      <c r="T144" s="55">
        <f t="shared" si="6"/>
        <v>791402176011.88843</v>
      </c>
      <c r="U144" s="55">
        <f t="shared" si="6"/>
        <v>803971989202.34473</v>
      </c>
      <c r="V144" s="55">
        <f t="shared" si="6"/>
        <v>816559141000.23889</v>
      </c>
      <c r="W144" s="55">
        <f t="shared" si="6"/>
        <v>829156086896.10583</v>
      </c>
      <c r="X144" s="55">
        <f t="shared" si="6"/>
        <v>841757727500.36572</v>
      </c>
      <c r="Y144" s="55">
        <f t="shared" si="6"/>
        <v>854355132731.22388</v>
      </c>
      <c r="Z144" s="55">
        <f t="shared" si="6"/>
        <v>866945994368.24451</v>
      </c>
      <c r="AA144" s="55">
        <f t="shared" si="6"/>
        <v>879492560758.1084</v>
      </c>
      <c r="AB144" s="55">
        <f t="shared" si="6"/>
        <v>892047272454.22534</v>
      </c>
      <c r="AC144" s="55">
        <f t="shared" si="6"/>
        <v>904635415307.1106</v>
      </c>
      <c r="AD144" s="55">
        <f t="shared" si="6"/>
        <v>917291080027.21277</v>
      </c>
      <c r="AE144" s="55">
        <f t="shared" si="6"/>
        <v>930022746989.08032</v>
      </c>
      <c r="AF144" s="55">
        <f t="shared" si="6"/>
        <v>942822714564.59766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I94"/>
  <sheetViews>
    <sheetView topLeftCell="A40" workbookViewId="0">
      <selection activeCell="AE51" sqref="AE51"/>
    </sheetView>
  </sheetViews>
  <sheetFormatPr defaultRowHeight="15" x14ac:dyDescent="0.25"/>
  <cols>
    <col min="1" max="1" width="15.5703125" customWidth="1"/>
    <col min="2" max="2" width="10.140625" customWidth="1"/>
    <col min="3" max="3" width="13.140625" customWidth="1"/>
    <col min="5" max="5" width="14.5703125" customWidth="1"/>
    <col min="6" max="6" width="9.85546875" customWidth="1"/>
    <col min="8" max="8" width="10.140625" bestFit="1" customWidth="1"/>
  </cols>
  <sheetData>
    <row r="1" spans="1:35" x14ac:dyDescent="0.25">
      <c r="A1" s="44" t="s">
        <v>659</v>
      </c>
      <c r="B1" s="45"/>
      <c r="C1" s="45"/>
      <c r="E1" s="47" t="s">
        <v>660</v>
      </c>
      <c r="F1" s="54">
        <f>'POTEnCIA Industry'!X1</f>
        <v>24</v>
      </c>
      <c r="G1" s="54">
        <f>'POTEnCIA Industry'!Y1</f>
        <v>25</v>
      </c>
      <c r="H1" s="54">
        <f>'POTEnCIA Industry'!Z1</f>
        <v>26</v>
      </c>
      <c r="I1" s="54">
        <f>'POTEnCIA Industry'!AA1</f>
        <v>27</v>
      </c>
      <c r="J1" s="54">
        <f>'POTEnCIA Industry'!AB1</f>
        <v>28</v>
      </c>
      <c r="K1" s="54">
        <f>'POTEnCIA Industry'!AC1</f>
        <v>29</v>
      </c>
      <c r="L1" s="54">
        <f>'POTEnCIA Industry'!AD1</f>
        <v>30</v>
      </c>
      <c r="M1" s="54">
        <f>'POTEnCIA Industry'!AE1</f>
        <v>31</v>
      </c>
      <c r="N1" s="54">
        <f>'POTEnCIA Industry'!AF1</f>
        <v>32</v>
      </c>
      <c r="O1" s="54">
        <f>'POTEnCIA Industry'!AG1</f>
        <v>33</v>
      </c>
      <c r="P1" s="54">
        <f>'POTEnCIA Industry'!AH1</f>
        <v>34</v>
      </c>
      <c r="Q1" s="54">
        <f>'POTEnCIA Industry'!AI1</f>
        <v>35</v>
      </c>
      <c r="R1" s="54">
        <f>'POTEnCIA Industry'!AJ1</f>
        <v>36</v>
      </c>
      <c r="S1" s="54">
        <f>'POTEnCIA Industry'!AK1</f>
        <v>37</v>
      </c>
      <c r="T1" s="54">
        <f>'POTEnCIA Industry'!AL1</f>
        <v>38</v>
      </c>
      <c r="U1" s="54">
        <f>'POTEnCIA Industry'!AM1</f>
        <v>39</v>
      </c>
      <c r="V1" s="54">
        <f>'POTEnCIA Industry'!AN1</f>
        <v>40</v>
      </c>
      <c r="W1" s="54">
        <f>'POTEnCIA Industry'!AO1</f>
        <v>41</v>
      </c>
      <c r="X1" s="54">
        <f>'POTEnCIA Industry'!AP1</f>
        <v>42</v>
      </c>
      <c r="Y1" s="54">
        <f>'POTEnCIA Industry'!AQ1</f>
        <v>43</v>
      </c>
      <c r="Z1" s="54">
        <f>'POTEnCIA Industry'!AR1</f>
        <v>44</v>
      </c>
      <c r="AA1" s="54">
        <f>'POTEnCIA Industry'!AS1</f>
        <v>45</v>
      </c>
      <c r="AB1" s="54">
        <f>'POTEnCIA Industry'!AT1</f>
        <v>46</v>
      </c>
      <c r="AC1" s="54">
        <f>'POTEnCIA Industry'!AU1</f>
        <v>47</v>
      </c>
      <c r="AD1" s="54">
        <f>'POTEnCIA Industry'!AV1</f>
        <v>48</v>
      </c>
      <c r="AE1" s="54">
        <f>'POTEnCIA Industry'!AW1</f>
        <v>49</v>
      </c>
      <c r="AF1" s="54">
        <f>'POTEnCIA Industry'!AX1</f>
        <v>50</v>
      </c>
      <c r="AG1" s="54">
        <f>'POTEnCIA Industry'!AY1</f>
        <v>51</v>
      </c>
      <c r="AH1" s="54">
        <f>'POTEnCIA Industry'!AZ1</f>
        <v>52</v>
      </c>
      <c r="AI1" s="54">
        <f>'POTEnCIA Industry'!BA1</f>
        <v>53</v>
      </c>
    </row>
    <row r="2" spans="1:35" x14ac:dyDescent="0.25">
      <c r="B2" s="1" t="s">
        <v>661</v>
      </c>
    </row>
    <row r="3" spans="1:35" x14ac:dyDescent="0.25">
      <c r="B3" s="42"/>
      <c r="F3" s="42"/>
      <c r="G3" s="42">
        <v>2022</v>
      </c>
      <c r="H3" s="1">
        <v>2023</v>
      </c>
      <c r="I3" s="42">
        <v>2024</v>
      </c>
      <c r="J3" s="1">
        <v>2025</v>
      </c>
      <c r="K3" s="42">
        <v>2026</v>
      </c>
      <c r="L3" s="1">
        <v>2027</v>
      </c>
      <c r="M3" s="42">
        <v>2028</v>
      </c>
      <c r="N3" s="1">
        <v>2029</v>
      </c>
      <c r="O3" s="42">
        <v>2030</v>
      </c>
      <c r="P3" s="1">
        <v>2031</v>
      </c>
      <c r="Q3" s="42">
        <v>2032</v>
      </c>
      <c r="R3" s="1">
        <v>2033</v>
      </c>
      <c r="S3" s="42">
        <v>2034</v>
      </c>
      <c r="T3" s="1">
        <v>2035</v>
      </c>
      <c r="U3" s="42">
        <v>2036</v>
      </c>
      <c r="V3" s="1">
        <v>2037</v>
      </c>
      <c r="W3" s="42">
        <v>2038</v>
      </c>
      <c r="X3" s="1">
        <v>2039</v>
      </c>
      <c r="Y3" s="42">
        <v>2040</v>
      </c>
      <c r="Z3" s="1">
        <v>2041</v>
      </c>
      <c r="AA3" s="42">
        <v>2042</v>
      </c>
      <c r="AB3" s="1">
        <v>2043</v>
      </c>
      <c r="AC3" s="42">
        <v>2044</v>
      </c>
      <c r="AD3" s="1">
        <v>2045</v>
      </c>
      <c r="AE3" s="42">
        <v>2046</v>
      </c>
      <c r="AF3" s="1">
        <v>2047</v>
      </c>
      <c r="AG3" s="42">
        <v>2048</v>
      </c>
      <c r="AH3" s="1">
        <v>2049</v>
      </c>
      <c r="AI3" s="42">
        <v>2050</v>
      </c>
    </row>
    <row r="4" spans="1:35" x14ac:dyDescent="0.25">
      <c r="A4" s="53">
        <v>2022</v>
      </c>
      <c r="B4" s="43">
        <f>('GDP Forecast'!B3-'GDP Forecast'!B2)/'GDP Forecast'!B2</f>
        <v>3.6596922104073525E-2</v>
      </c>
      <c r="E4" s="1" t="s">
        <v>540</v>
      </c>
      <c r="F4" s="46"/>
      <c r="G4" s="46">
        <f>IFERROR((VLOOKUP($E4,'POTEnCIA Industry'!$A$5:$BA$17,G$1,FALSE)-(VLOOKUP($E4,'POTEnCIA Industry'!$A$5:$BA$17,F$1,FALSE)))/VLOOKUP($E4,'POTEnCIA Industry'!$A$5:$BA$17,F$1,FALSE),"")</f>
        <v>1.0479822927388392E-2</v>
      </c>
      <c r="H4" s="46">
        <f>IFERROR((VLOOKUP($E4,'POTEnCIA Industry'!$A$5:$BA$17,H$1,FALSE)-(VLOOKUP($E4,'POTEnCIA Industry'!$A$5:$BA$17,G$1,FALSE)))/VLOOKUP($E4,'POTEnCIA Industry'!$A$5:$BA$17,G$1,FALSE),"")</f>
        <v>9.753191642379028E-3</v>
      </c>
      <c r="I4" s="46">
        <f>IFERROR((VLOOKUP($E4,'POTEnCIA Industry'!$A$5:$BA$17,I$1,FALSE)-(VLOOKUP($E4,'POTEnCIA Industry'!$A$5:$BA$17,H$1,FALSE)))/VLOOKUP($E4,'POTEnCIA Industry'!$A$5:$BA$17,H$1,FALSE),"")</f>
        <v>9.2797321139633134E-3</v>
      </c>
      <c r="J4" s="46">
        <f>IFERROR((VLOOKUP($E4,'POTEnCIA Industry'!$A$5:$BA$17,J$1,FALSE)-(VLOOKUP($E4,'POTEnCIA Industry'!$A$5:$BA$17,I$1,FALSE)))/VLOOKUP($E4,'POTEnCIA Industry'!$A$5:$BA$17,I$1,FALSE),"")</f>
        <v>9.2398467723911783E-3</v>
      </c>
      <c r="K4" s="46">
        <f>IFERROR((VLOOKUP($E4,'POTEnCIA Industry'!$A$5:$BA$17,K$1,FALSE)-(VLOOKUP($E4,'POTEnCIA Industry'!$A$5:$BA$17,J$1,FALSE)))/VLOOKUP($E4,'POTEnCIA Industry'!$A$5:$BA$17,J$1,FALSE),"")</f>
        <v>9.7203315741376077E-3</v>
      </c>
      <c r="L4" s="46">
        <f>IFERROR((VLOOKUP($E4,'POTEnCIA Industry'!$A$5:$BA$17,L$1,FALSE)-(VLOOKUP($E4,'POTEnCIA Industry'!$A$5:$BA$17,K$1,FALSE)))/VLOOKUP($E4,'POTEnCIA Industry'!$A$5:$BA$17,K$1,FALSE),"")</f>
        <v>1.0054806438241607E-2</v>
      </c>
      <c r="M4" s="46">
        <f>IFERROR((VLOOKUP($E4,'POTEnCIA Industry'!$A$5:$BA$17,M$1,FALSE)-(VLOOKUP($E4,'POTEnCIA Industry'!$A$5:$BA$17,L$1,FALSE)))/VLOOKUP($E4,'POTEnCIA Industry'!$A$5:$BA$17,L$1,FALSE),"")</f>
        <v>1.0236808509309435E-2</v>
      </c>
      <c r="N4" s="46">
        <f>IFERROR((VLOOKUP($E4,'POTEnCIA Industry'!$A$5:$BA$17,N$1,FALSE)-(VLOOKUP($E4,'POTEnCIA Industry'!$A$5:$BA$17,M$1,FALSE)))/VLOOKUP($E4,'POTEnCIA Industry'!$A$5:$BA$17,M$1,FALSE),"")</f>
        <v>1.0241130955707535E-2</v>
      </c>
      <c r="O4" s="46">
        <f>IFERROR((VLOOKUP($E4,'POTEnCIA Industry'!$A$5:$BA$17,O$1,FALSE)-(VLOOKUP($E4,'POTEnCIA Industry'!$A$5:$BA$17,N$1,FALSE)))/VLOOKUP($E4,'POTEnCIA Industry'!$A$5:$BA$17,N$1,FALSE),"")</f>
        <v>1.0061125650976652E-2</v>
      </c>
      <c r="P4" s="46">
        <f>IFERROR((VLOOKUP($E4,'POTEnCIA Industry'!$A$5:$BA$17,P$1,FALSE)-(VLOOKUP($E4,'POTEnCIA Industry'!$A$5:$BA$17,O$1,FALSE)))/VLOOKUP($E4,'POTEnCIA Industry'!$A$5:$BA$17,O$1,FALSE),"")</f>
        <v>9.8578016069620581E-3</v>
      </c>
      <c r="Q4" s="46">
        <f>IFERROR((VLOOKUP($E4,'POTEnCIA Industry'!$A$5:$BA$17,Q$1,FALSE)-(VLOOKUP($E4,'POTEnCIA Industry'!$A$5:$BA$17,P$1,FALSE)))/VLOOKUP($E4,'POTEnCIA Industry'!$A$5:$BA$17,P$1,FALSE),"")</f>
        <v>9.8307246515801812E-3</v>
      </c>
      <c r="R4" s="46">
        <f>IFERROR((VLOOKUP($E4,'POTEnCIA Industry'!$A$5:$BA$17,R$1,FALSE)-(VLOOKUP($E4,'POTEnCIA Industry'!$A$5:$BA$17,Q$1,FALSE)))/VLOOKUP($E4,'POTEnCIA Industry'!$A$5:$BA$17,Q$1,FALSE),"")</f>
        <v>9.8992329263787229E-3</v>
      </c>
      <c r="S4" s="46">
        <f>IFERROR((VLOOKUP($E4,'POTEnCIA Industry'!$A$5:$BA$17,S$1,FALSE)-(VLOOKUP($E4,'POTEnCIA Industry'!$A$5:$BA$17,R$1,FALSE)))/VLOOKUP($E4,'POTEnCIA Industry'!$A$5:$BA$17,R$1,FALSE),"")</f>
        <v>9.9206464132704959E-3</v>
      </c>
      <c r="T4" s="46">
        <f>IFERROR((VLOOKUP($E4,'POTEnCIA Industry'!$A$5:$BA$17,T$1,FALSE)-(VLOOKUP($E4,'POTEnCIA Industry'!$A$5:$BA$17,S$1,FALSE)))/VLOOKUP($E4,'POTEnCIA Industry'!$A$5:$BA$17,S$1,FALSE),"")</f>
        <v>9.8909694762540669E-3</v>
      </c>
      <c r="U4" s="46">
        <f>IFERROR((VLOOKUP($E4,'POTEnCIA Industry'!$A$5:$BA$17,U$1,FALSE)-(VLOOKUP($E4,'POTEnCIA Industry'!$A$5:$BA$17,T$1,FALSE)))/VLOOKUP($E4,'POTEnCIA Industry'!$A$5:$BA$17,T$1,FALSE),"")</f>
        <v>1.000450441886223E-2</v>
      </c>
      <c r="V4" s="46">
        <f>IFERROR((VLOOKUP($E4,'POTEnCIA Industry'!$A$5:$BA$17,V$1,FALSE)-(VLOOKUP($E4,'POTEnCIA Industry'!$A$5:$BA$17,U$1,FALSE)))/VLOOKUP($E4,'POTEnCIA Industry'!$A$5:$BA$17,U$1,FALSE),"")</f>
        <v>1.0185134074166857E-2</v>
      </c>
      <c r="W4" s="46">
        <f>IFERROR((VLOOKUP($E4,'POTEnCIA Industry'!$A$5:$BA$17,W$1,FALSE)-(VLOOKUP($E4,'POTEnCIA Industry'!$A$5:$BA$17,V$1,FALSE)))/VLOOKUP($E4,'POTEnCIA Industry'!$A$5:$BA$17,V$1,FALSE),"")</f>
        <v>1.0331684385381937E-2</v>
      </c>
      <c r="X4" s="46">
        <f>IFERROR((VLOOKUP($E4,'POTEnCIA Industry'!$A$5:$BA$17,X$1,FALSE)-(VLOOKUP($E4,'POTEnCIA Industry'!$A$5:$BA$17,W$1,FALSE)))/VLOOKUP($E4,'POTEnCIA Industry'!$A$5:$BA$17,W$1,FALSE),"")</f>
        <v>1.0489686506791928E-2</v>
      </c>
      <c r="Y4" s="46">
        <f>IFERROR((VLOOKUP($E4,'POTEnCIA Industry'!$A$5:$BA$17,Y$1,FALSE)-(VLOOKUP($E4,'POTEnCIA Industry'!$A$5:$BA$17,X$1,FALSE)))/VLOOKUP($E4,'POTEnCIA Industry'!$A$5:$BA$17,X$1,FALSE),"")</f>
        <v>1.0707170701434416E-2</v>
      </c>
      <c r="Z4" s="46">
        <f>IFERROR((VLOOKUP($E4,'POTEnCIA Industry'!$A$5:$BA$17,Z$1,FALSE)-(VLOOKUP($E4,'POTEnCIA Industry'!$A$5:$BA$17,Y$1,FALSE)))/VLOOKUP($E4,'POTEnCIA Industry'!$A$5:$BA$17,Y$1,FALSE),"")</f>
        <v>1.0994330932279564E-2</v>
      </c>
      <c r="AA4" s="46">
        <f>IFERROR((VLOOKUP($E4,'POTEnCIA Industry'!$A$5:$BA$17,AA$1,FALSE)-(VLOOKUP($E4,'POTEnCIA Industry'!$A$5:$BA$17,Z$1,FALSE)))/VLOOKUP($E4,'POTEnCIA Industry'!$A$5:$BA$17,Z$1,FALSE),"")</f>
        <v>1.1330879330492412E-2</v>
      </c>
      <c r="AB4" s="46">
        <f>IFERROR((VLOOKUP($E4,'POTEnCIA Industry'!$A$5:$BA$17,AB$1,FALSE)-(VLOOKUP($E4,'POTEnCIA Industry'!$A$5:$BA$17,AA$1,FALSE)))/VLOOKUP($E4,'POTEnCIA Industry'!$A$5:$BA$17,AA$1,FALSE),"")</f>
        <v>1.1627787790065108E-2</v>
      </c>
      <c r="AC4" s="46">
        <f>IFERROR((VLOOKUP($E4,'POTEnCIA Industry'!$A$5:$BA$17,AC$1,FALSE)-(VLOOKUP($E4,'POTEnCIA Industry'!$A$5:$BA$17,AB$1,FALSE)))/VLOOKUP($E4,'POTEnCIA Industry'!$A$5:$BA$17,AB$1,FALSE),"")</f>
        <v>1.1830180023063033E-2</v>
      </c>
      <c r="AD4" s="46">
        <f>IFERROR((VLOOKUP($E4,'POTEnCIA Industry'!$A$5:$BA$17,AD$1,FALSE)-(VLOOKUP($E4,'POTEnCIA Industry'!$A$5:$BA$17,AC$1,FALSE)))/VLOOKUP($E4,'POTEnCIA Industry'!$A$5:$BA$17,AC$1,FALSE),"")</f>
        <v>1.2112406629781861E-2</v>
      </c>
      <c r="AE4" s="46">
        <f>IFERROR((VLOOKUP($E4,'POTEnCIA Industry'!$A$5:$BA$17,AE$1,FALSE)-(VLOOKUP($E4,'POTEnCIA Industry'!$A$5:$BA$17,AD$1,FALSE)))/VLOOKUP($E4,'POTEnCIA Industry'!$A$5:$BA$17,AD$1,FALSE),"")</f>
        <v>1.2118267577070109E-2</v>
      </c>
      <c r="AF4" s="46">
        <f>IFERROR((VLOOKUP($E4,'POTEnCIA Industry'!$A$5:$BA$17,AF$1,FALSE)-(VLOOKUP($E4,'POTEnCIA Industry'!$A$5:$BA$17,AE$1,FALSE)))/VLOOKUP($E4,'POTEnCIA Industry'!$A$5:$BA$17,AE$1,FALSE),"")</f>
        <v>1.2226624663585376E-2</v>
      </c>
      <c r="AG4" s="46">
        <f>IFERROR((VLOOKUP($E4,'POTEnCIA Industry'!$A$5:$BA$17,AG$1,FALSE)-(VLOOKUP($E4,'POTEnCIA Industry'!$A$5:$BA$17,AF$1,FALSE)))/VLOOKUP($E4,'POTEnCIA Industry'!$A$5:$BA$17,AF$1,FALSE),"")</f>
        <v>1.2357113266573972E-2</v>
      </c>
      <c r="AH4" s="46">
        <f>IFERROR((VLOOKUP($E4,'POTEnCIA Industry'!$A$5:$BA$17,AH$1,FALSE)-(VLOOKUP($E4,'POTEnCIA Industry'!$A$5:$BA$17,AG$1,FALSE)))/VLOOKUP($E4,'POTEnCIA Industry'!$A$5:$BA$17,AG$1,FALSE),"")</f>
        <v>1.2538489563830191E-2</v>
      </c>
      <c r="AI4" s="46">
        <f>IFERROR((VLOOKUP($E4,'POTEnCIA Industry'!$A$5:$BA$17,AI$1,FALSE)-(VLOOKUP($E4,'POTEnCIA Industry'!$A$5:$BA$17,AH$1,FALSE)))/VLOOKUP($E4,'POTEnCIA Industry'!$A$5:$BA$17,AH$1,FALSE),"")</f>
        <v>1.2793015740172709E-2</v>
      </c>
    </row>
    <row r="5" spans="1:35" x14ac:dyDescent="0.25">
      <c r="A5" s="53">
        <v>2023</v>
      </c>
      <c r="B5" s="43">
        <f>('GDP Forecast'!B4-'GDP Forecast'!B3)/'GDP Forecast'!B3</f>
        <v>6.3304593300855102E-3</v>
      </c>
      <c r="E5" s="1" t="s">
        <v>44</v>
      </c>
      <c r="F5" s="46"/>
      <c r="G5" s="46" t="str">
        <f>IFERROR((VLOOKUP($E5,'POTEnCIA Industry'!$A$5:$BA$17,G$1,FALSE)-(VLOOKUP($E5,'POTEnCIA Industry'!$A$5:$BA$17,F$1,FALSE)))/VLOOKUP($E5,'POTEnCIA Industry'!$A$5:$BA$17,F$1,FALSE),"")</f>
        <v/>
      </c>
      <c r="H5" s="46" t="str">
        <f>IFERROR((VLOOKUP($E5,'POTEnCIA Industry'!$A$5:$BA$17,H$1,FALSE)-(VLOOKUP($E5,'POTEnCIA Industry'!$A$5:$BA$17,G$1,FALSE)))/VLOOKUP($E5,'POTEnCIA Industry'!$A$5:$BA$17,G$1,FALSE),"")</f>
        <v/>
      </c>
      <c r="I5" s="46" t="str">
        <f>IFERROR((VLOOKUP($E5,'POTEnCIA Industry'!$A$5:$BA$17,I$1,FALSE)-(VLOOKUP($E5,'POTEnCIA Industry'!$A$5:$BA$17,H$1,FALSE)))/VLOOKUP($E5,'POTEnCIA Industry'!$A$5:$BA$17,H$1,FALSE),"")</f>
        <v/>
      </c>
      <c r="J5" s="46" t="str">
        <f>IFERROR((VLOOKUP($E5,'POTEnCIA Industry'!$A$5:$BA$17,J$1,FALSE)-(VLOOKUP($E5,'POTEnCIA Industry'!$A$5:$BA$17,I$1,FALSE)))/VLOOKUP($E5,'POTEnCIA Industry'!$A$5:$BA$17,I$1,FALSE),"")</f>
        <v/>
      </c>
      <c r="K5" s="46" t="str">
        <f>IFERROR((VLOOKUP($E5,'POTEnCIA Industry'!$A$5:$BA$17,K$1,FALSE)-(VLOOKUP($E5,'POTEnCIA Industry'!$A$5:$BA$17,J$1,FALSE)))/VLOOKUP($E5,'POTEnCIA Industry'!$A$5:$BA$17,J$1,FALSE),"")</f>
        <v/>
      </c>
      <c r="L5" s="46" t="str">
        <f>IFERROR((VLOOKUP($E5,'POTEnCIA Industry'!$A$5:$BA$17,L$1,FALSE)-(VLOOKUP($E5,'POTEnCIA Industry'!$A$5:$BA$17,K$1,FALSE)))/VLOOKUP($E5,'POTEnCIA Industry'!$A$5:$BA$17,K$1,FALSE),"")</f>
        <v/>
      </c>
      <c r="M5" s="46" t="str">
        <f>IFERROR((VLOOKUP($E5,'POTEnCIA Industry'!$A$5:$BA$17,M$1,FALSE)-(VLOOKUP($E5,'POTEnCIA Industry'!$A$5:$BA$17,L$1,FALSE)))/VLOOKUP($E5,'POTEnCIA Industry'!$A$5:$BA$17,L$1,FALSE),"")</f>
        <v/>
      </c>
      <c r="N5" s="46" t="str">
        <f>IFERROR((VLOOKUP($E5,'POTEnCIA Industry'!$A$5:$BA$17,N$1,FALSE)-(VLOOKUP($E5,'POTEnCIA Industry'!$A$5:$BA$17,M$1,FALSE)))/VLOOKUP($E5,'POTEnCIA Industry'!$A$5:$BA$17,M$1,FALSE),"")</f>
        <v/>
      </c>
      <c r="O5" s="46" t="str">
        <f>IFERROR((VLOOKUP($E5,'POTEnCIA Industry'!$A$5:$BA$17,O$1,FALSE)-(VLOOKUP($E5,'POTEnCIA Industry'!$A$5:$BA$17,N$1,FALSE)))/VLOOKUP($E5,'POTEnCIA Industry'!$A$5:$BA$17,N$1,FALSE),"")</f>
        <v/>
      </c>
      <c r="P5" s="46" t="str">
        <f>IFERROR((VLOOKUP($E5,'POTEnCIA Industry'!$A$5:$BA$17,P$1,FALSE)-(VLOOKUP($E5,'POTEnCIA Industry'!$A$5:$BA$17,O$1,FALSE)))/VLOOKUP($E5,'POTEnCIA Industry'!$A$5:$BA$17,O$1,FALSE),"")</f>
        <v/>
      </c>
      <c r="Q5" s="46" t="str">
        <f>IFERROR((VLOOKUP($E5,'POTEnCIA Industry'!$A$5:$BA$17,Q$1,FALSE)-(VLOOKUP($E5,'POTEnCIA Industry'!$A$5:$BA$17,P$1,FALSE)))/VLOOKUP($E5,'POTEnCIA Industry'!$A$5:$BA$17,P$1,FALSE),"")</f>
        <v/>
      </c>
      <c r="R5" s="46" t="str">
        <f>IFERROR((VLOOKUP($E5,'POTEnCIA Industry'!$A$5:$BA$17,R$1,FALSE)-(VLOOKUP($E5,'POTEnCIA Industry'!$A$5:$BA$17,Q$1,FALSE)))/VLOOKUP($E5,'POTEnCIA Industry'!$A$5:$BA$17,Q$1,FALSE),"")</f>
        <v/>
      </c>
      <c r="S5" s="46" t="str">
        <f>IFERROR((VLOOKUP($E5,'POTEnCIA Industry'!$A$5:$BA$17,S$1,FALSE)-(VLOOKUP($E5,'POTEnCIA Industry'!$A$5:$BA$17,R$1,FALSE)))/VLOOKUP($E5,'POTEnCIA Industry'!$A$5:$BA$17,R$1,FALSE),"")</f>
        <v/>
      </c>
      <c r="T5" s="46" t="str">
        <f>IFERROR((VLOOKUP($E5,'POTEnCIA Industry'!$A$5:$BA$17,T$1,FALSE)-(VLOOKUP($E5,'POTEnCIA Industry'!$A$5:$BA$17,S$1,FALSE)))/VLOOKUP($E5,'POTEnCIA Industry'!$A$5:$BA$17,S$1,FALSE),"")</f>
        <v/>
      </c>
      <c r="U5" s="46" t="str">
        <f>IFERROR((VLOOKUP($E5,'POTEnCIA Industry'!$A$5:$BA$17,U$1,FALSE)-(VLOOKUP($E5,'POTEnCIA Industry'!$A$5:$BA$17,T$1,FALSE)))/VLOOKUP($E5,'POTEnCIA Industry'!$A$5:$BA$17,T$1,FALSE),"")</f>
        <v/>
      </c>
      <c r="V5" s="46" t="str">
        <f>IFERROR((VLOOKUP($E5,'POTEnCIA Industry'!$A$5:$BA$17,V$1,FALSE)-(VLOOKUP($E5,'POTEnCIA Industry'!$A$5:$BA$17,U$1,FALSE)))/VLOOKUP($E5,'POTEnCIA Industry'!$A$5:$BA$17,U$1,FALSE),"")</f>
        <v/>
      </c>
      <c r="W5" s="46" t="str">
        <f>IFERROR((VLOOKUP($E5,'POTEnCIA Industry'!$A$5:$BA$17,W$1,FALSE)-(VLOOKUP($E5,'POTEnCIA Industry'!$A$5:$BA$17,V$1,FALSE)))/VLOOKUP($E5,'POTEnCIA Industry'!$A$5:$BA$17,V$1,FALSE),"")</f>
        <v/>
      </c>
      <c r="X5" s="46" t="str">
        <f>IFERROR((VLOOKUP($E5,'POTEnCIA Industry'!$A$5:$BA$17,X$1,FALSE)-(VLOOKUP($E5,'POTEnCIA Industry'!$A$5:$BA$17,W$1,FALSE)))/VLOOKUP($E5,'POTEnCIA Industry'!$A$5:$BA$17,W$1,FALSE),"")</f>
        <v/>
      </c>
      <c r="Y5" s="46" t="str">
        <f>IFERROR((VLOOKUP($E5,'POTEnCIA Industry'!$A$5:$BA$17,Y$1,FALSE)-(VLOOKUP($E5,'POTEnCIA Industry'!$A$5:$BA$17,X$1,FALSE)))/VLOOKUP($E5,'POTEnCIA Industry'!$A$5:$BA$17,X$1,FALSE),"")</f>
        <v/>
      </c>
      <c r="Z5" s="46" t="str">
        <f>IFERROR((VLOOKUP($E5,'POTEnCIA Industry'!$A$5:$BA$17,Z$1,FALSE)-(VLOOKUP($E5,'POTEnCIA Industry'!$A$5:$BA$17,Y$1,FALSE)))/VLOOKUP($E5,'POTEnCIA Industry'!$A$5:$BA$17,Y$1,FALSE),"")</f>
        <v/>
      </c>
      <c r="AA5" s="46" t="str">
        <f>IFERROR((VLOOKUP($E5,'POTEnCIA Industry'!$A$5:$BA$17,AA$1,FALSE)-(VLOOKUP($E5,'POTEnCIA Industry'!$A$5:$BA$17,Z$1,FALSE)))/VLOOKUP($E5,'POTEnCIA Industry'!$A$5:$BA$17,Z$1,FALSE),"")</f>
        <v/>
      </c>
      <c r="AB5" s="46" t="str">
        <f>IFERROR((VLOOKUP($E5,'POTEnCIA Industry'!$A$5:$BA$17,AB$1,FALSE)-(VLOOKUP($E5,'POTEnCIA Industry'!$A$5:$BA$17,AA$1,FALSE)))/VLOOKUP($E5,'POTEnCIA Industry'!$A$5:$BA$17,AA$1,FALSE),"")</f>
        <v/>
      </c>
      <c r="AC5" s="46" t="str">
        <f>IFERROR((VLOOKUP($E5,'POTEnCIA Industry'!$A$5:$BA$17,AC$1,FALSE)-(VLOOKUP($E5,'POTEnCIA Industry'!$A$5:$BA$17,AB$1,FALSE)))/VLOOKUP($E5,'POTEnCIA Industry'!$A$5:$BA$17,AB$1,FALSE),"")</f>
        <v/>
      </c>
      <c r="AD5" s="46" t="str">
        <f>IFERROR((VLOOKUP($E5,'POTEnCIA Industry'!$A$5:$BA$17,AD$1,FALSE)-(VLOOKUP($E5,'POTEnCIA Industry'!$A$5:$BA$17,AC$1,FALSE)))/VLOOKUP($E5,'POTEnCIA Industry'!$A$5:$BA$17,AC$1,FALSE),"")</f>
        <v/>
      </c>
      <c r="AE5" s="46" t="str">
        <f>IFERROR((VLOOKUP($E5,'POTEnCIA Industry'!$A$5:$BA$17,AE$1,FALSE)-(VLOOKUP($E5,'POTEnCIA Industry'!$A$5:$BA$17,AD$1,FALSE)))/VLOOKUP($E5,'POTEnCIA Industry'!$A$5:$BA$17,AD$1,FALSE),"")</f>
        <v/>
      </c>
      <c r="AF5" s="46" t="str">
        <f>IFERROR((VLOOKUP($E5,'POTEnCIA Industry'!$A$5:$BA$17,AF$1,FALSE)-(VLOOKUP($E5,'POTEnCIA Industry'!$A$5:$BA$17,AE$1,FALSE)))/VLOOKUP($E5,'POTEnCIA Industry'!$A$5:$BA$17,AE$1,FALSE),"")</f>
        <v/>
      </c>
      <c r="AG5" s="46" t="str">
        <f>IFERROR((VLOOKUP($E5,'POTEnCIA Industry'!$A$5:$BA$17,AG$1,FALSE)-(VLOOKUP($E5,'POTEnCIA Industry'!$A$5:$BA$17,AF$1,FALSE)))/VLOOKUP($E5,'POTEnCIA Industry'!$A$5:$BA$17,AF$1,FALSE),"")</f>
        <v/>
      </c>
      <c r="AH5" s="46" t="str">
        <f>IFERROR((VLOOKUP($E5,'POTEnCIA Industry'!$A$5:$BA$17,AH$1,FALSE)-(VLOOKUP($E5,'POTEnCIA Industry'!$A$5:$BA$17,AG$1,FALSE)))/VLOOKUP($E5,'POTEnCIA Industry'!$A$5:$BA$17,AG$1,FALSE),"")</f>
        <v/>
      </c>
      <c r="AI5" s="46" t="str">
        <f>IFERROR((VLOOKUP($E5,'POTEnCIA Industry'!$A$5:$BA$17,AI$1,FALSE)-(VLOOKUP($E5,'POTEnCIA Industry'!$A$5:$BA$17,AH$1,FALSE)))/VLOOKUP($E5,'POTEnCIA Industry'!$A$5:$BA$17,AH$1,FALSE),"")</f>
        <v/>
      </c>
    </row>
    <row r="6" spans="1:35" x14ac:dyDescent="0.25">
      <c r="A6" s="53">
        <v>2024</v>
      </c>
      <c r="B6" s="43">
        <f>('GDP Forecast'!B5-'GDP Forecast'!B4)/'GDP Forecast'!B4</f>
        <v>1.153825559606152E-2</v>
      </c>
      <c r="E6" s="1" t="s">
        <v>39</v>
      </c>
      <c r="F6" s="46"/>
      <c r="G6" s="46" t="str">
        <f>IFERROR((VLOOKUP($E6,'POTEnCIA Industry'!$A$5:$BA$17,G$1,FALSE)-(VLOOKUP($E6,'POTEnCIA Industry'!$A$5:$BA$17,F$1,FALSE)))/VLOOKUP($E6,'POTEnCIA Industry'!$A$5:$BA$17,F$1,FALSE),"")</f>
        <v/>
      </c>
      <c r="H6" s="46" t="str">
        <f>IFERROR((VLOOKUP($E6,'POTEnCIA Industry'!$A$5:$BA$17,H$1,FALSE)-(VLOOKUP($E6,'POTEnCIA Industry'!$A$5:$BA$17,G$1,FALSE)))/VLOOKUP($E6,'POTEnCIA Industry'!$A$5:$BA$17,G$1,FALSE),"")</f>
        <v/>
      </c>
      <c r="I6" s="46" t="str">
        <f>IFERROR((VLOOKUP($E6,'POTEnCIA Industry'!$A$5:$BA$17,I$1,FALSE)-(VLOOKUP($E6,'POTEnCIA Industry'!$A$5:$BA$17,H$1,FALSE)))/VLOOKUP($E6,'POTEnCIA Industry'!$A$5:$BA$17,H$1,FALSE),"")</f>
        <v/>
      </c>
      <c r="J6" s="46" t="str">
        <f>IFERROR((VLOOKUP($E6,'POTEnCIA Industry'!$A$5:$BA$17,J$1,FALSE)-(VLOOKUP($E6,'POTEnCIA Industry'!$A$5:$BA$17,I$1,FALSE)))/VLOOKUP($E6,'POTEnCIA Industry'!$A$5:$BA$17,I$1,FALSE),"")</f>
        <v/>
      </c>
      <c r="K6" s="46" t="str">
        <f>IFERROR((VLOOKUP($E6,'POTEnCIA Industry'!$A$5:$BA$17,K$1,FALSE)-(VLOOKUP($E6,'POTEnCIA Industry'!$A$5:$BA$17,J$1,FALSE)))/VLOOKUP($E6,'POTEnCIA Industry'!$A$5:$BA$17,J$1,FALSE),"")</f>
        <v/>
      </c>
      <c r="L6" s="46" t="str">
        <f>IFERROR((VLOOKUP($E6,'POTEnCIA Industry'!$A$5:$BA$17,L$1,FALSE)-(VLOOKUP($E6,'POTEnCIA Industry'!$A$5:$BA$17,K$1,FALSE)))/VLOOKUP($E6,'POTEnCIA Industry'!$A$5:$BA$17,K$1,FALSE),"")</f>
        <v/>
      </c>
      <c r="M6" s="46" t="str">
        <f>IFERROR((VLOOKUP($E6,'POTEnCIA Industry'!$A$5:$BA$17,M$1,FALSE)-(VLOOKUP($E6,'POTEnCIA Industry'!$A$5:$BA$17,L$1,FALSE)))/VLOOKUP($E6,'POTEnCIA Industry'!$A$5:$BA$17,L$1,FALSE),"")</f>
        <v/>
      </c>
      <c r="N6" s="46" t="str">
        <f>IFERROR((VLOOKUP($E6,'POTEnCIA Industry'!$A$5:$BA$17,N$1,FALSE)-(VLOOKUP($E6,'POTEnCIA Industry'!$A$5:$BA$17,M$1,FALSE)))/VLOOKUP($E6,'POTEnCIA Industry'!$A$5:$BA$17,M$1,FALSE),"")</f>
        <v/>
      </c>
      <c r="O6" s="46" t="str">
        <f>IFERROR((VLOOKUP($E6,'POTEnCIA Industry'!$A$5:$BA$17,O$1,FALSE)-(VLOOKUP($E6,'POTEnCIA Industry'!$A$5:$BA$17,N$1,FALSE)))/VLOOKUP($E6,'POTEnCIA Industry'!$A$5:$BA$17,N$1,FALSE),"")</f>
        <v/>
      </c>
      <c r="P6" s="46" t="str">
        <f>IFERROR((VLOOKUP($E6,'POTEnCIA Industry'!$A$5:$BA$17,P$1,FALSE)-(VLOOKUP($E6,'POTEnCIA Industry'!$A$5:$BA$17,O$1,FALSE)))/VLOOKUP($E6,'POTEnCIA Industry'!$A$5:$BA$17,O$1,FALSE),"")</f>
        <v/>
      </c>
      <c r="Q6" s="46" t="str">
        <f>IFERROR((VLOOKUP($E6,'POTEnCIA Industry'!$A$5:$BA$17,Q$1,FALSE)-(VLOOKUP($E6,'POTEnCIA Industry'!$A$5:$BA$17,P$1,FALSE)))/VLOOKUP($E6,'POTEnCIA Industry'!$A$5:$BA$17,P$1,FALSE),"")</f>
        <v/>
      </c>
      <c r="R6" s="46" t="str">
        <f>IFERROR((VLOOKUP($E6,'POTEnCIA Industry'!$A$5:$BA$17,R$1,FALSE)-(VLOOKUP($E6,'POTEnCIA Industry'!$A$5:$BA$17,Q$1,FALSE)))/VLOOKUP($E6,'POTEnCIA Industry'!$A$5:$BA$17,Q$1,FALSE),"")</f>
        <v/>
      </c>
      <c r="S6" s="46" t="str">
        <f>IFERROR((VLOOKUP($E6,'POTEnCIA Industry'!$A$5:$BA$17,S$1,FALSE)-(VLOOKUP($E6,'POTEnCIA Industry'!$A$5:$BA$17,R$1,FALSE)))/VLOOKUP($E6,'POTEnCIA Industry'!$A$5:$BA$17,R$1,FALSE),"")</f>
        <v/>
      </c>
      <c r="T6" s="46" t="str">
        <f>IFERROR((VLOOKUP($E6,'POTEnCIA Industry'!$A$5:$BA$17,T$1,FALSE)-(VLOOKUP($E6,'POTEnCIA Industry'!$A$5:$BA$17,S$1,FALSE)))/VLOOKUP($E6,'POTEnCIA Industry'!$A$5:$BA$17,S$1,FALSE),"")</f>
        <v/>
      </c>
      <c r="U6" s="46" t="str">
        <f>IFERROR((VLOOKUP($E6,'POTEnCIA Industry'!$A$5:$BA$17,U$1,FALSE)-(VLOOKUP($E6,'POTEnCIA Industry'!$A$5:$BA$17,T$1,FALSE)))/VLOOKUP($E6,'POTEnCIA Industry'!$A$5:$BA$17,T$1,FALSE),"")</f>
        <v/>
      </c>
      <c r="V6" s="46" t="str">
        <f>IFERROR((VLOOKUP($E6,'POTEnCIA Industry'!$A$5:$BA$17,V$1,FALSE)-(VLOOKUP($E6,'POTEnCIA Industry'!$A$5:$BA$17,U$1,FALSE)))/VLOOKUP($E6,'POTEnCIA Industry'!$A$5:$BA$17,U$1,FALSE),"")</f>
        <v/>
      </c>
      <c r="W6" s="46" t="str">
        <f>IFERROR((VLOOKUP($E6,'POTEnCIA Industry'!$A$5:$BA$17,W$1,FALSE)-(VLOOKUP($E6,'POTEnCIA Industry'!$A$5:$BA$17,V$1,FALSE)))/VLOOKUP($E6,'POTEnCIA Industry'!$A$5:$BA$17,V$1,FALSE),"")</f>
        <v/>
      </c>
      <c r="X6" s="46" t="str">
        <f>IFERROR((VLOOKUP($E6,'POTEnCIA Industry'!$A$5:$BA$17,X$1,FALSE)-(VLOOKUP($E6,'POTEnCIA Industry'!$A$5:$BA$17,W$1,FALSE)))/VLOOKUP($E6,'POTEnCIA Industry'!$A$5:$BA$17,W$1,FALSE),"")</f>
        <v/>
      </c>
      <c r="Y6" s="46" t="str">
        <f>IFERROR((VLOOKUP($E6,'POTEnCIA Industry'!$A$5:$BA$17,Y$1,FALSE)-(VLOOKUP($E6,'POTEnCIA Industry'!$A$5:$BA$17,X$1,FALSE)))/VLOOKUP($E6,'POTEnCIA Industry'!$A$5:$BA$17,X$1,FALSE),"")</f>
        <v/>
      </c>
      <c r="Z6" s="46" t="str">
        <f>IFERROR((VLOOKUP($E6,'POTEnCIA Industry'!$A$5:$BA$17,Z$1,FALSE)-(VLOOKUP($E6,'POTEnCIA Industry'!$A$5:$BA$17,Y$1,FALSE)))/VLOOKUP($E6,'POTEnCIA Industry'!$A$5:$BA$17,Y$1,FALSE),"")</f>
        <v/>
      </c>
      <c r="AA6" s="46" t="str">
        <f>IFERROR((VLOOKUP($E6,'POTEnCIA Industry'!$A$5:$BA$17,AA$1,FALSE)-(VLOOKUP($E6,'POTEnCIA Industry'!$A$5:$BA$17,Z$1,FALSE)))/VLOOKUP($E6,'POTEnCIA Industry'!$A$5:$BA$17,Z$1,FALSE),"")</f>
        <v/>
      </c>
      <c r="AB6" s="46" t="str">
        <f>IFERROR((VLOOKUP($E6,'POTEnCIA Industry'!$A$5:$BA$17,AB$1,FALSE)-(VLOOKUP($E6,'POTEnCIA Industry'!$A$5:$BA$17,AA$1,FALSE)))/VLOOKUP($E6,'POTEnCIA Industry'!$A$5:$BA$17,AA$1,FALSE),"")</f>
        <v/>
      </c>
      <c r="AC6" s="46" t="str">
        <f>IFERROR((VLOOKUP($E6,'POTEnCIA Industry'!$A$5:$BA$17,AC$1,FALSE)-(VLOOKUP($E6,'POTEnCIA Industry'!$A$5:$BA$17,AB$1,FALSE)))/VLOOKUP($E6,'POTEnCIA Industry'!$A$5:$BA$17,AB$1,FALSE),"")</f>
        <v/>
      </c>
      <c r="AD6" s="46" t="str">
        <f>IFERROR((VLOOKUP($E6,'POTEnCIA Industry'!$A$5:$BA$17,AD$1,FALSE)-(VLOOKUP($E6,'POTEnCIA Industry'!$A$5:$BA$17,AC$1,FALSE)))/VLOOKUP($E6,'POTEnCIA Industry'!$A$5:$BA$17,AC$1,FALSE),"")</f>
        <v/>
      </c>
      <c r="AE6" s="46" t="str">
        <f>IFERROR((VLOOKUP($E6,'POTEnCIA Industry'!$A$5:$BA$17,AE$1,FALSE)-(VLOOKUP($E6,'POTEnCIA Industry'!$A$5:$BA$17,AD$1,FALSE)))/VLOOKUP($E6,'POTEnCIA Industry'!$A$5:$BA$17,AD$1,FALSE),"")</f>
        <v/>
      </c>
      <c r="AF6" s="46" t="str">
        <f>IFERROR((VLOOKUP($E6,'POTEnCIA Industry'!$A$5:$BA$17,AF$1,FALSE)-(VLOOKUP($E6,'POTEnCIA Industry'!$A$5:$BA$17,AE$1,FALSE)))/VLOOKUP($E6,'POTEnCIA Industry'!$A$5:$BA$17,AE$1,FALSE),"")</f>
        <v/>
      </c>
      <c r="AG6" s="46" t="str">
        <f>IFERROR((VLOOKUP($E6,'POTEnCIA Industry'!$A$5:$BA$17,AG$1,FALSE)-(VLOOKUP($E6,'POTEnCIA Industry'!$A$5:$BA$17,AF$1,FALSE)))/VLOOKUP($E6,'POTEnCIA Industry'!$A$5:$BA$17,AF$1,FALSE),"")</f>
        <v/>
      </c>
      <c r="AH6" s="46" t="str">
        <f>IFERROR((VLOOKUP($E6,'POTEnCIA Industry'!$A$5:$BA$17,AH$1,FALSE)-(VLOOKUP($E6,'POTEnCIA Industry'!$A$5:$BA$17,AG$1,FALSE)))/VLOOKUP($E6,'POTEnCIA Industry'!$A$5:$BA$17,AG$1,FALSE),"")</f>
        <v/>
      </c>
      <c r="AI6" s="46" t="str">
        <f>IFERROR((VLOOKUP($E6,'POTEnCIA Industry'!$A$5:$BA$17,AI$1,FALSE)-(VLOOKUP($E6,'POTEnCIA Industry'!$A$5:$BA$17,AH$1,FALSE)))/VLOOKUP($E6,'POTEnCIA Industry'!$A$5:$BA$17,AH$1,FALSE),"")</f>
        <v/>
      </c>
    </row>
    <row r="7" spans="1:35" x14ac:dyDescent="0.25">
      <c r="A7" s="53">
        <v>2025</v>
      </c>
      <c r="B7" s="43">
        <f>('GDP Forecast'!B6-'GDP Forecast'!B5)/'GDP Forecast'!B5</f>
        <v>1.7302252911499092E-2</v>
      </c>
      <c r="E7" s="1" t="s">
        <v>47</v>
      </c>
      <c r="F7" s="46"/>
      <c r="G7" s="46" t="str">
        <f>IFERROR((VLOOKUP($E7,'POTEnCIA Industry'!$A$5:$BA$17,G$1,FALSE)-(VLOOKUP($E7,'POTEnCIA Industry'!$A$5:$BA$17,F$1,FALSE)))/VLOOKUP($E7,'POTEnCIA Industry'!$A$5:$BA$17,F$1,FALSE),"")</f>
        <v/>
      </c>
      <c r="H7" s="46" t="str">
        <f>IFERROR((VLOOKUP($E7,'POTEnCIA Industry'!$A$5:$BA$17,H$1,FALSE)-(VLOOKUP($E7,'POTEnCIA Industry'!$A$5:$BA$17,G$1,FALSE)))/VLOOKUP($E7,'POTEnCIA Industry'!$A$5:$BA$17,G$1,FALSE),"")</f>
        <v/>
      </c>
      <c r="I7" s="46" t="str">
        <f>IFERROR((VLOOKUP($E7,'POTEnCIA Industry'!$A$5:$BA$17,I$1,FALSE)-(VLOOKUP($E7,'POTEnCIA Industry'!$A$5:$BA$17,H$1,FALSE)))/VLOOKUP($E7,'POTEnCIA Industry'!$A$5:$BA$17,H$1,FALSE),"")</f>
        <v/>
      </c>
      <c r="J7" s="46" t="str">
        <f>IFERROR((VLOOKUP($E7,'POTEnCIA Industry'!$A$5:$BA$17,J$1,FALSE)-(VLOOKUP($E7,'POTEnCIA Industry'!$A$5:$BA$17,I$1,FALSE)))/VLOOKUP($E7,'POTEnCIA Industry'!$A$5:$BA$17,I$1,FALSE),"")</f>
        <v/>
      </c>
      <c r="K7" s="46" t="str">
        <f>IFERROR((VLOOKUP($E7,'POTEnCIA Industry'!$A$5:$BA$17,K$1,FALSE)-(VLOOKUP($E7,'POTEnCIA Industry'!$A$5:$BA$17,J$1,FALSE)))/VLOOKUP($E7,'POTEnCIA Industry'!$A$5:$BA$17,J$1,FALSE),"")</f>
        <v/>
      </c>
      <c r="L7" s="46" t="str">
        <f>IFERROR((VLOOKUP($E7,'POTEnCIA Industry'!$A$5:$BA$17,L$1,FALSE)-(VLOOKUP($E7,'POTEnCIA Industry'!$A$5:$BA$17,K$1,FALSE)))/VLOOKUP($E7,'POTEnCIA Industry'!$A$5:$BA$17,K$1,FALSE),"")</f>
        <v/>
      </c>
      <c r="M7" s="46" t="str">
        <f>IFERROR((VLOOKUP($E7,'POTEnCIA Industry'!$A$5:$BA$17,M$1,FALSE)-(VLOOKUP($E7,'POTEnCIA Industry'!$A$5:$BA$17,L$1,FALSE)))/VLOOKUP($E7,'POTEnCIA Industry'!$A$5:$BA$17,L$1,FALSE),"")</f>
        <v/>
      </c>
      <c r="N7" s="46" t="str">
        <f>IFERROR((VLOOKUP($E7,'POTEnCIA Industry'!$A$5:$BA$17,N$1,FALSE)-(VLOOKUP($E7,'POTEnCIA Industry'!$A$5:$BA$17,M$1,FALSE)))/VLOOKUP($E7,'POTEnCIA Industry'!$A$5:$BA$17,M$1,FALSE),"")</f>
        <v/>
      </c>
      <c r="O7" s="46" t="str">
        <f>IFERROR((VLOOKUP($E7,'POTEnCIA Industry'!$A$5:$BA$17,O$1,FALSE)-(VLOOKUP($E7,'POTEnCIA Industry'!$A$5:$BA$17,N$1,FALSE)))/VLOOKUP($E7,'POTEnCIA Industry'!$A$5:$BA$17,N$1,FALSE),"")</f>
        <v/>
      </c>
      <c r="P7" s="46" t="str">
        <f>IFERROR((VLOOKUP($E7,'POTEnCIA Industry'!$A$5:$BA$17,P$1,FALSE)-(VLOOKUP($E7,'POTEnCIA Industry'!$A$5:$BA$17,O$1,FALSE)))/VLOOKUP($E7,'POTEnCIA Industry'!$A$5:$BA$17,O$1,FALSE),"")</f>
        <v/>
      </c>
      <c r="Q7" s="46" t="str">
        <f>IFERROR((VLOOKUP($E7,'POTEnCIA Industry'!$A$5:$BA$17,Q$1,FALSE)-(VLOOKUP($E7,'POTEnCIA Industry'!$A$5:$BA$17,P$1,FALSE)))/VLOOKUP($E7,'POTEnCIA Industry'!$A$5:$BA$17,P$1,FALSE),"")</f>
        <v/>
      </c>
      <c r="R7" s="46" t="str">
        <f>IFERROR((VLOOKUP($E7,'POTEnCIA Industry'!$A$5:$BA$17,R$1,FALSE)-(VLOOKUP($E7,'POTEnCIA Industry'!$A$5:$BA$17,Q$1,FALSE)))/VLOOKUP($E7,'POTEnCIA Industry'!$A$5:$BA$17,Q$1,FALSE),"")</f>
        <v/>
      </c>
      <c r="S7" s="46" t="str">
        <f>IFERROR((VLOOKUP($E7,'POTEnCIA Industry'!$A$5:$BA$17,S$1,FALSE)-(VLOOKUP($E7,'POTEnCIA Industry'!$A$5:$BA$17,R$1,FALSE)))/VLOOKUP($E7,'POTEnCIA Industry'!$A$5:$BA$17,R$1,FALSE),"")</f>
        <v/>
      </c>
      <c r="T7" s="46" t="str">
        <f>IFERROR((VLOOKUP($E7,'POTEnCIA Industry'!$A$5:$BA$17,T$1,FALSE)-(VLOOKUP($E7,'POTEnCIA Industry'!$A$5:$BA$17,S$1,FALSE)))/VLOOKUP($E7,'POTEnCIA Industry'!$A$5:$BA$17,S$1,FALSE),"")</f>
        <v/>
      </c>
      <c r="U7" s="46" t="str">
        <f>IFERROR((VLOOKUP($E7,'POTEnCIA Industry'!$A$5:$BA$17,U$1,FALSE)-(VLOOKUP($E7,'POTEnCIA Industry'!$A$5:$BA$17,T$1,FALSE)))/VLOOKUP($E7,'POTEnCIA Industry'!$A$5:$BA$17,T$1,FALSE),"")</f>
        <v/>
      </c>
      <c r="V7" s="46" t="str">
        <f>IFERROR((VLOOKUP($E7,'POTEnCIA Industry'!$A$5:$BA$17,V$1,FALSE)-(VLOOKUP($E7,'POTEnCIA Industry'!$A$5:$BA$17,U$1,FALSE)))/VLOOKUP($E7,'POTEnCIA Industry'!$A$5:$BA$17,U$1,FALSE),"")</f>
        <v/>
      </c>
      <c r="W7" s="46" t="str">
        <f>IFERROR((VLOOKUP($E7,'POTEnCIA Industry'!$A$5:$BA$17,W$1,FALSE)-(VLOOKUP($E7,'POTEnCIA Industry'!$A$5:$BA$17,V$1,FALSE)))/VLOOKUP($E7,'POTEnCIA Industry'!$A$5:$BA$17,V$1,FALSE),"")</f>
        <v/>
      </c>
      <c r="X7" s="46" t="str">
        <f>IFERROR((VLOOKUP($E7,'POTEnCIA Industry'!$A$5:$BA$17,X$1,FALSE)-(VLOOKUP($E7,'POTEnCIA Industry'!$A$5:$BA$17,W$1,FALSE)))/VLOOKUP($E7,'POTEnCIA Industry'!$A$5:$BA$17,W$1,FALSE),"")</f>
        <v/>
      </c>
      <c r="Y7" s="46" t="str">
        <f>IFERROR((VLOOKUP($E7,'POTEnCIA Industry'!$A$5:$BA$17,Y$1,FALSE)-(VLOOKUP($E7,'POTEnCIA Industry'!$A$5:$BA$17,X$1,FALSE)))/VLOOKUP($E7,'POTEnCIA Industry'!$A$5:$BA$17,X$1,FALSE),"")</f>
        <v/>
      </c>
      <c r="Z7" s="46" t="str">
        <f>IFERROR((VLOOKUP($E7,'POTEnCIA Industry'!$A$5:$BA$17,Z$1,FALSE)-(VLOOKUP($E7,'POTEnCIA Industry'!$A$5:$BA$17,Y$1,FALSE)))/VLOOKUP($E7,'POTEnCIA Industry'!$A$5:$BA$17,Y$1,FALSE),"")</f>
        <v/>
      </c>
      <c r="AA7" s="46" t="str">
        <f>IFERROR((VLOOKUP($E7,'POTEnCIA Industry'!$A$5:$BA$17,AA$1,FALSE)-(VLOOKUP($E7,'POTEnCIA Industry'!$A$5:$BA$17,Z$1,FALSE)))/VLOOKUP($E7,'POTEnCIA Industry'!$A$5:$BA$17,Z$1,FALSE),"")</f>
        <v/>
      </c>
      <c r="AB7" s="46" t="str">
        <f>IFERROR((VLOOKUP($E7,'POTEnCIA Industry'!$A$5:$BA$17,AB$1,FALSE)-(VLOOKUP($E7,'POTEnCIA Industry'!$A$5:$BA$17,AA$1,FALSE)))/VLOOKUP($E7,'POTEnCIA Industry'!$A$5:$BA$17,AA$1,FALSE),"")</f>
        <v/>
      </c>
      <c r="AC7" s="46" t="str">
        <f>IFERROR((VLOOKUP($E7,'POTEnCIA Industry'!$A$5:$BA$17,AC$1,FALSE)-(VLOOKUP($E7,'POTEnCIA Industry'!$A$5:$BA$17,AB$1,FALSE)))/VLOOKUP($E7,'POTEnCIA Industry'!$A$5:$BA$17,AB$1,FALSE),"")</f>
        <v/>
      </c>
      <c r="AD7" s="46" t="str">
        <f>IFERROR((VLOOKUP($E7,'POTEnCIA Industry'!$A$5:$BA$17,AD$1,FALSE)-(VLOOKUP($E7,'POTEnCIA Industry'!$A$5:$BA$17,AC$1,FALSE)))/VLOOKUP($E7,'POTEnCIA Industry'!$A$5:$BA$17,AC$1,FALSE),"")</f>
        <v/>
      </c>
      <c r="AE7" s="46" t="str">
        <f>IFERROR((VLOOKUP($E7,'POTEnCIA Industry'!$A$5:$BA$17,AE$1,FALSE)-(VLOOKUP($E7,'POTEnCIA Industry'!$A$5:$BA$17,AD$1,FALSE)))/VLOOKUP($E7,'POTEnCIA Industry'!$A$5:$BA$17,AD$1,FALSE),"")</f>
        <v/>
      </c>
      <c r="AF7" s="46" t="str">
        <f>IFERROR((VLOOKUP($E7,'POTEnCIA Industry'!$A$5:$BA$17,AF$1,FALSE)-(VLOOKUP($E7,'POTEnCIA Industry'!$A$5:$BA$17,AE$1,FALSE)))/VLOOKUP($E7,'POTEnCIA Industry'!$A$5:$BA$17,AE$1,FALSE),"")</f>
        <v/>
      </c>
      <c r="AG7" s="46" t="str">
        <f>IFERROR((VLOOKUP($E7,'POTEnCIA Industry'!$A$5:$BA$17,AG$1,FALSE)-(VLOOKUP($E7,'POTEnCIA Industry'!$A$5:$BA$17,AF$1,FALSE)))/VLOOKUP($E7,'POTEnCIA Industry'!$A$5:$BA$17,AF$1,FALSE),"")</f>
        <v/>
      </c>
      <c r="AH7" s="46" t="str">
        <f>IFERROR((VLOOKUP($E7,'POTEnCIA Industry'!$A$5:$BA$17,AH$1,FALSE)-(VLOOKUP($E7,'POTEnCIA Industry'!$A$5:$BA$17,AG$1,FALSE)))/VLOOKUP($E7,'POTEnCIA Industry'!$A$5:$BA$17,AG$1,FALSE),"")</f>
        <v/>
      </c>
      <c r="AI7" s="46" t="str">
        <f>IFERROR((VLOOKUP($E7,'POTEnCIA Industry'!$A$5:$BA$17,AI$1,FALSE)-(VLOOKUP($E7,'POTEnCIA Industry'!$A$5:$BA$17,AH$1,FALSE)))/VLOOKUP($E7,'POTEnCIA Industry'!$A$5:$BA$17,AH$1,FALSE),"")</f>
        <v/>
      </c>
    </row>
    <row r="8" spans="1:35" x14ac:dyDescent="0.25">
      <c r="A8" s="53">
        <v>2026</v>
      </c>
      <c r="B8" s="43">
        <f>('GDP Forecast'!B7-'GDP Forecast'!B6)/'GDP Forecast'!B6</f>
        <v>1.8473407189094689E-2</v>
      </c>
      <c r="E8" s="1" t="s">
        <v>52</v>
      </c>
      <c r="F8" s="46"/>
      <c r="G8" s="46" t="str">
        <f>IFERROR((VLOOKUP($E8,'POTEnCIA Industry'!$A$5:$BA$17,G$1,FALSE)-(VLOOKUP($E8,'POTEnCIA Industry'!$A$5:$BA$17,F$1,FALSE)))/VLOOKUP($E8,'POTEnCIA Industry'!$A$5:$BA$17,F$1,FALSE),"")</f>
        <v/>
      </c>
      <c r="H8" s="46" t="str">
        <f>IFERROR((VLOOKUP($E8,'POTEnCIA Industry'!$A$5:$BA$17,H$1,FALSE)-(VLOOKUP($E8,'POTEnCIA Industry'!$A$5:$BA$17,G$1,FALSE)))/VLOOKUP($E8,'POTEnCIA Industry'!$A$5:$BA$17,G$1,FALSE),"")</f>
        <v/>
      </c>
      <c r="I8" s="46" t="str">
        <f>IFERROR((VLOOKUP($E8,'POTEnCIA Industry'!$A$5:$BA$17,I$1,FALSE)-(VLOOKUP($E8,'POTEnCIA Industry'!$A$5:$BA$17,H$1,FALSE)))/VLOOKUP($E8,'POTEnCIA Industry'!$A$5:$BA$17,H$1,FALSE),"")</f>
        <v/>
      </c>
      <c r="J8" s="46" t="str">
        <f>IFERROR((VLOOKUP($E8,'POTEnCIA Industry'!$A$5:$BA$17,J$1,FALSE)-(VLOOKUP($E8,'POTEnCIA Industry'!$A$5:$BA$17,I$1,FALSE)))/VLOOKUP($E8,'POTEnCIA Industry'!$A$5:$BA$17,I$1,FALSE),"")</f>
        <v/>
      </c>
      <c r="K8" s="46" t="str">
        <f>IFERROR((VLOOKUP($E8,'POTEnCIA Industry'!$A$5:$BA$17,K$1,FALSE)-(VLOOKUP($E8,'POTEnCIA Industry'!$A$5:$BA$17,J$1,FALSE)))/VLOOKUP($E8,'POTEnCIA Industry'!$A$5:$BA$17,J$1,FALSE),"")</f>
        <v/>
      </c>
      <c r="L8" s="46" t="str">
        <f>IFERROR((VLOOKUP($E8,'POTEnCIA Industry'!$A$5:$BA$17,L$1,FALSE)-(VLOOKUP($E8,'POTEnCIA Industry'!$A$5:$BA$17,K$1,FALSE)))/VLOOKUP($E8,'POTEnCIA Industry'!$A$5:$BA$17,K$1,FALSE),"")</f>
        <v/>
      </c>
      <c r="M8" s="46" t="str">
        <f>IFERROR((VLOOKUP($E8,'POTEnCIA Industry'!$A$5:$BA$17,M$1,FALSE)-(VLOOKUP($E8,'POTEnCIA Industry'!$A$5:$BA$17,L$1,FALSE)))/VLOOKUP($E8,'POTEnCIA Industry'!$A$5:$BA$17,L$1,FALSE),"")</f>
        <v/>
      </c>
      <c r="N8" s="46" t="str">
        <f>IFERROR((VLOOKUP($E8,'POTEnCIA Industry'!$A$5:$BA$17,N$1,FALSE)-(VLOOKUP($E8,'POTEnCIA Industry'!$A$5:$BA$17,M$1,FALSE)))/VLOOKUP($E8,'POTEnCIA Industry'!$A$5:$BA$17,M$1,FALSE),"")</f>
        <v/>
      </c>
      <c r="O8" s="46" t="str">
        <f>IFERROR((VLOOKUP($E8,'POTEnCIA Industry'!$A$5:$BA$17,O$1,FALSE)-(VLOOKUP($E8,'POTEnCIA Industry'!$A$5:$BA$17,N$1,FALSE)))/VLOOKUP($E8,'POTEnCIA Industry'!$A$5:$BA$17,N$1,FALSE),"")</f>
        <v/>
      </c>
      <c r="P8" s="46" t="str">
        <f>IFERROR((VLOOKUP($E8,'POTEnCIA Industry'!$A$5:$BA$17,P$1,FALSE)-(VLOOKUP($E8,'POTEnCIA Industry'!$A$5:$BA$17,O$1,FALSE)))/VLOOKUP($E8,'POTEnCIA Industry'!$A$5:$BA$17,O$1,FALSE),"")</f>
        <v/>
      </c>
      <c r="Q8" s="46" t="str">
        <f>IFERROR((VLOOKUP($E8,'POTEnCIA Industry'!$A$5:$BA$17,Q$1,FALSE)-(VLOOKUP($E8,'POTEnCIA Industry'!$A$5:$BA$17,P$1,FALSE)))/VLOOKUP($E8,'POTEnCIA Industry'!$A$5:$BA$17,P$1,FALSE),"")</f>
        <v/>
      </c>
      <c r="R8" s="46" t="str">
        <f>IFERROR((VLOOKUP($E8,'POTEnCIA Industry'!$A$5:$BA$17,R$1,FALSE)-(VLOOKUP($E8,'POTEnCIA Industry'!$A$5:$BA$17,Q$1,FALSE)))/VLOOKUP($E8,'POTEnCIA Industry'!$A$5:$BA$17,Q$1,FALSE),"")</f>
        <v/>
      </c>
      <c r="S8" s="46" t="str">
        <f>IFERROR((VLOOKUP($E8,'POTEnCIA Industry'!$A$5:$BA$17,S$1,FALSE)-(VLOOKUP($E8,'POTEnCIA Industry'!$A$5:$BA$17,R$1,FALSE)))/VLOOKUP($E8,'POTEnCIA Industry'!$A$5:$BA$17,R$1,FALSE),"")</f>
        <v/>
      </c>
      <c r="T8" s="46" t="str">
        <f>IFERROR((VLOOKUP($E8,'POTEnCIA Industry'!$A$5:$BA$17,T$1,FALSE)-(VLOOKUP($E8,'POTEnCIA Industry'!$A$5:$BA$17,S$1,FALSE)))/VLOOKUP($E8,'POTEnCIA Industry'!$A$5:$BA$17,S$1,FALSE),"")</f>
        <v/>
      </c>
      <c r="U8" s="46" t="str">
        <f>IFERROR((VLOOKUP($E8,'POTEnCIA Industry'!$A$5:$BA$17,U$1,FALSE)-(VLOOKUP($E8,'POTEnCIA Industry'!$A$5:$BA$17,T$1,FALSE)))/VLOOKUP($E8,'POTEnCIA Industry'!$A$5:$BA$17,T$1,FALSE),"")</f>
        <v/>
      </c>
      <c r="V8" s="46" t="str">
        <f>IFERROR((VLOOKUP($E8,'POTEnCIA Industry'!$A$5:$BA$17,V$1,FALSE)-(VLOOKUP($E8,'POTEnCIA Industry'!$A$5:$BA$17,U$1,FALSE)))/VLOOKUP($E8,'POTEnCIA Industry'!$A$5:$BA$17,U$1,FALSE),"")</f>
        <v/>
      </c>
      <c r="W8" s="46" t="str">
        <f>IFERROR((VLOOKUP($E8,'POTEnCIA Industry'!$A$5:$BA$17,W$1,FALSE)-(VLOOKUP($E8,'POTEnCIA Industry'!$A$5:$BA$17,V$1,FALSE)))/VLOOKUP($E8,'POTEnCIA Industry'!$A$5:$BA$17,V$1,FALSE),"")</f>
        <v/>
      </c>
      <c r="X8" s="46" t="str">
        <f>IFERROR((VLOOKUP($E8,'POTEnCIA Industry'!$A$5:$BA$17,X$1,FALSE)-(VLOOKUP($E8,'POTEnCIA Industry'!$A$5:$BA$17,W$1,FALSE)))/VLOOKUP($E8,'POTEnCIA Industry'!$A$5:$BA$17,W$1,FALSE),"")</f>
        <v/>
      </c>
      <c r="Y8" s="46" t="str">
        <f>IFERROR((VLOOKUP($E8,'POTEnCIA Industry'!$A$5:$BA$17,Y$1,FALSE)-(VLOOKUP($E8,'POTEnCIA Industry'!$A$5:$BA$17,X$1,FALSE)))/VLOOKUP($E8,'POTEnCIA Industry'!$A$5:$BA$17,X$1,FALSE),"")</f>
        <v/>
      </c>
      <c r="Z8" s="46" t="str">
        <f>IFERROR((VLOOKUP($E8,'POTEnCIA Industry'!$A$5:$BA$17,Z$1,FALSE)-(VLOOKUP($E8,'POTEnCIA Industry'!$A$5:$BA$17,Y$1,FALSE)))/VLOOKUP($E8,'POTEnCIA Industry'!$A$5:$BA$17,Y$1,FALSE),"")</f>
        <v/>
      </c>
      <c r="AA8" s="46" t="str">
        <f>IFERROR((VLOOKUP($E8,'POTEnCIA Industry'!$A$5:$BA$17,AA$1,FALSE)-(VLOOKUP($E8,'POTEnCIA Industry'!$A$5:$BA$17,Z$1,FALSE)))/VLOOKUP($E8,'POTEnCIA Industry'!$A$5:$BA$17,Z$1,FALSE),"")</f>
        <v/>
      </c>
      <c r="AB8" s="46" t="str">
        <f>IFERROR((VLOOKUP($E8,'POTEnCIA Industry'!$A$5:$BA$17,AB$1,FALSE)-(VLOOKUP($E8,'POTEnCIA Industry'!$A$5:$BA$17,AA$1,FALSE)))/VLOOKUP($E8,'POTEnCIA Industry'!$A$5:$BA$17,AA$1,FALSE),"")</f>
        <v/>
      </c>
      <c r="AC8" s="46" t="str">
        <f>IFERROR((VLOOKUP($E8,'POTEnCIA Industry'!$A$5:$BA$17,AC$1,FALSE)-(VLOOKUP($E8,'POTEnCIA Industry'!$A$5:$BA$17,AB$1,FALSE)))/VLOOKUP($E8,'POTEnCIA Industry'!$A$5:$BA$17,AB$1,FALSE),"")</f>
        <v/>
      </c>
      <c r="AD8" s="46" t="str">
        <f>IFERROR((VLOOKUP($E8,'POTEnCIA Industry'!$A$5:$BA$17,AD$1,FALSE)-(VLOOKUP($E8,'POTEnCIA Industry'!$A$5:$BA$17,AC$1,FALSE)))/VLOOKUP($E8,'POTEnCIA Industry'!$A$5:$BA$17,AC$1,FALSE),"")</f>
        <v/>
      </c>
      <c r="AE8" s="46" t="str">
        <f>IFERROR((VLOOKUP($E8,'POTEnCIA Industry'!$A$5:$BA$17,AE$1,FALSE)-(VLOOKUP($E8,'POTEnCIA Industry'!$A$5:$BA$17,AD$1,FALSE)))/VLOOKUP($E8,'POTEnCIA Industry'!$A$5:$BA$17,AD$1,FALSE),"")</f>
        <v/>
      </c>
      <c r="AF8" s="46" t="str">
        <f>IFERROR((VLOOKUP($E8,'POTEnCIA Industry'!$A$5:$BA$17,AF$1,FALSE)-(VLOOKUP($E8,'POTEnCIA Industry'!$A$5:$BA$17,AE$1,FALSE)))/VLOOKUP($E8,'POTEnCIA Industry'!$A$5:$BA$17,AE$1,FALSE),"")</f>
        <v/>
      </c>
      <c r="AG8" s="46" t="str">
        <f>IFERROR((VLOOKUP($E8,'POTEnCIA Industry'!$A$5:$BA$17,AG$1,FALSE)-(VLOOKUP($E8,'POTEnCIA Industry'!$A$5:$BA$17,AF$1,FALSE)))/VLOOKUP($E8,'POTEnCIA Industry'!$A$5:$BA$17,AF$1,FALSE),"")</f>
        <v/>
      </c>
      <c r="AH8" s="46" t="str">
        <f>IFERROR((VLOOKUP($E8,'POTEnCIA Industry'!$A$5:$BA$17,AH$1,FALSE)-(VLOOKUP($E8,'POTEnCIA Industry'!$A$5:$BA$17,AG$1,FALSE)))/VLOOKUP($E8,'POTEnCIA Industry'!$A$5:$BA$17,AG$1,FALSE),"")</f>
        <v/>
      </c>
      <c r="AI8" s="46" t="str">
        <f>IFERROR((VLOOKUP($E8,'POTEnCIA Industry'!$A$5:$BA$17,AI$1,FALSE)-(VLOOKUP($E8,'POTEnCIA Industry'!$A$5:$BA$17,AH$1,FALSE)))/VLOOKUP($E8,'POTEnCIA Industry'!$A$5:$BA$17,AH$1,FALSE),"")</f>
        <v/>
      </c>
    </row>
    <row r="9" spans="1:35" x14ac:dyDescent="0.25">
      <c r="A9" s="53">
        <v>2027</v>
      </c>
      <c r="B9" s="43">
        <f>('GDP Forecast'!B8-'GDP Forecast'!B7)/'GDP Forecast'!B7</f>
        <v>1.7679356695799096E-2</v>
      </c>
      <c r="E9" s="1" t="s">
        <v>71</v>
      </c>
      <c r="F9" s="46"/>
      <c r="G9" s="46">
        <f>IFERROR((VLOOKUP($E9,'POTEnCIA Industry'!$A$5:$BA$17,G$1,FALSE)-(VLOOKUP($E9,'POTEnCIA Industry'!$A$5:$BA$17,F$1,FALSE)))/VLOOKUP($E9,'POTEnCIA Industry'!$A$5:$BA$17,F$1,FALSE),"")</f>
        <v>1.7935882718070093E-2</v>
      </c>
      <c r="H9" s="46">
        <f>IFERROR((VLOOKUP($E9,'POTEnCIA Industry'!$A$5:$BA$17,H$1,FALSE)-(VLOOKUP($E9,'POTEnCIA Industry'!$A$5:$BA$17,G$1,FALSE)))/VLOOKUP($E9,'POTEnCIA Industry'!$A$5:$BA$17,G$1,FALSE),"")</f>
        <v>1.6767247771228785E-2</v>
      </c>
      <c r="I9" s="46">
        <f>IFERROR((VLOOKUP($E9,'POTEnCIA Industry'!$A$5:$BA$17,I$1,FALSE)-(VLOOKUP($E9,'POTEnCIA Industry'!$A$5:$BA$17,H$1,FALSE)))/VLOOKUP($E9,'POTEnCIA Industry'!$A$5:$BA$17,H$1,FALSE),"")</f>
        <v>1.5803548891244669E-2</v>
      </c>
      <c r="J9" s="46">
        <f>IFERROR((VLOOKUP($E9,'POTEnCIA Industry'!$A$5:$BA$17,J$1,FALSE)-(VLOOKUP($E9,'POTEnCIA Industry'!$A$5:$BA$17,I$1,FALSE)))/VLOOKUP($E9,'POTEnCIA Industry'!$A$5:$BA$17,I$1,FALSE),"")</f>
        <v>1.5086508728482035E-2</v>
      </c>
      <c r="K9" s="46">
        <f>IFERROR((VLOOKUP($E9,'POTEnCIA Industry'!$A$5:$BA$17,K$1,FALSE)-(VLOOKUP($E9,'POTEnCIA Industry'!$A$5:$BA$17,J$1,FALSE)))/VLOOKUP($E9,'POTEnCIA Industry'!$A$5:$BA$17,J$1,FALSE),"")</f>
        <v>1.4813940568078922E-2</v>
      </c>
      <c r="L9" s="46">
        <f>IFERROR((VLOOKUP($E9,'POTEnCIA Industry'!$A$5:$BA$17,L$1,FALSE)-(VLOOKUP($E9,'POTEnCIA Industry'!$A$5:$BA$17,K$1,FALSE)))/VLOOKUP($E9,'POTEnCIA Industry'!$A$5:$BA$17,K$1,FALSE),"")</f>
        <v>1.457993499616226E-2</v>
      </c>
      <c r="M9" s="46">
        <f>IFERROR((VLOOKUP($E9,'POTEnCIA Industry'!$A$5:$BA$17,M$1,FALSE)-(VLOOKUP($E9,'POTEnCIA Industry'!$A$5:$BA$17,L$1,FALSE)))/VLOOKUP($E9,'POTEnCIA Industry'!$A$5:$BA$17,L$1,FALSE),"")</f>
        <v>1.441522704434489E-2</v>
      </c>
      <c r="N9" s="46">
        <f>IFERROR((VLOOKUP($E9,'POTEnCIA Industry'!$A$5:$BA$17,N$1,FALSE)-(VLOOKUP($E9,'POTEnCIA Industry'!$A$5:$BA$17,M$1,FALSE)))/VLOOKUP($E9,'POTEnCIA Industry'!$A$5:$BA$17,M$1,FALSE),"")</f>
        <v>1.4248506618528212E-2</v>
      </c>
      <c r="O9" s="46">
        <f>IFERROR((VLOOKUP($E9,'POTEnCIA Industry'!$A$5:$BA$17,O$1,FALSE)-(VLOOKUP($E9,'POTEnCIA Industry'!$A$5:$BA$17,N$1,FALSE)))/VLOOKUP($E9,'POTEnCIA Industry'!$A$5:$BA$17,N$1,FALSE),"")</f>
        <v>1.4079507908157903E-2</v>
      </c>
      <c r="P9" s="46">
        <f>IFERROR((VLOOKUP($E9,'POTEnCIA Industry'!$A$5:$BA$17,P$1,FALSE)-(VLOOKUP($E9,'POTEnCIA Industry'!$A$5:$BA$17,O$1,FALSE)))/VLOOKUP($E9,'POTEnCIA Industry'!$A$5:$BA$17,O$1,FALSE),"")</f>
        <v>1.3871261419234568E-2</v>
      </c>
      <c r="Q9" s="46">
        <f>IFERROR((VLOOKUP($E9,'POTEnCIA Industry'!$A$5:$BA$17,Q$1,FALSE)-(VLOOKUP($E9,'POTEnCIA Industry'!$A$5:$BA$17,P$1,FALSE)))/VLOOKUP($E9,'POTEnCIA Industry'!$A$5:$BA$17,P$1,FALSE),"")</f>
        <v>1.3711203787068619E-2</v>
      </c>
      <c r="R9" s="46">
        <f>IFERROR((VLOOKUP($E9,'POTEnCIA Industry'!$A$5:$BA$17,R$1,FALSE)-(VLOOKUP($E9,'POTEnCIA Industry'!$A$5:$BA$17,Q$1,FALSE)))/VLOOKUP($E9,'POTEnCIA Industry'!$A$5:$BA$17,Q$1,FALSE),"")</f>
        <v>1.3708475582712563E-2</v>
      </c>
      <c r="S9" s="46">
        <f>IFERROR((VLOOKUP($E9,'POTEnCIA Industry'!$A$5:$BA$17,S$1,FALSE)-(VLOOKUP($E9,'POTEnCIA Industry'!$A$5:$BA$17,R$1,FALSE)))/VLOOKUP($E9,'POTEnCIA Industry'!$A$5:$BA$17,R$1,FALSE),"")</f>
        <v>1.3729812848253382E-2</v>
      </c>
      <c r="T9" s="46">
        <f>IFERROR((VLOOKUP($E9,'POTEnCIA Industry'!$A$5:$BA$17,T$1,FALSE)-(VLOOKUP($E9,'POTEnCIA Industry'!$A$5:$BA$17,S$1,FALSE)))/VLOOKUP($E9,'POTEnCIA Industry'!$A$5:$BA$17,S$1,FALSE),"")</f>
        <v>1.3754171373139366E-2</v>
      </c>
      <c r="U9" s="46">
        <f>IFERROR((VLOOKUP($E9,'POTEnCIA Industry'!$A$5:$BA$17,U$1,FALSE)-(VLOOKUP($E9,'POTEnCIA Industry'!$A$5:$BA$17,T$1,FALSE)))/VLOOKUP($E9,'POTEnCIA Industry'!$A$5:$BA$17,T$1,FALSE),"")</f>
        <v>1.3944290537691161E-2</v>
      </c>
      <c r="V9" s="46">
        <f>IFERROR((VLOOKUP($E9,'POTEnCIA Industry'!$A$5:$BA$17,V$1,FALSE)-(VLOOKUP($E9,'POTEnCIA Industry'!$A$5:$BA$17,U$1,FALSE)))/VLOOKUP($E9,'POTEnCIA Industry'!$A$5:$BA$17,U$1,FALSE),"")</f>
        <v>1.4139810724356137E-2</v>
      </c>
      <c r="W9" s="46">
        <f>IFERROR((VLOOKUP($E9,'POTEnCIA Industry'!$A$5:$BA$17,W$1,FALSE)-(VLOOKUP($E9,'POTEnCIA Industry'!$A$5:$BA$17,V$1,FALSE)))/VLOOKUP($E9,'POTEnCIA Industry'!$A$5:$BA$17,V$1,FALSE),"")</f>
        <v>1.4251908939332378E-2</v>
      </c>
      <c r="X9" s="46">
        <f>IFERROR((VLOOKUP($E9,'POTEnCIA Industry'!$A$5:$BA$17,X$1,FALSE)-(VLOOKUP($E9,'POTEnCIA Industry'!$A$5:$BA$17,W$1,FALSE)))/VLOOKUP($E9,'POTEnCIA Industry'!$A$5:$BA$17,W$1,FALSE),"")</f>
        <v>1.4354481451994482E-2</v>
      </c>
      <c r="Y9" s="46">
        <f>IFERROR((VLOOKUP($E9,'POTEnCIA Industry'!$A$5:$BA$17,Y$1,FALSE)-(VLOOKUP($E9,'POTEnCIA Industry'!$A$5:$BA$17,X$1,FALSE)))/VLOOKUP($E9,'POTEnCIA Industry'!$A$5:$BA$17,X$1,FALSE),"")</f>
        <v>1.4460729223801642E-2</v>
      </c>
      <c r="Z9" s="46">
        <f>IFERROR((VLOOKUP($E9,'POTEnCIA Industry'!$A$5:$BA$17,Z$1,FALSE)-(VLOOKUP($E9,'POTEnCIA Industry'!$A$5:$BA$17,Y$1,FALSE)))/VLOOKUP($E9,'POTEnCIA Industry'!$A$5:$BA$17,Y$1,FALSE),"")</f>
        <v>1.4528814876168828E-2</v>
      </c>
      <c r="AA9" s="46">
        <f>IFERROR((VLOOKUP($E9,'POTEnCIA Industry'!$A$5:$BA$17,AA$1,FALSE)-(VLOOKUP($E9,'POTEnCIA Industry'!$A$5:$BA$17,Z$1,FALSE)))/VLOOKUP($E9,'POTEnCIA Industry'!$A$5:$BA$17,Z$1,FALSE),"")</f>
        <v>1.4641152714053217E-2</v>
      </c>
      <c r="AB9" s="46">
        <f>IFERROR((VLOOKUP($E9,'POTEnCIA Industry'!$A$5:$BA$17,AB$1,FALSE)-(VLOOKUP($E9,'POTEnCIA Industry'!$A$5:$BA$17,AA$1,FALSE)))/VLOOKUP($E9,'POTEnCIA Industry'!$A$5:$BA$17,AA$1,FALSE),"")</f>
        <v>1.4787248867200705E-2</v>
      </c>
      <c r="AC9" s="46">
        <f>IFERROR((VLOOKUP($E9,'POTEnCIA Industry'!$A$5:$BA$17,AC$1,FALSE)-(VLOOKUP($E9,'POTEnCIA Industry'!$A$5:$BA$17,AB$1,FALSE)))/VLOOKUP($E9,'POTEnCIA Industry'!$A$5:$BA$17,AB$1,FALSE),"")</f>
        <v>1.496482473999019E-2</v>
      </c>
      <c r="AD9" s="46">
        <f>IFERROR((VLOOKUP($E9,'POTEnCIA Industry'!$A$5:$BA$17,AD$1,FALSE)-(VLOOKUP($E9,'POTEnCIA Industry'!$A$5:$BA$17,AC$1,FALSE)))/VLOOKUP($E9,'POTEnCIA Industry'!$A$5:$BA$17,AC$1,FALSE),"")</f>
        <v>1.5335448627822401E-2</v>
      </c>
      <c r="AE9" s="46">
        <f>IFERROR((VLOOKUP($E9,'POTEnCIA Industry'!$A$5:$BA$17,AE$1,FALSE)-(VLOOKUP($E9,'POTEnCIA Industry'!$A$5:$BA$17,AD$1,FALSE)))/VLOOKUP($E9,'POTEnCIA Industry'!$A$5:$BA$17,AD$1,FALSE),"")</f>
        <v>1.546946459603606E-2</v>
      </c>
      <c r="AF9" s="46">
        <f>IFERROR((VLOOKUP($E9,'POTEnCIA Industry'!$A$5:$BA$17,AF$1,FALSE)-(VLOOKUP($E9,'POTEnCIA Industry'!$A$5:$BA$17,AE$1,FALSE)))/VLOOKUP($E9,'POTEnCIA Industry'!$A$5:$BA$17,AE$1,FALSE),"")</f>
        <v>1.5572697007594481E-2</v>
      </c>
      <c r="AG9" s="46">
        <f>IFERROR((VLOOKUP($E9,'POTEnCIA Industry'!$A$5:$BA$17,AG$1,FALSE)-(VLOOKUP($E9,'POTEnCIA Industry'!$A$5:$BA$17,AF$1,FALSE)))/VLOOKUP($E9,'POTEnCIA Industry'!$A$5:$BA$17,AF$1,FALSE),"")</f>
        <v>1.5609268352562591E-2</v>
      </c>
      <c r="AH9" s="46">
        <f>IFERROR((VLOOKUP($E9,'POTEnCIA Industry'!$A$5:$BA$17,AH$1,FALSE)-(VLOOKUP($E9,'POTEnCIA Industry'!$A$5:$BA$17,AG$1,FALSE)))/VLOOKUP($E9,'POTEnCIA Industry'!$A$5:$BA$17,AG$1,FALSE),"")</f>
        <v>1.5655521923520092E-2</v>
      </c>
      <c r="AI9" s="46">
        <f>IFERROR((VLOOKUP($E9,'POTEnCIA Industry'!$A$5:$BA$17,AI$1,FALSE)-(VLOOKUP($E9,'POTEnCIA Industry'!$A$5:$BA$17,AH$1,FALSE)))/VLOOKUP($E9,'POTEnCIA Industry'!$A$5:$BA$17,AH$1,FALSE),"")</f>
        <v>1.5737674485866035E-2</v>
      </c>
    </row>
    <row r="10" spans="1:35" x14ac:dyDescent="0.25">
      <c r="A10" s="53">
        <v>2028</v>
      </c>
      <c r="B10" s="43">
        <f>('GDP Forecast'!B9-'GDP Forecast'!B8)/'GDP Forecast'!B8</f>
        <v>1.6526431834078391E-2</v>
      </c>
      <c r="E10" s="1" t="s">
        <v>98</v>
      </c>
      <c r="F10" s="46"/>
      <c r="G10" s="46">
        <f>IFERROR((VLOOKUP($E10,'POTEnCIA Industry'!$A$5:$BA$17,G$1,FALSE)-(VLOOKUP($E10,'POTEnCIA Industry'!$A$5:$BA$17,F$1,FALSE)))/VLOOKUP($E10,'POTEnCIA Industry'!$A$5:$BA$17,F$1,FALSE),"")</f>
        <v>6.4906598833359688E-3</v>
      </c>
      <c r="H10" s="46">
        <f>IFERROR((VLOOKUP($E10,'POTEnCIA Industry'!$A$5:$BA$17,H$1,FALSE)-(VLOOKUP($E10,'POTEnCIA Industry'!$A$5:$BA$17,G$1,FALSE)))/VLOOKUP($E10,'POTEnCIA Industry'!$A$5:$BA$17,G$1,FALSE),"")</f>
        <v>6.071750052818581E-3</v>
      </c>
      <c r="I10" s="46">
        <f>IFERROR((VLOOKUP($E10,'POTEnCIA Industry'!$A$5:$BA$17,I$1,FALSE)-(VLOOKUP($E10,'POTEnCIA Industry'!$A$5:$BA$17,H$1,FALSE)))/VLOOKUP($E10,'POTEnCIA Industry'!$A$5:$BA$17,H$1,FALSE),"")</f>
        <v>5.894953728087059E-3</v>
      </c>
      <c r="J10" s="46">
        <f>IFERROR((VLOOKUP($E10,'POTEnCIA Industry'!$A$5:$BA$17,J$1,FALSE)-(VLOOKUP($E10,'POTEnCIA Industry'!$A$5:$BA$17,I$1,FALSE)))/VLOOKUP($E10,'POTEnCIA Industry'!$A$5:$BA$17,I$1,FALSE),"")</f>
        <v>5.8788047503462136E-3</v>
      </c>
      <c r="K10" s="46">
        <f>IFERROR((VLOOKUP($E10,'POTEnCIA Industry'!$A$5:$BA$17,K$1,FALSE)-(VLOOKUP($E10,'POTEnCIA Industry'!$A$5:$BA$17,J$1,FALSE)))/VLOOKUP($E10,'POTEnCIA Industry'!$A$5:$BA$17,J$1,FALSE),"")</f>
        <v>6.2700876215356577E-3</v>
      </c>
      <c r="L10" s="46">
        <f>IFERROR((VLOOKUP($E10,'POTEnCIA Industry'!$A$5:$BA$17,L$1,FALSE)-(VLOOKUP($E10,'POTEnCIA Industry'!$A$5:$BA$17,K$1,FALSE)))/VLOOKUP($E10,'POTEnCIA Industry'!$A$5:$BA$17,K$1,FALSE),"")</f>
        <v>6.327656329374905E-3</v>
      </c>
      <c r="M10" s="46">
        <f>IFERROR((VLOOKUP($E10,'POTEnCIA Industry'!$A$5:$BA$17,M$1,FALSE)-(VLOOKUP($E10,'POTEnCIA Industry'!$A$5:$BA$17,L$1,FALSE)))/VLOOKUP($E10,'POTEnCIA Industry'!$A$5:$BA$17,L$1,FALSE),"")</f>
        <v>6.24707690084774E-3</v>
      </c>
      <c r="N10" s="46">
        <f>IFERROR((VLOOKUP($E10,'POTEnCIA Industry'!$A$5:$BA$17,N$1,FALSE)-(VLOOKUP($E10,'POTEnCIA Industry'!$A$5:$BA$17,M$1,FALSE)))/VLOOKUP($E10,'POTEnCIA Industry'!$A$5:$BA$17,M$1,FALSE),"")</f>
        <v>6.1511347599950009E-3</v>
      </c>
      <c r="O10" s="46">
        <f>IFERROR((VLOOKUP($E10,'POTEnCIA Industry'!$A$5:$BA$17,O$1,FALSE)-(VLOOKUP($E10,'POTEnCIA Industry'!$A$5:$BA$17,N$1,FALSE)))/VLOOKUP($E10,'POTEnCIA Industry'!$A$5:$BA$17,N$1,FALSE),"")</f>
        <v>6.0409062918343522E-3</v>
      </c>
      <c r="P10" s="46">
        <f>IFERROR((VLOOKUP($E10,'POTEnCIA Industry'!$A$5:$BA$17,P$1,FALSE)-(VLOOKUP($E10,'POTEnCIA Industry'!$A$5:$BA$17,O$1,FALSE)))/VLOOKUP($E10,'POTEnCIA Industry'!$A$5:$BA$17,O$1,FALSE),"")</f>
        <v>5.8898536157514754E-3</v>
      </c>
      <c r="Q10" s="46">
        <f>IFERROR((VLOOKUP($E10,'POTEnCIA Industry'!$A$5:$BA$17,Q$1,FALSE)-(VLOOKUP($E10,'POTEnCIA Industry'!$A$5:$BA$17,P$1,FALSE)))/VLOOKUP($E10,'POTEnCIA Industry'!$A$5:$BA$17,P$1,FALSE),"")</f>
        <v>5.8528730494775659E-3</v>
      </c>
      <c r="R10" s="46">
        <f>IFERROR((VLOOKUP($E10,'POTEnCIA Industry'!$A$5:$BA$17,R$1,FALSE)-(VLOOKUP($E10,'POTEnCIA Industry'!$A$5:$BA$17,Q$1,FALSE)))/VLOOKUP($E10,'POTEnCIA Industry'!$A$5:$BA$17,Q$1,FALSE),"")</f>
        <v>5.988878189878308E-3</v>
      </c>
      <c r="S10" s="46">
        <f>IFERROR((VLOOKUP($E10,'POTEnCIA Industry'!$A$5:$BA$17,S$1,FALSE)-(VLOOKUP($E10,'POTEnCIA Industry'!$A$5:$BA$17,R$1,FALSE)))/VLOOKUP($E10,'POTEnCIA Industry'!$A$5:$BA$17,R$1,FALSE),"")</f>
        <v>6.1003110334170111E-3</v>
      </c>
      <c r="T10" s="46">
        <f>IFERROR((VLOOKUP($E10,'POTEnCIA Industry'!$A$5:$BA$17,T$1,FALSE)-(VLOOKUP($E10,'POTEnCIA Industry'!$A$5:$BA$17,S$1,FALSE)))/VLOOKUP($E10,'POTEnCIA Industry'!$A$5:$BA$17,S$1,FALSE),"")</f>
        <v>6.2169424007640743E-3</v>
      </c>
      <c r="U10" s="46">
        <f>IFERROR((VLOOKUP($E10,'POTEnCIA Industry'!$A$5:$BA$17,U$1,FALSE)-(VLOOKUP($E10,'POTEnCIA Industry'!$A$5:$BA$17,T$1,FALSE)))/VLOOKUP($E10,'POTEnCIA Industry'!$A$5:$BA$17,T$1,FALSE),"")</f>
        <v>6.5563126621921534E-3</v>
      </c>
      <c r="V10" s="46">
        <f>IFERROR((VLOOKUP($E10,'POTEnCIA Industry'!$A$5:$BA$17,V$1,FALSE)-(VLOOKUP($E10,'POTEnCIA Industry'!$A$5:$BA$17,U$1,FALSE)))/VLOOKUP($E10,'POTEnCIA Industry'!$A$5:$BA$17,U$1,FALSE),"")</f>
        <v>6.9156151196790028E-3</v>
      </c>
      <c r="W10" s="46">
        <f>IFERROR((VLOOKUP($E10,'POTEnCIA Industry'!$A$5:$BA$17,W$1,FALSE)-(VLOOKUP($E10,'POTEnCIA Industry'!$A$5:$BA$17,V$1,FALSE)))/VLOOKUP($E10,'POTEnCIA Industry'!$A$5:$BA$17,V$1,FALSE),"")</f>
        <v>7.1299552147186078E-3</v>
      </c>
      <c r="X10" s="46">
        <f>IFERROR((VLOOKUP($E10,'POTEnCIA Industry'!$A$5:$BA$17,X$1,FALSE)-(VLOOKUP($E10,'POTEnCIA Industry'!$A$5:$BA$17,W$1,FALSE)))/VLOOKUP($E10,'POTEnCIA Industry'!$A$5:$BA$17,W$1,FALSE),"")</f>
        <v>7.2761521394588968E-3</v>
      </c>
      <c r="Y10" s="46">
        <f>IFERROR((VLOOKUP($E10,'POTEnCIA Industry'!$A$5:$BA$17,Y$1,FALSE)-(VLOOKUP($E10,'POTEnCIA Industry'!$A$5:$BA$17,X$1,FALSE)))/VLOOKUP($E10,'POTEnCIA Industry'!$A$5:$BA$17,X$1,FALSE),"")</f>
        <v>7.3764866534145471E-3</v>
      </c>
      <c r="Z10" s="46">
        <f>IFERROR((VLOOKUP($E10,'POTEnCIA Industry'!$A$5:$BA$17,Z$1,FALSE)-(VLOOKUP($E10,'POTEnCIA Industry'!$A$5:$BA$17,Y$1,FALSE)))/VLOOKUP($E10,'POTEnCIA Industry'!$A$5:$BA$17,Y$1,FALSE),"")</f>
        <v>7.5846731023441281E-3</v>
      </c>
      <c r="AA10" s="46">
        <f>IFERROR((VLOOKUP($E10,'POTEnCIA Industry'!$A$5:$BA$17,AA$1,FALSE)-(VLOOKUP($E10,'POTEnCIA Industry'!$A$5:$BA$17,Z$1,FALSE)))/VLOOKUP($E10,'POTEnCIA Industry'!$A$5:$BA$17,Z$1,FALSE),"")</f>
        <v>7.9149979652559498E-3</v>
      </c>
      <c r="AB10" s="46">
        <f>IFERROR((VLOOKUP($E10,'POTEnCIA Industry'!$A$5:$BA$17,AB$1,FALSE)-(VLOOKUP($E10,'POTEnCIA Industry'!$A$5:$BA$17,AA$1,FALSE)))/VLOOKUP($E10,'POTEnCIA Industry'!$A$5:$BA$17,AA$1,FALSE),"")</f>
        <v>8.3381832293145108E-3</v>
      </c>
      <c r="AC10" s="46">
        <f>IFERROR((VLOOKUP($E10,'POTEnCIA Industry'!$A$5:$BA$17,AC$1,FALSE)-(VLOOKUP($E10,'POTEnCIA Industry'!$A$5:$BA$17,AB$1,FALSE)))/VLOOKUP($E10,'POTEnCIA Industry'!$A$5:$BA$17,AB$1,FALSE),"")</f>
        <v>8.7086269893362697E-3</v>
      </c>
      <c r="AD10" s="46">
        <f>IFERROR((VLOOKUP($E10,'POTEnCIA Industry'!$A$5:$BA$17,AD$1,FALSE)-(VLOOKUP($E10,'POTEnCIA Industry'!$A$5:$BA$17,AC$1,FALSE)))/VLOOKUP($E10,'POTEnCIA Industry'!$A$5:$BA$17,AC$1,FALSE),"")</f>
        <v>9.2514904183270234E-3</v>
      </c>
      <c r="AE10" s="46">
        <f>IFERROR((VLOOKUP($E10,'POTEnCIA Industry'!$A$5:$BA$17,AE$1,FALSE)-(VLOOKUP($E10,'POTEnCIA Industry'!$A$5:$BA$17,AD$1,FALSE)))/VLOOKUP($E10,'POTEnCIA Industry'!$A$5:$BA$17,AD$1,FALSE),"")</f>
        <v>9.405476032221291E-3</v>
      </c>
      <c r="AF10" s="46">
        <f>IFERROR((VLOOKUP($E10,'POTEnCIA Industry'!$A$5:$BA$17,AF$1,FALSE)-(VLOOKUP($E10,'POTEnCIA Industry'!$A$5:$BA$17,AE$1,FALSE)))/VLOOKUP($E10,'POTEnCIA Industry'!$A$5:$BA$17,AE$1,FALSE),"")</f>
        <v>9.6552212228812832E-3</v>
      </c>
      <c r="AG10" s="46">
        <f>IFERROR((VLOOKUP($E10,'POTEnCIA Industry'!$A$5:$BA$17,AG$1,FALSE)-(VLOOKUP($E10,'POTEnCIA Industry'!$A$5:$BA$17,AF$1,FALSE)))/VLOOKUP($E10,'POTEnCIA Industry'!$A$5:$BA$17,AF$1,FALSE),"")</f>
        <v>9.8540716455981937E-3</v>
      </c>
      <c r="AH10" s="46">
        <f>IFERROR((VLOOKUP($E10,'POTEnCIA Industry'!$A$5:$BA$17,AH$1,FALSE)-(VLOOKUP($E10,'POTEnCIA Industry'!$A$5:$BA$17,AG$1,FALSE)))/VLOOKUP($E10,'POTEnCIA Industry'!$A$5:$BA$17,AG$1,FALSE),"")</f>
        <v>1.0051046656313048E-2</v>
      </c>
      <c r="AI10" s="46">
        <f>IFERROR((VLOOKUP($E10,'POTEnCIA Industry'!$A$5:$BA$17,AI$1,FALSE)-(VLOOKUP($E10,'POTEnCIA Industry'!$A$5:$BA$17,AH$1,FALSE)))/VLOOKUP($E10,'POTEnCIA Industry'!$A$5:$BA$17,AH$1,FALSE),"")</f>
        <v>1.0299602875838639E-2</v>
      </c>
    </row>
    <row r="11" spans="1:35" x14ac:dyDescent="0.25">
      <c r="A11" s="53">
        <v>2029</v>
      </c>
      <c r="B11" s="43">
        <f>('GDP Forecast'!B10-'GDP Forecast'!B9)/'GDP Forecast'!B9</f>
        <v>1.5568815962945249E-2</v>
      </c>
      <c r="E11" s="1" t="s">
        <v>103</v>
      </c>
      <c r="F11" s="46"/>
      <c r="G11" s="46">
        <f>IFERROR((VLOOKUP($E11,'POTEnCIA Industry'!$A$5:$BA$17,G$1,FALSE)-(VLOOKUP($E11,'POTEnCIA Industry'!$A$5:$BA$17,F$1,FALSE)))/VLOOKUP($E11,'POTEnCIA Industry'!$A$5:$BA$17,F$1,FALSE),"")</f>
        <v>1.1921623204698585E-2</v>
      </c>
      <c r="H11" s="46">
        <f>IFERROR((VLOOKUP($E11,'POTEnCIA Industry'!$A$5:$BA$17,H$1,FALSE)-(VLOOKUP($E11,'POTEnCIA Industry'!$A$5:$BA$17,G$1,FALSE)))/VLOOKUP($E11,'POTEnCIA Industry'!$A$5:$BA$17,G$1,FALSE),"")</f>
        <v>1.0996223715752136E-2</v>
      </c>
      <c r="I11" s="46">
        <f>IFERROR((VLOOKUP($E11,'POTEnCIA Industry'!$A$5:$BA$17,I$1,FALSE)-(VLOOKUP($E11,'POTEnCIA Industry'!$A$5:$BA$17,H$1,FALSE)))/VLOOKUP($E11,'POTEnCIA Industry'!$A$5:$BA$17,H$1,FALSE),"")</f>
        <v>1.014199033559335E-2</v>
      </c>
      <c r="J11" s="46">
        <f>IFERROR((VLOOKUP($E11,'POTEnCIA Industry'!$A$5:$BA$17,J$1,FALSE)-(VLOOKUP($E11,'POTEnCIA Industry'!$A$5:$BA$17,I$1,FALSE)))/VLOOKUP($E11,'POTEnCIA Industry'!$A$5:$BA$17,I$1,FALSE),"")</f>
        <v>9.4999142270611077E-3</v>
      </c>
      <c r="K11" s="46">
        <f>IFERROR((VLOOKUP($E11,'POTEnCIA Industry'!$A$5:$BA$17,K$1,FALSE)-(VLOOKUP($E11,'POTEnCIA Industry'!$A$5:$BA$17,J$1,FALSE)))/VLOOKUP($E11,'POTEnCIA Industry'!$A$5:$BA$17,J$1,FALSE),"")</f>
        <v>9.1649992038617401E-3</v>
      </c>
      <c r="L11" s="46">
        <f>IFERROR((VLOOKUP($E11,'POTEnCIA Industry'!$A$5:$BA$17,L$1,FALSE)-(VLOOKUP($E11,'POTEnCIA Industry'!$A$5:$BA$17,K$1,FALSE)))/VLOOKUP($E11,'POTEnCIA Industry'!$A$5:$BA$17,K$1,FALSE),"")</f>
        <v>9.0026087631834804E-3</v>
      </c>
      <c r="M11" s="46">
        <f>IFERROR((VLOOKUP($E11,'POTEnCIA Industry'!$A$5:$BA$17,M$1,FALSE)-(VLOOKUP($E11,'POTEnCIA Industry'!$A$5:$BA$17,L$1,FALSE)))/VLOOKUP($E11,'POTEnCIA Industry'!$A$5:$BA$17,L$1,FALSE),"")</f>
        <v>8.9321743348637125E-3</v>
      </c>
      <c r="N11" s="46">
        <f>IFERROR((VLOOKUP($E11,'POTEnCIA Industry'!$A$5:$BA$17,N$1,FALSE)-(VLOOKUP($E11,'POTEnCIA Industry'!$A$5:$BA$17,M$1,FALSE)))/VLOOKUP($E11,'POTEnCIA Industry'!$A$5:$BA$17,M$1,FALSE),"")</f>
        <v>8.8807846484737964E-3</v>
      </c>
      <c r="O11" s="46">
        <f>IFERROR((VLOOKUP($E11,'POTEnCIA Industry'!$A$5:$BA$17,O$1,FALSE)-(VLOOKUP($E11,'POTEnCIA Industry'!$A$5:$BA$17,N$1,FALSE)))/VLOOKUP($E11,'POTEnCIA Industry'!$A$5:$BA$17,N$1,FALSE),"")</f>
        <v>8.8533261785633758E-3</v>
      </c>
      <c r="P11" s="46">
        <f>IFERROR((VLOOKUP($E11,'POTEnCIA Industry'!$A$5:$BA$17,P$1,FALSE)-(VLOOKUP($E11,'POTEnCIA Industry'!$A$5:$BA$17,O$1,FALSE)))/VLOOKUP($E11,'POTEnCIA Industry'!$A$5:$BA$17,O$1,FALSE),"")</f>
        <v>8.7794142438749473E-3</v>
      </c>
      <c r="Q11" s="46">
        <f>IFERROR((VLOOKUP($E11,'POTEnCIA Industry'!$A$5:$BA$17,Q$1,FALSE)-(VLOOKUP($E11,'POTEnCIA Industry'!$A$5:$BA$17,P$1,FALSE)))/VLOOKUP($E11,'POTEnCIA Industry'!$A$5:$BA$17,P$1,FALSE),"")</f>
        <v>8.7003822855066821E-3</v>
      </c>
      <c r="R11" s="46">
        <f>IFERROR((VLOOKUP($E11,'POTEnCIA Industry'!$A$5:$BA$17,R$1,FALSE)-(VLOOKUP($E11,'POTEnCIA Industry'!$A$5:$BA$17,Q$1,FALSE)))/VLOOKUP($E11,'POTEnCIA Industry'!$A$5:$BA$17,Q$1,FALSE),"")</f>
        <v>8.7187488307375882E-3</v>
      </c>
      <c r="S11" s="46">
        <f>IFERROR((VLOOKUP($E11,'POTEnCIA Industry'!$A$5:$BA$17,S$1,FALSE)-(VLOOKUP($E11,'POTEnCIA Industry'!$A$5:$BA$17,R$1,FALSE)))/VLOOKUP($E11,'POTEnCIA Industry'!$A$5:$BA$17,R$1,FALSE),"")</f>
        <v>8.7664348799884814E-3</v>
      </c>
      <c r="T11" s="46">
        <f>IFERROR((VLOOKUP($E11,'POTEnCIA Industry'!$A$5:$BA$17,T$1,FALSE)-(VLOOKUP($E11,'POTEnCIA Industry'!$A$5:$BA$17,S$1,FALSE)))/VLOOKUP($E11,'POTEnCIA Industry'!$A$5:$BA$17,S$1,FALSE),"")</f>
        <v>8.7710954035872934E-3</v>
      </c>
      <c r="U11" s="46">
        <f>IFERROR((VLOOKUP($E11,'POTEnCIA Industry'!$A$5:$BA$17,U$1,FALSE)-(VLOOKUP($E11,'POTEnCIA Industry'!$A$5:$BA$17,T$1,FALSE)))/VLOOKUP($E11,'POTEnCIA Industry'!$A$5:$BA$17,T$1,FALSE),"")</f>
        <v>8.8973210702005031E-3</v>
      </c>
      <c r="V11" s="46">
        <f>IFERROR((VLOOKUP($E11,'POTEnCIA Industry'!$A$5:$BA$17,V$1,FALSE)-(VLOOKUP($E11,'POTEnCIA Industry'!$A$5:$BA$17,U$1,FALSE)))/VLOOKUP($E11,'POTEnCIA Industry'!$A$5:$BA$17,U$1,FALSE),"")</f>
        <v>9.1441696323966148E-3</v>
      </c>
      <c r="W11" s="46">
        <f>IFERROR((VLOOKUP($E11,'POTEnCIA Industry'!$A$5:$BA$17,W$1,FALSE)-(VLOOKUP($E11,'POTEnCIA Industry'!$A$5:$BA$17,V$1,FALSE)))/VLOOKUP($E11,'POTEnCIA Industry'!$A$5:$BA$17,V$1,FALSE),"")</f>
        <v>9.3033529838741792E-3</v>
      </c>
      <c r="X11" s="46">
        <f>IFERROR((VLOOKUP($E11,'POTEnCIA Industry'!$A$5:$BA$17,X$1,FALSE)-(VLOOKUP($E11,'POTEnCIA Industry'!$A$5:$BA$17,W$1,FALSE)))/VLOOKUP($E11,'POTEnCIA Industry'!$A$5:$BA$17,W$1,FALSE),"")</f>
        <v>9.4208131905465405E-3</v>
      </c>
      <c r="Y11" s="46">
        <f>IFERROR((VLOOKUP($E11,'POTEnCIA Industry'!$A$5:$BA$17,Y$1,FALSE)-(VLOOKUP($E11,'POTEnCIA Industry'!$A$5:$BA$17,X$1,FALSE)))/VLOOKUP($E11,'POTEnCIA Industry'!$A$5:$BA$17,X$1,FALSE),"")</f>
        <v>9.5389215708156349E-3</v>
      </c>
      <c r="Z11" s="46">
        <f>IFERROR((VLOOKUP($E11,'POTEnCIA Industry'!$A$5:$BA$17,Z$1,FALSE)-(VLOOKUP($E11,'POTEnCIA Industry'!$A$5:$BA$17,Y$1,FALSE)))/VLOOKUP($E11,'POTEnCIA Industry'!$A$5:$BA$17,Y$1,FALSE),"")</f>
        <v>9.6182612127650342E-3</v>
      </c>
      <c r="AA11" s="46">
        <f>IFERROR((VLOOKUP($E11,'POTEnCIA Industry'!$A$5:$BA$17,AA$1,FALSE)-(VLOOKUP($E11,'POTEnCIA Industry'!$A$5:$BA$17,Z$1,FALSE)))/VLOOKUP($E11,'POTEnCIA Industry'!$A$5:$BA$17,Z$1,FALSE),"")</f>
        <v>9.7095486986167392E-3</v>
      </c>
      <c r="AB11" s="46">
        <f>IFERROR((VLOOKUP($E11,'POTEnCIA Industry'!$A$5:$BA$17,AB$1,FALSE)-(VLOOKUP($E11,'POTEnCIA Industry'!$A$5:$BA$17,AA$1,FALSE)))/VLOOKUP($E11,'POTEnCIA Industry'!$A$5:$BA$17,AA$1,FALSE),"")</f>
        <v>9.7774010718178535E-3</v>
      </c>
      <c r="AC11" s="46">
        <f>IFERROR((VLOOKUP($E11,'POTEnCIA Industry'!$A$5:$BA$17,AC$1,FALSE)-(VLOOKUP($E11,'POTEnCIA Industry'!$A$5:$BA$17,AB$1,FALSE)))/VLOOKUP($E11,'POTEnCIA Industry'!$A$5:$BA$17,AB$1,FALSE),"")</f>
        <v>9.7820534840568334E-3</v>
      </c>
      <c r="AD11" s="46">
        <f>IFERROR((VLOOKUP($E11,'POTEnCIA Industry'!$A$5:$BA$17,AD$1,FALSE)-(VLOOKUP($E11,'POTEnCIA Industry'!$A$5:$BA$17,AC$1,FALSE)))/VLOOKUP($E11,'POTEnCIA Industry'!$A$5:$BA$17,AC$1,FALSE),"")</f>
        <v>9.8484546692469404E-3</v>
      </c>
      <c r="AE11" s="46">
        <f>IFERROR((VLOOKUP($E11,'POTEnCIA Industry'!$A$5:$BA$17,AE$1,FALSE)-(VLOOKUP($E11,'POTEnCIA Industry'!$A$5:$BA$17,AD$1,FALSE)))/VLOOKUP($E11,'POTEnCIA Industry'!$A$5:$BA$17,AD$1,FALSE),"")</f>
        <v>9.8076295115911705E-3</v>
      </c>
      <c r="AF11" s="46">
        <f>IFERROR((VLOOKUP($E11,'POTEnCIA Industry'!$A$5:$BA$17,AF$1,FALSE)-(VLOOKUP($E11,'POTEnCIA Industry'!$A$5:$BA$17,AE$1,FALSE)))/VLOOKUP($E11,'POTEnCIA Industry'!$A$5:$BA$17,AE$1,FALSE),"")</f>
        <v>9.7785306903980136E-3</v>
      </c>
      <c r="AG11" s="46">
        <f>IFERROR((VLOOKUP($E11,'POTEnCIA Industry'!$A$5:$BA$17,AG$1,FALSE)-(VLOOKUP($E11,'POTEnCIA Industry'!$A$5:$BA$17,AF$1,FALSE)))/VLOOKUP($E11,'POTEnCIA Industry'!$A$5:$BA$17,AF$1,FALSE),"")</f>
        <v>9.7421837895343838E-3</v>
      </c>
      <c r="AH11" s="46">
        <f>IFERROR((VLOOKUP($E11,'POTEnCIA Industry'!$A$5:$BA$17,AH$1,FALSE)-(VLOOKUP($E11,'POTEnCIA Industry'!$A$5:$BA$17,AG$1,FALSE)))/VLOOKUP($E11,'POTEnCIA Industry'!$A$5:$BA$17,AG$1,FALSE),"")</f>
        <v>9.750870725828243E-3</v>
      </c>
      <c r="AI11" s="46">
        <f>IFERROR((VLOOKUP($E11,'POTEnCIA Industry'!$A$5:$BA$17,AI$1,FALSE)-(VLOOKUP($E11,'POTEnCIA Industry'!$A$5:$BA$17,AH$1,FALSE)))/VLOOKUP($E11,'POTEnCIA Industry'!$A$5:$BA$17,AH$1,FALSE),"")</f>
        <v>9.8277353245979655E-3</v>
      </c>
    </row>
    <row r="12" spans="1:35" x14ac:dyDescent="0.25">
      <c r="A12" s="53">
        <v>2030</v>
      </c>
      <c r="B12" s="43">
        <f>('GDP Forecast'!B11-'GDP Forecast'!B10)/'GDP Forecast'!B10</f>
        <v>1.5022845927902602E-2</v>
      </c>
      <c r="E12" s="1" t="s">
        <v>112</v>
      </c>
      <c r="F12" s="46"/>
      <c r="G12" s="46">
        <f>IFERROR((VLOOKUP($E12,'POTEnCIA Industry'!$A$5:$BA$17,G$1,FALSE)-(VLOOKUP($E12,'POTEnCIA Industry'!$A$5:$BA$17,F$1,FALSE)))/VLOOKUP($E12,'POTEnCIA Industry'!$A$5:$BA$17,F$1,FALSE),"")</f>
        <v>7.1571976417970475E-3</v>
      </c>
      <c r="H12" s="46">
        <f>IFERROR((VLOOKUP($E12,'POTEnCIA Industry'!$A$5:$BA$17,H$1,FALSE)-(VLOOKUP($E12,'POTEnCIA Industry'!$A$5:$BA$17,G$1,FALSE)))/VLOOKUP($E12,'POTEnCIA Industry'!$A$5:$BA$17,G$1,FALSE),"")</f>
        <v>6.5750400210645233E-3</v>
      </c>
      <c r="I12" s="46">
        <f>IFERROR((VLOOKUP($E12,'POTEnCIA Industry'!$A$5:$BA$17,I$1,FALSE)-(VLOOKUP($E12,'POTEnCIA Industry'!$A$5:$BA$17,H$1,FALSE)))/VLOOKUP($E12,'POTEnCIA Industry'!$A$5:$BA$17,H$1,FALSE),"")</f>
        <v>6.2358331569802618E-3</v>
      </c>
      <c r="J12" s="46">
        <f>IFERROR((VLOOKUP($E12,'POTEnCIA Industry'!$A$5:$BA$17,J$1,FALSE)-(VLOOKUP($E12,'POTEnCIA Industry'!$A$5:$BA$17,I$1,FALSE)))/VLOOKUP($E12,'POTEnCIA Industry'!$A$5:$BA$17,I$1,FALSE),"")</f>
        <v>6.2423229196668919E-3</v>
      </c>
      <c r="K12" s="46">
        <f>IFERROR((VLOOKUP($E12,'POTEnCIA Industry'!$A$5:$BA$17,K$1,FALSE)-(VLOOKUP($E12,'POTEnCIA Industry'!$A$5:$BA$17,J$1,FALSE)))/VLOOKUP($E12,'POTEnCIA Industry'!$A$5:$BA$17,J$1,FALSE),"")</f>
        <v>6.9084775519677073E-3</v>
      </c>
      <c r="L12" s="46">
        <f>IFERROR((VLOOKUP($E12,'POTEnCIA Industry'!$A$5:$BA$17,L$1,FALSE)-(VLOOKUP($E12,'POTEnCIA Industry'!$A$5:$BA$17,K$1,FALSE)))/VLOOKUP($E12,'POTEnCIA Industry'!$A$5:$BA$17,K$1,FALSE),"")</f>
        <v>7.3449862121390567E-3</v>
      </c>
      <c r="M12" s="46">
        <f>IFERROR((VLOOKUP($E12,'POTEnCIA Industry'!$A$5:$BA$17,M$1,FALSE)-(VLOOKUP($E12,'POTEnCIA Industry'!$A$5:$BA$17,L$1,FALSE)))/VLOOKUP($E12,'POTEnCIA Industry'!$A$5:$BA$17,L$1,FALSE),"")</f>
        <v>7.6430036652373936E-3</v>
      </c>
      <c r="N12" s="46">
        <f>IFERROR((VLOOKUP($E12,'POTEnCIA Industry'!$A$5:$BA$17,N$1,FALSE)-(VLOOKUP($E12,'POTEnCIA Industry'!$A$5:$BA$17,M$1,FALSE)))/VLOOKUP($E12,'POTEnCIA Industry'!$A$5:$BA$17,M$1,FALSE),"")</f>
        <v>7.7626275179457707E-3</v>
      </c>
      <c r="O12" s="46">
        <f>IFERROR((VLOOKUP($E12,'POTEnCIA Industry'!$A$5:$BA$17,O$1,FALSE)-(VLOOKUP($E12,'POTEnCIA Industry'!$A$5:$BA$17,N$1,FALSE)))/VLOOKUP($E12,'POTEnCIA Industry'!$A$5:$BA$17,N$1,FALSE),"")</f>
        <v>7.7328011985646266E-3</v>
      </c>
      <c r="P12" s="46">
        <f>IFERROR((VLOOKUP($E12,'POTEnCIA Industry'!$A$5:$BA$17,P$1,FALSE)-(VLOOKUP($E12,'POTEnCIA Industry'!$A$5:$BA$17,O$1,FALSE)))/VLOOKUP($E12,'POTEnCIA Industry'!$A$5:$BA$17,O$1,FALSE),"")</f>
        <v>7.6999910555377643E-3</v>
      </c>
      <c r="Q12" s="46">
        <f>IFERROR((VLOOKUP($E12,'POTEnCIA Industry'!$A$5:$BA$17,Q$1,FALSE)-(VLOOKUP($E12,'POTEnCIA Industry'!$A$5:$BA$17,P$1,FALSE)))/VLOOKUP($E12,'POTEnCIA Industry'!$A$5:$BA$17,P$1,FALSE),"")</f>
        <v>7.8178094592493592E-3</v>
      </c>
      <c r="R12" s="46">
        <f>IFERROR((VLOOKUP($E12,'POTEnCIA Industry'!$A$5:$BA$17,R$1,FALSE)-(VLOOKUP($E12,'POTEnCIA Industry'!$A$5:$BA$17,Q$1,FALSE)))/VLOOKUP($E12,'POTEnCIA Industry'!$A$5:$BA$17,Q$1,FALSE),"")</f>
        <v>7.9764281974898047E-3</v>
      </c>
      <c r="S12" s="46">
        <f>IFERROR((VLOOKUP($E12,'POTEnCIA Industry'!$A$5:$BA$17,S$1,FALSE)-(VLOOKUP($E12,'POTEnCIA Industry'!$A$5:$BA$17,R$1,FALSE)))/VLOOKUP($E12,'POTEnCIA Industry'!$A$5:$BA$17,R$1,FALSE),"")</f>
        <v>8.1001224763995478E-3</v>
      </c>
      <c r="T12" s="46">
        <f>IFERROR((VLOOKUP($E12,'POTEnCIA Industry'!$A$5:$BA$17,T$1,FALSE)-(VLOOKUP($E12,'POTEnCIA Industry'!$A$5:$BA$17,S$1,FALSE)))/VLOOKUP($E12,'POTEnCIA Industry'!$A$5:$BA$17,S$1,FALSE),"")</f>
        <v>8.15002037694397E-3</v>
      </c>
      <c r="U12" s="46">
        <f>IFERROR((VLOOKUP($E12,'POTEnCIA Industry'!$A$5:$BA$17,U$1,FALSE)-(VLOOKUP($E12,'POTEnCIA Industry'!$A$5:$BA$17,T$1,FALSE)))/VLOOKUP($E12,'POTEnCIA Industry'!$A$5:$BA$17,T$1,FALSE),"")</f>
        <v>8.385774721247569E-3</v>
      </c>
      <c r="V12" s="46">
        <f>IFERROR((VLOOKUP($E12,'POTEnCIA Industry'!$A$5:$BA$17,V$1,FALSE)-(VLOOKUP($E12,'POTEnCIA Industry'!$A$5:$BA$17,U$1,FALSE)))/VLOOKUP($E12,'POTEnCIA Industry'!$A$5:$BA$17,U$1,FALSE),"")</f>
        <v>8.6862695757008238E-3</v>
      </c>
      <c r="W12" s="46">
        <f>IFERROR((VLOOKUP($E12,'POTEnCIA Industry'!$A$5:$BA$17,W$1,FALSE)-(VLOOKUP($E12,'POTEnCIA Industry'!$A$5:$BA$17,V$1,FALSE)))/VLOOKUP($E12,'POTEnCIA Industry'!$A$5:$BA$17,V$1,FALSE),"")</f>
        <v>8.8345593721691623E-3</v>
      </c>
      <c r="X12" s="46">
        <f>IFERROR((VLOOKUP($E12,'POTEnCIA Industry'!$A$5:$BA$17,X$1,FALSE)-(VLOOKUP($E12,'POTEnCIA Industry'!$A$5:$BA$17,W$1,FALSE)))/VLOOKUP($E12,'POTEnCIA Industry'!$A$5:$BA$17,W$1,FALSE),"")</f>
        <v>8.8923041604463179E-3</v>
      </c>
      <c r="Y12" s="46">
        <f>IFERROR((VLOOKUP($E12,'POTEnCIA Industry'!$A$5:$BA$17,Y$1,FALSE)-(VLOOKUP($E12,'POTEnCIA Industry'!$A$5:$BA$17,X$1,FALSE)))/VLOOKUP($E12,'POTEnCIA Industry'!$A$5:$BA$17,X$1,FALSE),"")</f>
        <v>8.9213564362774413E-3</v>
      </c>
      <c r="Z12" s="46">
        <f>IFERROR((VLOOKUP($E12,'POTEnCIA Industry'!$A$5:$BA$17,Z$1,FALSE)-(VLOOKUP($E12,'POTEnCIA Industry'!$A$5:$BA$17,Y$1,FALSE)))/VLOOKUP($E12,'POTEnCIA Industry'!$A$5:$BA$17,Y$1,FALSE),"")</f>
        <v>8.8908228165318817E-3</v>
      </c>
      <c r="AA12" s="46">
        <f>IFERROR((VLOOKUP($E12,'POTEnCIA Industry'!$A$5:$BA$17,AA$1,FALSE)-(VLOOKUP($E12,'POTEnCIA Industry'!$A$5:$BA$17,Z$1,FALSE)))/VLOOKUP($E12,'POTEnCIA Industry'!$A$5:$BA$17,Z$1,FALSE),"")</f>
        <v>8.9088974667477713E-3</v>
      </c>
      <c r="AB12" s="46">
        <f>IFERROR((VLOOKUP($E12,'POTEnCIA Industry'!$A$5:$BA$17,AB$1,FALSE)-(VLOOKUP($E12,'POTEnCIA Industry'!$A$5:$BA$17,AA$1,FALSE)))/VLOOKUP($E12,'POTEnCIA Industry'!$A$5:$BA$17,AA$1,FALSE),"")</f>
        <v>9.0276316429318808E-3</v>
      </c>
      <c r="AC12" s="46">
        <f>IFERROR((VLOOKUP($E12,'POTEnCIA Industry'!$A$5:$BA$17,AC$1,FALSE)-(VLOOKUP($E12,'POTEnCIA Industry'!$A$5:$BA$17,AB$1,FALSE)))/VLOOKUP($E12,'POTEnCIA Industry'!$A$5:$BA$17,AB$1,FALSE),"")</f>
        <v>9.2209063194170614E-3</v>
      </c>
      <c r="AD12" s="46">
        <f>IFERROR((VLOOKUP($E12,'POTEnCIA Industry'!$A$5:$BA$17,AD$1,FALSE)-(VLOOKUP($E12,'POTEnCIA Industry'!$A$5:$BA$17,AC$1,FALSE)))/VLOOKUP($E12,'POTEnCIA Industry'!$A$5:$BA$17,AC$1,FALSE),"")</f>
        <v>9.6195145438221705E-3</v>
      </c>
      <c r="AE12" s="46">
        <f>IFERROR((VLOOKUP($E12,'POTEnCIA Industry'!$A$5:$BA$17,AE$1,FALSE)-(VLOOKUP($E12,'POTEnCIA Industry'!$A$5:$BA$17,AD$1,FALSE)))/VLOOKUP($E12,'POTEnCIA Industry'!$A$5:$BA$17,AD$1,FALSE),"")</f>
        <v>9.7943923772312314E-3</v>
      </c>
      <c r="AF12" s="46">
        <f>IFERROR((VLOOKUP($E12,'POTEnCIA Industry'!$A$5:$BA$17,AF$1,FALSE)-(VLOOKUP($E12,'POTEnCIA Industry'!$A$5:$BA$17,AE$1,FALSE)))/VLOOKUP($E12,'POTEnCIA Industry'!$A$5:$BA$17,AE$1,FALSE),"")</f>
        <v>9.9165176845346162E-3</v>
      </c>
      <c r="AG12" s="46">
        <f>IFERROR((VLOOKUP($E12,'POTEnCIA Industry'!$A$5:$BA$17,AG$1,FALSE)-(VLOOKUP($E12,'POTEnCIA Industry'!$A$5:$BA$17,AF$1,FALSE)))/VLOOKUP($E12,'POTEnCIA Industry'!$A$5:$BA$17,AF$1,FALSE),"")</f>
        <v>9.9739330625947514E-3</v>
      </c>
      <c r="AH12" s="46">
        <f>IFERROR((VLOOKUP($E12,'POTEnCIA Industry'!$A$5:$BA$17,AH$1,FALSE)-(VLOOKUP($E12,'POTEnCIA Industry'!$A$5:$BA$17,AG$1,FALSE)))/VLOOKUP($E12,'POTEnCIA Industry'!$A$5:$BA$17,AG$1,FALSE),"")</f>
        <v>1.003089387076756E-2</v>
      </c>
      <c r="AI12" s="46">
        <f>IFERROR((VLOOKUP($E12,'POTEnCIA Industry'!$A$5:$BA$17,AI$1,FALSE)-(VLOOKUP($E12,'POTEnCIA Industry'!$A$5:$BA$17,AH$1,FALSE)))/VLOOKUP($E12,'POTEnCIA Industry'!$A$5:$BA$17,AH$1,FALSE),"")</f>
        <v>1.0128294727253228E-2</v>
      </c>
    </row>
    <row r="13" spans="1:35" x14ac:dyDescent="0.25">
      <c r="A13" s="53">
        <v>2031</v>
      </c>
      <c r="B13" s="43">
        <f>('GDP Forecast'!B12-'GDP Forecast'!B11)/'GDP Forecast'!B11</f>
        <v>1.4854600686423558E-2</v>
      </c>
      <c r="E13" s="1" t="s">
        <v>121</v>
      </c>
      <c r="F13" s="46"/>
      <c r="G13" s="46" t="str">
        <f>IFERROR((VLOOKUP($E13,'POTEnCIA Industry'!$A$5:$BA$17,G$1,FALSE)-(VLOOKUP($E13,'POTEnCIA Industry'!$A$5:$BA$17,F$1,FALSE)))/VLOOKUP($E13,'POTEnCIA Industry'!$A$5:$BA$17,F$1,FALSE),"")</f>
        <v/>
      </c>
      <c r="H13" s="46" t="str">
        <f>IFERROR((VLOOKUP($E13,'POTEnCIA Industry'!$A$5:$BA$17,H$1,FALSE)-(VLOOKUP($E13,'POTEnCIA Industry'!$A$5:$BA$17,G$1,FALSE)))/VLOOKUP($E13,'POTEnCIA Industry'!$A$5:$BA$17,G$1,FALSE),"")</f>
        <v/>
      </c>
      <c r="I13" s="46" t="str">
        <f>IFERROR((VLOOKUP($E13,'POTEnCIA Industry'!$A$5:$BA$17,I$1,FALSE)-(VLOOKUP($E13,'POTEnCIA Industry'!$A$5:$BA$17,H$1,FALSE)))/VLOOKUP($E13,'POTEnCIA Industry'!$A$5:$BA$17,H$1,FALSE),"")</f>
        <v/>
      </c>
      <c r="J13" s="46" t="str">
        <f>IFERROR((VLOOKUP($E13,'POTEnCIA Industry'!$A$5:$BA$17,J$1,FALSE)-(VLOOKUP($E13,'POTEnCIA Industry'!$A$5:$BA$17,I$1,FALSE)))/VLOOKUP($E13,'POTEnCIA Industry'!$A$5:$BA$17,I$1,FALSE),"")</f>
        <v/>
      </c>
      <c r="K13" s="46" t="str">
        <f>IFERROR((VLOOKUP($E13,'POTEnCIA Industry'!$A$5:$BA$17,K$1,FALSE)-(VLOOKUP($E13,'POTEnCIA Industry'!$A$5:$BA$17,J$1,FALSE)))/VLOOKUP($E13,'POTEnCIA Industry'!$A$5:$BA$17,J$1,FALSE),"")</f>
        <v/>
      </c>
      <c r="L13" s="46" t="str">
        <f>IFERROR((VLOOKUP($E13,'POTEnCIA Industry'!$A$5:$BA$17,L$1,FALSE)-(VLOOKUP($E13,'POTEnCIA Industry'!$A$5:$BA$17,K$1,FALSE)))/VLOOKUP($E13,'POTEnCIA Industry'!$A$5:$BA$17,K$1,FALSE),"")</f>
        <v/>
      </c>
      <c r="M13" s="46" t="str">
        <f>IFERROR((VLOOKUP($E13,'POTEnCIA Industry'!$A$5:$BA$17,M$1,FALSE)-(VLOOKUP($E13,'POTEnCIA Industry'!$A$5:$BA$17,L$1,FALSE)))/VLOOKUP($E13,'POTEnCIA Industry'!$A$5:$BA$17,L$1,FALSE),"")</f>
        <v/>
      </c>
      <c r="N13" s="46" t="str">
        <f>IFERROR((VLOOKUP($E13,'POTEnCIA Industry'!$A$5:$BA$17,N$1,FALSE)-(VLOOKUP($E13,'POTEnCIA Industry'!$A$5:$BA$17,M$1,FALSE)))/VLOOKUP($E13,'POTEnCIA Industry'!$A$5:$BA$17,M$1,FALSE),"")</f>
        <v/>
      </c>
      <c r="O13" s="46" t="str">
        <f>IFERROR((VLOOKUP($E13,'POTEnCIA Industry'!$A$5:$BA$17,O$1,FALSE)-(VLOOKUP($E13,'POTEnCIA Industry'!$A$5:$BA$17,N$1,FALSE)))/VLOOKUP($E13,'POTEnCIA Industry'!$A$5:$BA$17,N$1,FALSE),"")</f>
        <v/>
      </c>
      <c r="P13" s="46" t="str">
        <f>IFERROR((VLOOKUP($E13,'POTEnCIA Industry'!$A$5:$BA$17,P$1,FALSE)-(VLOOKUP($E13,'POTEnCIA Industry'!$A$5:$BA$17,O$1,FALSE)))/VLOOKUP($E13,'POTEnCIA Industry'!$A$5:$BA$17,O$1,FALSE),"")</f>
        <v/>
      </c>
      <c r="Q13" s="46" t="str">
        <f>IFERROR((VLOOKUP($E13,'POTEnCIA Industry'!$A$5:$BA$17,Q$1,FALSE)-(VLOOKUP($E13,'POTEnCIA Industry'!$A$5:$BA$17,P$1,FALSE)))/VLOOKUP($E13,'POTEnCIA Industry'!$A$5:$BA$17,P$1,FALSE),"")</f>
        <v/>
      </c>
      <c r="R13" s="46" t="str">
        <f>IFERROR((VLOOKUP($E13,'POTEnCIA Industry'!$A$5:$BA$17,R$1,FALSE)-(VLOOKUP($E13,'POTEnCIA Industry'!$A$5:$BA$17,Q$1,FALSE)))/VLOOKUP($E13,'POTEnCIA Industry'!$A$5:$BA$17,Q$1,FALSE),"")</f>
        <v/>
      </c>
      <c r="S13" s="46" t="str">
        <f>IFERROR((VLOOKUP($E13,'POTEnCIA Industry'!$A$5:$BA$17,S$1,FALSE)-(VLOOKUP($E13,'POTEnCIA Industry'!$A$5:$BA$17,R$1,FALSE)))/VLOOKUP($E13,'POTEnCIA Industry'!$A$5:$BA$17,R$1,FALSE),"")</f>
        <v/>
      </c>
      <c r="T13" s="46" t="str">
        <f>IFERROR((VLOOKUP($E13,'POTEnCIA Industry'!$A$5:$BA$17,T$1,FALSE)-(VLOOKUP($E13,'POTEnCIA Industry'!$A$5:$BA$17,S$1,FALSE)))/VLOOKUP($E13,'POTEnCIA Industry'!$A$5:$BA$17,S$1,FALSE),"")</f>
        <v/>
      </c>
      <c r="U13" s="46" t="str">
        <f>IFERROR((VLOOKUP($E13,'POTEnCIA Industry'!$A$5:$BA$17,U$1,FALSE)-(VLOOKUP($E13,'POTEnCIA Industry'!$A$5:$BA$17,T$1,FALSE)))/VLOOKUP($E13,'POTEnCIA Industry'!$A$5:$BA$17,T$1,FALSE),"")</f>
        <v/>
      </c>
      <c r="V13" s="46" t="str">
        <f>IFERROR((VLOOKUP($E13,'POTEnCIA Industry'!$A$5:$BA$17,V$1,FALSE)-(VLOOKUP($E13,'POTEnCIA Industry'!$A$5:$BA$17,U$1,FALSE)))/VLOOKUP($E13,'POTEnCIA Industry'!$A$5:$BA$17,U$1,FALSE),"")</f>
        <v/>
      </c>
      <c r="W13" s="46" t="str">
        <f>IFERROR((VLOOKUP($E13,'POTEnCIA Industry'!$A$5:$BA$17,W$1,FALSE)-(VLOOKUP($E13,'POTEnCIA Industry'!$A$5:$BA$17,V$1,FALSE)))/VLOOKUP($E13,'POTEnCIA Industry'!$A$5:$BA$17,V$1,FALSE),"")</f>
        <v/>
      </c>
      <c r="X13" s="46" t="str">
        <f>IFERROR((VLOOKUP($E13,'POTEnCIA Industry'!$A$5:$BA$17,X$1,FALSE)-(VLOOKUP($E13,'POTEnCIA Industry'!$A$5:$BA$17,W$1,FALSE)))/VLOOKUP($E13,'POTEnCIA Industry'!$A$5:$BA$17,W$1,FALSE),"")</f>
        <v/>
      </c>
      <c r="Y13" s="46" t="str">
        <f>IFERROR((VLOOKUP($E13,'POTEnCIA Industry'!$A$5:$BA$17,Y$1,FALSE)-(VLOOKUP($E13,'POTEnCIA Industry'!$A$5:$BA$17,X$1,FALSE)))/VLOOKUP($E13,'POTEnCIA Industry'!$A$5:$BA$17,X$1,FALSE),"")</f>
        <v/>
      </c>
      <c r="Z13" s="46" t="str">
        <f>IFERROR((VLOOKUP($E13,'POTEnCIA Industry'!$A$5:$BA$17,Z$1,FALSE)-(VLOOKUP($E13,'POTEnCIA Industry'!$A$5:$BA$17,Y$1,FALSE)))/VLOOKUP($E13,'POTEnCIA Industry'!$A$5:$BA$17,Y$1,FALSE),"")</f>
        <v/>
      </c>
      <c r="AA13" s="46" t="str">
        <f>IFERROR((VLOOKUP($E13,'POTEnCIA Industry'!$A$5:$BA$17,AA$1,FALSE)-(VLOOKUP($E13,'POTEnCIA Industry'!$A$5:$BA$17,Z$1,FALSE)))/VLOOKUP($E13,'POTEnCIA Industry'!$A$5:$BA$17,Z$1,FALSE),"")</f>
        <v/>
      </c>
      <c r="AB13" s="46" t="str">
        <f>IFERROR((VLOOKUP($E13,'POTEnCIA Industry'!$A$5:$BA$17,AB$1,FALSE)-(VLOOKUP($E13,'POTEnCIA Industry'!$A$5:$BA$17,AA$1,FALSE)))/VLOOKUP($E13,'POTEnCIA Industry'!$A$5:$BA$17,AA$1,FALSE),"")</f>
        <v/>
      </c>
      <c r="AC13" s="46" t="str">
        <f>IFERROR((VLOOKUP($E13,'POTEnCIA Industry'!$A$5:$BA$17,AC$1,FALSE)-(VLOOKUP($E13,'POTEnCIA Industry'!$A$5:$BA$17,AB$1,FALSE)))/VLOOKUP($E13,'POTEnCIA Industry'!$A$5:$BA$17,AB$1,FALSE),"")</f>
        <v/>
      </c>
      <c r="AD13" s="46" t="str">
        <f>IFERROR((VLOOKUP($E13,'POTEnCIA Industry'!$A$5:$BA$17,AD$1,FALSE)-(VLOOKUP($E13,'POTEnCIA Industry'!$A$5:$BA$17,AC$1,FALSE)))/VLOOKUP($E13,'POTEnCIA Industry'!$A$5:$BA$17,AC$1,FALSE),"")</f>
        <v/>
      </c>
      <c r="AE13" s="46" t="str">
        <f>IFERROR((VLOOKUP($E13,'POTEnCIA Industry'!$A$5:$BA$17,AE$1,FALSE)-(VLOOKUP($E13,'POTEnCIA Industry'!$A$5:$BA$17,AD$1,FALSE)))/VLOOKUP($E13,'POTEnCIA Industry'!$A$5:$BA$17,AD$1,FALSE),"")</f>
        <v/>
      </c>
      <c r="AF13" s="46" t="str">
        <f>IFERROR((VLOOKUP($E13,'POTEnCIA Industry'!$A$5:$BA$17,AF$1,FALSE)-(VLOOKUP($E13,'POTEnCIA Industry'!$A$5:$BA$17,AE$1,FALSE)))/VLOOKUP($E13,'POTEnCIA Industry'!$A$5:$BA$17,AE$1,FALSE),"")</f>
        <v/>
      </c>
      <c r="AG13" s="46" t="str">
        <f>IFERROR((VLOOKUP($E13,'POTEnCIA Industry'!$A$5:$BA$17,AG$1,FALSE)-(VLOOKUP($E13,'POTEnCIA Industry'!$A$5:$BA$17,AF$1,FALSE)))/VLOOKUP($E13,'POTEnCIA Industry'!$A$5:$BA$17,AF$1,FALSE),"")</f>
        <v/>
      </c>
      <c r="AH13" s="46" t="str">
        <f>IFERROR((VLOOKUP($E13,'POTEnCIA Industry'!$A$5:$BA$17,AH$1,FALSE)-(VLOOKUP($E13,'POTEnCIA Industry'!$A$5:$BA$17,AG$1,FALSE)))/VLOOKUP($E13,'POTEnCIA Industry'!$A$5:$BA$17,AG$1,FALSE),"")</f>
        <v/>
      </c>
      <c r="AI13" s="46" t="str">
        <f>IFERROR((VLOOKUP($E13,'POTEnCIA Industry'!$A$5:$BA$17,AI$1,FALSE)-(VLOOKUP($E13,'POTEnCIA Industry'!$A$5:$BA$17,AH$1,FALSE)))/VLOOKUP($E13,'POTEnCIA Industry'!$A$5:$BA$17,AH$1,FALSE),"")</f>
        <v/>
      </c>
    </row>
    <row r="14" spans="1:35" x14ac:dyDescent="0.25">
      <c r="A14" s="53">
        <v>2032</v>
      </c>
      <c r="B14" s="43">
        <f>('GDP Forecast'!B13-'GDP Forecast'!B12)/'GDP Forecast'!B12</f>
        <v>1.4804972542016516E-2</v>
      </c>
      <c r="E14" s="1" t="s">
        <v>126</v>
      </c>
      <c r="F14" s="46"/>
      <c r="G14" s="46">
        <f>IFERROR((VLOOKUP($E14,'POTEnCIA Industry'!$A$5:$BA$17,G$1,FALSE)-(VLOOKUP($E14,'POTEnCIA Industry'!$A$5:$BA$17,F$1,FALSE)))/VLOOKUP($E14,'POTEnCIA Industry'!$A$5:$BA$17,F$1,FALSE),"")</f>
        <v>1.1772818261391956E-2</v>
      </c>
      <c r="H14" s="46">
        <f>IFERROR((VLOOKUP($E14,'POTEnCIA Industry'!$A$5:$BA$17,H$1,FALSE)-(VLOOKUP($E14,'POTEnCIA Industry'!$A$5:$BA$17,G$1,FALSE)))/VLOOKUP($E14,'POTEnCIA Industry'!$A$5:$BA$17,G$1,FALSE),"")</f>
        <v>1.1004924374500187E-2</v>
      </c>
      <c r="I14" s="46">
        <f>IFERROR((VLOOKUP($E14,'POTEnCIA Industry'!$A$5:$BA$17,I$1,FALSE)-(VLOOKUP($E14,'POTEnCIA Industry'!$A$5:$BA$17,H$1,FALSE)))/VLOOKUP($E14,'POTEnCIA Industry'!$A$5:$BA$17,H$1,FALSE),"")</f>
        <v>1.0377782417986191E-2</v>
      </c>
      <c r="J14" s="46">
        <f>IFERROR((VLOOKUP($E14,'POTEnCIA Industry'!$A$5:$BA$17,J$1,FALSE)-(VLOOKUP($E14,'POTEnCIA Industry'!$A$5:$BA$17,I$1,FALSE)))/VLOOKUP($E14,'POTEnCIA Industry'!$A$5:$BA$17,I$1,FALSE),"")</f>
        <v>1.0090087968084442E-2</v>
      </c>
      <c r="K14" s="46">
        <f>IFERROR((VLOOKUP($E14,'POTEnCIA Industry'!$A$5:$BA$17,K$1,FALSE)-(VLOOKUP($E14,'POTEnCIA Industry'!$A$5:$BA$17,J$1,FALSE)))/VLOOKUP($E14,'POTEnCIA Industry'!$A$5:$BA$17,J$1,FALSE),"")</f>
        <v>1.0559138806572792E-2</v>
      </c>
      <c r="L14" s="46">
        <f>IFERROR((VLOOKUP($E14,'POTEnCIA Industry'!$A$5:$BA$17,L$1,FALSE)-(VLOOKUP($E14,'POTEnCIA Industry'!$A$5:$BA$17,K$1,FALSE)))/VLOOKUP($E14,'POTEnCIA Industry'!$A$5:$BA$17,K$1,FALSE),"")</f>
        <v>1.0927603110714426E-2</v>
      </c>
      <c r="M14" s="46">
        <f>IFERROR((VLOOKUP($E14,'POTEnCIA Industry'!$A$5:$BA$17,M$1,FALSE)-(VLOOKUP($E14,'POTEnCIA Industry'!$A$5:$BA$17,L$1,FALSE)))/VLOOKUP($E14,'POTEnCIA Industry'!$A$5:$BA$17,L$1,FALSE),"")</f>
        <v>1.1238408817413096E-2</v>
      </c>
      <c r="N14" s="46">
        <f>IFERROR((VLOOKUP($E14,'POTEnCIA Industry'!$A$5:$BA$17,N$1,FALSE)-(VLOOKUP($E14,'POTEnCIA Industry'!$A$5:$BA$17,M$1,FALSE)))/VLOOKUP($E14,'POTEnCIA Industry'!$A$5:$BA$17,M$1,FALSE),"")</f>
        <v>1.1399662349733575E-2</v>
      </c>
      <c r="O14" s="46">
        <f>IFERROR((VLOOKUP($E14,'POTEnCIA Industry'!$A$5:$BA$17,O$1,FALSE)-(VLOOKUP($E14,'POTEnCIA Industry'!$A$5:$BA$17,N$1,FALSE)))/VLOOKUP($E14,'POTEnCIA Industry'!$A$5:$BA$17,N$1,FALSE),"")</f>
        <v>1.1471222414355499E-2</v>
      </c>
      <c r="P14" s="46">
        <f>IFERROR((VLOOKUP($E14,'POTEnCIA Industry'!$A$5:$BA$17,P$1,FALSE)-(VLOOKUP($E14,'POTEnCIA Industry'!$A$5:$BA$17,O$1,FALSE)))/VLOOKUP($E14,'POTEnCIA Industry'!$A$5:$BA$17,O$1,FALSE),"")</f>
        <v>1.1545271595428236E-2</v>
      </c>
      <c r="Q14" s="46">
        <f>IFERROR((VLOOKUP($E14,'POTEnCIA Industry'!$A$5:$BA$17,Q$1,FALSE)-(VLOOKUP($E14,'POTEnCIA Industry'!$A$5:$BA$17,P$1,FALSE)))/VLOOKUP($E14,'POTEnCIA Industry'!$A$5:$BA$17,P$1,FALSE),"")</f>
        <v>1.1690491516033073E-2</v>
      </c>
      <c r="R14" s="46">
        <f>IFERROR((VLOOKUP($E14,'POTEnCIA Industry'!$A$5:$BA$17,R$1,FALSE)-(VLOOKUP($E14,'POTEnCIA Industry'!$A$5:$BA$17,Q$1,FALSE)))/VLOOKUP($E14,'POTEnCIA Industry'!$A$5:$BA$17,Q$1,FALSE),"")</f>
        <v>1.1904437686595427E-2</v>
      </c>
      <c r="S14" s="46">
        <f>IFERROR((VLOOKUP($E14,'POTEnCIA Industry'!$A$5:$BA$17,S$1,FALSE)-(VLOOKUP($E14,'POTEnCIA Industry'!$A$5:$BA$17,R$1,FALSE)))/VLOOKUP($E14,'POTEnCIA Industry'!$A$5:$BA$17,R$1,FALSE),"")</f>
        <v>1.2082344434674959E-2</v>
      </c>
      <c r="T14" s="46">
        <f>IFERROR((VLOOKUP($E14,'POTEnCIA Industry'!$A$5:$BA$17,T$1,FALSE)-(VLOOKUP($E14,'POTEnCIA Industry'!$A$5:$BA$17,S$1,FALSE)))/VLOOKUP($E14,'POTEnCIA Industry'!$A$5:$BA$17,S$1,FALSE),"")</f>
        <v>1.225153015041593E-2</v>
      </c>
      <c r="U14" s="46">
        <f>IFERROR((VLOOKUP($E14,'POTEnCIA Industry'!$A$5:$BA$17,U$1,FALSE)-(VLOOKUP($E14,'POTEnCIA Industry'!$A$5:$BA$17,T$1,FALSE)))/VLOOKUP($E14,'POTEnCIA Industry'!$A$5:$BA$17,T$1,FALSE),"")</f>
        <v>1.2553702611387082E-2</v>
      </c>
      <c r="V14" s="46">
        <f>IFERROR((VLOOKUP($E14,'POTEnCIA Industry'!$A$5:$BA$17,V$1,FALSE)-(VLOOKUP($E14,'POTEnCIA Industry'!$A$5:$BA$17,U$1,FALSE)))/VLOOKUP($E14,'POTEnCIA Industry'!$A$5:$BA$17,U$1,FALSE),"")</f>
        <v>1.2863933569663552E-2</v>
      </c>
      <c r="W14" s="46">
        <f>IFERROR((VLOOKUP($E14,'POTEnCIA Industry'!$A$5:$BA$17,W$1,FALSE)-(VLOOKUP($E14,'POTEnCIA Industry'!$A$5:$BA$17,V$1,FALSE)))/VLOOKUP($E14,'POTEnCIA Industry'!$A$5:$BA$17,V$1,FALSE),"")</f>
        <v>1.3119837659364418E-2</v>
      </c>
      <c r="X14" s="46">
        <f>IFERROR((VLOOKUP($E14,'POTEnCIA Industry'!$A$5:$BA$17,X$1,FALSE)-(VLOOKUP($E14,'POTEnCIA Industry'!$A$5:$BA$17,W$1,FALSE)))/VLOOKUP($E14,'POTEnCIA Industry'!$A$5:$BA$17,W$1,FALSE),"")</f>
        <v>1.3387553850978536E-2</v>
      </c>
      <c r="Y14" s="46">
        <f>IFERROR((VLOOKUP($E14,'POTEnCIA Industry'!$A$5:$BA$17,Y$1,FALSE)-(VLOOKUP($E14,'POTEnCIA Industry'!$A$5:$BA$17,X$1,FALSE)))/VLOOKUP($E14,'POTEnCIA Industry'!$A$5:$BA$17,X$1,FALSE),"")</f>
        <v>1.3729346744694138E-2</v>
      </c>
      <c r="Z14" s="46">
        <f>IFERROR((VLOOKUP($E14,'POTEnCIA Industry'!$A$5:$BA$17,Z$1,FALSE)-(VLOOKUP($E14,'POTEnCIA Industry'!$A$5:$BA$17,Y$1,FALSE)))/VLOOKUP($E14,'POTEnCIA Industry'!$A$5:$BA$17,Y$1,FALSE),"")</f>
        <v>1.4054691740439216E-2</v>
      </c>
      <c r="AA14" s="46">
        <f>IFERROR((VLOOKUP($E14,'POTEnCIA Industry'!$A$5:$BA$17,AA$1,FALSE)-(VLOOKUP($E14,'POTEnCIA Industry'!$A$5:$BA$17,Z$1,FALSE)))/VLOOKUP($E14,'POTEnCIA Industry'!$A$5:$BA$17,Z$1,FALSE),"")</f>
        <v>1.4329908742981085E-2</v>
      </c>
      <c r="AB14" s="46">
        <f>IFERROR((VLOOKUP($E14,'POTEnCIA Industry'!$A$5:$BA$17,AB$1,FALSE)-(VLOOKUP($E14,'POTEnCIA Industry'!$A$5:$BA$17,AA$1,FALSE)))/VLOOKUP($E14,'POTEnCIA Industry'!$A$5:$BA$17,AA$1,FALSE),"")</f>
        <v>1.4609028701245646E-2</v>
      </c>
      <c r="AC14" s="46">
        <f>IFERROR((VLOOKUP($E14,'POTEnCIA Industry'!$A$5:$BA$17,AC$1,FALSE)-(VLOOKUP($E14,'POTEnCIA Industry'!$A$5:$BA$17,AB$1,FALSE)))/VLOOKUP($E14,'POTEnCIA Industry'!$A$5:$BA$17,AB$1,FALSE),"")</f>
        <v>1.4890312054446941E-2</v>
      </c>
      <c r="AD14" s="46">
        <f>IFERROR((VLOOKUP($E14,'POTEnCIA Industry'!$A$5:$BA$17,AD$1,FALSE)-(VLOOKUP($E14,'POTEnCIA Industry'!$A$5:$BA$17,AC$1,FALSE)))/VLOOKUP($E14,'POTEnCIA Industry'!$A$5:$BA$17,AC$1,FALSE),"")</f>
        <v>1.5295710370468001E-2</v>
      </c>
      <c r="AE14" s="46">
        <f>IFERROR((VLOOKUP($E14,'POTEnCIA Industry'!$A$5:$BA$17,AE$1,FALSE)-(VLOOKUP($E14,'POTEnCIA Industry'!$A$5:$BA$17,AD$1,FALSE)))/VLOOKUP($E14,'POTEnCIA Industry'!$A$5:$BA$17,AD$1,FALSE),"")</f>
        <v>1.5550957735655848E-2</v>
      </c>
      <c r="AF14" s="46">
        <f>IFERROR((VLOOKUP($E14,'POTEnCIA Industry'!$A$5:$BA$17,AF$1,FALSE)-(VLOOKUP($E14,'POTEnCIA Industry'!$A$5:$BA$17,AE$1,FALSE)))/VLOOKUP($E14,'POTEnCIA Industry'!$A$5:$BA$17,AE$1,FALSE),"")</f>
        <v>1.5728779543866825E-2</v>
      </c>
      <c r="AG14" s="46">
        <f>IFERROR((VLOOKUP($E14,'POTEnCIA Industry'!$A$5:$BA$17,AG$1,FALSE)-(VLOOKUP($E14,'POTEnCIA Industry'!$A$5:$BA$17,AF$1,FALSE)))/VLOOKUP($E14,'POTEnCIA Industry'!$A$5:$BA$17,AF$1,FALSE),"")</f>
        <v>1.5772140040795878E-2</v>
      </c>
      <c r="AH14" s="46">
        <f>IFERROR((VLOOKUP($E14,'POTEnCIA Industry'!$A$5:$BA$17,AH$1,FALSE)-(VLOOKUP($E14,'POTEnCIA Industry'!$A$5:$BA$17,AG$1,FALSE)))/VLOOKUP($E14,'POTEnCIA Industry'!$A$5:$BA$17,AG$1,FALSE),"")</f>
        <v>1.5782512806181977E-2</v>
      </c>
      <c r="AI14" s="46">
        <f>IFERROR((VLOOKUP($E14,'POTEnCIA Industry'!$A$5:$BA$17,AI$1,FALSE)-(VLOOKUP($E14,'POTEnCIA Industry'!$A$5:$BA$17,AH$1,FALSE)))/VLOOKUP($E14,'POTEnCIA Industry'!$A$5:$BA$17,AH$1,FALSE),"")</f>
        <v>1.5779920108644398E-2</v>
      </c>
    </row>
    <row r="15" spans="1:35" x14ac:dyDescent="0.25">
      <c r="A15" s="53">
        <v>2033</v>
      </c>
      <c r="B15" s="43">
        <f>('GDP Forecast'!B14-'GDP Forecast'!B13)/'GDP Forecast'!B13</f>
        <v>1.4820414644313041E-2</v>
      </c>
      <c r="E15" s="1" t="s">
        <v>133</v>
      </c>
      <c r="F15" s="46"/>
      <c r="G15" s="46" t="str">
        <f>IFERROR((VLOOKUP($E15,'POTEnCIA Industry'!$A$5:$BA$17,G$1,FALSE)-(VLOOKUP($E15,'POTEnCIA Industry'!$A$5:$BA$17,F$1,FALSE)))/VLOOKUP($E15,'POTEnCIA Industry'!$A$5:$BA$17,F$1,FALSE),"")</f>
        <v/>
      </c>
      <c r="H15" s="46" t="str">
        <f>IFERROR((VLOOKUP($E15,'POTEnCIA Industry'!$A$5:$BA$17,H$1,FALSE)-(VLOOKUP($E15,'POTEnCIA Industry'!$A$5:$BA$17,G$1,FALSE)))/VLOOKUP($E15,'POTEnCIA Industry'!$A$5:$BA$17,G$1,FALSE),"")</f>
        <v/>
      </c>
      <c r="I15" s="46" t="str">
        <f>IFERROR((VLOOKUP($E15,'POTEnCIA Industry'!$A$5:$BA$17,I$1,FALSE)-(VLOOKUP($E15,'POTEnCIA Industry'!$A$5:$BA$17,H$1,FALSE)))/VLOOKUP($E15,'POTEnCIA Industry'!$A$5:$BA$17,H$1,FALSE),"")</f>
        <v/>
      </c>
      <c r="J15" s="46" t="str">
        <f>IFERROR((VLOOKUP($E15,'POTEnCIA Industry'!$A$5:$BA$17,J$1,FALSE)-(VLOOKUP($E15,'POTEnCIA Industry'!$A$5:$BA$17,I$1,FALSE)))/VLOOKUP($E15,'POTEnCIA Industry'!$A$5:$BA$17,I$1,FALSE),"")</f>
        <v/>
      </c>
      <c r="K15" s="46" t="str">
        <f>IFERROR((VLOOKUP($E15,'POTEnCIA Industry'!$A$5:$BA$17,K$1,FALSE)-(VLOOKUP($E15,'POTEnCIA Industry'!$A$5:$BA$17,J$1,FALSE)))/VLOOKUP($E15,'POTEnCIA Industry'!$A$5:$BA$17,J$1,FALSE),"")</f>
        <v/>
      </c>
      <c r="L15" s="46" t="str">
        <f>IFERROR((VLOOKUP($E15,'POTEnCIA Industry'!$A$5:$BA$17,L$1,FALSE)-(VLOOKUP($E15,'POTEnCIA Industry'!$A$5:$BA$17,K$1,FALSE)))/VLOOKUP($E15,'POTEnCIA Industry'!$A$5:$BA$17,K$1,FALSE),"")</f>
        <v/>
      </c>
      <c r="M15" s="46" t="str">
        <f>IFERROR((VLOOKUP($E15,'POTEnCIA Industry'!$A$5:$BA$17,M$1,FALSE)-(VLOOKUP($E15,'POTEnCIA Industry'!$A$5:$BA$17,L$1,FALSE)))/VLOOKUP($E15,'POTEnCIA Industry'!$A$5:$BA$17,L$1,FALSE),"")</f>
        <v/>
      </c>
      <c r="N15" s="46" t="str">
        <f>IFERROR((VLOOKUP($E15,'POTEnCIA Industry'!$A$5:$BA$17,N$1,FALSE)-(VLOOKUP($E15,'POTEnCIA Industry'!$A$5:$BA$17,M$1,FALSE)))/VLOOKUP($E15,'POTEnCIA Industry'!$A$5:$BA$17,M$1,FALSE),"")</f>
        <v/>
      </c>
      <c r="O15" s="46" t="str">
        <f>IFERROR((VLOOKUP($E15,'POTEnCIA Industry'!$A$5:$BA$17,O$1,FALSE)-(VLOOKUP($E15,'POTEnCIA Industry'!$A$5:$BA$17,N$1,FALSE)))/VLOOKUP($E15,'POTEnCIA Industry'!$A$5:$BA$17,N$1,FALSE),"")</f>
        <v/>
      </c>
      <c r="P15" s="46" t="str">
        <f>IFERROR((VLOOKUP($E15,'POTEnCIA Industry'!$A$5:$BA$17,P$1,FALSE)-(VLOOKUP($E15,'POTEnCIA Industry'!$A$5:$BA$17,O$1,FALSE)))/VLOOKUP($E15,'POTEnCIA Industry'!$A$5:$BA$17,O$1,FALSE),"")</f>
        <v/>
      </c>
      <c r="Q15" s="46" t="str">
        <f>IFERROR((VLOOKUP($E15,'POTEnCIA Industry'!$A$5:$BA$17,Q$1,FALSE)-(VLOOKUP($E15,'POTEnCIA Industry'!$A$5:$BA$17,P$1,FALSE)))/VLOOKUP($E15,'POTEnCIA Industry'!$A$5:$BA$17,P$1,FALSE),"")</f>
        <v/>
      </c>
      <c r="R15" s="46" t="str">
        <f>IFERROR((VLOOKUP($E15,'POTEnCIA Industry'!$A$5:$BA$17,R$1,FALSE)-(VLOOKUP($E15,'POTEnCIA Industry'!$A$5:$BA$17,Q$1,FALSE)))/VLOOKUP($E15,'POTEnCIA Industry'!$A$5:$BA$17,Q$1,FALSE),"")</f>
        <v/>
      </c>
      <c r="S15" s="46" t="str">
        <f>IFERROR((VLOOKUP($E15,'POTEnCIA Industry'!$A$5:$BA$17,S$1,FALSE)-(VLOOKUP($E15,'POTEnCIA Industry'!$A$5:$BA$17,R$1,FALSE)))/VLOOKUP($E15,'POTEnCIA Industry'!$A$5:$BA$17,R$1,FALSE),"")</f>
        <v/>
      </c>
      <c r="T15" s="46" t="str">
        <f>IFERROR((VLOOKUP($E15,'POTEnCIA Industry'!$A$5:$BA$17,T$1,FALSE)-(VLOOKUP($E15,'POTEnCIA Industry'!$A$5:$BA$17,S$1,FALSE)))/VLOOKUP($E15,'POTEnCIA Industry'!$A$5:$BA$17,S$1,FALSE),"")</f>
        <v/>
      </c>
      <c r="U15" s="46" t="str">
        <f>IFERROR((VLOOKUP($E15,'POTEnCIA Industry'!$A$5:$BA$17,U$1,FALSE)-(VLOOKUP($E15,'POTEnCIA Industry'!$A$5:$BA$17,T$1,FALSE)))/VLOOKUP($E15,'POTEnCIA Industry'!$A$5:$BA$17,T$1,FALSE),"")</f>
        <v/>
      </c>
      <c r="V15" s="46" t="str">
        <f>IFERROR((VLOOKUP($E15,'POTEnCIA Industry'!$A$5:$BA$17,V$1,FALSE)-(VLOOKUP($E15,'POTEnCIA Industry'!$A$5:$BA$17,U$1,FALSE)))/VLOOKUP($E15,'POTEnCIA Industry'!$A$5:$BA$17,U$1,FALSE),"")</f>
        <v/>
      </c>
      <c r="W15" s="46" t="str">
        <f>IFERROR((VLOOKUP($E15,'POTEnCIA Industry'!$A$5:$BA$17,W$1,FALSE)-(VLOOKUP($E15,'POTEnCIA Industry'!$A$5:$BA$17,V$1,FALSE)))/VLOOKUP($E15,'POTEnCIA Industry'!$A$5:$BA$17,V$1,FALSE),"")</f>
        <v/>
      </c>
      <c r="X15" s="46" t="str">
        <f>IFERROR((VLOOKUP($E15,'POTEnCIA Industry'!$A$5:$BA$17,X$1,FALSE)-(VLOOKUP($E15,'POTEnCIA Industry'!$A$5:$BA$17,W$1,FALSE)))/VLOOKUP($E15,'POTEnCIA Industry'!$A$5:$BA$17,W$1,FALSE),"")</f>
        <v/>
      </c>
      <c r="Y15" s="46" t="str">
        <f>IFERROR((VLOOKUP($E15,'POTEnCIA Industry'!$A$5:$BA$17,Y$1,FALSE)-(VLOOKUP($E15,'POTEnCIA Industry'!$A$5:$BA$17,X$1,FALSE)))/VLOOKUP($E15,'POTEnCIA Industry'!$A$5:$BA$17,X$1,FALSE),"")</f>
        <v/>
      </c>
      <c r="Z15" s="46" t="str">
        <f>IFERROR((VLOOKUP($E15,'POTEnCIA Industry'!$A$5:$BA$17,Z$1,FALSE)-(VLOOKUP($E15,'POTEnCIA Industry'!$A$5:$BA$17,Y$1,FALSE)))/VLOOKUP($E15,'POTEnCIA Industry'!$A$5:$BA$17,Y$1,FALSE),"")</f>
        <v/>
      </c>
      <c r="AA15" s="46" t="str">
        <f>IFERROR((VLOOKUP($E15,'POTEnCIA Industry'!$A$5:$BA$17,AA$1,FALSE)-(VLOOKUP($E15,'POTEnCIA Industry'!$A$5:$BA$17,Z$1,FALSE)))/VLOOKUP($E15,'POTEnCIA Industry'!$A$5:$BA$17,Z$1,FALSE),"")</f>
        <v/>
      </c>
      <c r="AB15" s="46" t="str">
        <f>IFERROR((VLOOKUP($E15,'POTEnCIA Industry'!$A$5:$BA$17,AB$1,FALSE)-(VLOOKUP($E15,'POTEnCIA Industry'!$A$5:$BA$17,AA$1,FALSE)))/VLOOKUP($E15,'POTEnCIA Industry'!$A$5:$BA$17,AA$1,FALSE),"")</f>
        <v/>
      </c>
      <c r="AC15" s="46" t="str">
        <f>IFERROR((VLOOKUP($E15,'POTEnCIA Industry'!$A$5:$BA$17,AC$1,FALSE)-(VLOOKUP($E15,'POTEnCIA Industry'!$A$5:$BA$17,AB$1,FALSE)))/VLOOKUP($E15,'POTEnCIA Industry'!$A$5:$BA$17,AB$1,FALSE),"")</f>
        <v/>
      </c>
      <c r="AD15" s="46" t="str">
        <f>IFERROR((VLOOKUP($E15,'POTEnCIA Industry'!$A$5:$BA$17,AD$1,FALSE)-(VLOOKUP($E15,'POTEnCIA Industry'!$A$5:$BA$17,AC$1,FALSE)))/VLOOKUP($E15,'POTEnCIA Industry'!$A$5:$BA$17,AC$1,FALSE),"")</f>
        <v/>
      </c>
      <c r="AE15" s="46" t="str">
        <f>IFERROR((VLOOKUP($E15,'POTEnCIA Industry'!$A$5:$BA$17,AE$1,FALSE)-(VLOOKUP($E15,'POTEnCIA Industry'!$A$5:$BA$17,AD$1,FALSE)))/VLOOKUP($E15,'POTEnCIA Industry'!$A$5:$BA$17,AD$1,FALSE),"")</f>
        <v/>
      </c>
      <c r="AF15" s="46" t="str">
        <f>IFERROR((VLOOKUP($E15,'POTEnCIA Industry'!$A$5:$BA$17,AF$1,FALSE)-(VLOOKUP($E15,'POTEnCIA Industry'!$A$5:$BA$17,AE$1,FALSE)))/VLOOKUP($E15,'POTEnCIA Industry'!$A$5:$BA$17,AE$1,FALSE),"")</f>
        <v/>
      </c>
      <c r="AG15" s="46" t="str">
        <f>IFERROR((VLOOKUP($E15,'POTEnCIA Industry'!$A$5:$BA$17,AG$1,FALSE)-(VLOOKUP($E15,'POTEnCIA Industry'!$A$5:$BA$17,AF$1,FALSE)))/VLOOKUP($E15,'POTEnCIA Industry'!$A$5:$BA$17,AF$1,FALSE),"")</f>
        <v/>
      </c>
      <c r="AH15" s="46" t="str">
        <f>IFERROR((VLOOKUP($E15,'POTEnCIA Industry'!$A$5:$BA$17,AH$1,FALSE)-(VLOOKUP($E15,'POTEnCIA Industry'!$A$5:$BA$17,AG$1,FALSE)))/VLOOKUP($E15,'POTEnCIA Industry'!$A$5:$BA$17,AG$1,FALSE),"")</f>
        <v/>
      </c>
      <c r="AI15" s="46" t="str">
        <f>IFERROR((VLOOKUP($E15,'POTEnCIA Industry'!$A$5:$BA$17,AI$1,FALSE)-(VLOOKUP($E15,'POTEnCIA Industry'!$A$5:$BA$17,AH$1,FALSE)))/VLOOKUP($E15,'POTEnCIA Industry'!$A$5:$BA$17,AH$1,FALSE),"")</f>
        <v/>
      </c>
    </row>
    <row r="16" spans="1:35" x14ac:dyDescent="0.25">
      <c r="A16" s="53">
        <v>2034</v>
      </c>
      <c r="B16" s="43">
        <f>('GDP Forecast'!B15-'GDP Forecast'!B14)/'GDP Forecast'!B14</f>
        <v>1.4866332220201428E-2</v>
      </c>
      <c r="E16" s="1" t="s">
        <v>142</v>
      </c>
      <c r="F16" s="46"/>
      <c r="G16" s="46" t="str">
        <f>IFERROR((VLOOKUP($E16,'POTEnCIA Industry'!$A$5:$BA$17,G$1,FALSE)-(VLOOKUP($E16,'POTEnCIA Industry'!$A$5:$BA$17,F$1,FALSE)))/VLOOKUP($E16,'POTEnCIA Industry'!$A$5:$BA$17,F$1,FALSE),"")</f>
        <v/>
      </c>
      <c r="H16" s="46" t="str">
        <f>IFERROR((VLOOKUP($E16,'POTEnCIA Industry'!$A$5:$BA$17,H$1,FALSE)-(VLOOKUP($E16,'POTEnCIA Industry'!$A$5:$BA$17,G$1,FALSE)))/VLOOKUP($E16,'POTEnCIA Industry'!$A$5:$BA$17,G$1,FALSE),"")</f>
        <v/>
      </c>
      <c r="I16" s="46" t="str">
        <f>IFERROR((VLOOKUP($E16,'POTEnCIA Industry'!$A$5:$BA$17,I$1,FALSE)-(VLOOKUP($E16,'POTEnCIA Industry'!$A$5:$BA$17,H$1,FALSE)))/VLOOKUP($E16,'POTEnCIA Industry'!$A$5:$BA$17,H$1,FALSE),"")</f>
        <v/>
      </c>
      <c r="J16" s="46" t="str">
        <f>IFERROR((VLOOKUP($E16,'POTEnCIA Industry'!$A$5:$BA$17,J$1,FALSE)-(VLOOKUP($E16,'POTEnCIA Industry'!$A$5:$BA$17,I$1,FALSE)))/VLOOKUP($E16,'POTEnCIA Industry'!$A$5:$BA$17,I$1,FALSE),"")</f>
        <v/>
      </c>
      <c r="K16" s="46" t="str">
        <f>IFERROR((VLOOKUP($E16,'POTEnCIA Industry'!$A$5:$BA$17,K$1,FALSE)-(VLOOKUP($E16,'POTEnCIA Industry'!$A$5:$BA$17,J$1,FALSE)))/VLOOKUP($E16,'POTEnCIA Industry'!$A$5:$BA$17,J$1,FALSE),"")</f>
        <v/>
      </c>
      <c r="L16" s="46" t="str">
        <f>IFERROR((VLOOKUP($E16,'POTEnCIA Industry'!$A$5:$BA$17,L$1,FALSE)-(VLOOKUP($E16,'POTEnCIA Industry'!$A$5:$BA$17,K$1,FALSE)))/VLOOKUP($E16,'POTEnCIA Industry'!$A$5:$BA$17,K$1,FALSE),"")</f>
        <v/>
      </c>
      <c r="M16" s="46" t="str">
        <f>IFERROR((VLOOKUP($E16,'POTEnCIA Industry'!$A$5:$BA$17,M$1,FALSE)-(VLOOKUP($E16,'POTEnCIA Industry'!$A$5:$BA$17,L$1,FALSE)))/VLOOKUP($E16,'POTEnCIA Industry'!$A$5:$BA$17,L$1,FALSE),"")</f>
        <v/>
      </c>
      <c r="N16" s="46" t="str">
        <f>IFERROR((VLOOKUP($E16,'POTEnCIA Industry'!$A$5:$BA$17,N$1,FALSE)-(VLOOKUP($E16,'POTEnCIA Industry'!$A$5:$BA$17,M$1,FALSE)))/VLOOKUP($E16,'POTEnCIA Industry'!$A$5:$BA$17,M$1,FALSE),"")</f>
        <v/>
      </c>
      <c r="O16" s="46" t="str">
        <f>IFERROR((VLOOKUP($E16,'POTEnCIA Industry'!$A$5:$BA$17,O$1,FALSE)-(VLOOKUP($E16,'POTEnCIA Industry'!$A$5:$BA$17,N$1,FALSE)))/VLOOKUP($E16,'POTEnCIA Industry'!$A$5:$BA$17,N$1,FALSE),"")</f>
        <v/>
      </c>
      <c r="P16" s="46" t="str">
        <f>IFERROR((VLOOKUP($E16,'POTEnCIA Industry'!$A$5:$BA$17,P$1,FALSE)-(VLOOKUP($E16,'POTEnCIA Industry'!$A$5:$BA$17,O$1,FALSE)))/VLOOKUP($E16,'POTEnCIA Industry'!$A$5:$BA$17,O$1,FALSE),"")</f>
        <v/>
      </c>
      <c r="Q16" s="46" t="str">
        <f>IFERROR((VLOOKUP($E16,'POTEnCIA Industry'!$A$5:$BA$17,Q$1,FALSE)-(VLOOKUP($E16,'POTEnCIA Industry'!$A$5:$BA$17,P$1,FALSE)))/VLOOKUP($E16,'POTEnCIA Industry'!$A$5:$BA$17,P$1,FALSE),"")</f>
        <v/>
      </c>
      <c r="R16" s="46" t="str">
        <f>IFERROR((VLOOKUP($E16,'POTEnCIA Industry'!$A$5:$BA$17,R$1,FALSE)-(VLOOKUP($E16,'POTEnCIA Industry'!$A$5:$BA$17,Q$1,FALSE)))/VLOOKUP($E16,'POTEnCIA Industry'!$A$5:$BA$17,Q$1,FALSE),"")</f>
        <v/>
      </c>
      <c r="S16" s="46" t="str">
        <f>IFERROR((VLOOKUP($E16,'POTEnCIA Industry'!$A$5:$BA$17,S$1,FALSE)-(VLOOKUP($E16,'POTEnCIA Industry'!$A$5:$BA$17,R$1,FALSE)))/VLOOKUP($E16,'POTEnCIA Industry'!$A$5:$BA$17,R$1,FALSE),"")</f>
        <v/>
      </c>
      <c r="T16" s="46" t="str">
        <f>IFERROR((VLOOKUP($E16,'POTEnCIA Industry'!$A$5:$BA$17,T$1,FALSE)-(VLOOKUP($E16,'POTEnCIA Industry'!$A$5:$BA$17,S$1,FALSE)))/VLOOKUP($E16,'POTEnCIA Industry'!$A$5:$BA$17,S$1,FALSE),"")</f>
        <v/>
      </c>
      <c r="U16" s="46" t="str">
        <f>IFERROR((VLOOKUP($E16,'POTEnCIA Industry'!$A$5:$BA$17,U$1,FALSE)-(VLOOKUP($E16,'POTEnCIA Industry'!$A$5:$BA$17,T$1,FALSE)))/VLOOKUP($E16,'POTEnCIA Industry'!$A$5:$BA$17,T$1,FALSE),"")</f>
        <v/>
      </c>
      <c r="V16" s="46" t="str">
        <f>IFERROR((VLOOKUP($E16,'POTEnCIA Industry'!$A$5:$BA$17,V$1,FALSE)-(VLOOKUP($E16,'POTEnCIA Industry'!$A$5:$BA$17,U$1,FALSE)))/VLOOKUP($E16,'POTEnCIA Industry'!$A$5:$BA$17,U$1,FALSE),"")</f>
        <v/>
      </c>
      <c r="W16" s="46" t="str">
        <f>IFERROR((VLOOKUP($E16,'POTEnCIA Industry'!$A$5:$BA$17,W$1,FALSE)-(VLOOKUP($E16,'POTEnCIA Industry'!$A$5:$BA$17,V$1,FALSE)))/VLOOKUP($E16,'POTEnCIA Industry'!$A$5:$BA$17,V$1,FALSE),"")</f>
        <v/>
      </c>
      <c r="X16" s="46" t="str">
        <f>IFERROR((VLOOKUP($E16,'POTEnCIA Industry'!$A$5:$BA$17,X$1,FALSE)-(VLOOKUP($E16,'POTEnCIA Industry'!$A$5:$BA$17,W$1,FALSE)))/VLOOKUP($E16,'POTEnCIA Industry'!$A$5:$BA$17,W$1,FALSE),"")</f>
        <v/>
      </c>
      <c r="Y16" s="46" t="str">
        <f>IFERROR((VLOOKUP($E16,'POTEnCIA Industry'!$A$5:$BA$17,Y$1,FALSE)-(VLOOKUP($E16,'POTEnCIA Industry'!$A$5:$BA$17,X$1,FALSE)))/VLOOKUP($E16,'POTEnCIA Industry'!$A$5:$BA$17,X$1,FALSE),"")</f>
        <v/>
      </c>
      <c r="Z16" s="46" t="str">
        <f>IFERROR((VLOOKUP($E16,'POTEnCIA Industry'!$A$5:$BA$17,Z$1,FALSE)-(VLOOKUP($E16,'POTEnCIA Industry'!$A$5:$BA$17,Y$1,FALSE)))/VLOOKUP($E16,'POTEnCIA Industry'!$A$5:$BA$17,Y$1,FALSE),"")</f>
        <v/>
      </c>
      <c r="AA16" s="46" t="str">
        <f>IFERROR((VLOOKUP($E16,'POTEnCIA Industry'!$A$5:$BA$17,AA$1,FALSE)-(VLOOKUP($E16,'POTEnCIA Industry'!$A$5:$BA$17,Z$1,FALSE)))/VLOOKUP($E16,'POTEnCIA Industry'!$A$5:$BA$17,Z$1,FALSE),"")</f>
        <v/>
      </c>
      <c r="AB16" s="46" t="str">
        <f>IFERROR((VLOOKUP($E16,'POTEnCIA Industry'!$A$5:$BA$17,AB$1,FALSE)-(VLOOKUP($E16,'POTEnCIA Industry'!$A$5:$BA$17,AA$1,FALSE)))/VLOOKUP($E16,'POTEnCIA Industry'!$A$5:$BA$17,AA$1,FALSE),"")</f>
        <v/>
      </c>
      <c r="AC16" s="46" t="str">
        <f>IFERROR((VLOOKUP($E16,'POTEnCIA Industry'!$A$5:$BA$17,AC$1,FALSE)-(VLOOKUP($E16,'POTEnCIA Industry'!$A$5:$BA$17,AB$1,FALSE)))/VLOOKUP($E16,'POTEnCIA Industry'!$A$5:$BA$17,AB$1,FALSE),"")</f>
        <v/>
      </c>
      <c r="AD16" s="46" t="str">
        <f>IFERROR((VLOOKUP($E16,'POTEnCIA Industry'!$A$5:$BA$17,AD$1,FALSE)-(VLOOKUP($E16,'POTEnCIA Industry'!$A$5:$BA$17,AC$1,FALSE)))/VLOOKUP($E16,'POTEnCIA Industry'!$A$5:$BA$17,AC$1,FALSE),"")</f>
        <v/>
      </c>
      <c r="AE16" s="46" t="str">
        <f>IFERROR((VLOOKUP($E16,'POTEnCIA Industry'!$A$5:$BA$17,AE$1,FALSE)-(VLOOKUP($E16,'POTEnCIA Industry'!$A$5:$BA$17,AD$1,FALSE)))/VLOOKUP($E16,'POTEnCIA Industry'!$A$5:$BA$17,AD$1,FALSE),"")</f>
        <v/>
      </c>
      <c r="AF16" s="46" t="str">
        <f>IFERROR((VLOOKUP($E16,'POTEnCIA Industry'!$A$5:$BA$17,AF$1,FALSE)-(VLOOKUP($E16,'POTEnCIA Industry'!$A$5:$BA$17,AE$1,FALSE)))/VLOOKUP($E16,'POTEnCIA Industry'!$A$5:$BA$17,AE$1,FALSE),"")</f>
        <v/>
      </c>
      <c r="AG16" s="46" t="str">
        <f>IFERROR((VLOOKUP($E16,'POTEnCIA Industry'!$A$5:$BA$17,AG$1,FALSE)-(VLOOKUP($E16,'POTEnCIA Industry'!$A$5:$BA$17,AF$1,FALSE)))/VLOOKUP($E16,'POTEnCIA Industry'!$A$5:$BA$17,AF$1,FALSE),"")</f>
        <v/>
      </c>
      <c r="AH16" s="46" t="str">
        <f>IFERROR((VLOOKUP($E16,'POTEnCIA Industry'!$A$5:$BA$17,AH$1,FALSE)-(VLOOKUP($E16,'POTEnCIA Industry'!$A$5:$BA$17,AG$1,FALSE)))/VLOOKUP($E16,'POTEnCIA Industry'!$A$5:$BA$17,AG$1,FALSE),"")</f>
        <v/>
      </c>
      <c r="AI16" s="46" t="str">
        <f>IFERROR((VLOOKUP($E16,'POTEnCIA Industry'!$A$5:$BA$17,AI$1,FALSE)-(VLOOKUP($E16,'POTEnCIA Industry'!$A$5:$BA$17,AH$1,FALSE)))/VLOOKUP($E16,'POTEnCIA Industry'!$A$5:$BA$17,AH$1,FALSE),"")</f>
        <v/>
      </c>
    </row>
    <row r="17" spans="1:35" x14ac:dyDescent="0.25">
      <c r="A17" s="53">
        <v>2035</v>
      </c>
      <c r="B17" s="43">
        <f>('GDP Forecast'!B16-'GDP Forecast'!B15)/'GDP Forecast'!B15</f>
        <v>1.4914173105460411E-2</v>
      </c>
      <c r="E17" s="1" t="s">
        <v>654</v>
      </c>
      <c r="F17" s="46"/>
      <c r="G17" s="46">
        <f>IFERROR((VLOOKUP($E17,'POTEnCIA Industry'!$A$5:$BA$17,G$1,FALSE)-(VLOOKUP($E17,'POTEnCIA Industry'!$A$5:$BA$17,F$1,FALSE)))/VLOOKUP($E17,'POTEnCIA Industry'!$A$5:$BA$17,F$1,FALSE),"")</f>
        <v>8.9835581759716114E-3</v>
      </c>
      <c r="H17" s="46">
        <f>IFERROR((VLOOKUP($E17,'POTEnCIA Industry'!$A$5:$BA$17,H$1,FALSE)-(VLOOKUP($E17,'POTEnCIA Industry'!$A$5:$BA$17,G$1,FALSE)))/VLOOKUP($E17,'POTEnCIA Industry'!$A$5:$BA$17,G$1,FALSE),"")</f>
        <v>8.4191796804177592E-3</v>
      </c>
      <c r="I17" s="46">
        <f>IFERROR((VLOOKUP($E17,'POTEnCIA Industry'!$A$5:$BA$17,I$1,FALSE)-(VLOOKUP($E17,'POTEnCIA Industry'!$A$5:$BA$17,H$1,FALSE)))/VLOOKUP($E17,'POTEnCIA Industry'!$A$5:$BA$17,H$1,FALSE),"")</f>
        <v>8.1368092813909228E-3</v>
      </c>
      <c r="J17" s="46">
        <f>IFERROR((VLOOKUP($E17,'POTEnCIA Industry'!$A$5:$BA$17,J$1,FALSE)-(VLOOKUP($E17,'POTEnCIA Industry'!$A$5:$BA$17,I$1,FALSE)))/VLOOKUP($E17,'POTEnCIA Industry'!$A$5:$BA$17,I$1,FALSE),"")</f>
        <v>8.3149524835138631E-3</v>
      </c>
      <c r="K17" s="46">
        <f>IFERROR((VLOOKUP($E17,'POTEnCIA Industry'!$A$5:$BA$17,K$1,FALSE)-(VLOOKUP($E17,'POTEnCIA Industry'!$A$5:$BA$17,J$1,FALSE)))/VLOOKUP($E17,'POTEnCIA Industry'!$A$5:$BA$17,J$1,FALSE),"")</f>
        <v>9.1495510730893407E-3</v>
      </c>
      <c r="L17" s="46">
        <f>IFERROR((VLOOKUP($E17,'POTEnCIA Industry'!$A$5:$BA$17,L$1,FALSE)-(VLOOKUP($E17,'POTEnCIA Industry'!$A$5:$BA$17,K$1,FALSE)))/VLOOKUP($E17,'POTEnCIA Industry'!$A$5:$BA$17,K$1,FALSE),"")</f>
        <v>9.7165873853655334E-3</v>
      </c>
      <c r="M17" s="46">
        <f>IFERROR((VLOOKUP($E17,'POTEnCIA Industry'!$A$5:$BA$17,M$1,FALSE)-(VLOOKUP($E17,'POTEnCIA Industry'!$A$5:$BA$17,L$1,FALSE)))/VLOOKUP($E17,'POTEnCIA Industry'!$A$5:$BA$17,L$1,FALSE),"")</f>
        <v>1.011313650662047E-2</v>
      </c>
      <c r="N17" s="46">
        <f>IFERROR((VLOOKUP($E17,'POTEnCIA Industry'!$A$5:$BA$17,N$1,FALSE)-(VLOOKUP($E17,'POTEnCIA Industry'!$A$5:$BA$17,M$1,FALSE)))/VLOOKUP($E17,'POTEnCIA Industry'!$A$5:$BA$17,M$1,FALSE),"")</f>
        <v>1.0313852450538034E-2</v>
      </c>
      <c r="O17" s="46">
        <f>IFERROR((VLOOKUP($E17,'POTEnCIA Industry'!$A$5:$BA$17,O$1,FALSE)-(VLOOKUP($E17,'POTEnCIA Industry'!$A$5:$BA$17,N$1,FALSE)))/VLOOKUP($E17,'POTEnCIA Industry'!$A$5:$BA$17,N$1,FALSE),"")</f>
        <v>1.0320252570291892E-2</v>
      </c>
      <c r="P17" s="46">
        <f>IFERROR((VLOOKUP($E17,'POTEnCIA Industry'!$A$5:$BA$17,P$1,FALSE)-(VLOOKUP($E17,'POTEnCIA Industry'!$A$5:$BA$17,O$1,FALSE)))/VLOOKUP($E17,'POTEnCIA Industry'!$A$5:$BA$17,O$1,FALSE),"")</f>
        <v>1.0303330777106252E-2</v>
      </c>
      <c r="Q17" s="46">
        <f>IFERROR((VLOOKUP($E17,'POTEnCIA Industry'!$A$5:$BA$17,Q$1,FALSE)-(VLOOKUP($E17,'POTEnCIA Industry'!$A$5:$BA$17,P$1,FALSE)))/VLOOKUP($E17,'POTEnCIA Industry'!$A$5:$BA$17,P$1,FALSE),"")</f>
        <v>1.0439814067487667E-2</v>
      </c>
      <c r="R17" s="46">
        <f>IFERROR((VLOOKUP($E17,'POTEnCIA Industry'!$A$5:$BA$17,R$1,FALSE)-(VLOOKUP($E17,'POTEnCIA Industry'!$A$5:$BA$17,Q$1,FALSE)))/VLOOKUP($E17,'POTEnCIA Industry'!$A$5:$BA$17,Q$1,FALSE),"")</f>
        <v>1.0634087221856475E-2</v>
      </c>
      <c r="S17" s="46">
        <f>IFERROR((VLOOKUP($E17,'POTEnCIA Industry'!$A$5:$BA$17,S$1,FALSE)-(VLOOKUP($E17,'POTEnCIA Industry'!$A$5:$BA$17,R$1,FALSE)))/VLOOKUP($E17,'POTEnCIA Industry'!$A$5:$BA$17,R$1,FALSE),"")</f>
        <v>1.0802093607411797E-2</v>
      </c>
      <c r="T17" s="46">
        <f>IFERROR((VLOOKUP($E17,'POTEnCIA Industry'!$A$5:$BA$17,T$1,FALSE)-(VLOOKUP($E17,'POTEnCIA Industry'!$A$5:$BA$17,S$1,FALSE)))/VLOOKUP($E17,'POTEnCIA Industry'!$A$5:$BA$17,S$1,FALSE),"")</f>
        <v>1.090042574871322E-2</v>
      </c>
      <c r="U17" s="46">
        <f>IFERROR((VLOOKUP($E17,'POTEnCIA Industry'!$A$5:$BA$17,U$1,FALSE)-(VLOOKUP($E17,'POTEnCIA Industry'!$A$5:$BA$17,T$1,FALSE)))/VLOOKUP($E17,'POTEnCIA Industry'!$A$5:$BA$17,T$1,FALSE),"")</f>
        <v>1.1153004898547045E-2</v>
      </c>
      <c r="V17" s="46">
        <f>IFERROR((VLOOKUP($E17,'POTEnCIA Industry'!$A$5:$BA$17,V$1,FALSE)-(VLOOKUP($E17,'POTEnCIA Industry'!$A$5:$BA$17,U$1,FALSE)))/VLOOKUP($E17,'POTEnCIA Industry'!$A$5:$BA$17,U$1,FALSE),"")</f>
        <v>1.1476419529003322E-2</v>
      </c>
      <c r="W17" s="46">
        <f>IFERROR((VLOOKUP($E17,'POTEnCIA Industry'!$A$5:$BA$17,W$1,FALSE)-(VLOOKUP($E17,'POTEnCIA Industry'!$A$5:$BA$17,V$1,FALSE)))/VLOOKUP($E17,'POTEnCIA Industry'!$A$5:$BA$17,V$1,FALSE),"")</f>
        <v>1.170172922609731E-2</v>
      </c>
      <c r="X17" s="46">
        <f>IFERROR((VLOOKUP($E17,'POTEnCIA Industry'!$A$5:$BA$17,X$1,FALSE)-(VLOOKUP($E17,'POTEnCIA Industry'!$A$5:$BA$17,W$1,FALSE)))/VLOOKUP($E17,'POTEnCIA Industry'!$A$5:$BA$17,W$1,FALSE),"")</f>
        <v>1.187959421656214E-2</v>
      </c>
      <c r="Y17" s="46">
        <f>IFERROR((VLOOKUP($E17,'POTEnCIA Industry'!$A$5:$BA$17,Y$1,FALSE)-(VLOOKUP($E17,'POTEnCIA Industry'!$A$5:$BA$17,X$1,FALSE)))/VLOOKUP($E17,'POTEnCIA Industry'!$A$5:$BA$17,X$1,FALSE),"")</f>
        <v>1.2071863060762441E-2</v>
      </c>
      <c r="Z17" s="46">
        <f>IFERROR((VLOOKUP($E17,'POTEnCIA Industry'!$A$5:$BA$17,Z$1,FALSE)-(VLOOKUP($E17,'POTEnCIA Industry'!$A$5:$BA$17,Y$1,FALSE)))/VLOOKUP($E17,'POTEnCIA Industry'!$A$5:$BA$17,Y$1,FALSE),"")</f>
        <v>1.2277710385966931E-2</v>
      </c>
      <c r="AA17" s="46">
        <f>IFERROR((VLOOKUP($E17,'POTEnCIA Industry'!$A$5:$BA$17,AA$1,FALSE)-(VLOOKUP($E17,'POTEnCIA Industry'!$A$5:$BA$17,Z$1,FALSE)))/VLOOKUP($E17,'POTEnCIA Industry'!$A$5:$BA$17,Z$1,FALSE),"")</f>
        <v>1.2503354953816437E-2</v>
      </c>
      <c r="AB17" s="46">
        <f>IFERROR((VLOOKUP($E17,'POTEnCIA Industry'!$A$5:$BA$17,AB$1,FALSE)-(VLOOKUP($E17,'POTEnCIA Industry'!$A$5:$BA$17,AA$1,FALSE)))/VLOOKUP($E17,'POTEnCIA Industry'!$A$5:$BA$17,AA$1,FALSE),"")</f>
        <v>1.2709905357849539E-2</v>
      </c>
      <c r="AC17" s="46">
        <f>IFERROR((VLOOKUP($E17,'POTEnCIA Industry'!$A$5:$BA$17,AC$1,FALSE)-(VLOOKUP($E17,'POTEnCIA Industry'!$A$5:$BA$17,AB$1,FALSE)))/VLOOKUP($E17,'POTEnCIA Industry'!$A$5:$BA$17,AB$1,FALSE),"")</f>
        <v>1.2882151194016957E-2</v>
      </c>
      <c r="AD17" s="46">
        <f>IFERROR((VLOOKUP($E17,'POTEnCIA Industry'!$A$5:$BA$17,AD$1,FALSE)-(VLOOKUP($E17,'POTEnCIA Industry'!$A$5:$BA$17,AC$1,FALSE)))/VLOOKUP($E17,'POTEnCIA Industry'!$A$5:$BA$17,AC$1,FALSE),"")</f>
        <v>1.315137606815067E-2</v>
      </c>
      <c r="AE17" s="46">
        <f>IFERROR((VLOOKUP($E17,'POTEnCIA Industry'!$A$5:$BA$17,AE$1,FALSE)-(VLOOKUP($E17,'POTEnCIA Industry'!$A$5:$BA$17,AD$1,FALSE)))/VLOOKUP($E17,'POTEnCIA Industry'!$A$5:$BA$17,AD$1,FALSE),"")</f>
        <v>1.3220368602319413E-2</v>
      </c>
      <c r="AF17" s="46">
        <f>IFERROR((VLOOKUP($E17,'POTEnCIA Industry'!$A$5:$BA$17,AF$1,FALSE)-(VLOOKUP($E17,'POTEnCIA Industry'!$A$5:$BA$17,AE$1,FALSE)))/VLOOKUP($E17,'POTEnCIA Industry'!$A$5:$BA$17,AE$1,FALSE),"")</f>
        <v>1.3293444269063604E-2</v>
      </c>
      <c r="AG17" s="46">
        <f>IFERROR((VLOOKUP($E17,'POTEnCIA Industry'!$A$5:$BA$17,AG$1,FALSE)-(VLOOKUP($E17,'POTEnCIA Industry'!$A$5:$BA$17,AF$1,FALSE)))/VLOOKUP($E17,'POTEnCIA Industry'!$A$5:$BA$17,AF$1,FALSE),"")</f>
        <v>1.3305011528813667E-2</v>
      </c>
      <c r="AH17" s="46">
        <f>IFERROR((VLOOKUP($E17,'POTEnCIA Industry'!$A$5:$BA$17,AH$1,FALSE)-(VLOOKUP($E17,'POTEnCIA Industry'!$A$5:$BA$17,AG$1,FALSE)))/VLOOKUP($E17,'POTEnCIA Industry'!$A$5:$BA$17,AG$1,FALSE),"")</f>
        <v>1.3327747014138636E-2</v>
      </c>
      <c r="AI17" s="46">
        <f>IFERROR((VLOOKUP($E17,'POTEnCIA Industry'!$A$5:$BA$17,AI$1,FALSE)-(VLOOKUP($E17,'POTEnCIA Industry'!$A$5:$BA$17,AH$1,FALSE)))/VLOOKUP($E17,'POTEnCIA Industry'!$A$5:$BA$17,AH$1,FALSE),"")</f>
        <v>1.3397440497573085E-2</v>
      </c>
    </row>
    <row r="18" spans="1:35" x14ac:dyDescent="0.25">
      <c r="A18" s="53">
        <v>2036</v>
      </c>
      <c r="B18" s="43">
        <f>('GDP Forecast'!B17-'GDP Forecast'!B16)/'GDP Forecast'!B16</f>
        <v>1.494367052622477E-2</v>
      </c>
      <c r="E18" s="1" t="s">
        <v>654</v>
      </c>
      <c r="F18" s="46"/>
      <c r="G18" s="46">
        <f>IFERROR((VLOOKUP($E18,'POTEnCIA Industry'!$A$5:$BA$17,G$1,FALSE)-(VLOOKUP($E18,'POTEnCIA Industry'!$A$5:$BA$17,F$1,FALSE)))/VLOOKUP($E18,'POTEnCIA Industry'!$A$5:$BA$17,F$1,FALSE),"")</f>
        <v>8.9835581759716114E-3</v>
      </c>
      <c r="H18" s="46">
        <f>IFERROR((VLOOKUP($E18,'POTEnCIA Industry'!$A$5:$BA$17,H$1,FALSE)-(VLOOKUP($E18,'POTEnCIA Industry'!$A$5:$BA$17,G$1,FALSE)))/VLOOKUP($E18,'POTEnCIA Industry'!$A$5:$BA$17,G$1,FALSE),"")</f>
        <v>8.4191796804177592E-3</v>
      </c>
      <c r="I18" s="46">
        <f>IFERROR((VLOOKUP($E18,'POTEnCIA Industry'!$A$5:$BA$17,I$1,FALSE)-(VLOOKUP($E18,'POTEnCIA Industry'!$A$5:$BA$17,H$1,FALSE)))/VLOOKUP($E18,'POTEnCIA Industry'!$A$5:$BA$17,H$1,FALSE),"")</f>
        <v>8.1368092813909228E-3</v>
      </c>
      <c r="J18" s="46">
        <f>IFERROR((VLOOKUP($E18,'POTEnCIA Industry'!$A$5:$BA$17,J$1,FALSE)-(VLOOKUP($E18,'POTEnCIA Industry'!$A$5:$BA$17,I$1,FALSE)))/VLOOKUP($E18,'POTEnCIA Industry'!$A$5:$BA$17,I$1,FALSE),"")</f>
        <v>8.3149524835138631E-3</v>
      </c>
      <c r="K18" s="46">
        <f>IFERROR((VLOOKUP($E18,'POTEnCIA Industry'!$A$5:$BA$17,K$1,FALSE)-(VLOOKUP($E18,'POTEnCIA Industry'!$A$5:$BA$17,J$1,FALSE)))/VLOOKUP($E18,'POTEnCIA Industry'!$A$5:$BA$17,J$1,FALSE),"")</f>
        <v>9.1495510730893407E-3</v>
      </c>
      <c r="L18" s="46">
        <f>IFERROR((VLOOKUP($E18,'POTEnCIA Industry'!$A$5:$BA$17,L$1,FALSE)-(VLOOKUP($E18,'POTEnCIA Industry'!$A$5:$BA$17,K$1,FALSE)))/VLOOKUP($E18,'POTEnCIA Industry'!$A$5:$BA$17,K$1,FALSE),"")</f>
        <v>9.7165873853655334E-3</v>
      </c>
      <c r="M18" s="46">
        <f>IFERROR((VLOOKUP($E18,'POTEnCIA Industry'!$A$5:$BA$17,M$1,FALSE)-(VLOOKUP($E18,'POTEnCIA Industry'!$A$5:$BA$17,L$1,FALSE)))/VLOOKUP($E18,'POTEnCIA Industry'!$A$5:$BA$17,L$1,FALSE),"")</f>
        <v>1.011313650662047E-2</v>
      </c>
      <c r="N18" s="46">
        <f>IFERROR((VLOOKUP($E18,'POTEnCIA Industry'!$A$5:$BA$17,N$1,FALSE)-(VLOOKUP($E18,'POTEnCIA Industry'!$A$5:$BA$17,M$1,FALSE)))/VLOOKUP($E18,'POTEnCIA Industry'!$A$5:$BA$17,M$1,FALSE),"")</f>
        <v>1.0313852450538034E-2</v>
      </c>
      <c r="O18" s="46">
        <f>IFERROR((VLOOKUP($E18,'POTEnCIA Industry'!$A$5:$BA$17,O$1,FALSE)-(VLOOKUP($E18,'POTEnCIA Industry'!$A$5:$BA$17,N$1,FALSE)))/VLOOKUP($E18,'POTEnCIA Industry'!$A$5:$BA$17,N$1,FALSE),"")</f>
        <v>1.0320252570291892E-2</v>
      </c>
      <c r="P18" s="46">
        <f>IFERROR((VLOOKUP($E18,'POTEnCIA Industry'!$A$5:$BA$17,P$1,FALSE)-(VLOOKUP($E18,'POTEnCIA Industry'!$A$5:$BA$17,O$1,FALSE)))/VLOOKUP($E18,'POTEnCIA Industry'!$A$5:$BA$17,O$1,FALSE),"")</f>
        <v>1.0303330777106252E-2</v>
      </c>
      <c r="Q18" s="46">
        <f>IFERROR((VLOOKUP($E18,'POTEnCIA Industry'!$A$5:$BA$17,Q$1,FALSE)-(VLOOKUP($E18,'POTEnCIA Industry'!$A$5:$BA$17,P$1,FALSE)))/VLOOKUP($E18,'POTEnCIA Industry'!$A$5:$BA$17,P$1,FALSE),"")</f>
        <v>1.0439814067487667E-2</v>
      </c>
      <c r="R18" s="46">
        <f>IFERROR((VLOOKUP($E18,'POTEnCIA Industry'!$A$5:$BA$17,R$1,FALSE)-(VLOOKUP($E18,'POTEnCIA Industry'!$A$5:$BA$17,Q$1,FALSE)))/VLOOKUP($E18,'POTEnCIA Industry'!$A$5:$BA$17,Q$1,FALSE),"")</f>
        <v>1.0634087221856475E-2</v>
      </c>
      <c r="S18" s="46">
        <f>IFERROR((VLOOKUP($E18,'POTEnCIA Industry'!$A$5:$BA$17,S$1,FALSE)-(VLOOKUP($E18,'POTEnCIA Industry'!$A$5:$BA$17,R$1,FALSE)))/VLOOKUP($E18,'POTEnCIA Industry'!$A$5:$BA$17,R$1,FALSE),"")</f>
        <v>1.0802093607411797E-2</v>
      </c>
      <c r="T18" s="46">
        <f>IFERROR((VLOOKUP($E18,'POTEnCIA Industry'!$A$5:$BA$17,T$1,FALSE)-(VLOOKUP($E18,'POTEnCIA Industry'!$A$5:$BA$17,S$1,FALSE)))/VLOOKUP($E18,'POTEnCIA Industry'!$A$5:$BA$17,S$1,FALSE),"")</f>
        <v>1.090042574871322E-2</v>
      </c>
      <c r="U18" s="46">
        <f>IFERROR((VLOOKUP($E18,'POTEnCIA Industry'!$A$5:$BA$17,U$1,FALSE)-(VLOOKUP($E18,'POTEnCIA Industry'!$A$5:$BA$17,T$1,FALSE)))/VLOOKUP($E18,'POTEnCIA Industry'!$A$5:$BA$17,T$1,FALSE),"")</f>
        <v>1.1153004898547045E-2</v>
      </c>
      <c r="V18" s="46">
        <f>IFERROR((VLOOKUP($E18,'POTEnCIA Industry'!$A$5:$BA$17,V$1,FALSE)-(VLOOKUP($E18,'POTEnCIA Industry'!$A$5:$BA$17,U$1,FALSE)))/VLOOKUP($E18,'POTEnCIA Industry'!$A$5:$BA$17,U$1,FALSE),"")</f>
        <v>1.1476419529003322E-2</v>
      </c>
      <c r="W18" s="46">
        <f>IFERROR((VLOOKUP($E18,'POTEnCIA Industry'!$A$5:$BA$17,W$1,FALSE)-(VLOOKUP($E18,'POTEnCIA Industry'!$A$5:$BA$17,V$1,FALSE)))/VLOOKUP($E18,'POTEnCIA Industry'!$A$5:$BA$17,V$1,FALSE),"")</f>
        <v>1.170172922609731E-2</v>
      </c>
      <c r="X18" s="46">
        <f>IFERROR((VLOOKUP($E18,'POTEnCIA Industry'!$A$5:$BA$17,X$1,FALSE)-(VLOOKUP($E18,'POTEnCIA Industry'!$A$5:$BA$17,W$1,FALSE)))/VLOOKUP($E18,'POTEnCIA Industry'!$A$5:$BA$17,W$1,FALSE),"")</f>
        <v>1.187959421656214E-2</v>
      </c>
      <c r="Y18" s="46">
        <f>IFERROR((VLOOKUP($E18,'POTEnCIA Industry'!$A$5:$BA$17,Y$1,FALSE)-(VLOOKUP($E18,'POTEnCIA Industry'!$A$5:$BA$17,X$1,FALSE)))/VLOOKUP($E18,'POTEnCIA Industry'!$A$5:$BA$17,X$1,FALSE),"")</f>
        <v>1.2071863060762441E-2</v>
      </c>
      <c r="Z18" s="46">
        <f>IFERROR((VLOOKUP($E18,'POTEnCIA Industry'!$A$5:$BA$17,Z$1,FALSE)-(VLOOKUP($E18,'POTEnCIA Industry'!$A$5:$BA$17,Y$1,FALSE)))/VLOOKUP($E18,'POTEnCIA Industry'!$A$5:$BA$17,Y$1,FALSE),"")</f>
        <v>1.2277710385966931E-2</v>
      </c>
      <c r="AA18" s="46">
        <f>IFERROR((VLOOKUP($E18,'POTEnCIA Industry'!$A$5:$BA$17,AA$1,FALSE)-(VLOOKUP($E18,'POTEnCIA Industry'!$A$5:$BA$17,Z$1,FALSE)))/VLOOKUP($E18,'POTEnCIA Industry'!$A$5:$BA$17,Z$1,FALSE),"")</f>
        <v>1.2503354953816437E-2</v>
      </c>
      <c r="AB18" s="46">
        <f>IFERROR((VLOOKUP($E18,'POTEnCIA Industry'!$A$5:$BA$17,AB$1,FALSE)-(VLOOKUP($E18,'POTEnCIA Industry'!$A$5:$BA$17,AA$1,FALSE)))/VLOOKUP($E18,'POTEnCIA Industry'!$A$5:$BA$17,AA$1,FALSE),"")</f>
        <v>1.2709905357849539E-2</v>
      </c>
      <c r="AC18" s="46">
        <f>IFERROR((VLOOKUP($E18,'POTEnCIA Industry'!$A$5:$BA$17,AC$1,FALSE)-(VLOOKUP($E18,'POTEnCIA Industry'!$A$5:$BA$17,AB$1,FALSE)))/VLOOKUP($E18,'POTEnCIA Industry'!$A$5:$BA$17,AB$1,FALSE),"")</f>
        <v>1.2882151194016957E-2</v>
      </c>
      <c r="AD18" s="46">
        <f>IFERROR((VLOOKUP($E18,'POTEnCIA Industry'!$A$5:$BA$17,AD$1,FALSE)-(VLOOKUP($E18,'POTEnCIA Industry'!$A$5:$BA$17,AC$1,FALSE)))/VLOOKUP($E18,'POTEnCIA Industry'!$A$5:$BA$17,AC$1,FALSE),"")</f>
        <v>1.315137606815067E-2</v>
      </c>
      <c r="AE18" s="46">
        <f>IFERROR((VLOOKUP($E18,'POTEnCIA Industry'!$A$5:$BA$17,AE$1,FALSE)-(VLOOKUP($E18,'POTEnCIA Industry'!$A$5:$BA$17,AD$1,FALSE)))/VLOOKUP($E18,'POTEnCIA Industry'!$A$5:$BA$17,AD$1,FALSE),"")</f>
        <v>1.3220368602319413E-2</v>
      </c>
      <c r="AF18" s="46">
        <f>IFERROR((VLOOKUP($E18,'POTEnCIA Industry'!$A$5:$BA$17,AF$1,FALSE)-(VLOOKUP($E18,'POTEnCIA Industry'!$A$5:$BA$17,AE$1,FALSE)))/VLOOKUP($E18,'POTEnCIA Industry'!$A$5:$BA$17,AE$1,FALSE),"")</f>
        <v>1.3293444269063604E-2</v>
      </c>
      <c r="AG18" s="46">
        <f>IFERROR((VLOOKUP($E18,'POTEnCIA Industry'!$A$5:$BA$17,AG$1,FALSE)-(VLOOKUP($E18,'POTEnCIA Industry'!$A$5:$BA$17,AF$1,FALSE)))/VLOOKUP($E18,'POTEnCIA Industry'!$A$5:$BA$17,AF$1,FALSE),"")</f>
        <v>1.3305011528813667E-2</v>
      </c>
      <c r="AH18" s="46">
        <f>IFERROR((VLOOKUP($E18,'POTEnCIA Industry'!$A$5:$BA$17,AH$1,FALSE)-(VLOOKUP($E18,'POTEnCIA Industry'!$A$5:$BA$17,AG$1,FALSE)))/VLOOKUP($E18,'POTEnCIA Industry'!$A$5:$BA$17,AG$1,FALSE),"")</f>
        <v>1.3327747014138636E-2</v>
      </c>
      <c r="AI18" s="46">
        <f>IFERROR((VLOOKUP($E18,'POTEnCIA Industry'!$A$5:$BA$17,AI$1,FALSE)-(VLOOKUP($E18,'POTEnCIA Industry'!$A$5:$BA$17,AH$1,FALSE)))/VLOOKUP($E18,'POTEnCIA Industry'!$A$5:$BA$17,AH$1,FALSE),"")</f>
        <v>1.3397440497573085E-2</v>
      </c>
    </row>
    <row r="19" spans="1:35" x14ac:dyDescent="0.25">
      <c r="A19" s="53">
        <v>2037</v>
      </c>
      <c r="B19" s="43">
        <f>('GDP Forecast'!B18-'GDP Forecast'!B17)/'GDP Forecast'!B17</f>
        <v>1.4940145165748667E-2</v>
      </c>
      <c r="E19" s="1" t="s">
        <v>163</v>
      </c>
      <c r="F19" s="46"/>
      <c r="G19" s="46">
        <f>IFERROR((VLOOKUP($E19,'POTEnCIA Industry'!$A$5:$BA$17,G$1,FALSE)-(VLOOKUP($E19,'POTEnCIA Industry'!$A$5:$BA$17,F$1,FALSE)))/VLOOKUP($E19,'POTEnCIA Industry'!$A$5:$BA$17,F$1,FALSE),"")</f>
        <v>3.6336140288202958E-3</v>
      </c>
      <c r="H19" s="46">
        <f>IFERROR((VLOOKUP($E19,'POTEnCIA Industry'!$A$5:$BA$17,H$1,FALSE)-(VLOOKUP($E19,'POTEnCIA Industry'!$A$5:$BA$17,G$1,FALSE)))/VLOOKUP($E19,'POTEnCIA Industry'!$A$5:$BA$17,G$1,FALSE),"")</f>
        <v>3.0446243236265918E-3</v>
      </c>
      <c r="I19" s="46">
        <f>IFERROR((VLOOKUP($E19,'POTEnCIA Industry'!$A$5:$BA$17,I$1,FALSE)-(VLOOKUP($E19,'POTEnCIA Industry'!$A$5:$BA$17,H$1,FALSE)))/VLOOKUP($E19,'POTEnCIA Industry'!$A$5:$BA$17,H$1,FALSE),"")</f>
        <v>2.7215748133163952E-3</v>
      </c>
      <c r="J19" s="46">
        <f>IFERROR((VLOOKUP($E19,'POTEnCIA Industry'!$A$5:$BA$17,J$1,FALSE)-(VLOOKUP($E19,'POTEnCIA Industry'!$A$5:$BA$17,I$1,FALSE)))/VLOOKUP($E19,'POTEnCIA Industry'!$A$5:$BA$17,I$1,FALSE),"")</f>
        <v>2.9427923311885281E-3</v>
      </c>
      <c r="K19" s="46">
        <f>IFERROR((VLOOKUP($E19,'POTEnCIA Industry'!$A$5:$BA$17,K$1,FALSE)-(VLOOKUP($E19,'POTEnCIA Industry'!$A$5:$BA$17,J$1,FALSE)))/VLOOKUP($E19,'POTEnCIA Industry'!$A$5:$BA$17,J$1,FALSE),"")</f>
        <v>3.9909589311077536E-3</v>
      </c>
      <c r="L19" s="46">
        <f>IFERROR((VLOOKUP($E19,'POTEnCIA Industry'!$A$5:$BA$17,L$1,FALSE)-(VLOOKUP($E19,'POTEnCIA Industry'!$A$5:$BA$17,K$1,FALSE)))/VLOOKUP($E19,'POTEnCIA Industry'!$A$5:$BA$17,K$1,FALSE),"")</f>
        <v>4.7332594691312929E-3</v>
      </c>
      <c r="M19" s="46">
        <f>IFERROR((VLOOKUP($E19,'POTEnCIA Industry'!$A$5:$BA$17,M$1,FALSE)-(VLOOKUP($E19,'POTEnCIA Industry'!$A$5:$BA$17,L$1,FALSE)))/VLOOKUP($E19,'POTEnCIA Industry'!$A$5:$BA$17,L$1,FALSE),"")</f>
        <v>5.3128183138997174E-3</v>
      </c>
      <c r="N19" s="46">
        <f>IFERROR((VLOOKUP($E19,'POTEnCIA Industry'!$A$5:$BA$17,N$1,FALSE)-(VLOOKUP($E19,'POTEnCIA Industry'!$A$5:$BA$17,M$1,FALSE)))/VLOOKUP($E19,'POTEnCIA Industry'!$A$5:$BA$17,M$1,FALSE),"")</f>
        <v>5.6590076398140583E-3</v>
      </c>
      <c r="O19" s="46">
        <f>IFERROR((VLOOKUP($E19,'POTEnCIA Industry'!$A$5:$BA$17,O$1,FALSE)-(VLOOKUP($E19,'POTEnCIA Industry'!$A$5:$BA$17,N$1,FALSE)))/VLOOKUP($E19,'POTEnCIA Industry'!$A$5:$BA$17,N$1,FALSE),"")</f>
        <v>5.8127042984232923E-3</v>
      </c>
      <c r="P19" s="46">
        <f>IFERROR((VLOOKUP($E19,'POTEnCIA Industry'!$A$5:$BA$17,P$1,FALSE)-(VLOOKUP($E19,'POTEnCIA Industry'!$A$5:$BA$17,O$1,FALSE)))/VLOOKUP($E19,'POTEnCIA Industry'!$A$5:$BA$17,O$1,FALSE),"")</f>
        <v>6.0107787178685724E-3</v>
      </c>
      <c r="Q19" s="46">
        <f>IFERROR((VLOOKUP($E19,'POTEnCIA Industry'!$A$5:$BA$17,Q$1,FALSE)-(VLOOKUP($E19,'POTEnCIA Industry'!$A$5:$BA$17,P$1,FALSE)))/VLOOKUP($E19,'POTEnCIA Industry'!$A$5:$BA$17,P$1,FALSE),"")</f>
        <v>6.386011909738816E-3</v>
      </c>
      <c r="R19" s="46">
        <f>IFERROR((VLOOKUP($E19,'POTEnCIA Industry'!$A$5:$BA$17,R$1,FALSE)-(VLOOKUP($E19,'POTEnCIA Industry'!$A$5:$BA$17,Q$1,FALSE)))/VLOOKUP($E19,'POTEnCIA Industry'!$A$5:$BA$17,Q$1,FALSE),"")</f>
        <v>6.7498988244388209E-3</v>
      </c>
      <c r="S19" s="46">
        <f>IFERROR((VLOOKUP($E19,'POTEnCIA Industry'!$A$5:$BA$17,S$1,FALSE)-(VLOOKUP($E19,'POTEnCIA Industry'!$A$5:$BA$17,R$1,FALSE)))/VLOOKUP($E19,'POTEnCIA Industry'!$A$5:$BA$17,R$1,FALSE),"")</f>
        <v>6.9711431420892058E-3</v>
      </c>
      <c r="T19" s="46">
        <f>IFERROR((VLOOKUP($E19,'POTEnCIA Industry'!$A$5:$BA$17,T$1,FALSE)-(VLOOKUP($E19,'POTEnCIA Industry'!$A$5:$BA$17,S$1,FALSE)))/VLOOKUP($E19,'POTEnCIA Industry'!$A$5:$BA$17,S$1,FALSE),"")</f>
        <v>7.0366072984267966E-3</v>
      </c>
      <c r="U19" s="46">
        <f>IFERROR((VLOOKUP($E19,'POTEnCIA Industry'!$A$5:$BA$17,U$1,FALSE)-(VLOOKUP($E19,'POTEnCIA Industry'!$A$5:$BA$17,T$1,FALSE)))/VLOOKUP($E19,'POTEnCIA Industry'!$A$5:$BA$17,T$1,FALSE),"")</f>
        <v>7.3037244790162678E-3</v>
      </c>
      <c r="V19" s="46">
        <f>IFERROR((VLOOKUP($E19,'POTEnCIA Industry'!$A$5:$BA$17,V$1,FALSE)-(VLOOKUP($E19,'POTEnCIA Industry'!$A$5:$BA$17,U$1,FALSE)))/VLOOKUP($E19,'POTEnCIA Industry'!$A$5:$BA$17,U$1,FALSE),"")</f>
        <v>7.6815977706728529E-3</v>
      </c>
      <c r="W19" s="46">
        <f>IFERROR((VLOOKUP($E19,'POTEnCIA Industry'!$A$5:$BA$17,W$1,FALSE)-(VLOOKUP($E19,'POTEnCIA Industry'!$A$5:$BA$17,V$1,FALSE)))/VLOOKUP($E19,'POTEnCIA Industry'!$A$5:$BA$17,V$1,FALSE),"")</f>
        <v>7.9544969407139513E-3</v>
      </c>
      <c r="X19" s="46">
        <f>IFERROR((VLOOKUP($E19,'POTEnCIA Industry'!$A$5:$BA$17,X$1,FALSE)-(VLOOKUP($E19,'POTEnCIA Industry'!$A$5:$BA$17,W$1,FALSE)))/VLOOKUP($E19,'POTEnCIA Industry'!$A$5:$BA$17,W$1,FALSE),"")</f>
        <v>8.174209148716461E-3</v>
      </c>
      <c r="Y19" s="46">
        <f>IFERROR((VLOOKUP($E19,'POTEnCIA Industry'!$A$5:$BA$17,Y$1,FALSE)-(VLOOKUP($E19,'POTEnCIA Industry'!$A$5:$BA$17,X$1,FALSE)))/VLOOKUP($E19,'POTEnCIA Industry'!$A$5:$BA$17,X$1,FALSE),"")</f>
        <v>8.4311516427979429E-3</v>
      </c>
      <c r="Z19" s="46">
        <f>IFERROR((VLOOKUP($E19,'POTEnCIA Industry'!$A$5:$BA$17,Z$1,FALSE)-(VLOOKUP($E19,'POTEnCIA Industry'!$A$5:$BA$17,Y$1,FALSE)))/VLOOKUP($E19,'POTEnCIA Industry'!$A$5:$BA$17,Y$1,FALSE),"")</f>
        <v>8.6509274480608151E-3</v>
      </c>
      <c r="AA19" s="46">
        <f>IFERROR((VLOOKUP($E19,'POTEnCIA Industry'!$A$5:$BA$17,AA$1,FALSE)-(VLOOKUP($E19,'POTEnCIA Industry'!$A$5:$BA$17,Z$1,FALSE)))/VLOOKUP($E19,'POTEnCIA Industry'!$A$5:$BA$17,Z$1,FALSE),"")</f>
        <v>8.8905158662549166E-3</v>
      </c>
      <c r="AB19" s="46">
        <f>IFERROR((VLOOKUP($E19,'POTEnCIA Industry'!$A$5:$BA$17,AB$1,FALSE)-(VLOOKUP($E19,'POTEnCIA Industry'!$A$5:$BA$17,AA$1,FALSE)))/VLOOKUP($E19,'POTEnCIA Industry'!$A$5:$BA$17,AA$1,FALSE),"")</f>
        <v>9.1355414162371581E-3</v>
      </c>
      <c r="AC19" s="46">
        <f>IFERROR((VLOOKUP($E19,'POTEnCIA Industry'!$A$5:$BA$17,AC$1,FALSE)-(VLOOKUP($E19,'POTEnCIA Industry'!$A$5:$BA$17,AB$1,FALSE)))/VLOOKUP($E19,'POTEnCIA Industry'!$A$5:$BA$17,AB$1,FALSE),"")</f>
        <v>9.3406014616192554E-3</v>
      </c>
      <c r="AD19" s="46">
        <f>IFERROR((VLOOKUP($E19,'POTEnCIA Industry'!$A$5:$BA$17,AD$1,FALSE)-(VLOOKUP($E19,'POTEnCIA Industry'!$A$5:$BA$17,AC$1,FALSE)))/VLOOKUP($E19,'POTEnCIA Industry'!$A$5:$BA$17,AC$1,FALSE),"")</f>
        <v>9.6085116377682654E-3</v>
      </c>
      <c r="AE19" s="46">
        <f>IFERROR((VLOOKUP($E19,'POTEnCIA Industry'!$A$5:$BA$17,AE$1,FALSE)-(VLOOKUP($E19,'POTEnCIA Industry'!$A$5:$BA$17,AD$1,FALSE)))/VLOOKUP($E19,'POTEnCIA Industry'!$A$5:$BA$17,AD$1,FALSE),"")</f>
        <v>9.6907289543046674E-3</v>
      </c>
      <c r="AF19" s="46">
        <f>IFERROR((VLOOKUP($E19,'POTEnCIA Industry'!$A$5:$BA$17,AF$1,FALSE)-(VLOOKUP($E19,'POTEnCIA Industry'!$A$5:$BA$17,AE$1,FALSE)))/VLOOKUP($E19,'POTEnCIA Industry'!$A$5:$BA$17,AE$1,FALSE),"")</f>
        <v>9.7721045666580211E-3</v>
      </c>
      <c r="AG19" s="46">
        <f>IFERROR((VLOOKUP($E19,'POTEnCIA Industry'!$A$5:$BA$17,AG$1,FALSE)-(VLOOKUP($E19,'POTEnCIA Industry'!$A$5:$BA$17,AF$1,FALSE)))/VLOOKUP($E19,'POTEnCIA Industry'!$A$5:$BA$17,AF$1,FALSE),"")</f>
        <v>9.8259032590629902E-3</v>
      </c>
      <c r="AH19" s="46">
        <f>IFERROR((VLOOKUP($E19,'POTEnCIA Industry'!$A$5:$BA$17,AH$1,FALSE)-(VLOOKUP($E19,'POTEnCIA Industry'!$A$5:$BA$17,AG$1,FALSE)))/VLOOKUP($E19,'POTEnCIA Industry'!$A$5:$BA$17,AG$1,FALSE),"")</f>
        <v>9.9087111177461971E-3</v>
      </c>
      <c r="AI19" s="46">
        <f>IFERROR((VLOOKUP($E19,'POTEnCIA Industry'!$A$5:$BA$17,AI$1,FALSE)-(VLOOKUP($E19,'POTEnCIA Industry'!$A$5:$BA$17,AH$1,FALSE)))/VLOOKUP($E19,'POTEnCIA Industry'!$A$5:$BA$17,AH$1,FALSE),"")</f>
        <v>1.0060348355928676E-2</v>
      </c>
    </row>
    <row r="20" spans="1:35" x14ac:dyDescent="0.25">
      <c r="A20" s="53">
        <v>2038</v>
      </c>
      <c r="B20" s="43">
        <f>('GDP Forecast'!B19-'GDP Forecast'!B18)/'GDP Forecast'!B18</f>
        <v>1.4882582434023035E-2</v>
      </c>
      <c r="E20" s="1" t="s">
        <v>168</v>
      </c>
      <c r="F20" s="46"/>
      <c r="G20" s="46">
        <f>IFERROR((VLOOKUP($E20,'POTEnCIA Industry'!$A$5:$BA$17,G$1,FALSE)-(VLOOKUP($E20,'POTEnCIA Industry'!$A$5:$BA$17,F$1,FALSE)))/VLOOKUP($E20,'POTEnCIA Industry'!$A$5:$BA$17,F$1,FALSE),"")</f>
        <v>9.0307543653600358E-3</v>
      </c>
      <c r="H20" s="46">
        <f>IFERROR((VLOOKUP($E20,'POTEnCIA Industry'!$A$5:$BA$17,H$1,FALSE)-(VLOOKUP($E20,'POTEnCIA Industry'!$A$5:$BA$17,G$1,FALSE)))/VLOOKUP($E20,'POTEnCIA Industry'!$A$5:$BA$17,G$1,FALSE),"")</f>
        <v>8.165948505461252E-3</v>
      </c>
      <c r="I20" s="46">
        <f>IFERROR((VLOOKUP($E20,'POTEnCIA Industry'!$A$5:$BA$17,I$1,FALSE)-(VLOOKUP($E20,'POTEnCIA Industry'!$A$5:$BA$17,H$1,FALSE)))/VLOOKUP($E20,'POTEnCIA Industry'!$A$5:$BA$17,H$1,FALSE),"")</f>
        <v>7.4479054982000354E-3</v>
      </c>
      <c r="J20" s="46">
        <f>IFERROR((VLOOKUP($E20,'POTEnCIA Industry'!$A$5:$BA$17,J$1,FALSE)-(VLOOKUP($E20,'POTEnCIA Industry'!$A$5:$BA$17,I$1,FALSE)))/VLOOKUP($E20,'POTEnCIA Industry'!$A$5:$BA$17,I$1,FALSE),"")</f>
        <v>6.9809635266196591E-3</v>
      </c>
      <c r="K20" s="46">
        <f>IFERROR((VLOOKUP($E20,'POTEnCIA Industry'!$A$5:$BA$17,K$1,FALSE)-(VLOOKUP($E20,'POTEnCIA Industry'!$A$5:$BA$17,J$1,FALSE)))/VLOOKUP($E20,'POTEnCIA Industry'!$A$5:$BA$17,J$1,FALSE),"")</f>
        <v>7.0337307561121835E-3</v>
      </c>
      <c r="L20" s="46">
        <f>IFERROR((VLOOKUP($E20,'POTEnCIA Industry'!$A$5:$BA$17,L$1,FALSE)-(VLOOKUP($E20,'POTEnCIA Industry'!$A$5:$BA$17,K$1,FALSE)))/VLOOKUP($E20,'POTEnCIA Industry'!$A$5:$BA$17,K$1,FALSE),"")</f>
        <v>7.0641797031637185E-3</v>
      </c>
      <c r="M20" s="46">
        <f>IFERROR((VLOOKUP($E20,'POTEnCIA Industry'!$A$5:$BA$17,M$1,FALSE)-(VLOOKUP($E20,'POTEnCIA Industry'!$A$5:$BA$17,L$1,FALSE)))/VLOOKUP($E20,'POTEnCIA Industry'!$A$5:$BA$17,L$1,FALSE),"")</f>
        <v>7.2181040719109186E-3</v>
      </c>
      <c r="N20" s="46">
        <f>IFERROR((VLOOKUP($E20,'POTEnCIA Industry'!$A$5:$BA$17,N$1,FALSE)-(VLOOKUP($E20,'POTEnCIA Industry'!$A$5:$BA$17,M$1,FALSE)))/VLOOKUP($E20,'POTEnCIA Industry'!$A$5:$BA$17,M$1,FALSE),"")</f>
        <v>7.3801214896285772E-3</v>
      </c>
      <c r="O20" s="46">
        <f>IFERROR((VLOOKUP($E20,'POTEnCIA Industry'!$A$5:$BA$17,O$1,FALSE)-(VLOOKUP($E20,'POTEnCIA Industry'!$A$5:$BA$17,N$1,FALSE)))/VLOOKUP($E20,'POTEnCIA Industry'!$A$5:$BA$17,N$1,FALSE),"")</f>
        <v>7.5883407436512984E-3</v>
      </c>
      <c r="P20" s="46">
        <f>IFERROR((VLOOKUP($E20,'POTEnCIA Industry'!$A$5:$BA$17,P$1,FALSE)-(VLOOKUP($E20,'POTEnCIA Industry'!$A$5:$BA$17,O$1,FALSE)))/VLOOKUP($E20,'POTEnCIA Industry'!$A$5:$BA$17,O$1,FALSE),"")</f>
        <v>7.8006336416324255E-3</v>
      </c>
      <c r="Q20" s="46">
        <f>IFERROR((VLOOKUP($E20,'POTEnCIA Industry'!$A$5:$BA$17,Q$1,FALSE)-(VLOOKUP($E20,'POTEnCIA Industry'!$A$5:$BA$17,P$1,FALSE)))/VLOOKUP($E20,'POTEnCIA Industry'!$A$5:$BA$17,P$1,FALSE),"")</f>
        <v>7.9964293188367567E-3</v>
      </c>
      <c r="R20" s="46">
        <f>IFERROR((VLOOKUP($E20,'POTEnCIA Industry'!$A$5:$BA$17,R$1,FALSE)-(VLOOKUP($E20,'POTEnCIA Industry'!$A$5:$BA$17,Q$1,FALSE)))/VLOOKUP($E20,'POTEnCIA Industry'!$A$5:$BA$17,Q$1,FALSE),"")</f>
        <v>8.2608513159025624E-3</v>
      </c>
      <c r="S20" s="46">
        <f>IFERROR((VLOOKUP($E20,'POTEnCIA Industry'!$A$5:$BA$17,S$1,FALSE)-(VLOOKUP($E20,'POTEnCIA Industry'!$A$5:$BA$17,R$1,FALSE)))/VLOOKUP($E20,'POTEnCIA Industry'!$A$5:$BA$17,R$1,FALSE),"")</f>
        <v>8.4951405251259167E-3</v>
      </c>
      <c r="T20" s="46">
        <f>IFERROR((VLOOKUP($E20,'POTEnCIA Industry'!$A$5:$BA$17,T$1,FALSE)-(VLOOKUP($E20,'POTEnCIA Industry'!$A$5:$BA$17,S$1,FALSE)))/VLOOKUP($E20,'POTEnCIA Industry'!$A$5:$BA$17,S$1,FALSE),"")</f>
        <v>8.6948314202064531E-3</v>
      </c>
      <c r="U20" s="46">
        <f>IFERROR((VLOOKUP($E20,'POTEnCIA Industry'!$A$5:$BA$17,U$1,FALSE)-(VLOOKUP($E20,'POTEnCIA Industry'!$A$5:$BA$17,T$1,FALSE)))/VLOOKUP($E20,'POTEnCIA Industry'!$A$5:$BA$17,T$1,FALSE),"")</f>
        <v>9.1375185016659248E-3</v>
      </c>
      <c r="V20" s="46">
        <f>IFERROR((VLOOKUP($E20,'POTEnCIA Industry'!$A$5:$BA$17,V$1,FALSE)-(VLOOKUP($E20,'POTEnCIA Industry'!$A$5:$BA$17,U$1,FALSE)))/VLOOKUP($E20,'POTEnCIA Industry'!$A$5:$BA$17,U$1,FALSE),"")</f>
        <v>9.6078436692437225E-3</v>
      </c>
      <c r="W20" s="46">
        <f>IFERROR((VLOOKUP($E20,'POTEnCIA Industry'!$A$5:$BA$17,W$1,FALSE)-(VLOOKUP($E20,'POTEnCIA Industry'!$A$5:$BA$17,V$1,FALSE)))/VLOOKUP($E20,'POTEnCIA Industry'!$A$5:$BA$17,V$1,FALSE),"")</f>
        <v>9.9050563299149033E-3</v>
      </c>
      <c r="X20" s="46">
        <f>IFERROR((VLOOKUP($E20,'POTEnCIA Industry'!$A$5:$BA$17,X$1,FALSE)-(VLOOKUP($E20,'POTEnCIA Industry'!$A$5:$BA$17,W$1,FALSE)))/VLOOKUP($E20,'POTEnCIA Industry'!$A$5:$BA$17,W$1,FALSE),"")</f>
        <v>1.0104325404888925E-2</v>
      </c>
      <c r="Y20" s="46">
        <f>IFERROR((VLOOKUP($E20,'POTEnCIA Industry'!$A$5:$BA$17,Y$1,FALSE)-(VLOOKUP($E20,'POTEnCIA Industry'!$A$5:$BA$17,X$1,FALSE)))/VLOOKUP($E20,'POTEnCIA Industry'!$A$5:$BA$17,X$1,FALSE),"")</f>
        <v>1.0332705178178799E-2</v>
      </c>
      <c r="Z20" s="46">
        <f>IFERROR((VLOOKUP($E20,'POTEnCIA Industry'!$A$5:$BA$17,Z$1,FALSE)-(VLOOKUP($E20,'POTEnCIA Industry'!$A$5:$BA$17,Y$1,FALSE)))/VLOOKUP($E20,'POTEnCIA Industry'!$A$5:$BA$17,Y$1,FALSE),"")</f>
        <v>1.0549553184758609E-2</v>
      </c>
      <c r="AA20" s="46">
        <f>IFERROR((VLOOKUP($E20,'POTEnCIA Industry'!$A$5:$BA$17,AA$1,FALSE)-(VLOOKUP($E20,'POTEnCIA Industry'!$A$5:$BA$17,Z$1,FALSE)))/VLOOKUP($E20,'POTEnCIA Industry'!$A$5:$BA$17,Z$1,FALSE),"")</f>
        <v>1.080720128108782E-2</v>
      </c>
      <c r="AB20" s="46">
        <f>IFERROR((VLOOKUP($E20,'POTEnCIA Industry'!$A$5:$BA$17,AB$1,FALSE)-(VLOOKUP($E20,'POTEnCIA Industry'!$A$5:$BA$17,AA$1,FALSE)))/VLOOKUP($E20,'POTEnCIA Industry'!$A$5:$BA$17,AA$1,FALSE),"")</f>
        <v>1.105710900124849E-2</v>
      </c>
      <c r="AC20" s="46">
        <f>IFERROR((VLOOKUP($E20,'POTEnCIA Industry'!$A$5:$BA$17,AC$1,FALSE)-(VLOOKUP($E20,'POTEnCIA Industry'!$A$5:$BA$17,AB$1,FALSE)))/VLOOKUP($E20,'POTEnCIA Industry'!$A$5:$BA$17,AB$1,FALSE),"")</f>
        <v>1.1249433353232707E-2</v>
      </c>
      <c r="AD20" s="46">
        <f>IFERROR((VLOOKUP($E20,'POTEnCIA Industry'!$A$5:$BA$17,AD$1,FALSE)-(VLOOKUP($E20,'POTEnCIA Industry'!$A$5:$BA$17,AC$1,FALSE)))/VLOOKUP($E20,'POTEnCIA Industry'!$A$5:$BA$17,AC$1,FALSE),"")</f>
        <v>1.150004641126213E-2</v>
      </c>
      <c r="AE20" s="46">
        <f>IFERROR((VLOOKUP($E20,'POTEnCIA Industry'!$A$5:$BA$17,AE$1,FALSE)-(VLOOKUP($E20,'POTEnCIA Industry'!$A$5:$BA$17,AD$1,FALSE)))/VLOOKUP($E20,'POTEnCIA Industry'!$A$5:$BA$17,AD$1,FALSE),"")</f>
        <v>1.1514674384595481E-2</v>
      </c>
      <c r="AF20" s="46">
        <f>IFERROR((VLOOKUP($E20,'POTEnCIA Industry'!$A$5:$BA$17,AF$1,FALSE)-(VLOOKUP($E20,'POTEnCIA Industry'!$A$5:$BA$17,AE$1,FALSE)))/VLOOKUP($E20,'POTEnCIA Industry'!$A$5:$BA$17,AE$1,FALSE),"")</f>
        <v>1.1565845604958477E-2</v>
      </c>
      <c r="AG20" s="46">
        <f>IFERROR((VLOOKUP($E20,'POTEnCIA Industry'!$A$5:$BA$17,AG$1,FALSE)-(VLOOKUP($E20,'POTEnCIA Industry'!$A$5:$BA$17,AF$1,FALSE)))/VLOOKUP($E20,'POTEnCIA Industry'!$A$5:$BA$17,AF$1,FALSE),"")</f>
        <v>1.1609720868993513E-2</v>
      </c>
      <c r="AH20" s="46">
        <f>IFERROR((VLOOKUP($E20,'POTEnCIA Industry'!$A$5:$BA$17,AH$1,FALSE)-(VLOOKUP($E20,'POTEnCIA Industry'!$A$5:$BA$17,AG$1,FALSE)))/VLOOKUP($E20,'POTEnCIA Industry'!$A$5:$BA$17,AG$1,FALSE),"")</f>
        <v>1.1709760219837485E-2</v>
      </c>
      <c r="AI20" s="46">
        <f>IFERROR((VLOOKUP($E20,'POTEnCIA Industry'!$A$5:$BA$17,AI$1,FALSE)-(VLOOKUP($E20,'POTEnCIA Industry'!$A$5:$BA$17,AH$1,FALSE)))/VLOOKUP($E20,'POTEnCIA Industry'!$A$5:$BA$17,AH$1,FALSE),"")</f>
        <v>1.1897285891571218E-2</v>
      </c>
    </row>
    <row r="21" spans="1:35" x14ac:dyDescent="0.25">
      <c r="A21" s="53">
        <v>2039</v>
      </c>
      <c r="B21" s="43">
        <f>('GDP Forecast'!B20-'GDP Forecast'!B19)/'GDP Forecast'!B19</f>
        <v>1.4785647095741221E-2</v>
      </c>
      <c r="E21" s="1" t="s">
        <v>175</v>
      </c>
      <c r="F21" s="46"/>
      <c r="G21" s="46" t="str">
        <f>IFERROR((VLOOKUP($E21,'POTEnCIA Industry'!$A$5:$BA$17,G$1,FALSE)-(VLOOKUP($E21,'POTEnCIA Industry'!$A$5:$BA$17,F$1,FALSE)))/VLOOKUP($E21,'POTEnCIA Industry'!$A$5:$BA$17,F$1,FALSE),"")</f>
        <v/>
      </c>
      <c r="H21" s="46" t="str">
        <f>IFERROR((VLOOKUP($E21,'POTEnCIA Industry'!$A$5:$BA$17,H$1,FALSE)-(VLOOKUP($E21,'POTEnCIA Industry'!$A$5:$BA$17,G$1,FALSE)))/VLOOKUP($E21,'POTEnCIA Industry'!$A$5:$BA$17,G$1,FALSE),"")</f>
        <v/>
      </c>
      <c r="I21" s="46" t="str">
        <f>IFERROR((VLOOKUP($E21,'POTEnCIA Industry'!$A$5:$BA$17,I$1,FALSE)-(VLOOKUP($E21,'POTEnCIA Industry'!$A$5:$BA$17,H$1,FALSE)))/VLOOKUP($E21,'POTEnCIA Industry'!$A$5:$BA$17,H$1,FALSE),"")</f>
        <v/>
      </c>
      <c r="J21" s="46" t="str">
        <f>IFERROR((VLOOKUP($E21,'POTEnCIA Industry'!$A$5:$BA$17,J$1,FALSE)-(VLOOKUP($E21,'POTEnCIA Industry'!$A$5:$BA$17,I$1,FALSE)))/VLOOKUP($E21,'POTEnCIA Industry'!$A$5:$BA$17,I$1,FALSE),"")</f>
        <v/>
      </c>
      <c r="K21" s="46" t="str">
        <f>IFERROR((VLOOKUP($E21,'POTEnCIA Industry'!$A$5:$BA$17,K$1,FALSE)-(VLOOKUP($E21,'POTEnCIA Industry'!$A$5:$BA$17,J$1,FALSE)))/VLOOKUP($E21,'POTEnCIA Industry'!$A$5:$BA$17,J$1,FALSE),"")</f>
        <v/>
      </c>
      <c r="L21" s="46" t="str">
        <f>IFERROR((VLOOKUP($E21,'POTEnCIA Industry'!$A$5:$BA$17,L$1,FALSE)-(VLOOKUP($E21,'POTEnCIA Industry'!$A$5:$BA$17,K$1,FALSE)))/VLOOKUP($E21,'POTEnCIA Industry'!$A$5:$BA$17,K$1,FALSE),"")</f>
        <v/>
      </c>
      <c r="M21" s="46" t="str">
        <f>IFERROR((VLOOKUP($E21,'POTEnCIA Industry'!$A$5:$BA$17,M$1,FALSE)-(VLOOKUP($E21,'POTEnCIA Industry'!$A$5:$BA$17,L$1,FALSE)))/VLOOKUP($E21,'POTEnCIA Industry'!$A$5:$BA$17,L$1,FALSE),"")</f>
        <v/>
      </c>
      <c r="N21" s="46" t="str">
        <f>IFERROR((VLOOKUP($E21,'POTEnCIA Industry'!$A$5:$BA$17,N$1,FALSE)-(VLOOKUP($E21,'POTEnCIA Industry'!$A$5:$BA$17,M$1,FALSE)))/VLOOKUP($E21,'POTEnCIA Industry'!$A$5:$BA$17,M$1,FALSE),"")</f>
        <v/>
      </c>
      <c r="O21" s="46" t="str">
        <f>IFERROR((VLOOKUP($E21,'POTEnCIA Industry'!$A$5:$BA$17,O$1,FALSE)-(VLOOKUP($E21,'POTEnCIA Industry'!$A$5:$BA$17,N$1,FALSE)))/VLOOKUP($E21,'POTEnCIA Industry'!$A$5:$BA$17,N$1,FALSE),"")</f>
        <v/>
      </c>
      <c r="P21" s="46" t="str">
        <f>IFERROR((VLOOKUP($E21,'POTEnCIA Industry'!$A$5:$BA$17,P$1,FALSE)-(VLOOKUP($E21,'POTEnCIA Industry'!$A$5:$BA$17,O$1,FALSE)))/VLOOKUP($E21,'POTEnCIA Industry'!$A$5:$BA$17,O$1,FALSE),"")</f>
        <v/>
      </c>
      <c r="Q21" s="46" t="str">
        <f>IFERROR((VLOOKUP($E21,'POTEnCIA Industry'!$A$5:$BA$17,Q$1,FALSE)-(VLOOKUP($E21,'POTEnCIA Industry'!$A$5:$BA$17,P$1,FALSE)))/VLOOKUP($E21,'POTEnCIA Industry'!$A$5:$BA$17,P$1,FALSE),"")</f>
        <v/>
      </c>
      <c r="R21" s="46" t="str">
        <f>IFERROR((VLOOKUP($E21,'POTEnCIA Industry'!$A$5:$BA$17,R$1,FALSE)-(VLOOKUP($E21,'POTEnCIA Industry'!$A$5:$BA$17,Q$1,FALSE)))/VLOOKUP($E21,'POTEnCIA Industry'!$A$5:$BA$17,Q$1,FALSE),"")</f>
        <v/>
      </c>
      <c r="S21" s="46" t="str">
        <f>IFERROR((VLOOKUP($E21,'POTEnCIA Industry'!$A$5:$BA$17,S$1,FALSE)-(VLOOKUP($E21,'POTEnCIA Industry'!$A$5:$BA$17,R$1,FALSE)))/VLOOKUP($E21,'POTEnCIA Industry'!$A$5:$BA$17,R$1,FALSE),"")</f>
        <v/>
      </c>
      <c r="T21" s="46" t="str">
        <f>IFERROR((VLOOKUP($E21,'POTEnCIA Industry'!$A$5:$BA$17,T$1,FALSE)-(VLOOKUP($E21,'POTEnCIA Industry'!$A$5:$BA$17,S$1,FALSE)))/VLOOKUP($E21,'POTEnCIA Industry'!$A$5:$BA$17,S$1,FALSE),"")</f>
        <v/>
      </c>
      <c r="U21" s="46" t="str">
        <f>IFERROR((VLOOKUP($E21,'POTEnCIA Industry'!$A$5:$BA$17,U$1,FALSE)-(VLOOKUP($E21,'POTEnCIA Industry'!$A$5:$BA$17,T$1,FALSE)))/VLOOKUP($E21,'POTEnCIA Industry'!$A$5:$BA$17,T$1,FALSE),"")</f>
        <v/>
      </c>
      <c r="V21" s="46" t="str">
        <f>IFERROR((VLOOKUP($E21,'POTEnCIA Industry'!$A$5:$BA$17,V$1,FALSE)-(VLOOKUP($E21,'POTEnCIA Industry'!$A$5:$BA$17,U$1,FALSE)))/VLOOKUP($E21,'POTEnCIA Industry'!$A$5:$BA$17,U$1,FALSE),"")</f>
        <v/>
      </c>
      <c r="W21" s="46" t="str">
        <f>IFERROR((VLOOKUP($E21,'POTEnCIA Industry'!$A$5:$BA$17,W$1,FALSE)-(VLOOKUP($E21,'POTEnCIA Industry'!$A$5:$BA$17,V$1,FALSE)))/VLOOKUP($E21,'POTEnCIA Industry'!$A$5:$BA$17,V$1,FALSE),"")</f>
        <v/>
      </c>
      <c r="X21" s="46" t="str">
        <f>IFERROR((VLOOKUP($E21,'POTEnCIA Industry'!$A$5:$BA$17,X$1,FALSE)-(VLOOKUP($E21,'POTEnCIA Industry'!$A$5:$BA$17,W$1,FALSE)))/VLOOKUP($E21,'POTEnCIA Industry'!$A$5:$BA$17,W$1,FALSE),"")</f>
        <v/>
      </c>
      <c r="Y21" s="46" t="str">
        <f>IFERROR((VLOOKUP($E21,'POTEnCIA Industry'!$A$5:$BA$17,Y$1,FALSE)-(VLOOKUP($E21,'POTEnCIA Industry'!$A$5:$BA$17,X$1,FALSE)))/VLOOKUP($E21,'POTEnCIA Industry'!$A$5:$BA$17,X$1,FALSE),"")</f>
        <v/>
      </c>
      <c r="Z21" s="46" t="str">
        <f>IFERROR((VLOOKUP($E21,'POTEnCIA Industry'!$A$5:$BA$17,Z$1,FALSE)-(VLOOKUP($E21,'POTEnCIA Industry'!$A$5:$BA$17,Y$1,FALSE)))/VLOOKUP($E21,'POTEnCIA Industry'!$A$5:$BA$17,Y$1,FALSE),"")</f>
        <v/>
      </c>
      <c r="AA21" s="46" t="str">
        <f>IFERROR((VLOOKUP($E21,'POTEnCIA Industry'!$A$5:$BA$17,AA$1,FALSE)-(VLOOKUP($E21,'POTEnCIA Industry'!$A$5:$BA$17,Z$1,FALSE)))/VLOOKUP($E21,'POTEnCIA Industry'!$A$5:$BA$17,Z$1,FALSE),"")</f>
        <v/>
      </c>
      <c r="AB21" s="46" t="str">
        <f>IFERROR((VLOOKUP($E21,'POTEnCIA Industry'!$A$5:$BA$17,AB$1,FALSE)-(VLOOKUP($E21,'POTEnCIA Industry'!$A$5:$BA$17,AA$1,FALSE)))/VLOOKUP($E21,'POTEnCIA Industry'!$A$5:$BA$17,AA$1,FALSE),"")</f>
        <v/>
      </c>
      <c r="AC21" s="46" t="str">
        <f>IFERROR((VLOOKUP($E21,'POTEnCIA Industry'!$A$5:$BA$17,AC$1,FALSE)-(VLOOKUP($E21,'POTEnCIA Industry'!$A$5:$BA$17,AB$1,FALSE)))/VLOOKUP($E21,'POTEnCIA Industry'!$A$5:$BA$17,AB$1,FALSE),"")</f>
        <v/>
      </c>
      <c r="AD21" s="46" t="str">
        <f>IFERROR((VLOOKUP($E21,'POTEnCIA Industry'!$A$5:$BA$17,AD$1,FALSE)-(VLOOKUP($E21,'POTEnCIA Industry'!$A$5:$BA$17,AC$1,FALSE)))/VLOOKUP($E21,'POTEnCIA Industry'!$A$5:$BA$17,AC$1,FALSE),"")</f>
        <v/>
      </c>
      <c r="AE21" s="46" t="str">
        <f>IFERROR((VLOOKUP($E21,'POTEnCIA Industry'!$A$5:$BA$17,AE$1,FALSE)-(VLOOKUP($E21,'POTEnCIA Industry'!$A$5:$BA$17,AD$1,FALSE)))/VLOOKUP($E21,'POTEnCIA Industry'!$A$5:$BA$17,AD$1,FALSE),"")</f>
        <v/>
      </c>
      <c r="AF21" s="46" t="str">
        <f>IFERROR((VLOOKUP($E21,'POTEnCIA Industry'!$A$5:$BA$17,AF$1,FALSE)-(VLOOKUP($E21,'POTEnCIA Industry'!$A$5:$BA$17,AE$1,FALSE)))/VLOOKUP($E21,'POTEnCIA Industry'!$A$5:$BA$17,AE$1,FALSE),"")</f>
        <v/>
      </c>
      <c r="AG21" s="46" t="str">
        <f>IFERROR((VLOOKUP($E21,'POTEnCIA Industry'!$A$5:$BA$17,AG$1,FALSE)-(VLOOKUP($E21,'POTEnCIA Industry'!$A$5:$BA$17,AF$1,FALSE)))/VLOOKUP($E21,'POTEnCIA Industry'!$A$5:$BA$17,AF$1,FALSE),"")</f>
        <v/>
      </c>
      <c r="AH21" s="46" t="str">
        <f>IFERROR((VLOOKUP($E21,'POTEnCIA Industry'!$A$5:$BA$17,AH$1,FALSE)-(VLOOKUP($E21,'POTEnCIA Industry'!$A$5:$BA$17,AG$1,FALSE)))/VLOOKUP($E21,'POTEnCIA Industry'!$A$5:$BA$17,AG$1,FALSE),"")</f>
        <v/>
      </c>
      <c r="AI21" s="46" t="str">
        <f>IFERROR((VLOOKUP($E21,'POTEnCIA Industry'!$A$5:$BA$17,AI$1,FALSE)-(VLOOKUP($E21,'POTEnCIA Industry'!$A$5:$BA$17,AH$1,FALSE)))/VLOOKUP($E21,'POTEnCIA Industry'!$A$5:$BA$17,AH$1,FALSE),"")</f>
        <v/>
      </c>
    </row>
    <row r="22" spans="1:35" x14ac:dyDescent="0.25">
      <c r="A22" s="53">
        <v>2040</v>
      </c>
      <c r="B22" s="43">
        <f>('GDP Forecast'!B21-'GDP Forecast'!B20)/'GDP Forecast'!B20</f>
        <v>1.4658163156122724E-2</v>
      </c>
      <c r="E22" s="1" t="s">
        <v>213</v>
      </c>
      <c r="F22" s="46"/>
      <c r="G22" s="46" t="str">
        <f>IFERROR((VLOOKUP($E22,'POTEnCIA Industry'!$A$5:$BA$17,G$1,FALSE)-(VLOOKUP($E22,'POTEnCIA Industry'!$A$5:$BA$17,F$1,FALSE)))/VLOOKUP($E22,'POTEnCIA Industry'!$A$5:$BA$17,F$1,FALSE),"")</f>
        <v/>
      </c>
      <c r="H22" s="46" t="str">
        <f>IFERROR((VLOOKUP($E22,'POTEnCIA Industry'!$A$5:$BA$17,H$1,FALSE)-(VLOOKUP($E22,'POTEnCIA Industry'!$A$5:$BA$17,G$1,FALSE)))/VLOOKUP($E22,'POTEnCIA Industry'!$A$5:$BA$17,G$1,FALSE),"")</f>
        <v/>
      </c>
      <c r="I22" s="46" t="str">
        <f>IFERROR((VLOOKUP($E22,'POTEnCIA Industry'!$A$5:$BA$17,I$1,FALSE)-(VLOOKUP($E22,'POTEnCIA Industry'!$A$5:$BA$17,H$1,FALSE)))/VLOOKUP($E22,'POTEnCIA Industry'!$A$5:$BA$17,H$1,FALSE),"")</f>
        <v/>
      </c>
      <c r="J22" s="46" t="str">
        <f>IFERROR((VLOOKUP($E22,'POTEnCIA Industry'!$A$5:$BA$17,J$1,FALSE)-(VLOOKUP($E22,'POTEnCIA Industry'!$A$5:$BA$17,I$1,FALSE)))/VLOOKUP($E22,'POTEnCIA Industry'!$A$5:$BA$17,I$1,FALSE),"")</f>
        <v/>
      </c>
      <c r="K22" s="46" t="str">
        <f>IFERROR((VLOOKUP($E22,'POTEnCIA Industry'!$A$5:$BA$17,K$1,FALSE)-(VLOOKUP($E22,'POTEnCIA Industry'!$A$5:$BA$17,J$1,FALSE)))/VLOOKUP($E22,'POTEnCIA Industry'!$A$5:$BA$17,J$1,FALSE),"")</f>
        <v/>
      </c>
      <c r="L22" s="46" t="str">
        <f>IFERROR((VLOOKUP($E22,'POTEnCIA Industry'!$A$5:$BA$17,L$1,FALSE)-(VLOOKUP($E22,'POTEnCIA Industry'!$A$5:$BA$17,K$1,FALSE)))/VLOOKUP($E22,'POTEnCIA Industry'!$A$5:$BA$17,K$1,FALSE),"")</f>
        <v/>
      </c>
      <c r="M22" s="46" t="str">
        <f>IFERROR((VLOOKUP($E22,'POTEnCIA Industry'!$A$5:$BA$17,M$1,FALSE)-(VLOOKUP($E22,'POTEnCIA Industry'!$A$5:$BA$17,L$1,FALSE)))/VLOOKUP($E22,'POTEnCIA Industry'!$A$5:$BA$17,L$1,FALSE),"")</f>
        <v/>
      </c>
      <c r="N22" s="46" t="str">
        <f>IFERROR((VLOOKUP($E22,'POTEnCIA Industry'!$A$5:$BA$17,N$1,FALSE)-(VLOOKUP($E22,'POTEnCIA Industry'!$A$5:$BA$17,M$1,FALSE)))/VLOOKUP($E22,'POTEnCIA Industry'!$A$5:$BA$17,M$1,FALSE),"")</f>
        <v/>
      </c>
      <c r="O22" s="46" t="str">
        <f>IFERROR((VLOOKUP($E22,'POTEnCIA Industry'!$A$5:$BA$17,O$1,FALSE)-(VLOOKUP($E22,'POTEnCIA Industry'!$A$5:$BA$17,N$1,FALSE)))/VLOOKUP($E22,'POTEnCIA Industry'!$A$5:$BA$17,N$1,FALSE),"")</f>
        <v/>
      </c>
      <c r="P22" s="46" t="str">
        <f>IFERROR((VLOOKUP($E22,'POTEnCIA Industry'!$A$5:$BA$17,P$1,FALSE)-(VLOOKUP($E22,'POTEnCIA Industry'!$A$5:$BA$17,O$1,FALSE)))/VLOOKUP($E22,'POTEnCIA Industry'!$A$5:$BA$17,O$1,FALSE),"")</f>
        <v/>
      </c>
      <c r="Q22" s="46" t="str">
        <f>IFERROR((VLOOKUP($E22,'POTEnCIA Industry'!$A$5:$BA$17,Q$1,FALSE)-(VLOOKUP($E22,'POTEnCIA Industry'!$A$5:$BA$17,P$1,FALSE)))/VLOOKUP($E22,'POTEnCIA Industry'!$A$5:$BA$17,P$1,FALSE),"")</f>
        <v/>
      </c>
      <c r="R22" s="46" t="str">
        <f>IFERROR((VLOOKUP($E22,'POTEnCIA Industry'!$A$5:$BA$17,R$1,FALSE)-(VLOOKUP($E22,'POTEnCIA Industry'!$A$5:$BA$17,Q$1,FALSE)))/VLOOKUP($E22,'POTEnCIA Industry'!$A$5:$BA$17,Q$1,FALSE),"")</f>
        <v/>
      </c>
      <c r="S22" s="46" t="str">
        <f>IFERROR((VLOOKUP($E22,'POTEnCIA Industry'!$A$5:$BA$17,S$1,FALSE)-(VLOOKUP($E22,'POTEnCIA Industry'!$A$5:$BA$17,R$1,FALSE)))/VLOOKUP($E22,'POTEnCIA Industry'!$A$5:$BA$17,R$1,FALSE),"")</f>
        <v/>
      </c>
      <c r="T22" s="46" t="str">
        <f>IFERROR((VLOOKUP($E22,'POTEnCIA Industry'!$A$5:$BA$17,T$1,FALSE)-(VLOOKUP($E22,'POTEnCIA Industry'!$A$5:$BA$17,S$1,FALSE)))/VLOOKUP($E22,'POTEnCIA Industry'!$A$5:$BA$17,S$1,FALSE),"")</f>
        <v/>
      </c>
      <c r="U22" s="46" t="str">
        <f>IFERROR((VLOOKUP($E22,'POTEnCIA Industry'!$A$5:$BA$17,U$1,FALSE)-(VLOOKUP($E22,'POTEnCIA Industry'!$A$5:$BA$17,T$1,FALSE)))/VLOOKUP($E22,'POTEnCIA Industry'!$A$5:$BA$17,T$1,FALSE),"")</f>
        <v/>
      </c>
      <c r="V22" s="46" t="str">
        <f>IFERROR((VLOOKUP($E22,'POTEnCIA Industry'!$A$5:$BA$17,V$1,FALSE)-(VLOOKUP($E22,'POTEnCIA Industry'!$A$5:$BA$17,U$1,FALSE)))/VLOOKUP($E22,'POTEnCIA Industry'!$A$5:$BA$17,U$1,FALSE),"")</f>
        <v/>
      </c>
      <c r="W22" s="46" t="str">
        <f>IFERROR((VLOOKUP($E22,'POTEnCIA Industry'!$A$5:$BA$17,W$1,FALSE)-(VLOOKUP($E22,'POTEnCIA Industry'!$A$5:$BA$17,V$1,FALSE)))/VLOOKUP($E22,'POTEnCIA Industry'!$A$5:$BA$17,V$1,FALSE),"")</f>
        <v/>
      </c>
      <c r="X22" s="46" t="str">
        <f>IFERROR((VLOOKUP($E22,'POTEnCIA Industry'!$A$5:$BA$17,X$1,FALSE)-(VLOOKUP($E22,'POTEnCIA Industry'!$A$5:$BA$17,W$1,FALSE)))/VLOOKUP($E22,'POTEnCIA Industry'!$A$5:$BA$17,W$1,FALSE),"")</f>
        <v/>
      </c>
      <c r="Y22" s="46" t="str">
        <f>IFERROR((VLOOKUP($E22,'POTEnCIA Industry'!$A$5:$BA$17,Y$1,FALSE)-(VLOOKUP($E22,'POTEnCIA Industry'!$A$5:$BA$17,X$1,FALSE)))/VLOOKUP($E22,'POTEnCIA Industry'!$A$5:$BA$17,X$1,FALSE),"")</f>
        <v/>
      </c>
      <c r="Z22" s="46" t="str">
        <f>IFERROR((VLOOKUP($E22,'POTEnCIA Industry'!$A$5:$BA$17,Z$1,FALSE)-(VLOOKUP($E22,'POTEnCIA Industry'!$A$5:$BA$17,Y$1,FALSE)))/VLOOKUP($E22,'POTEnCIA Industry'!$A$5:$BA$17,Y$1,FALSE),"")</f>
        <v/>
      </c>
      <c r="AA22" s="46" t="str">
        <f>IFERROR((VLOOKUP($E22,'POTEnCIA Industry'!$A$5:$BA$17,AA$1,FALSE)-(VLOOKUP($E22,'POTEnCIA Industry'!$A$5:$BA$17,Z$1,FALSE)))/VLOOKUP($E22,'POTEnCIA Industry'!$A$5:$BA$17,Z$1,FALSE),"")</f>
        <v/>
      </c>
      <c r="AB22" s="46" t="str">
        <f>IFERROR((VLOOKUP($E22,'POTEnCIA Industry'!$A$5:$BA$17,AB$1,FALSE)-(VLOOKUP($E22,'POTEnCIA Industry'!$A$5:$BA$17,AA$1,FALSE)))/VLOOKUP($E22,'POTEnCIA Industry'!$A$5:$BA$17,AA$1,FALSE),"")</f>
        <v/>
      </c>
      <c r="AC22" s="46" t="str">
        <f>IFERROR((VLOOKUP($E22,'POTEnCIA Industry'!$A$5:$BA$17,AC$1,FALSE)-(VLOOKUP($E22,'POTEnCIA Industry'!$A$5:$BA$17,AB$1,FALSE)))/VLOOKUP($E22,'POTEnCIA Industry'!$A$5:$BA$17,AB$1,FALSE),"")</f>
        <v/>
      </c>
      <c r="AD22" s="46" t="str">
        <f>IFERROR((VLOOKUP($E22,'POTEnCIA Industry'!$A$5:$BA$17,AD$1,FALSE)-(VLOOKUP($E22,'POTEnCIA Industry'!$A$5:$BA$17,AC$1,FALSE)))/VLOOKUP($E22,'POTEnCIA Industry'!$A$5:$BA$17,AC$1,FALSE),"")</f>
        <v/>
      </c>
      <c r="AE22" s="46" t="str">
        <f>IFERROR((VLOOKUP($E22,'POTEnCIA Industry'!$A$5:$BA$17,AE$1,FALSE)-(VLOOKUP($E22,'POTEnCIA Industry'!$A$5:$BA$17,AD$1,FALSE)))/VLOOKUP($E22,'POTEnCIA Industry'!$A$5:$BA$17,AD$1,FALSE),"")</f>
        <v/>
      </c>
      <c r="AF22" s="46" t="str">
        <f>IFERROR((VLOOKUP($E22,'POTEnCIA Industry'!$A$5:$BA$17,AF$1,FALSE)-(VLOOKUP($E22,'POTEnCIA Industry'!$A$5:$BA$17,AE$1,FALSE)))/VLOOKUP($E22,'POTEnCIA Industry'!$A$5:$BA$17,AE$1,FALSE),"")</f>
        <v/>
      </c>
      <c r="AG22" s="46" t="str">
        <f>IFERROR((VLOOKUP($E22,'POTEnCIA Industry'!$A$5:$BA$17,AG$1,FALSE)-(VLOOKUP($E22,'POTEnCIA Industry'!$A$5:$BA$17,AF$1,FALSE)))/VLOOKUP($E22,'POTEnCIA Industry'!$A$5:$BA$17,AF$1,FALSE),"")</f>
        <v/>
      </c>
      <c r="AH22" s="46" t="str">
        <f>IFERROR((VLOOKUP($E22,'POTEnCIA Industry'!$A$5:$BA$17,AH$1,FALSE)-(VLOOKUP($E22,'POTEnCIA Industry'!$A$5:$BA$17,AG$1,FALSE)))/VLOOKUP($E22,'POTEnCIA Industry'!$A$5:$BA$17,AG$1,FALSE),"")</f>
        <v/>
      </c>
      <c r="AI22" s="46" t="str">
        <f>IFERROR((VLOOKUP($E22,'POTEnCIA Industry'!$A$5:$BA$17,AI$1,FALSE)-(VLOOKUP($E22,'POTEnCIA Industry'!$A$5:$BA$17,AH$1,FALSE)))/VLOOKUP($E22,'POTEnCIA Industry'!$A$5:$BA$17,AH$1,FALSE),"")</f>
        <v/>
      </c>
    </row>
    <row r="23" spans="1:35" x14ac:dyDescent="0.25">
      <c r="A23" s="53">
        <v>2041</v>
      </c>
      <c r="B23" s="43">
        <f>('GDP Forecast'!B22-'GDP Forecast'!B21)/'GDP Forecast'!B21</f>
        <v>1.452211700031465E-2</v>
      </c>
      <c r="E23" s="1" t="s">
        <v>228</v>
      </c>
      <c r="F23" s="46"/>
      <c r="G23" s="46" t="str">
        <f>IFERROR((VLOOKUP($E23,'POTEnCIA Industry'!$A$5:$BA$17,G$1,FALSE)-(VLOOKUP($E23,'POTEnCIA Industry'!$A$5:$BA$17,F$1,FALSE)))/VLOOKUP($E23,'POTEnCIA Industry'!$A$5:$BA$17,F$1,FALSE),"")</f>
        <v/>
      </c>
      <c r="H23" s="46" t="str">
        <f>IFERROR((VLOOKUP($E23,'POTEnCIA Industry'!$A$5:$BA$17,H$1,FALSE)-(VLOOKUP($E23,'POTEnCIA Industry'!$A$5:$BA$17,G$1,FALSE)))/VLOOKUP($E23,'POTEnCIA Industry'!$A$5:$BA$17,G$1,FALSE),"")</f>
        <v/>
      </c>
      <c r="I23" s="46" t="str">
        <f>IFERROR((VLOOKUP($E23,'POTEnCIA Industry'!$A$5:$BA$17,I$1,FALSE)-(VLOOKUP($E23,'POTEnCIA Industry'!$A$5:$BA$17,H$1,FALSE)))/VLOOKUP($E23,'POTEnCIA Industry'!$A$5:$BA$17,H$1,FALSE),"")</f>
        <v/>
      </c>
      <c r="J23" s="46" t="str">
        <f>IFERROR((VLOOKUP($E23,'POTEnCIA Industry'!$A$5:$BA$17,J$1,FALSE)-(VLOOKUP($E23,'POTEnCIA Industry'!$A$5:$BA$17,I$1,FALSE)))/VLOOKUP($E23,'POTEnCIA Industry'!$A$5:$BA$17,I$1,FALSE),"")</f>
        <v/>
      </c>
      <c r="K23" s="46" t="str">
        <f>IFERROR((VLOOKUP($E23,'POTEnCIA Industry'!$A$5:$BA$17,K$1,FALSE)-(VLOOKUP($E23,'POTEnCIA Industry'!$A$5:$BA$17,J$1,FALSE)))/VLOOKUP($E23,'POTEnCIA Industry'!$A$5:$BA$17,J$1,FALSE),"")</f>
        <v/>
      </c>
      <c r="L23" s="46" t="str">
        <f>IFERROR((VLOOKUP($E23,'POTEnCIA Industry'!$A$5:$BA$17,L$1,FALSE)-(VLOOKUP($E23,'POTEnCIA Industry'!$A$5:$BA$17,K$1,FALSE)))/VLOOKUP($E23,'POTEnCIA Industry'!$A$5:$BA$17,K$1,FALSE),"")</f>
        <v/>
      </c>
      <c r="M23" s="46" t="str">
        <f>IFERROR((VLOOKUP($E23,'POTEnCIA Industry'!$A$5:$BA$17,M$1,FALSE)-(VLOOKUP($E23,'POTEnCIA Industry'!$A$5:$BA$17,L$1,FALSE)))/VLOOKUP($E23,'POTEnCIA Industry'!$A$5:$BA$17,L$1,FALSE),"")</f>
        <v/>
      </c>
      <c r="N23" s="46" t="str">
        <f>IFERROR((VLOOKUP($E23,'POTEnCIA Industry'!$A$5:$BA$17,N$1,FALSE)-(VLOOKUP($E23,'POTEnCIA Industry'!$A$5:$BA$17,M$1,FALSE)))/VLOOKUP($E23,'POTEnCIA Industry'!$A$5:$BA$17,M$1,FALSE),"")</f>
        <v/>
      </c>
      <c r="O23" s="46" t="str">
        <f>IFERROR((VLOOKUP($E23,'POTEnCIA Industry'!$A$5:$BA$17,O$1,FALSE)-(VLOOKUP($E23,'POTEnCIA Industry'!$A$5:$BA$17,N$1,FALSE)))/VLOOKUP($E23,'POTEnCIA Industry'!$A$5:$BA$17,N$1,FALSE),"")</f>
        <v/>
      </c>
      <c r="P23" s="46" t="str">
        <f>IFERROR((VLOOKUP($E23,'POTEnCIA Industry'!$A$5:$BA$17,P$1,FALSE)-(VLOOKUP($E23,'POTEnCIA Industry'!$A$5:$BA$17,O$1,FALSE)))/VLOOKUP($E23,'POTEnCIA Industry'!$A$5:$BA$17,O$1,FALSE),"")</f>
        <v/>
      </c>
      <c r="Q23" s="46" t="str">
        <f>IFERROR((VLOOKUP($E23,'POTEnCIA Industry'!$A$5:$BA$17,Q$1,FALSE)-(VLOOKUP($E23,'POTEnCIA Industry'!$A$5:$BA$17,P$1,FALSE)))/VLOOKUP($E23,'POTEnCIA Industry'!$A$5:$BA$17,P$1,FALSE),"")</f>
        <v/>
      </c>
      <c r="R23" s="46" t="str">
        <f>IFERROR((VLOOKUP($E23,'POTEnCIA Industry'!$A$5:$BA$17,R$1,FALSE)-(VLOOKUP($E23,'POTEnCIA Industry'!$A$5:$BA$17,Q$1,FALSE)))/VLOOKUP($E23,'POTEnCIA Industry'!$A$5:$BA$17,Q$1,FALSE),"")</f>
        <v/>
      </c>
      <c r="S23" s="46" t="str">
        <f>IFERROR((VLOOKUP($E23,'POTEnCIA Industry'!$A$5:$BA$17,S$1,FALSE)-(VLOOKUP($E23,'POTEnCIA Industry'!$A$5:$BA$17,R$1,FALSE)))/VLOOKUP($E23,'POTEnCIA Industry'!$A$5:$BA$17,R$1,FALSE),"")</f>
        <v/>
      </c>
      <c r="T23" s="46" t="str">
        <f>IFERROR((VLOOKUP($E23,'POTEnCIA Industry'!$A$5:$BA$17,T$1,FALSE)-(VLOOKUP($E23,'POTEnCIA Industry'!$A$5:$BA$17,S$1,FALSE)))/VLOOKUP($E23,'POTEnCIA Industry'!$A$5:$BA$17,S$1,FALSE),"")</f>
        <v/>
      </c>
      <c r="U23" s="46" t="str">
        <f>IFERROR((VLOOKUP($E23,'POTEnCIA Industry'!$A$5:$BA$17,U$1,FALSE)-(VLOOKUP($E23,'POTEnCIA Industry'!$A$5:$BA$17,T$1,FALSE)))/VLOOKUP($E23,'POTEnCIA Industry'!$A$5:$BA$17,T$1,FALSE),"")</f>
        <v/>
      </c>
      <c r="V23" s="46" t="str">
        <f>IFERROR((VLOOKUP($E23,'POTEnCIA Industry'!$A$5:$BA$17,V$1,FALSE)-(VLOOKUP($E23,'POTEnCIA Industry'!$A$5:$BA$17,U$1,FALSE)))/VLOOKUP($E23,'POTEnCIA Industry'!$A$5:$BA$17,U$1,FALSE),"")</f>
        <v/>
      </c>
      <c r="W23" s="46" t="str">
        <f>IFERROR((VLOOKUP($E23,'POTEnCIA Industry'!$A$5:$BA$17,W$1,FALSE)-(VLOOKUP($E23,'POTEnCIA Industry'!$A$5:$BA$17,V$1,FALSE)))/VLOOKUP($E23,'POTEnCIA Industry'!$A$5:$BA$17,V$1,FALSE),"")</f>
        <v/>
      </c>
      <c r="X23" s="46" t="str">
        <f>IFERROR((VLOOKUP($E23,'POTEnCIA Industry'!$A$5:$BA$17,X$1,FALSE)-(VLOOKUP($E23,'POTEnCIA Industry'!$A$5:$BA$17,W$1,FALSE)))/VLOOKUP($E23,'POTEnCIA Industry'!$A$5:$BA$17,W$1,FALSE),"")</f>
        <v/>
      </c>
      <c r="Y23" s="46" t="str">
        <f>IFERROR((VLOOKUP($E23,'POTEnCIA Industry'!$A$5:$BA$17,Y$1,FALSE)-(VLOOKUP($E23,'POTEnCIA Industry'!$A$5:$BA$17,X$1,FALSE)))/VLOOKUP($E23,'POTEnCIA Industry'!$A$5:$BA$17,X$1,FALSE),"")</f>
        <v/>
      </c>
      <c r="Z23" s="46" t="str">
        <f>IFERROR((VLOOKUP($E23,'POTEnCIA Industry'!$A$5:$BA$17,Z$1,FALSE)-(VLOOKUP($E23,'POTEnCIA Industry'!$A$5:$BA$17,Y$1,FALSE)))/VLOOKUP($E23,'POTEnCIA Industry'!$A$5:$BA$17,Y$1,FALSE),"")</f>
        <v/>
      </c>
      <c r="AA23" s="46" t="str">
        <f>IFERROR((VLOOKUP($E23,'POTEnCIA Industry'!$A$5:$BA$17,AA$1,FALSE)-(VLOOKUP($E23,'POTEnCIA Industry'!$A$5:$BA$17,Z$1,FALSE)))/VLOOKUP($E23,'POTEnCIA Industry'!$A$5:$BA$17,Z$1,FALSE),"")</f>
        <v/>
      </c>
      <c r="AB23" s="46" t="str">
        <f>IFERROR((VLOOKUP($E23,'POTEnCIA Industry'!$A$5:$BA$17,AB$1,FALSE)-(VLOOKUP($E23,'POTEnCIA Industry'!$A$5:$BA$17,AA$1,FALSE)))/VLOOKUP($E23,'POTEnCIA Industry'!$A$5:$BA$17,AA$1,FALSE),"")</f>
        <v/>
      </c>
      <c r="AC23" s="46" t="str">
        <f>IFERROR((VLOOKUP($E23,'POTEnCIA Industry'!$A$5:$BA$17,AC$1,FALSE)-(VLOOKUP($E23,'POTEnCIA Industry'!$A$5:$BA$17,AB$1,FALSE)))/VLOOKUP($E23,'POTEnCIA Industry'!$A$5:$BA$17,AB$1,FALSE),"")</f>
        <v/>
      </c>
      <c r="AD23" s="46" t="str">
        <f>IFERROR((VLOOKUP($E23,'POTEnCIA Industry'!$A$5:$BA$17,AD$1,FALSE)-(VLOOKUP($E23,'POTEnCIA Industry'!$A$5:$BA$17,AC$1,FALSE)))/VLOOKUP($E23,'POTEnCIA Industry'!$A$5:$BA$17,AC$1,FALSE),"")</f>
        <v/>
      </c>
      <c r="AE23" s="46" t="str">
        <f>IFERROR((VLOOKUP($E23,'POTEnCIA Industry'!$A$5:$BA$17,AE$1,FALSE)-(VLOOKUP($E23,'POTEnCIA Industry'!$A$5:$BA$17,AD$1,FALSE)))/VLOOKUP($E23,'POTEnCIA Industry'!$A$5:$BA$17,AD$1,FALSE),"")</f>
        <v/>
      </c>
      <c r="AF23" s="46" t="str">
        <f>IFERROR((VLOOKUP($E23,'POTEnCIA Industry'!$A$5:$BA$17,AF$1,FALSE)-(VLOOKUP($E23,'POTEnCIA Industry'!$A$5:$BA$17,AE$1,FALSE)))/VLOOKUP($E23,'POTEnCIA Industry'!$A$5:$BA$17,AE$1,FALSE),"")</f>
        <v/>
      </c>
      <c r="AG23" s="46" t="str">
        <f>IFERROR((VLOOKUP($E23,'POTEnCIA Industry'!$A$5:$BA$17,AG$1,FALSE)-(VLOOKUP($E23,'POTEnCIA Industry'!$A$5:$BA$17,AF$1,FALSE)))/VLOOKUP($E23,'POTEnCIA Industry'!$A$5:$BA$17,AF$1,FALSE),"")</f>
        <v/>
      </c>
      <c r="AH23" s="46" t="str">
        <f>IFERROR((VLOOKUP($E23,'POTEnCIA Industry'!$A$5:$BA$17,AH$1,FALSE)-(VLOOKUP($E23,'POTEnCIA Industry'!$A$5:$BA$17,AG$1,FALSE)))/VLOOKUP($E23,'POTEnCIA Industry'!$A$5:$BA$17,AG$1,FALSE),"")</f>
        <v/>
      </c>
      <c r="AI23" s="46" t="str">
        <f>IFERROR((VLOOKUP($E23,'POTEnCIA Industry'!$A$5:$BA$17,AI$1,FALSE)-(VLOOKUP($E23,'POTEnCIA Industry'!$A$5:$BA$17,AH$1,FALSE)))/VLOOKUP($E23,'POTEnCIA Industry'!$A$5:$BA$17,AH$1,FALSE),"")</f>
        <v/>
      </c>
    </row>
    <row r="24" spans="1:35" x14ac:dyDescent="0.25">
      <c r="A24" s="53">
        <v>2042</v>
      </c>
      <c r="B24" s="43">
        <f>('GDP Forecast'!B23-'GDP Forecast'!B22)/'GDP Forecast'!B22</f>
        <v>1.4390286479012143E-2</v>
      </c>
      <c r="E24" s="1" t="s">
        <v>196</v>
      </c>
      <c r="F24" s="46"/>
      <c r="G24" s="46">
        <f>IFERROR((VLOOKUP($E24,'POTEnCIA Industry'!$A$5:$BA$17,G$1,FALSE)-(VLOOKUP($E24,'POTEnCIA Industry'!$A$5:$BA$17,F$1,FALSE)))/VLOOKUP($E24,'POTEnCIA Industry'!$A$5:$BA$17,F$1,FALSE),"")</f>
        <v>1.3447688950086229E-2</v>
      </c>
      <c r="H24" s="46">
        <f>IFERROR((VLOOKUP($E24,'POTEnCIA Industry'!$A$5:$BA$17,H$1,FALSE)-(VLOOKUP($E24,'POTEnCIA Industry'!$A$5:$BA$17,G$1,FALSE)))/VLOOKUP($E24,'POTEnCIA Industry'!$A$5:$BA$17,G$1,FALSE),"")</f>
        <v>1.2324302168466856E-2</v>
      </c>
      <c r="I24" s="46">
        <f>IFERROR((VLOOKUP($E24,'POTEnCIA Industry'!$A$5:$BA$17,I$1,FALSE)-(VLOOKUP($E24,'POTEnCIA Industry'!$A$5:$BA$17,H$1,FALSE)))/VLOOKUP($E24,'POTEnCIA Industry'!$A$5:$BA$17,H$1,FALSE),"")</f>
        <v>1.1291904088101693E-2</v>
      </c>
      <c r="J24" s="46">
        <f>IFERROR((VLOOKUP($E24,'POTEnCIA Industry'!$A$5:$BA$17,J$1,FALSE)-(VLOOKUP($E24,'POTEnCIA Industry'!$A$5:$BA$17,I$1,FALSE)))/VLOOKUP($E24,'POTEnCIA Industry'!$A$5:$BA$17,I$1,FALSE),"")</f>
        <v>1.0390269494074095E-2</v>
      </c>
      <c r="K24" s="46">
        <f>IFERROR((VLOOKUP($E24,'POTEnCIA Industry'!$A$5:$BA$17,K$1,FALSE)-(VLOOKUP($E24,'POTEnCIA Industry'!$A$5:$BA$17,J$1,FALSE)))/VLOOKUP($E24,'POTEnCIA Industry'!$A$5:$BA$17,J$1,FALSE),"")</f>
        <v>9.8877569138591959E-3</v>
      </c>
      <c r="L24" s="46">
        <f>IFERROR((VLOOKUP($E24,'POTEnCIA Industry'!$A$5:$BA$17,L$1,FALSE)-(VLOOKUP($E24,'POTEnCIA Industry'!$A$5:$BA$17,K$1,FALSE)))/VLOOKUP($E24,'POTEnCIA Industry'!$A$5:$BA$17,K$1,FALSE),"")</f>
        <v>9.5566695461170026E-3</v>
      </c>
      <c r="M24" s="46">
        <f>IFERROR((VLOOKUP($E24,'POTEnCIA Industry'!$A$5:$BA$17,M$1,FALSE)-(VLOOKUP($E24,'POTEnCIA Industry'!$A$5:$BA$17,L$1,FALSE)))/VLOOKUP($E24,'POTEnCIA Industry'!$A$5:$BA$17,L$1,FALSE),"")</f>
        <v>9.3607283072128216E-3</v>
      </c>
      <c r="N24" s="46">
        <f>IFERROR((VLOOKUP($E24,'POTEnCIA Industry'!$A$5:$BA$17,N$1,FALSE)-(VLOOKUP($E24,'POTEnCIA Industry'!$A$5:$BA$17,M$1,FALSE)))/VLOOKUP($E24,'POTEnCIA Industry'!$A$5:$BA$17,M$1,FALSE),"")</f>
        <v>9.2058072705755306E-3</v>
      </c>
      <c r="O24" s="46">
        <f>IFERROR((VLOOKUP($E24,'POTEnCIA Industry'!$A$5:$BA$17,O$1,FALSE)-(VLOOKUP($E24,'POTEnCIA Industry'!$A$5:$BA$17,N$1,FALSE)))/VLOOKUP($E24,'POTEnCIA Industry'!$A$5:$BA$17,N$1,FALSE),"")</f>
        <v>9.1211870361466527E-3</v>
      </c>
      <c r="P24" s="46">
        <f>IFERROR((VLOOKUP($E24,'POTEnCIA Industry'!$A$5:$BA$17,P$1,FALSE)-(VLOOKUP($E24,'POTEnCIA Industry'!$A$5:$BA$17,O$1,FALSE)))/VLOOKUP($E24,'POTEnCIA Industry'!$A$5:$BA$17,O$1,FALSE),"")</f>
        <v>8.9725824075671083E-3</v>
      </c>
      <c r="Q24" s="46">
        <f>IFERROR((VLOOKUP($E24,'POTEnCIA Industry'!$A$5:$BA$17,Q$1,FALSE)-(VLOOKUP($E24,'POTEnCIA Industry'!$A$5:$BA$17,P$1,FALSE)))/VLOOKUP($E24,'POTEnCIA Industry'!$A$5:$BA$17,P$1,FALSE),"")</f>
        <v>8.8364057674221053E-3</v>
      </c>
      <c r="R24" s="46">
        <f>IFERROR((VLOOKUP($E24,'POTEnCIA Industry'!$A$5:$BA$17,R$1,FALSE)-(VLOOKUP($E24,'POTEnCIA Industry'!$A$5:$BA$17,Q$1,FALSE)))/VLOOKUP($E24,'POTEnCIA Industry'!$A$5:$BA$17,Q$1,FALSE),"")</f>
        <v>8.8075413029183383E-3</v>
      </c>
      <c r="S24" s="46">
        <f>IFERROR((VLOOKUP($E24,'POTEnCIA Industry'!$A$5:$BA$17,S$1,FALSE)-(VLOOKUP($E24,'POTEnCIA Industry'!$A$5:$BA$17,R$1,FALSE)))/VLOOKUP($E24,'POTEnCIA Industry'!$A$5:$BA$17,R$1,FALSE),"")</f>
        <v>8.8185879896671409E-3</v>
      </c>
      <c r="T24" s="46">
        <f>IFERROR((VLOOKUP($E24,'POTEnCIA Industry'!$A$5:$BA$17,T$1,FALSE)-(VLOOKUP($E24,'POTEnCIA Industry'!$A$5:$BA$17,S$1,FALSE)))/VLOOKUP($E24,'POTEnCIA Industry'!$A$5:$BA$17,S$1,FALSE),"")</f>
        <v>8.8455994759466337E-3</v>
      </c>
      <c r="U24" s="46">
        <f>IFERROR((VLOOKUP($E24,'POTEnCIA Industry'!$A$5:$BA$17,U$1,FALSE)-(VLOOKUP($E24,'POTEnCIA Industry'!$A$5:$BA$17,T$1,FALSE)))/VLOOKUP($E24,'POTEnCIA Industry'!$A$5:$BA$17,T$1,FALSE),"")</f>
        <v>9.0050308955142901E-3</v>
      </c>
      <c r="V24" s="46">
        <f>IFERROR((VLOOKUP($E24,'POTEnCIA Industry'!$A$5:$BA$17,V$1,FALSE)-(VLOOKUP($E24,'POTEnCIA Industry'!$A$5:$BA$17,U$1,FALSE)))/VLOOKUP($E24,'POTEnCIA Industry'!$A$5:$BA$17,U$1,FALSE),"")</f>
        <v>9.2186416822054255E-3</v>
      </c>
      <c r="W24" s="46">
        <f>IFERROR((VLOOKUP($E24,'POTEnCIA Industry'!$A$5:$BA$17,W$1,FALSE)-(VLOOKUP($E24,'POTEnCIA Industry'!$A$5:$BA$17,V$1,FALSE)))/VLOOKUP($E24,'POTEnCIA Industry'!$A$5:$BA$17,V$1,FALSE),"")</f>
        <v>9.3666128503198318E-3</v>
      </c>
      <c r="X24" s="46">
        <f>IFERROR((VLOOKUP($E24,'POTEnCIA Industry'!$A$5:$BA$17,X$1,FALSE)-(VLOOKUP($E24,'POTEnCIA Industry'!$A$5:$BA$17,W$1,FALSE)))/VLOOKUP($E24,'POTEnCIA Industry'!$A$5:$BA$17,W$1,FALSE),"")</f>
        <v>9.4894489873085693E-3</v>
      </c>
      <c r="Y24" s="46">
        <f>IFERROR((VLOOKUP($E24,'POTEnCIA Industry'!$A$5:$BA$17,Y$1,FALSE)-(VLOOKUP($E24,'POTEnCIA Industry'!$A$5:$BA$17,X$1,FALSE)))/VLOOKUP($E24,'POTEnCIA Industry'!$A$5:$BA$17,X$1,FALSE),"")</f>
        <v>9.6940305064366437E-3</v>
      </c>
      <c r="Z24" s="46">
        <f>IFERROR((VLOOKUP($E24,'POTEnCIA Industry'!$A$5:$BA$17,Z$1,FALSE)-(VLOOKUP($E24,'POTEnCIA Industry'!$A$5:$BA$17,Y$1,FALSE)))/VLOOKUP($E24,'POTEnCIA Industry'!$A$5:$BA$17,Y$1,FALSE),"")</f>
        <v>9.89994967544474E-3</v>
      </c>
      <c r="AA24" s="46">
        <f>IFERROR((VLOOKUP($E24,'POTEnCIA Industry'!$A$5:$BA$17,AA$1,FALSE)-(VLOOKUP($E24,'POTEnCIA Industry'!$A$5:$BA$17,Z$1,FALSE)))/VLOOKUP($E24,'POTEnCIA Industry'!$A$5:$BA$17,Z$1,FALSE),"")</f>
        <v>1.006712478077155E-2</v>
      </c>
      <c r="AB24" s="46">
        <f>IFERROR((VLOOKUP($E24,'POTEnCIA Industry'!$A$5:$BA$17,AB$1,FALSE)-(VLOOKUP($E24,'POTEnCIA Industry'!$A$5:$BA$17,AA$1,FALSE)))/VLOOKUP($E24,'POTEnCIA Industry'!$A$5:$BA$17,AA$1,FALSE),"")</f>
        <v>1.0200683639524803E-2</v>
      </c>
      <c r="AC24" s="46">
        <f>IFERROR((VLOOKUP($E24,'POTEnCIA Industry'!$A$5:$BA$17,AC$1,FALSE)-(VLOOKUP($E24,'POTEnCIA Industry'!$A$5:$BA$17,AB$1,FALSE)))/VLOOKUP($E24,'POTEnCIA Industry'!$A$5:$BA$17,AB$1,FALSE),"")</f>
        <v>1.027867969089747E-2</v>
      </c>
      <c r="AD24" s="46">
        <f>IFERROR((VLOOKUP($E24,'POTEnCIA Industry'!$A$5:$BA$17,AD$1,FALSE)-(VLOOKUP($E24,'POTEnCIA Industry'!$A$5:$BA$17,AC$1,FALSE)))/VLOOKUP($E24,'POTEnCIA Industry'!$A$5:$BA$17,AC$1,FALSE),"")</f>
        <v>1.0400865603272627E-2</v>
      </c>
      <c r="AE24" s="46">
        <f>IFERROR((VLOOKUP($E24,'POTEnCIA Industry'!$A$5:$BA$17,AE$1,FALSE)-(VLOOKUP($E24,'POTEnCIA Industry'!$A$5:$BA$17,AD$1,FALSE)))/VLOOKUP($E24,'POTEnCIA Industry'!$A$5:$BA$17,AD$1,FALSE),"")</f>
        <v>1.0289861886846644E-2</v>
      </c>
      <c r="AF24" s="46">
        <f>IFERROR((VLOOKUP($E24,'POTEnCIA Industry'!$A$5:$BA$17,AF$1,FALSE)-(VLOOKUP($E24,'POTEnCIA Industry'!$A$5:$BA$17,AE$1,FALSE)))/VLOOKUP($E24,'POTEnCIA Industry'!$A$5:$BA$17,AE$1,FALSE),"")</f>
        <v>1.0211217677749952E-2</v>
      </c>
      <c r="AG24" s="46">
        <f>IFERROR((VLOOKUP($E24,'POTEnCIA Industry'!$A$5:$BA$17,AG$1,FALSE)-(VLOOKUP($E24,'POTEnCIA Industry'!$A$5:$BA$17,AF$1,FALSE)))/VLOOKUP($E24,'POTEnCIA Industry'!$A$5:$BA$17,AF$1,FALSE),"")</f>
        <v>1.0134223018598797E-2</v>
      </c>
      <c r="AH24" s="46">
        <f>IFERROR((VLOOKUP($E24,'POTEnCIA Industry'!$A$5:$BA$17,AH$1,FALSE)-(VLOOKUP($E24,'POTEnCIA Industry'!$A$5:$BA$17,AG$1,FALSE)))/VLOOKUP($E24,'POTEnCIA Industry'!$A$5:$BA$17,AG$1,FALSE),"")</f>
        <v>1.0098022471187932E-2</v>
      </c>
      <c r="AI24" s="46">
        <f>IFERROR((VLOOKUP($E24,'POTEnCIA Industry'!$A$5:$BA$17,AI$1,FALSE)-(VLOOKUP($E24,'POTEnCIA Industry'!$A$5:$BA$17,AH$1,FALSE)))/VLOOKUP($E24,'POTEnCIA Industry'!$A$5:$BA$17,AH$1,FALSE),"")</f>
        <v>1.0159455756630438E-2</v>
      </c>
    </row>
    <row r="25" spans="1:35" x14ac:dyDescent="0.25">
      <c r="A25" s="53">
        <v>2043</v>
      </c>
      <c r="B25" s="43">
        <f>('GDP Forecast'!B24-'GDP Forecast'!B23)/'GDP Forecast'!B23</f>
        <v>1.4261766254497267E-2</v>
      </c>
      <c r="E25" s="1" t="s">
        <v>560</v>
      </c>
      <c r="F25" s="46"/>
      <c r="G25" s="46">
        <f>IFERROR((VLOOKUP($E25,'POTEnCIA Industry'!$A$5:$BA$17,G$1,FALSE)-(VLOOKUP($E25,'POTEnCIA Industry'!$A$5:$BA$17,F$1,FALSE)))/VLOOKUP($E25,'POTEnCIA Industry'!$A$5:$BA$17,F$1,FALSE),"")</f>
        <v>1.6767730016305892E-2</v>
      </c>
      <c r="H25" s="46">
        <f>IFERROR((VLOOKUP($E25,'POTEnCIA Industry'!$A$5:$BA$17,H$1,FALSE)-(VLOOKUP($E25,'POTEnCIA Industry'!$A$5:$BA$17,G$1,FALSE)))/VLOOKUP($E25,'POTEnCIA Industry'!$A$5:$BA$17,G$1,FALSE),"")</f>
        <v>1.5654612843093565E-2</v>
      </c>
      <c r="I25" s="46">
        <f>IFERROR((VLOOKUP($E25,'POTEnCIA Industry'!$A$5:$BA$17,I$1,FALSE)-(VLOOKUP($E25,'POTEnCIA Industry'!$A$5:$BA$17,H$1,FALSE)))/VLOOKUP($E25,'POTEnCIA Industry'!$A$5:$BA$17,H$1,FALSE),"")</f>
        <v>1.476137449787214E-2</v>
      </c>
      <c r="J25" s="46">
        <f>IFERROR((VLOOKUP($E25,'POTEnCIA Industry'!$A$5:$BA$17,J$1,FALSE)-(VLOOKUP($E25,'POTEnCIA Industry'!$A$5:$BA$17,I$1,FALSE)))/VLOOKUP($E25,'POTEnCIA Industry'!$A$5:$BA$17,I$1,FALSE),"")</f>
        <v>1.4145220062984496E-2</v>
      </c>
      <c r="K25" s="46">
        <f>IFERROR((VLOOKUP($E25,'POTEnCIA Industry'!$A$5:$BA$17,K$1,FALSE)-(VLOOKUP($E25,'POTEnCIA Industry'!$A$5:$BA$17,J$1,FALSE)))/VLOOKUP($E25,'POTEnCIA Industry'!$A$5:$BA$17,J$1,FALSE),"")</f>
        <v>1.4074566341910238E-2</v>
      </c>
      <c r="L25" s="46">
        <f>IFERROR((VLOOKUP($E25,'POTEnCIA Industry'!$A$5:$BA$17,L$1,FALSE)-(VLOOKUP($E25,'POTEnCIA Industry'!$A$5:$BA$17,K$1,FALSE)))/VLOOKUP($E25,'POTEnCIA Industry'!$A$5:$BA$17,K$1,FALSE),"")</f>
        <v>1.403726957710686E-2</v>
      </c>
      <c r="M25" s="46">
        <f>IFERROR((VLOOKUP($E25,'POTEnCIA Industry'!$A$5:$BA$17,M$1,FALSE)-(VLOOKUP($E25,'POTEnCIA Industry'!$A$5:$BA$17,L$1,FALSE)))/VLOOKUP($E25,'POTEnCIA Industry'!$A$5:$BA$17,L$1,FALSE),"")</f>
        <v>1.4064255931999895E-2</v>
      </c>
      <c r="N25" s="46">
        <f>IFERROR((VLOOKUP($E25,'POTEnCIA Industry'!$A$5:$BA$17,N$1,FALSE)-(VLOOKUP($E25,'POTEnCIA Industry'!$A$5:$BA$17,M$1,FALSE)))/VLOOKUP($E25,'POTEnCIA Industry'!$A$5:$BA$17,M$1,FALSE),"")</f>
        <v>1.4055224056107214E-2</v>
      </c>
      <c r="O25" s="46">
        <f>IFERROR((VLOOKUP($E25,'POTEnCIA Industry'!$A$5:$BA$17,O$1,FALSE)-(VLOOKUP($E25,'POTEnCIA Industry'!$A$5:$BA$17,N$1,FALSE)))/VLOOKUP($E25,'POTEnCIA Industry'!$A$5:$BA$17,N$1,FALSE),"")</f>
        <v>1.4012138167998057E-2</v>
      </c>
      <c r="P25" s="46">
        <f>IFERROR((VLOOKUP($E25,'POTEnCIA Industry'!$A$5:$BA$17,P$1,FALSE)-(VLOOKUP($E25,'POTEnCIA Industry'!$A$5:$BA$17,O$1,FALSE)))/VLOOKUP($E25,'POTEnCIA Industry'!$A$5:$BA$17,O$1,FALSE),"")</f>
        <v>1.3828736071454309E-2</v>
      </c>
      <c r="Q25" s="46">
        <f>IFERROR((VLOOKUP($E25,'POTEnCIA Industry'!$A$5:$BA$17,Q$1,FALSE)-(VLOOKUP($E25,'POTEnCIA Industry'!$A$5:$BA$17,P$1,FALSE)))/VLOOKUP($E25,'POTEnCIA Industry'!$A$5:$BA$17,P$1,FALSE),"")</f>
        <v>1.3669917064340991E-2</v>
      </c>
      <c r="R25" s="46">
        <f>IFERROR((VLOOKUP($E25,'POTEnCIA Industry'!$A$5:$BA$17,R$1,FALSE)-(VLOOKUP($E25,'POTEnCIA Industry'!$A$5:$BA$17,Q$1,FALSE)))/VLOOKUP($E25,'POTEnCIA Industry'!$A$5:$BA$17,Q$1,FALSE),"")</f>
        <v>1.3672804989727219E-2</v>
      </c>
      <c r="S25" s="46">
        <f>IFERROR((VLOOKUP($E25,'POTEnCIA Industry'!$A$5:$BA$17,S$1,FALSE)-(VLOOKUP($E25,'POTEnCIA Industry'!$A$5:$BA$17,R$1,FALSE)))/VLOOKUP($E25,'POTEnCIA Industry'!$A$5:$BA$17,R$1,FALSE),"")</f>
        <v>1.3815893219893197E-2</v>
      </c>
      <c r="T25" s="46">
        <f>IFERROR((VLOOKUP($E25,'POTEnCIA Industry'!$A$5:$BA$17,T$1,FALSE)-(VLOOKUP($E25,'POTEnCIA Industry'!$A$5:$BA$17,S$1,FALSE)))/VLOOKUP($E25,'POTEnCIA Industry'!$A$5:$BA$17,S$1,FALSE),"")</f>
        <v>1.4051024464793456E-2</v>
      </c>
      <c r="U25" s="46">
        <f>IFERROR((VLOOKUP($E25,'POTEnCIA Industry'!$A$5:$BA$17,U$1,FALSE)-(VLOOKUP($E25,'POTEnCIA Industry'!$A$5:$BA$17,T$1,FALSE)))/VLOOKUP($E25,'POTEnCIA Industry'!$A$5:$BA$17,T$1,FALSE),"")</f>
        <v>1.4465769215624525E-2</v>
      </c>
      <c r="V25" s="46">
        <f>IFERROR((VLOOKUP($E25,'POTEnCIA Industry'!$A$5:$BA$17,V$1,FALSE)-(VLOOKUP($E25,'POTEnCIA Industry'!$A$5:$BA$17,U$1,FALSE)))/VLOOKUP($E25,'POTEnCIA Industry'!$A$5:$BA$17,U$1,FALSE),"")</f>
        <v>1.4902004164562797E-2</v>
      </c>
      <c r="W25" s="46">
        <f>IFERROR((VLOOKUP($E25,'POTEnCIA Industry'!$A$5:$BA$17,W$1,FALSE)-(VLOOKUP($E25,'POTEnCIA Industry'!$A$5:$BA$17,V$1,FALSE)))/VLOOKUP($E25,'POTEnCIA Industry'!$A$5:$BA$17,V$1,FALSE),"")</f>
        <v>1.5191395281783232E-2</v>
      </c>
      <c r="X25" s="46">
        <f>IFERROR((VLOOKUP($E25,'POTEnCIA Industry'!$A$5:$BA$17,X$1,FALSE)-(VLOOKUP($E25,'POTEnCIA Industry'!$A$5:$BA$17,W$1,FALSE)))/VLOOKUP($E25,'POTEnCIA Industry'!$A$5:$BA$17,W$1,FALSE),"")</f>
        <v>1.5388945100959553E-2</v>
      </c>
      <c r="Y25" s="46">
        <f>IFERROR((VLOOKUP($E25,'POTEnCIA Industry'!$A$5:$BA$17,Y$1,FALSE)-(VLOOKUP($E25,'POTEnCIA Industry'!$A$5:$BA$17,X$1,FALSE)))/VLOOKUP($E25,'POTEnCIA Industry'!$A$5:$BA$17,X$1,FALSE),"")</f>
        <v>1.5651329682934426E-2</v>
      </c>
      <c r="Z25" s="46">
        <f>IFERROR((VLOOKUP($E25,'POTEnCIA Industry'!$A$5:$BA$17,Z$1,FALSE)-(VLOOKUP($E25,'POTEnCIA Industry'!$A$5:$BA$17,Y$1,FALSE)))/VLOOKUP($E25,'POTEnCIA Industry'!$A$5:$BA$17,Y$1,FALSE),"")</f>
        <v>1.5730374296277553E-2</v>
      </c>
      <c r="AA25" s="46">
        <f>IFERROR((VLOOKUP($E25,'POTEnCIA Industry'!$A$5:$BA$17,AA$1,FALSE)-(VLOOKUP($E25,'POTEnCIA Industry'!$A$5:$BA$17,Z$1,FALSE)))/VLOOKUP($E25,'POTEnCIA Industry'!$A$5:$BA$17,Z$1,FALSE),"")</f>
        <v>1.5768208579718716E-2</v>
      </c>
      <c r="AB25" s="46">
        <f>IFERROR((VLOOKUP($E25,'POTEnCIA Industry'!$A$5:$BA$17,AB$1,FALSE)-(VLOOKUP($E25,'POTEnCIA Industry'!$A$5:$BA$17,AA$1,FALSE)))/VLOOKUP($E25,'POTEnCIA Industry'!$A$5:$BA$17,AA$1,FALSE),"")</f>
        <v>1.5930864136484743E-2</v>
      </c>
      <c r="AC25" s="46">
        <f>IFERROR((VLOOKUP($E25,'POTEnCIA Industry'!$A$5:$BA$17,AC$1,FALSE)-(VLOOKUP($E25,'POTEnCIA Industry'!$A$5:$BA$17,AB$1,FALSE)))/VLOOKUP($E25,'POTEnCIA Industry'!$A$5:$BA$17,AB$1,FALSE),"")</f>
        <v>1.6195573447536749E-2</v>
      </c>
      <c r="AD25" s="46">
        <f>IFERROR((VLOOKUP($E25,'POTEnCIA Industry'!$A$5:$BA$17,AD$1,FALSE)-(VLOOKUP($E25,'POTEnCIA Industry'!$A$5:$BA$17,AC$1,FALSE)))/VLOOKUP($E25,'POTEnCIA Industry'!$A$5:$BA$17,AC$1,FALSE),"")</f>
        <v>1.6638365640158585E-2</v>
      </c>
      <c r="AE25" s="46">
        <f>IFERROR((VLOOKUP($E25,'POTEnCIA Industry'!$A$5:$BA$17,AE$1,FALSE)-(VLOOKUP($E25,'POTEnCIA Industry'!$A$5:$BA$17,AD$1,FALSE)))/VLOOKUP($E25,'POTEnCIA Industry'!$A$5:$BA$17,AD$1,FALSE),"")</f>
        <v>1.7112319351792429E-2</v>
      </c>
      <c r="AF25" s="46">
        <f>IFERROR((VLOOKUP($E25,'POTEnCIA Industry'!$A$5:$BA$17,AF$1,FALSE)-(VLOOKUP($E25,'POTEnCIA Industry'!$A$5:$BA$17,AE$1,FALSE)))/VLOOKUP($E25,'POTEnCIA Industry'!$A$5:$BA$17,AE$1,FALSE),"")</f>
        <v>1.7343048520026969E-2</v>
      </c>
      <c r="AG25" s="46">
        <f>IFERROR((VLOOKUP($E25,'POTEnCIA Industry'!$A$5:$BA$17,AG$1,FALSE)-(VLOOKUP($E25,'POTEnCIA Industry'!$A$5:$BA$17,AF$1,FALSE)))/VLOOKUP($E25,'POTEnCIA Industry'!$A$5:$BA$17,AF$1,FALSE),"")</f>
        <v>1.731900252231109E-2</v>
      </c>
      <c r="AH25" s="46">
        <f>IFERROR((VLOOKUP($E25,'POTEnCIA Industry'!$A$5:$BA$17,AH$1,FALSE)-(VLOOKUP($E25,'POTEnCIA Industry'!$A$5:$BA$17,AG$1,FALSE)))/VLOOKUP($E25,'POTEnCIA Industry'!$A$5:$BA$17,AG$1,FALSE),"")</f>
        <v>1.7230591556030662E-2</v>
      </c>
      <c r="AI25" s="46">
        <f>IFERROR((VLOOKUP($E25,'POTEnCIA Industry'!$A$5:$BA$17,AI$1,FALSE)-(VLOOKUP($E25,'POTEnCIA Industry'!$A$5:$BA$17,AH$1,FALSE)))/VLOOKUP($E25,'POTEnCIA Industry'!$A$5:$BA$17,AH$1,FALSE),"")</f>
        <v>1.7063337254978359E-2</v>
      </c>
    </row>
    <row r="26" spans="1:35" x14ac:dyDescent="0.25">
      <c r="A26" s="53">
        <v>2044</v>
      </c>
      <c r="B26" s="43">
        <f>('GDP Forecast'!B25-'GDP Forecast'!B24)/'GDP Forecast'!B24</f>
        <v>1.4134297753311159E-2</v>
      </c>
      <c r="E26" s="1" t="s">
        <v>560</v>
      </c>
      <c r="F26" s="46"/>
      <c r="G26" s="46">
        <f>IFERROR((VLOOKUP($E26,'POTEnCIA Industry'!$A$5:$BA$17,G$1,FALSE)-(VLOOKUP($E26,'POTEnCIA Industry'!$A$5:$BA$17,F$1,FALSE)))/VLOOKUP($E26,'POTEnCIA Industry'!$A$5:$BA$17,F$1,FALSE),"")</f>
        <v>1.6767730016305892E-2</v>
      </c>
      <c r="H26" s="46">
        <f>IFERROR((VLOOKUP($E26,'POTEnCIA Industry'!$A$5:$BA$17,H$1,FALSE)-(VLOOKUP($E26,'POTEnCIA Industry'!$A$5:$BA$17,G$1,FALSE)))/VLOOKUP($E26,'POTEnCIA Industry'!$A$5:$BA$17,G$1,FALSE),"")</f>
        <v>1.5654612843093565E-2</v>
      </c>
      <c r="I26" s="46">
        <f>IFERROR((VLOOKUP($E26,'POTEnCIA Industry'!$A$5:$BA$17,I$1,FALSE)-(VLOOKUP($E26,'POTEnCIA Industry'!$A$5:$BA$17,H$1,FALSE)))/VLOOKUP($E26,'POTEnCIA Industry'!$A$5:$BA$17,H$1,FALSE),"")</f>
        <v>1.476137449787214E-2</v>
      </c>
      <c r="J26" s="46">
        <f>IFERROR((VLOOKUP($E26,'POTEnCIA Industry'!$A$5:$BA$17,J$1,FALSE)-(VLOOKUP($E26,'POTEnCIA Industry'!$A$5:$BA$17,I$1,FALSE)))/VLOOKUP($E26,'POTEnCIA Industry'!$A$5:$BA$17,I$1,FALSE),"")</f>
        <v>1.4145220062984496E-2</v>
      </c>
      <c r="K26" s="46">
        <f>IFERROR((VLOOKUP($E26,'POTEnCIA Industry'!$A$5:$BA$17,K$1,FALSE)-(VLOOKUP($E26,'POTEnCIA Industry'!$A$5:$BA$17,J$1,FALSE)))/VLOOKUP($E26,'POTEnCIA Industry'!$A$5:$BA$17,J$1,FALSE),"")</f>
        <v>1.4074566341910238E-2</v>
      </c>
      <c r="L26" s="46">
        <f>IFERROR((VLOOKUP($E26,'POTEnCIA Industry'!$A$5:$BA$17,L$1,FALSE)-(VLOOKUP($E26,'POTEnCIA Industry'!$A$5:$BA$17,K$1,FALSE)))/VLOOKUP($E26,'POTEnCIA Industry'!$A$5:$BA$17,K$1,FALSE),"")</f>
        <v>1.403726957710686E-2</v>
      </c>
      <c r="M26" s="46">
        <f>IFERROR((VLOOKUP($E26,'POTEnCIA Industry'!$A$5:$BA$17,M$1,FALSE)-(VLOOKUP($E26,'POTEnCIA Industry'!$A$5:$BA$17,L$1,FALSE)))/VLOOKUP($E26,'POTEnCIA Industry'!$A$5:$BA$17,L$1,FALSE),"")</f>
        <v>1.4064255931999895E-2</v>
      </c>
      <c r="N26" s="46">
        <f>IFERROR((VLOOKUP($E26,'POTEnCIA Industry'!$A$5:$BA$17,N$1,FALSE)-(VLOOKUP($E26,'POTEnCIA Industry'!$A$5:$BA$17,M$1,FALSE)))/VLOOKUP($E26,'POTEnCIA Industry'!$A$5:$BA$17,M$1,FALSE),"")</f>
        <v>1.4055224056107214E-2</v>
      </c>
      <c r="O26" s="46">
        <f>IFERROR((VLOOKUP($E26,'POTEnCIA Industry'!$A$5:$BA$17,O$1,FALSE)-(VLOOKUP($E26,'POTEnCIA Industry'!$A$5:$BA$17,N$1,FALSE)))/VLOOKUP($E26,'POTEnCIA Industry'!$A$5:$BA$17,N$1,FALSE),"")</f>
        <v>1.4012138167998057E-2</v>
      </c>
      <c r="P26" s="46">
        <f>IFERROR((VLOOKUP($E26,'POTEnCIA Industry'!$A$5:$BA$17,P$1,FALSE)-(VLOOKUP($E26,'POTEnCIA Industry'!$A$5:$BA$17,O$1,FALSE)))/VLOOKUP($E26,'POTEnCIA Industry'!$A$5:$BA$17,O$1,FALSE),"")</f>
        <v>1.3828736071454309E-2</v>
      </c>
      <c r="Q26" s="46">
        <f>IFERROR((VLOOKUP($E26,'POTEnCIA Industry'!$A$5:$BA$17,Q$1,FALSE)-(VLOOKUP($E26,'POTEnCIA Industry'!$A$5:$BA$17,P$1,FALSE)))/VLOOKUP($E26,'POTEnCIA Industry'!$A$5:$BA$17,P$1,FALSE),"")</f>
        <v>1.3669917064340991E-2</v>
      </c>
      <c r="R26" s="46">
        <f>IFERROR((VLOOKUP($E26,'POTEnCIA Industry'!$A$5:$BA$17,R$1,FALSE)-(VLOOKUP($E26,'POTEnCIA Industry'!$A$5:$BA$17,Q$1,FALSE)))/VLOOKUP($E26,'POTEnCIA Industry'!$A$5:$BA$17,Q$1,FALSE),"")</f>
        <v>1.3672804989727219E-2</v>
      </c>
      <c r="S26" s="46">
        <f>IFERROR((VLOOKUP($E26,'POTEnCIA Industry'!$A$5:$BA$17,S$1,FALSE)-(VLOOKUP($E26,'POTEnCIA Industry'!$A$5:$BA$17,R$1,FALSE)))/VLOOKUP($E26,'POTEnCIA Industry'!$A$5:$BA$17,R$1,FALSE),"")</f>
        <v>1.3815893219893197E-2</v>
      </c>
      <c r="T26" s="46">
        <f>IFERROR((VLOOKUP($E26,'POTEnCIA Industry'!$A$5:$BA$17,T$1,FALSE)-(VLOOKUP($E26,'POTEnCIA Industry'!$A$5:$BA$17,S$1,FALSE)))/VLOOKUP($E26,'POTEnCIA Industry'!$A$5:$BA$17,S$1,FALSE),"")</f>
        <v>1.4051024464793456E-2</v>
      </c>
      <c r="U26" s="46">
        <f>IFERROR((VLOOKUP($E26,'POTEnCIA Industry'!$A$5:$BA$17,U$1,FALSE)-(VLOOKUP($E26,'POTEnCIA Industry'!$A$5:$BA$17,T$1,FALSE)))/VLOOKUP($E26,'POTEnCIA Industry'!$A$5:$BA$17,T$1,FALSE),"")</f>
        <v>1.4465769215624525E-2</v>
      </c>
      <c r="V26" s="46">
        <f>IFERROR((VLOOKUP($E26,'POTEnCIA Industry'!$A$5:$BA$17,V$1,FALSE)-(VLOOKUP($E26,'POTEnCIA Industry'!$A$5:$BA$17,U$1,FALSE)))/VLOOKUP($E26,'POTEnCIA Industry'!$A$5:$BA$17,U$1,FALSE),"")</f>
        <v>1.4902004164562797E-2</v>
      </c>
      <c r="W26" s="46">
        <f>IFERROR((VLOOKUP($E26,'POTEnCIA Industry'!$A$5:$BA$17,W$1,FALSE)-(VLOOKUP($E26,'POTEnCIA Industry'!$A$5:$BA$17,V$1,FALSE)))/VLOOKUP($E26,'POTEnCIA Industry'!$A$5:$BA$17,V$1,FALSE),"")</f>
        <v>1.5191395281783232E-2</v>
      </c>
      <c r="X26" s="46">
        <f>IFERROR((VLOOKUP($E26,'POTEnCIA Industry'!$A$5:$BA$17,X$1,FALSE)-(VLOOKUP($E26,'POTEnCIA Industry'!$A$5:$BA$17,W$1,FALSE)))/VLOOKUP($E26,'POTEnCIA Industry'!$A$5:$BA$17,W$1,FALSE),"")</f>
        <v>1.5388945100959553E-2</v>
      </c>
      <c r="Y26" s="46">
        <f>IFERROR((VLOOKUP($E26,'POTEnCIA Industry'!$A$5:$BA$17,Y$1,FALSE)-(VLOOKUP($E26,'POTEnCIA Industry'!$A$5:$BA$17,X$1,FALSE)))/VLOOKUP($E26,'POTEnCIA Industry'!$A$5:$BA$17,X$1,FALSE),"")</f>
        <v>1.5651329682934426E-2</v>
      </c>
      <c r="Z26" s="46">
        <f>IFERROR((VLOOKUP($E26,'POTEnCIA Industry'!$A$5:$BA$17,Z$1,FALSE)-(VLOOKUP($E26,'POTEnCIA Industry'!$A$5:$BA$17,Y$1,FALSE)))/VLOOKUP($E26,'POTEnCIA Industry'!$A$5:$BA$17,Y$1,FALSE),"")</f>
        <v>1.5730374296277553E-2</v>
      </c>
      <c r="AA26" s="46">
        <f>IFERROR((VLOOKUP($E26,'POTEnCIA Industry'!$A$5:$BA$17,AA$1,FALSE)-(VLOOKUP($E26,'POTEnCIA Industry'!$A$5:$BA$17,Z$1,FALSE)))/VLOOKUP($E26,'POTEnCIA Industry'!$A$5:$BA$17,Z$1,FALSE),"")</f>
        <v>1.5768208579718716E-2</v>
      </c>
      <c r="AB26" s="46">
        <f>IFERROR((VLOOKUP($E26,'POTEnCIA Industry'!$A$5:$BA$17,AB$1,FALSE)-(VLOOKUP($E26,'POTEnCIA Industry'!$A$5:$BA$17,AA$1,FALSE)))/VLOOKUP($E26,'POTEnCIA Industry'!$A$5:$BA$17,AA$1,FALSE),"")</f>
        <v>1.5930864136484743E-2</v>
      </c>
      <c r="AC26" s="46">
        <f>IFERROR((VLOOKUP($E26,'POTEnCIA Industry'!$A$5:$BA$17,AC$1,FALSE)-(VLOOKUP($E26,'POTEnCIA Industry'!$A$5:$BA$17,AB$1,FALSE)))/VLOOKUP($E26,'POTEnCIA Industry'!$A$5:$BA$17,AB$1,FALSE),"")</f>
        <v>1.6195573447536749E-2</v>
      </c>
      <c r="AD26" s="46">
        <f>IFERROR((VLOOKUP($E26,'POTEnCIA Industry'!$A$5:$BA$17,AD$1,FALSE)-(VLOOKUP($E26,'POTEnCIA Industry'!$A$5:$BA$17,AC$1,FALSE)))/VLOOKUP($E26,'POTEnCIA Industry'!$A$5:$BA$17,AC$1,FALSE),"")</f>
        <v>1.6638365640158585E-2</v>
      </c>
      <c r="AE26" s="46">
        <f>IFERROR((VLOOKUP($E26,'POTEnCIA Industry'!$A$5:$BA$17,AE$1,FALSE)-(VLOOKUP($E26,'POTEnCIA Industry'!$A$5:$BA$17,AD$1,FALSE)))/VLOOKUP($E26,'POTEnCIA Industry'!$A$5:$BA$17,AD$1,FALSE),"")</f>
        <v>1.7112319351792429E-2</v>
      </c>
      <c r="AF26" s="46">
        <f>IFERROR((VLOOKUP($E26,'POTEnCIA Industry'!$A$5:$BA$17,AF$1,FALSE)-(VLOOKUP($E26,'POTEnCIA Industry'!$A$5:$BA$17,AE$1,FALSE)))/VLOOKUP($E26,'POTEnCIA Industry'!$A$5:$BA$17,AE$1,FALSE),"")</f>
        <v>1.7343048520026969E-2</v>
      </c>
      <c r="AG26" s="46">
        <f>IFERROR((VLOOKUP($E26,'POTEnCIA Industry'!$A$5:$BA$17,AG$1,FALSE)-(VLOOKUP($E26,'POTEnCIA Industry'!$A$5:$BA$17,AF$1,FALSE)))/VLOOKUP($E26,'POTEnCIA Industry'!$A$5:$BA$17,AF$1,FALSE),"")</f>
        <v>1.731900252231109E-2</v>
      </c>
      <c r="AH26" s="46">
        <f>IFERROR((VLOOKUP($E26,'POTEnCIA Industry'!$A$5:$BA$17,AH$1,FALSE)-(VLOOKUP($E26,'POTEnCIA Industry'!$A$5:$BA$17,AG$1,FALSE)))/VLOOKUP($E26,'POTEnCIA Industry'!$A$5:$BA$17,AG$1,FALSE),"")</f>
        <v>1.7230591556030662E-2</v>
      </c>
      <c r="AI26" s="46">
        <f>IFERROR((VLOOKUP($E26,'POTEnCIA Industry'!$A$5:$BA$17,AI$1,FALSE)-(VLOOKUP($E26,'POTEnCIA Industry'!$A$5:$BA$17,AH$1,FALSE)))/VLOOKUP($E26,'POTEnCIA Industry'!$A$5:$BA$17,AH$1,FALSE),"")</f>
        <v>1.7063337254978359E-2</v>
      </c>
    </row>
    <row r="27" spans="1:35" x14ac:dyDescent="0.25">
      <c r="A27" s="53">
        <v>2045</v>
      </c>
      <c r="B27" s="43">
        <f>('GDP Forecast'!B26-'GDP Forecast'!B25)/'GDP Forecast'!B25</f>
        <v>1.4006944320990505E-2</v>
      </c>
      <c r="E27" s="1" t="s">
        <v>257</v>
      </c>
      <c r="F27" s="46"/>
      <c r="G27" s="46" t="str">
        <f>IFERROR((VLOOKUP($E27,'POTEnCIA Industry'!$A$5:$BA$17,G$1,FALSE)-(VLOOKUP($E27,'POTEnCIA Industry'!$A$5:$BA$17,F$1,FALSE)))/VLOOKUP($E27,'POTEnCIA Industry'!$A$5:$BA$17,F$1,FALSE),"")</f>
        <v/>
      </c>
      <c r="H27" s="46" t="str">
        <f>IFERROR((VLOOKUP($E27,'POTEnCIA Industry'!$A$5:$BA$17,H$1,FALSE)-(VLOOKUP($E27,'POTEnCIA Industry'!$A$5:$BA$17,G$1,FALSE)))/VLOOKUP($E27,'POTEnCIA Industry'!$A$5:$BA$17,G$1,FALSE),"")</f>
        <v/>
      </c>
      <c r="I27" s="46" t="str">
        <f>IFERROR((VLOOKUP($E27,'POTEnCIA Industry'!$A$5:$BA$17,I$1,FALSE)-(VLOOKUP($E27,'POTEnCIA Industry'!$A$5:$BA$17,H$1,FALSE)))/VLOOKUP($E27,'POTEnCIA Industry'!$A$5:$BA$17,H$1,FALSE),"")</f>
        <v/>
      </c>
      <c r="J27" s="46" t="str">
        <f>IFERROR((VLOOKUP($E27,'POTEnCIA Industry'!$A$5:$BA$17,J$1,FALSE)-(VLOOKUP($E27,'POTEnCIA Industry'!$A$5:$BA$17,I$1,FALSE)))/VLOOKUP($E27,'POTEnCIA Industry'!$A$5:$BA$17,I$1,FALSE),"")</f>
        <v/>
      </c>
      <c r="K27" s="46" t="str">
        <f>IFERROR((VLOOKUP($E27,'POTEnCIA Industry'!$A$5:$BA$17,K$1,FALSE)-(VLOOKUP($E27,'POTEnCIA Industry'!$A$5:$BA$17,J$1,FALSE)))/VLOOKUP($E27,'POTEnCIA Industry'!$A$5:$BA$17,J$1,FALSE),"")</f>
        <v/>
      </c>
      <c r="L27" s="46" t="str">
        <f>IFERROR((VLOOKUP($E27,'POTEnCIA Industry'!$A$5:$BA$17,L$1,FALSE)-(VLOOKUP($E27,'POTEnCIA Industry'!$A$5:$BA$17,K$1,FALSE)))/VLOOKUP($E27,'POTEnCIA Industry'!$A$5:$BA$17,K$1,FALSE),"")</f>
        <v/>
      </c>
      <c r="M27" s="46" t="str">
        <f>IFERROR((VLOOKUP($E27,'POTEnCIA Industry'!$A$5:$BA$17,M$1,FALSE)-(VLOOKUP($E27,'POTEnCIA Industry'!$A$5:$BA$17,L$1,FALSE)))/VLOOKUP($E27,'POTEnCIA Industry'!$A$5:$BA$17,L$1,FALSE),"")</f>
        <v/>
      </c>
      <c r="N27" s="46" t="str">
        <f>IFERROR((VLOOKUP($E27,'POTEnCIA Industry'!$A$5:$BA$17,N$1,FALSE)-(VLOOKUP($E27,'POTEnCIA Industry'!$A$5:$BA$17,M$1,FALSE)))/VLOOKUP($E27,'POTEnCIA Industry'!$A$5:$BA$17,M$1,FALSE),"")</f>
        <v/>
      </c>
      <c r="O27" s="46" t="str">
        <f>IFERROR((VLOOKUP($E27,'POTEnCIA Industry'!$A$5:$BA$17,O$1,FALSE)-(VLOOKUP($E27,'POTEnCIA Industry'!$A$5:$BA$17,N$1,FALSE)))/VLOOKUP($E27,'POTEnCIA Industry'!$A$5:$BA$17,N$1,FALSE),"")</f>
        <v/>
      </c>
      <c r="P27" s="46" t="str">
        <f>IFERROR((VLOOKUP($E27,'POTEnCIA Industry'!$A$5:$BA$17,P$1,FALSE)-(VLOOKUP($E27,'POTEnCIA Industry'!$A$5:$BA$17,O$1,FALSE)))/VLOOKUP($E27,'POTEnCIA Industry'!$A$5:$BA$17,O$1,FALSE),"")</f>
        <v/>
      </c>
      <c r="Q27" s="46" t="str">
        <f>IFERROR((VLOOKUP($E27,'POTEnCIA Industry'!$A$5:$BA$17,Q$1,FALSE)-(VLOOKUP($E27,'POTEnCIA Industry'!$A$5:$BA$17,P$1,FALSE)))/VLOOKUP($E27,'POTEnCIA Industry'!$A$5:$BA$17,P$1,FALSE),"")</f>
        <v/>
      </c>
      <c r="R27" s="46" t="str">
        <f>IFERROR((VLOOKUP($E27,'POTEnCIA Industry'!$A$5:$BA$17,R$1,FALSE)-(VLOOKUP($E27,'POTEnCIA Industry'!$A$5:$BA$17,Q$1,FALSE)))/VLOOKUP($E27,'POTEnCIA Industry'!$A$5:$BA$17,Q$1,FALSE),"")</f>
        <v/>
      </c>
      <c r="S27" s="46" t="str">
        <f>IFERROR((VLOOKUP($E27,'POTEnCIA Industry'!$A$5:$BA$17,S$1,FALSE)-(VLOOKUP($E27,'POTEnCIA Industry'!$A$5:$BA$17,R$1,FALSE)))/VLOOKUP($E27,'POTEnCIA Industry'!$A$5:$BA$17,R$1,FALSE),"")</f>
        <v/>
      </c>
      <c r="T27" s="46" t="str">
        <f>IFERROR((VLOOKUP($E27,'POTEnCIA Industry'!$A$5:$BA$17,T$1,FALSE)-(VLOOKUP($E27,'POTEnCIA Industry'!$A$5:$BA$17,S$1,FALSE)))/VLOOKUP($E27,'POTEnCIA Industry'!$A$5:$BA$17,S$1,FALSE),"")</f>
        <v/>
      </c>
      <c r="U27" s="46" t="str">
        <f>IFERROR((VLOOKUP($E27,'POTEnCIA Industry'!$A$5:$BA$17,U$1,FALSE)-(VLOOKUP($E27,'POTEnCIA Industry'!$A$5:$BA$17,T$1,FALSE)))/VLOOKUP($E27,'POTEnCIA Industry'!$A$5:$BA$17,T$1,FALSE),"")</f>
        <v/>
      </c>
      <c r="V27" s="46" t="str">
        <f>IFERROR((VLOOKUP($E27,'POTEnCIA Industry'!$A$5:$BA$17,V$1,FALSE)-(VLOOKUP($E27,'POTEnCIA Industry'!$A$5:$BA$17,U$1,FALSE)))/VLOOKUP($E27,'POTEnCIA Industry'!$A$5:$BA$17,U$1,FALSE),"")</f>
        <v/>
      </c>
      <c r="W27" s="46" t="str">
        <f>IFERROR((VLOOKUP($E27,'POTEnCIA Industry'!$A$5:$BA$17,W$1,FALSE)-(VLOOKUP($E27,'POTEnCIA Industry'!$A$5:$BA$17,V$1,FALSE)))/VLOOKUP($E27,'POTEnCIA Industry'!$A$5:$BA$17,V$1,FALSE),"")</f>
        <v/>
      </c>
      <c r="X27" s="46" t="str">
        <f>IFERROR((VLOOKUP($E27,'POTEnCIA Industry'!$A$5:$BA$17,X$1,FALSE)-(VLOOKUP($E27,'POTEnCIA Industry'!$A$5:$BA$17,W$1,FALSE)))/VLOOKUP($E27,'POTEnCIA Industry'!$A$5:$BA$17,W$1,FALSE),"")</f>
        <v/>
      </c>
      <c r="Y27" s="46" t="str">
        <f>IFERROR((VLOOKUP($E27,'POTEnCIA Industry'!$A$5:$BA$17,Y$1,FALSE)-(VLOOKUP($E27,'POTEnCIA Industry'!$A$5:$BA$17,X$1,FALSE)))/VLOOKUP($E27,'POTEnCIA Industry'!$A$5:$BA$17,X$1,FALSE),"")</f>
        <v/>
      </c>
      <c r="Z27" s="46" t="str">
        <f>IFERROR((VLOOKUP($E27,'POTEnCIA Industry'!$A$5:$BA$17,Z$1,FALSE)-(VLOOKUP($E27,'POTEnCIA Industry'!$A$5:$BA$17,Y$1,FALSE)))/VLOOKUP($E27,'POTEnCIA Industry'!$A$5:$BA$17,Y$1,FALSE),"")</f>
        <v/>
      </c>
      <c r="AA27" s="46" t="str">
        <f>IFERROR((VLOOKUP($E27,'POTEnCIA Industry'!$A$5:$BA$17,AA$1,FALSE)-(VLOOKUP($E27,'POTEnCIA Industry'!$A$5:$BA$17,Z$1,FALSE)))/VLOOKUP($E27,'POTEnCIA Industry'!$A$5:$BA$17,Z$1,FALSE),"")</f>
        <v/>
      </c>
      <c r="AB27" s="46" t="str">
        <f>IFERROR((VLOOKUP($E27,'POTEnCIA Industry'!$A$5:$BA$17,AB$1,FALSE)-(VLOOKUP($E27,'POTEnCIA Industry'!$A$5:$BA$17,AA$1,FALSE)))/VLOOKUP($E27,'POTEnCIA Industry'!$A$5:$BA$17,AA$1,FALSE),"")</f>
        <v/>
      </c>
      <c r="AC27" s="46" t="str">
        <f>IFERROR((VLOOKUP($E27,'POTEnCIA Industry'!$A$5:$BA$17,AC$1,FALSE)-(VLOOKUP($E27,'POTEnCIA Industry'!$A$5:$BA$17,AB$1,FALSE)))/VLOOKUP($E27,'POTEnCIA Industry'!$A$5:$BA$17,AB$1,FALSE),"")</f>
        <v/>
      </c>
      <c r="AD27" s="46" t="str">
        <f>IFERROR((VLOOKUP($E27,'POTEnCIA Industry'!$A$5:$BA$17,AD$1,FALSE)-(VLOOKUP($E27,'POTEnCIA Industry'!$A$5:$BA$17,AC$1,FALSE)))/VLOOKUP($E27,'POTEnCIA Industry'!$A$5:$BA$17,AC$1,FALSE),"")</f>
        <v/>
      </c>
      <c r="AE27" s="46" t="str">
        <f>IFERROR((VLOOKUP($E27,'POTEnCIA Industry'!$A$5:$BA$17,AE$1,FALSE)-(VLOOKUP($E27,'POTEnCIA Industry'!$A$5:$BA$17,AD$1,FALSE)))/VLOOKUP($E27,'POTEnCIA Industry'!$A$5:$BA$17,AD$1,FALSE),"")</f>
        <v/>
      </c>
      <c r="AF27" s="46" t="str">
        <f>IFERROR((VLOOKUP($E27,'POTEnCIA Industry'!$A$5:$BA$17,AF$1,FALSE)-(VLOOKUP($E27,'POTEnCIA Industry'!$A$5:$BA$17,AE$1,FALSE)))/VLOOKUP($E27,'POTEnCIA Industry'!$A$5:$BA$17,AE$1,FALSE),"")</f>
        <v/>
      </c>
      <c r="AG27" s="46" t="str">
        <f>IFERROR((VLOOKUP($E27,'POTEnCIA Industry'!$A$5:$BA$17,AG$1,FALSE)-(VLOOKUP($E27,'POTEnCIA Industry'!$A$5:$BA$17,AF$1,FALSE)))/VLOOKUP($E27,'POTEnCIA Industry'!$A$5:$BA$17,AF$1,FALSE),"")</f>
        <v/>
      </c>
      <c r="AH27" s="46" t="str">
        <f>IFERROR((VLOOKUP($E27,'POTEnCIA Industry'!$A$5:$BA$17,AH$1,FALSE)-(VLOOKUP($E27,'POTEnCIA Industry'!$A$5:$BA$17,AG$1,FALSE)))/VLOOKUP($E27,'POTEnCIA Industry'!$A$5:$BA$17,AG$1,FALSE),"")</f>
        <v/>
      </c>
      <c r="AI27" s="46" t="str">
        <f>IFERROR((VLOOKUP($E27,'POTEnCIA Industry'!$A$5:$BA$17,AI$1,FALSE)-(VLOOKUP($E27,'POTEnCIA Industry'!$A$5:$BA$17,AH$1,FALSE)))/VLOOKUP($E27,'POTEnCIA Industry'!$A$5:$BA$17,AH$1,FALSE),"")</f>
        <v/>
      </c>
    </row>
    <row r="28" spans="1:35" x14ac:dyDescent="0.25">
      <c r="A28" s="53">
        <v>2046</v>
      </c>
      <c r="B28" s="43">
        <f>('GDP Forecast'!B27-'GDP Forecast'!B26)/'GDP Forecast'!B26</f>
        <v>1.3888267248791733E-2</v>
      </c>
      <c r="E28" s="1" t="s">
        <v>57</v>
      </c>
      <c r="F28" s="46"/>
      <c r="G28" s="46" t="str">
        <f>IFERROR((VLOOKUP($E28,'POTEnCIA Industry'!$A$5:$BA$17,G$1,FALSE)-(VLOOKUP($E28,'POTEnCIA Industry'!$A$5:$BA$17,F$1,FALSE)))/VLOOKUP($E28,'POTEnCIA Industry'!$A$5:$BA$17,F$1,FALSE),"")</f>
        <v/>
      </c>
      <c r="H28" s="46" t="str">
        <f>IFERROR((VLOOKUP($E28,'POTEnCIA Industry'!$A$5:$BA$17,H$1,FALSE)-(VLOOKUP($E28,'POTEnCIA Industry'!$A$5:$BA$17,G$1,FALSE)))/VLOOKUP($E28,'POTEnCIA Industry'!$A$5:$BA$17,G$1,FALSE),"")</f>
        <v/>
      </c>
      <c r="I28" s="46" t="str">
        <f>IFERROR((VLOOKUP($E28,'POTEnCIA Industry'!$A$5:$BA$17,I$1,FALSE)-(VLOOKUP($E28,'POTEnCIA Industry'!$A$5:$BA$17,H$1,FALSE)))/VLOOKUP($E28,'POTEnCIA Industry'!$A$5:$BA$17,H$1,FALSE),"")</f>
        <v/>
      </c>
      <c r="J28" s="46" t="str">
        <f>IFERROR((VLOOKUP($E28,'POTEnCIA Industry'!$A$5:$BA$17,J$1,FALSE)-(VLOOKUP($E28,'POTEnCIA Industry'!$A$5:$BA$17,I$1,FALSE)))/VLOOKUP($E28,'POTEnCIA Industry'!$A$5:$BA$17,I$1,FALSE),"")</f>
        <v/>
      </c>
      <c r="K28" s="46" t="str">
        <f>IFERROR((VLOOKUP($E28,'POTEnCIA Industry'!$A$5:$BA$17,K$1,FALSE)-(VLOOKUP($E28,'POTEnCIA Industry'!$A$5:$BA$17,J$1,FALSE)))/VLOOKUP($E28,'POTEnCIA Industry'!$A$5:$BA$17,J$1,FALSE),"")</f>
        <v/>
      </c>
      <c r="L28" s="46" t="str">
        <f>IFERROR((VLOOKUP($E28,'POTEnCIA Industry'!$A$5:$BA$17,L$1,FALSE)-(VLOOKUP($E28,'POTEnCIA Industry'!$A$5:$BA$17,K$1,FALSE)))/VLOOKUP($E28,'POTEnCIA Industry'!$A$5:$BA$17,K$1,FALSE),"")</f>
        <v/>
      </c>
      <c r="M28" s="46" t="str">
        <f>IFERROR((VLOOKUP($E28,'POTEnCIA Industry'!$A$5:$BA$17,M$1,FALSE)-(VLOOKUP($E28,'POTEnCIA Industry'!$A$5:$BA$17,L$1,FALSE)))/VLOOKUP($E28,'POTEnCIA Industry'!$A$5:$BA$17,L$1,FALSE),"")</f>
        <v/>
      </c>
      <c r="N28" s="46" t="str">
        <f>IFERROR((VLOOKUP($E28,'POTEnCIA Industry'!$A$5:$BA$17,N$1,FALSE)-(VLOOKUP($E28,'POTEnCIA Industry'!$A$5:$BA$17,M$1,FALSE)))/VLOOKUP($E28,'POTEnCIA Industry'!$A$5:$BA$17,M$1,FALSE),"")</f>
        <v/>
      </c>
      <c r="O28" s="46" t="str">
        <f>IFERROR((VLOOKUP($E28,'POTEnCIA Industry'!$A$5:$BA$17,O$1,FALSE)-(VLOOKUP($E28,'POTEnCIA Industry'!$A$5:$BA$17,N$1,FALSE)))/VLOOKUP($E28,'POTEnCIA Industry'!$A$5:$BA$17,N$1,FALSE),"")</f>
        <v/>
      </c>
      <c r="P28" s="46" t="str">
        <f>IFERROR((VLOOKUP($E28,'POTEnCIA Industry'!$A$5:$BA$17,P$1,FALSE)-(VLOOKUP($E28,'POTEnCIA Industry'!$A$5:$BA$17,O$1,FALSE)))/VLOOKUP($E28,'POTEnCIA Industry'!$A$5:$BA$17,O$1,FALSE),"")</f>
        <v/>
      </c>
      <c r="Q28" s="46" t="str">
        <f>IFERROR((VLOOKUP($E28,'POTEnCIA Industry'!$A$5:$BA$17,Q$1,FALSE)-(VLOOKUP($E28,'POTEnCIA Industry'!$A$5:$BA$17,P$1,FALSE)))/VLOOKUP($E28,'POTEnCIA Industry'!$A$5:$BA$17,P$1,FALSE),"")</f>
        <v/>
      </c>
      <c r="R28" s="46" t="str">
        <f>IFERROR((VLOOKUP($E28,'POTEnCIA Industry'!$A$5:$BA$17,R$1,FALSE)-(VLOOKUP($E28,'POTEnCIA Industry'!$A$5:$BA$17,Q$1,FALSE)))/VLOOKUP($E28,'POTEnCIA Industry'!$A$5:$BA$17,Q$1,FALSE),"")</f>
        <v/>
      </c>
      <c r="S28" s="46" t="str">
        <f>IFERROR((VLOOKUP($E28,'POTEnCIA Industry'!$A$5:$BA$17,S$1,FALSE)-(VLOOKUP($E28,'POTEnCIA Industry'!$A$5:$BA$17,R$1,FALSE)))/VLOOKUP($E28,'POTEnCIA Industry'!$A$5:$BA$17,R$1,FALSE),"")</f>
        <v/>
      </c>
      <c r="T28" s="46" t="str">
        <f>IFERROR((VLOOKUP($E28,'POTEnCIA Industry'!$A$5:$BA$17,T$1,FALSE)-(VLOOKUP($E28,'POTEnCIA Industry'!$A$5:$BA$17,S$1,FALSE)))/VLOOKUP($E28,'POTEnCIA Industry'!$A$5:$BA$17,S$1,FALSE),"")</f>
        <v/>
      </c>
      <c r="U28" s="46" t="str">
        <f>IFERROR((VLOOKUP($E28,'POTEnCIA Industry'!$A$5:$BA$17,U$1,FALSE)-(VLOOKUP($E28,'POTEnCIA Industry'!$A$5:$BA$17,T$1,FALSE)))/VLOOKUP($E28,'POTEnCIA Industry'!$A$5:$BA$17,T$1,FALSE),"")</f>
        <v/>
      </c>
      <c r="V28" s="46" t="str">
        <f>IFERROR((VLOOKUP($E28,'POTEnCIA Industry'!$A$5:$BA$17,V$1,FALSE)-(VLOOKUP($E28,'POTEnCIA Industry'!$A$5:$BA$17,U$1,FALSE)))/VLOOKUP($E28,'POTEnCIA Industry'!$A$5:$BA$17,U$1,FALSE),"")</f>
        <v/>
      </c>
      <c r="W28" s="46" t="str">
        <f>IFERROR((VLOOKUP($E28,'POTEnCIA Industry'!$A$5:$BA$17,W$1,FALSE)-(VLOOKUP($E28,'POTEnCIA Industry'!$A$5:$BA$17,V$1,FALSE)))/VLOOKUP($E28,'POTEnCIA Industry'!$A$5:$BA$17,V$1,FALSE),"")</f>
        <v/>
      </c>
      <c r="X28" s="46" t="str">
        <f>IFERROR((VLOOKUP($E28,'POTEnCIA Industry'!$A$5:$BA$17,X$1,FALSE)-(VLOOKUP($E28,'POTEnCIA Industry'!$A$5:$BA$17,W$1,FALSE)))/VLOOKUP($E28,'POTEnCIA Industry'!$A$5:$BA$17,W$1,FALSE),"")</f>
        <v/>
      </c>
      <c r="Y28" s="46" t="str">
        <f>IFERROR((VLOOKUP($E28,'POTEnCIA Industry'!$A$5:$BA$17,Y$1,FALSE)-(VLOOKUP($E28,'POTEnCIA Industry'!$A$5:$BA$17,X$1,FALSE)))/VLOOKUP($E28,'POTEnCIA Industry'!$A$5:$BA$17,X$1,FALSE),"")</f>
        <v/>
      </c>
      <c r="Z28" s="46" t="str">
        <f>IFERROR((VLOOKUP($E28,'POTEnCIA Industry'!$A$5:$BA$17,Z$1,FALSE)-(VLOOKUP($E28,'POTEnCIA Industry'!$A$5:$BA$17,Y$1,FALSE)))/VLOOKUP($E28,'POTEnCIA Industry'!$A$5:$BA$17,Y$1,FALSE),"")</f>
        <v/>
      </c>
      <c r="AA28" s="46" t="str">
        <f>IFERROR((VLOOKUP($E28,'POTEnCIA Industry'!$A$5:$BA$17,AA$1,FALSE)-(VLOOKUP($E28,'POTEnCIA Industry'!$A$5:$BA$17,Z$1,FALSE)))/VLOOKUP($E28,'POTEnCIA Industry'!$A$5:$BA$17,Z$1,FALSE),"")</f>
        <v/>
      </c>
      <c r="AB28" s="46" t="str">
        <f>IFERROR((VLOOKUP($E28,'POTEnCIA Industry'!$A$5:$BA$17,AB$1,FALSE)-(VLOOKUP($E28,'POTEnCIA Industry'!$A$5:$BA$17,AA$1,FALSE)))/VLOOKUP($E28,'POTEnCIA Industry'!$A$5:$BA$17,AA$1,FALSE),"")</f>
        <v/>
      </c>
      <c r="AC28" s="46" t="str">
        <f>IFERROR((VLOOKUP($E28,'POTEnCIA Industry'!$A$5:$BA$17,AC$1,FALSE)-(VLOOKUP($E28,'POTEnCIA Industry'!$A$5:$BA$17,AB$1,FALSE)))/VLOOKUP($E28,'POTEnCIA Industry'!$A$5:$BA$17,AB$1,FALSE),"")</f>
        <v/>
      </c>
      <c r="AD28" s="46" t="str">
        <f>IFERROR((VLOOKUP($E28,'POTEnCIA Industry'!$A$5:$BA$17,AD$1,FALSE)-(VLOOKUP($E28,'POTEnCIA Industry'!$A$5:$BA$17,AC$1,FALSE)))/VLOOKUP($E28,'POTEnCIA Industry'!$A$5:$BA$17,AC$1,FALSE),"")</f>
        <v/>
      </c>
      <c r="AE28" s="46" t="str">
        <f>IFERROR((VLOOKUP($E28,'POTEnCIA Industry'!$A$5:$BA$17,AE$1,FALSE)-(VLOOKUP($E28,'POTEnCIA Industry'!$A$5:$BA$17,AD$1,FALSE)))/VLOOKUP($E28,'POTEnCIA Industry'!$A$5:$BA$17,AD$1,FALSE),"")</f>
        <v/>
      </c>
      <c r="AF28" s="46" t="str">
        <f>IFERROR((VLOOKUP($E28,'POTEnCIA Industry'!$A$5:$BA$17,AF$1,FALSE)-(VLOOKUP($E28,'POTEnCIA Industry'!$A$5:$BA$17,AE$1,FALSE)))/VLOOKUP($E28,'POTEnCIA Industry'!$A$5:$BA$17,AE$1,FALSE),"")</f>
        <v/>
      </c>
      <c r="AG28" s="46" t="str">
        <f>IFERROR((VLOOKUP($E28,'POTEnCIA Industry'!$A$5:$BA$17,AG$1,FALSE)-(VLOOKUP($E28,'POTEnCIA Industry'!$A$5:$BA$17,AF$1,FALSE)))/VLOOKUP($E28,'POTEnCIA Industry'!$A$5:$BA$17,AF$1,FALSE),"")</f>
        <v/>
      </c>
      <c r="AH28" s="46" t="str">
        <f>IFERROR((VLOOKUP($E28,'POTEnCIA Industry'!$A$5:$BA$17,AH$1,FALSE)-(VLOOKUP($E28,'POTEnCIA Industry'!$A$5:$BA$17,AG$1,FALSE)))/VLOOKUP($E28,'POTEnCIA Industry'!$A$5:$BA$17,AG$1,FALSE),"")</f>
        <v/>
      </c>
      <c r="AI28" s="46" t="str">
        <f>IFERROR((VLOOKUP($E28,'POTEnCIA Industry'!$A$5:$BA$17,AI$1,FALSE)-(VLOOKUP($E28,'POTEnCIA Industry'!$A$5:$BA$17,AH$1,FALSE)))/VLOOKUP($E28,'POTEnCIA Industry'!$A$5:$BA$17,AH$1,FALSE),"")</f>
        <v/>
      </c>
    </row>
    <row r="29" spans="1:35" x14ac:dyDescent="0.25">
      <c r="A29" s="53">
        <v>2047</v>
      </c>
      <c r="B29" s="43">
        <f>('GDP Forecast'!B28-'GDP Forecast'!B27)/'GDP Forecast'!B27</f>
        <v>1.3788806559806098E-2</v>
      </c>
      <c r="E29" s="1" t="s">
        <v>60</v>
      </c>
      <c r="F29" s="46"/>
      <c r="G29" s="46" t="str">
        <f>IFERROR((VLOOKUP($E29,'POTEnCIA Industry'!$A$5:$BA$17,G$1,FALSE)-(VLOOKUP($E29,'POTEnCIA Industry'!$A$5:$BA$17,F$1,FALSE)))/VLOOKUP($E29,'POTEnCIA Industry'!$A$5:$BA$17,F$1,FALSE),"")</f>
        <v/>
      </c>
      <c r="H29" s="46" t="str">
        <f>IFERROR((VLOOKUP($E29,'POTEnCIA Industry'!$A$5:$BA$17,H$1,FALSE)-(VLOOKUP($E29,'POTEnCIA Industry'!$A$5:$BA$17,G$1,FALSE)))/VLOOKUP($E29,'POTEnCIA Industry'!$A$5:$BA$17,G$1,FALSE),"")</f>
        <v/>
      </c>
      <c r="I29" s="46" t="str">
        <f>IFERROR((VLOOKUP($E29,'POTEnCIA Industry'!$A$5:$BA$17,I$1,FALSE)-(VLOOKUP($E29,'POTEnCIA Industry'!$A$5:$BA$17,H$1,FALSE)))/VLOOKUP($E29,'POTEnCIA Industry'!$A$5:$BA$17,H$1,FALSE),"")</f>
        <v/>
      </c>
      <c r="J29" s="46" t="str">
        <f>IFERROR((VLOOKUP($E29,'POTEnCIA Industry'!$A$5:$BA$17,J$1,FALSE)-(VLOOKUP($E29,'POTEnCIA Industry'!$A$5:$BA$17,I$1,FALSE)))/VLOOKUP($E29,'POTEnCIA Industry'!$A$5:$BA$17,I$1,FALSE),"")</f>
        <v/>
      </c>
      <c r="K29" s="46" t="str">
        <f>IFERROR((VLOOKUP($E29,'POTEnCIA Industry'!$A$5:$BA$17,K$1,FALSE)-(VLOOKUP($E29,'POTEnCIA Industry'!$A$5:$BA$17,J$1,FALSE)))/VLOOKUP($E29,'POTEnCIA Industry'!$A$5:$BA$17,J$1,FALSE),"")</f>
        <v/>
      </c>
      <c r="L29" s="46" t="str">
        <f>IFERROR((VLOOKUP($E29,'POTEnCIA Industry'!$A$5:$BA$17,L$1,FALSE)-(VLOOKUP($E29,'POTEnCIA Industry'!$A$5:$BA$17,K$1,FALSE)))/VLOOKUP($E29,'POTEnCIA Industry'!$A$5:$BA$17,K$1,FALSE),"")</f>
        <v/>
      </c>
      <c r="M29" s="46" t="str">
        <f>IFERROR((VLOOKUP($E29,'POTEnCIA Industry'!$A$5:$BA$17,M$1,FALSE)-(VLOOKUP($E29,'POTEnCIA Industry'!$A$5:$BA$17,L$1,FALSE)))/VLOOKUP($E29,'POTEnCIA Industry'!$A$5:$BA$17,L$1,FALSE),"")</f>
        <v/>
      </c>
      <c r="N29" s="46" t="str">
        <f>IFERROR((VLOOKUP($E29,'POTEnCIA Industry'!$A$5:$BA$17,N$1,FALSE)-(VLOOKUP($E29,'POTEnCIA Industry'!$A$5:$BA$17,M$1,FALSE)))/VLOOKUP($E29,'POTEnCIA Industry'!$A$5:$BA$17,M$1,FALSE),"")</f>
        <v/>
      </c>
      <c r="O29" s="46" t="str">
        <f>IFERROR((VLOOKUP($E29,'POTEnCIA Industry'!$A$5:$BA$17,O$1,FALSE)-(VLOOKUP($E29,'POTEnCIA Industry'!$A$5:$BA$17,N$1,FALSE)))/VLOOKUP($E29,'POTEnCIA Industry'!$A$5:$BA$17,N$1,FALSE),"")</f>
        <v/>
      </c>
      <c r="P29" s="46" t="str">
        <f>IFERROR((VLOOKUP($E29,'POTEnCIA Industry'!$A$5:$BA$17,P$1,FALSE)-(VLOOKUP($E29,'POTEnCIA Industry'!$A$5:$BA$17,O$1,FALSE)))/VLOOKUP($E29,'POTEnCIA Industry'!$A$5:$BA$17,O$1,FALSE),"")</f>
        <v/>
      </c>
      <c r="Q29" s="46" t="str">
        <f>IFERROR((VLOOKUP($E29,'POTEnCIA Industry'!$A$5:$BA$17,Q$1,FALSE)-(VLOOKUP($E29,'POTEnCIA Industry'!$A$5:$BA$17,P$1,FALSE)))/VLOOKUP($E29,'POTEnCIA Industry'!$A$5:$BA$17,P$1,FALSE),"")</f>
        <v/>
      </c>
      <c r="R29" s="46" t="str">
        <f>IFERROR((VLOOKUP($E29,'POTEnCIA Industry'!$A$5:$BA$17,R$1,FALSE)-(VLOOKUP($E29,'POTEnCIA Industry'!$A$5:$BA$17,Q$1,FALSE)))/VLOOKUP($E29,'POTEnCIA Industry'!$A$5:$BA$17,Q$1,FALSE),"")</f>
        <v/>
      </c>
      <c r="S29" s="46" t="str">
        <f>IFERROR((VLOOKUP($E29,'POTEnCIA Industry'!$A$5:$BA$17,S$1,FALSE)-(VLOOKUP($E29,'POTEnCIA Industry'!$A$5:$BA$17,R$1,FALSE)))/VLOOKUP($E29,'POTEnCIA Industry'!$A$5:$BA$17,R$1,FALSE),"")</f>
        <v/>
      </c>
      <c r="T29" s="46" t="str">
        <f>IFERROR((VLOOKUP($E29,'POTEnCIA Industry'!$A$5:$BA$17,T$1,FALSE)-(VLOOKUP($E29,'POTEnCIA Industry'!$A$5:$BA$17,S$1,FALSE)))/VLOOKUP($E29,'POTEnCIA Industry'!$A$5:$BA$17,S$1,FALSE),"")</f>
        <v/>
      </c>
      <c r="U29" s="46" t="str">
        <f>IFERROR((VLOOKUP($E29,'POTEnCIA Industry'!$A$5:$BA$17,U$1,FALSE)-(VLOOKUP($E29,'POTEnCIA Industry'!$A$5:$BA$17,T$1,FALSE)))/VLOOKUP($E29,'POTEnCIA Industry'!$A$5:$BA$17,T$1,FALSE),"")</f>
        <v/>
      </c>
      <c r="V29" s="46" t="str">
        <f>IFERROR((VLOOKUP($E29,'POTEnCIA Industry'!$A$5:$BA$17,V$1,FALSE)-(VLOOKUP($E29,'POTEnCIA Industry'!$A$5:$BA$17,U$1,FALSE)))/VLOOKUP($E29,'POTEnCIA Industry'!$A$5:$BA$17,U$1,FALSE),"")</f>
        <v/>
      </c>
      <c r="W29" s="46" t="str">
        <f>IFERROR((VLOOKUP($E29,'POTEnCIA Industry'!$A$5:$BA$17,W$1,FALSE)-(VLOOKUP($E29,'POTEnCIA Industry'!$A$5:$BA$17,V$1,FALSE)))/VLOOKUP($E29,'POTEnCIA Industry'!$A$5:$BA$17,V$1,FALSE),"")</f>
        <v/>
      </c>
      <c r="X29" s="46" t="str">
        <f>IFERROR((VLOOKUP($E29,'POTEnCIA Industry'!$A$5:$BA$17,X$1,FALSE)-(VLOOKUP($E29,'POTEnCIA Industry'!$A$5:$BA$17,W$1,FALSE)))/VLOOKUP($E29,'POTEnCIA Industry'!$A$5:$BA$17,W$1,FALSE),"")</f>
        <v/>
      </c>
      <c r="Y29" s="46" t="str">
        <f>IFERROR((VLOOKUP($E29,'POTEnCIA Industry'!$A$5:$BA$17,Y$1,FALSE)-(VLOOKUP($E29,'POTEnCIA Industry'!$A$5:$BA$17,X$1,FALSE)))/VLOOKUP($E29,'POTEnCIA Industry'!$A$5:$BA$17,X$1,FALSE),"")</f>
        <v/>
      </c>
      <c r="Z29" s="46" t="str">
        <f>IFERROR((VLOOKUP($E29,'POTEnCIA Industry'!$A$5:$BA$17,Z$1,FALSE)-(VLOOKUP($E29,'POTEnCIA Industry'!$A$5:$BA$17,Y$1,FALSE)))/VLOOKUP($E29,'POTEnCIA Industry'!$A$5:$BA$17,Y$1,FALSE),"")</f>
        <v/>
      </c>
      <c r="AA29" s="46" t="str">
        <f>IFERROR((VLOOKUP($E29,'POTEnCIA Industry'!$A$5:$BA$17,AA$1,FALSE)-(VLOOKUP($E29,'POTEnCIA Industry'!$A$5:$BA$17,Z$1,FALSE)))/VLOOKUP($E29,'POTEnCIA Industry'!$A$5:$BA$17,Z$1,FALSE),"")</f>
        <v/>
      </c>
      <c r="AB29" s="46" t="str">
        <f>IFERROR((VLOOKUP($E29,'POTEnCIA Industry'!$A$5:$BA$17,AB$1,FALSE)-(VLOOKUP($E29,'POTEnCIA Industry'!$A$5:$BA$17,AA$1,FALSE)))/VLOOKUP($E29,'POTEnCIA Industry'!$A$5:$BA$17,AA$1,FALSE),"")</f>
        <v/>
      </c>
      <c r="AC29" s="46" t="str">
        <f>IFERROR((VLOOKUP($E29,'POTEnCIA Industry'!$A$5:$BA$17,AC$1,FALSE)-(VLOOKUP($E29,'POTEnCIA Industry'!$A$5:$BA$17,AB$1,FALSE)))/VLOOKUP($E29,'POTEnCIA Industry'!$A$5:$BA$17,AB$1,FALSE),"")</f>
        <v/>
      </c>
      <c r="AD29" s="46" t="str">
        <f>IFERROR((VLOOKUP($E29,'POTEnCIA Industry'!$A$5:$BA$17,AD$1,FALSE)-(VLOOKUP($E29,'POTEnCIA Industry'!$A$5:$BA$17,AC$1,FALSE)))/VLOOKUP($E29,'POTEnCIA Industry'!$A$5:$BA$17,AC$1,FALSE),"")</f>
        <v/>
      </c>
      <c r="AE29" s="46" t="str">
        <f>IFERROR((VLOOKUP($E29,'POTEnCIA Industry'!$A$5:$BA$17,AE$1,FALSE)-(VLOOKUP($E29,'POTEnCIA Industry'!$A$5:$BA$17,AD$1,FALSE)))/VLOOKUP($E29,'POTEnCIA Industry'!$A$5:$BA$17,AD$1,FALSE),"")</f>
        <v/>
      </c>
      <c r="AF29" s="46" t="str">
        <f>IFERROR((VLOOKUP($E29,'POTEnCIA Industry'!$A$5:$BA$17,AF$1,FALSE)-(VLOOKUP($E29,'POTEnCIA Industry'!$A$5:$BA$17,AE$1,FALSE)))/VLOOKUP($E29,'POTEnCIA Industry'!$A$5:$BA$17,AE$1,FALSE),"")</f>
        <v/>
      </c>
      <c r="AG29" s="46" t="str">
        <f>IFERROR((VLOOKUP($E29,'POTEnCIA Industry'!$A$5:$BA$17,AG$1,FALSE)-(VLOOKUP($E29,'POTEnCIA Industry'!$A$5:$BA$17,AF$1,FALSE)))/VLOOKUP($E29,'POTEnCIA Industry'!$A$5:$BA$17,AF$1,FALSE),"")</f>
        <v/>
      </c>
      <c r="AH29" s="46" t="str">
        <f>IFERROR((VLOOKUP($E29,'POTEnCIA Industry'!$A$5:$BA$17,AH$1,FALSE)-(VLOOKUP($E29,'POTEnCIA Industry'!$A$5:$BA$17,AG$1,FALSE)))/VLOOKUP($E29,'POTEnCIA Industry'!$A$5:$BA$17,AG$1,FALSE),"")</f>
        <v/>
      </c>
      <c r="AI29" s="46" t="str">
        <f>IFERROR((VLOOKUP($E29,'POTEnCIA Industry'!$A$5:$BA$17,AI$1,FALSE)-(VLOOKUP($E29,'POTEnCIA Industry'!$A$5:$BA$17,AH$1,FALSE)))/VLOOKUP($E29,'POTEnCIA Industry'!$A$5:$BA$17,AH$1,FALSE),"")</f>
        <v/>
      </c>
    </row>
    <row r="30" spans="1:35" x14ac:dyDescent="0.25">
      <c r="A30" s="53">
        <v>2048</v>
      </c>
      <c r="B30" s="43">
        <f>('GDP Forecast'!B29-'GDP Forecast'!B28)/'GDP Forecast'!B28</f>
        <v>1.3703600152366237E-2</v>
      </c>
      <c r="E30" s="1" t="s">
        <v>63</v>
      </c>
      <c r="F30" s="46"/>
      <c r="G30" s="46" t="str">
        <f>IFERROR((VLOOKUP($E30,'POTEnCIA Industry'!$A$5:$BA$17,G$1,FALSE)-(VLOOKUP($E30,'POTEnCIA Industry'!$A$5:$BA$17,F$1,FALSE)))/VLOOKUP($E30,'POTEnCIA Industry'!$A$5:$BA$17,F$1,FALSE),"")</f>
        <v/>
      </c>
      <c r="H30" s="46" t="str">
        <f>IFERROR((VLOOKUP($E30,'POTEnCIA Industry'!$A$5:$BA$17,H$1,FALSE)-(VLOOKUP($E30,'POTEnCIA Industry'!$A$5:$BA$17,G$1,FALSE)))/VLOOKUP($E30,'POTEnCIA Industry'!$A$5:$BA$17,G$1,FALSE),"")</f>
        <v/>
      </c>
      <c r="I30" s="46" t="str">
        <f>IFERROR((VLOOKUP($E30,'POTEnCIA Industry'!$A$5:$BA$17,I$1,FALSE)-(VLOOKUP($E30,'POTEnCIA Industry'!$A$5:$BA$17,H$1,FALSE)))/VLOOKUP($E30,'POTEnCIA Industry'!$A$5:$BA$17,H$1,FALSE),"")</f>
        <v/>
      </c>
      <c r="J30" s="46" t="str">
        <f>IFERROR((VLOOKUP($E30,'POTEnCIA Industry'!$A$5:$BA$17,J$1,FALSE)-(VLOOKUP($E30,'POTEnCIA Industry'!$A$5:$BA$17,I$1,FALSE)))/VLOOKUP($E30,'POTEnCIA Industry'!$A$5:$BA$17,I$1,FALSE),"")</f>
        <v/>
      </c>
      <c r="K30" s="46" t="str">
        <f>IFERROR((VLOOKUP($E30,'POTEnCIA Industry'!$A$5:$BA$17,K$1,FALSE)-(VLOOKUP($E30,'POTEnCIA Industry'!$A$5:$BA$17,J$1,FALSE)))/VLOOKUP($E30,'POTEnCIA Industry'!$A$5:$BA$17,J$1,FALSE),"")</f>
        <v/>
      </c>
      <c r="L30" s="46" t="str">
        <f>IFERROR((VLOOKUP($E30,'POTEnCIA Industry'!$A$5:$BA$17,L$1,FALSE)-(VLOOKUP($E30,'POTEnCIA Industry'!$A$5:$BA$17,K$1,FALSE)))/VLOOKUP($E30,'POTEnCIA Industry'!$A$5:$BA$17,K$1,FALSE),"")</f>
        <v/>
      </c>
      <c r="M30" s="46" t="str">
        <f>IFERROR((VLOOKUP($E30,'POTEnCIA Industry'!$A$5:$BA$17,M$1,FALSE)-(VLOOKUP($E30,'POTEnCIA Industry'!$A$5:$BA$17,L$1,FALSE)))/VLOOKUP($E30,'POTEnCIA Industry'!$A$5:$BA$17,L$1,FALSE),"")</f>
        <v/>
      </c>
      <c r="N30" s="46" t="str">
        <f>IFERROR((VLOOKUP($E30,'POTEnCIA Industry'!$A$5:$BA$17,N$1,FALSE)-(VLOOKUP($E30,'POTEnCIA Industry'!$A$5:$BA$17,M$1,FALSE)))/VLOOKUP($E30,'POTEnCIA Industry'!$A$5:$BA$17,M$1,FALSE),"")</f>
        <v/>
      </c>
      <c r="O30" s="46" t="str">
        <f>IFERROR((VLOOKUP($E30,'POTEnCIA Industry'!$A$5:$BA$17,O$1,FALSE)-(VLOOKUP($E30,'POTEnCIA Industry'!$A$5:$BA$17,N$1,FALSE)))/VLOOKUP($E30,'POTEnCIA Industry'!$A$5:$BA$17,N$1,FALSE),"")</f>
        <v/>
      </c>
      <c r="P30" s="46" t="str">
        <f>IFERROR((VLOOKUP($E30,'POTEnCIA Industry'!$A$5:$BA$17,P$1,FALSE)-(VLOOKUP($E30,'POTEnCIA Industry'!$A$5:$BA$17,O$1,FALSE)))/VLOOKUP($E30,'POTEnCIA Industry'!$A$5:$BA$17,O$1,FALSE),"")</f>
        <v/>
      </c>
      <c r="Q30" s="46" t="str">
        <f>IFERROR((VLOOKUP($E30,'POTEnCIA Industry'!$A$5:$BA$17,Q$1,FALSE)-(VLOOKUP($E30,'POTEnCIA Industry'!$A$5:$BA$17,P$1,FALSE)))/VLOOKUP($E30,'POTEnCIA Industry'!$A$5:$BA$17,P$1,FALSE),"")</f>
        <v/>
      </c>
      <c r="R30" s="46" t="str">
        <f>IFERROR((VLOOKUP($E30,'POTEnCIA Industry'!$A$5:$BA$17,R$1,FALSE)-(VLOOKUP($E30,'POTEnCIA Industry'!$A$5:$BA$17,Q$1,FALSE)))/VLOOKUP($E30,'POTEnCIA Industry'!$A$5:$BA$17,Q$1,FALSE),"")</f>
        <v/>
      </c>
      <c r="S30" s="46" t="str">
        <f>IFERROR((VLOOKUP($E30,'POTEnCIA Industry'!$A$5:$BA$17,S$1,FALSE)-(VLOOKUP($E30,'POTEnCIA Industry'!$A$5:$BA$17,R$1,FALSE)))/VLOOKUP($E30,'POTEnCIA Industry'!$A$5:$BA$17,R$1,FALSE),"")</f>
        <v/>
      </c>
      <c r="T30" s="46" t="str">
        <f>IFERROR((VLOOKUP($E30,'POTEnCIA Industry'!$A$5:$BA$17,T$1,FALSE)-(VLOOKUP($E30,'POTEnCIA Industry'!$A$5:$BA$17,S$1,FALSE)))/VLOOKUP($E30,'POTEnCIA Industry'!$A$5:$BA$17,S$1,FALSE),"")</f>
        <v/>
      </c>
      <c r="U30" s="46" t="str">
        <f>IFERROR((VLOOKUP($E30,'POTEnCIA Industry'!$A$5:$BA$17,U$1,FALSE)-(VLOOKUP($E30,'POTEnCIA Industry'!$A$5:$BA$17,T$1,FALSE)))/VLOOKUP($E30,'POTEnCIA Industry'!$A$5:$BA$17,T$1,FALSE),"")</f>
        <v/>
      </c>
      <c r="V30" s="46" t="str">
        <f>IFERROR((VLOOKUP($E30,'POTEnCIA Industry'!$A$5:$BA$17,V$1,FALSE)-(VLOOKUP($E30,'POTEnCIA Industry'!$A$5:$BA$17,U$1,FALSE)))/VLOOKUP($E30,'POTEnCIA Industry'!$A$5:$BA$17,U$1,FALSE),"")</f>
        <v/>
      </c>
      <c r="W30" s="46" t="str">
        <f>IFERROR((VLOOKUP($E30,'POTEnCIA Industry'!$A$5:$BA$17,W$1,FALSE)-(VLOOKUP($E30,'POTEnCIA Industry'!$A$5:$BA$17,V$1,FALSE)))/VLOOKUP($E30,'POTEnCIA Industry'!$A$5:$BA$17,V$1,FALSE),"")</f>
        <v/>
      </c>
      <c r="X30" s="46" t="str">
        <f>IFERROR((VLOOKUP($E30,'POTEnCIA Industry'!$A$5:$BA$17,X$1,FALSE)-(VLOOKUP($E30,'POTEnCIA Industry'!$A$5:$BA$17,W$1,FALSE)))/VLOOKUP($E30,'POTEnCIA Industry'!$A$5:$BA$17,W$1,FALSE),"")</f>
        <v/>
      </c>
      <c r="Y30" s="46" t="str">
        <f>IFERROR((VLOOKUP($E30,'POTEnCIA Industry'!$A$5:$BA$17,Y$1,FALSE)-(VLOOKUP($E30,'POTEnCIA Industry'!$A$5:$BA$17,X$1,FALSE)))/VLOOKUP($E30,'POTEnCIA Industry'!$A$5:$BA$17,X$1,FALSE),"")</f>
        <v/>
      </c>
      <c r="Z30" s="46" t="str">
        <f>IFERROR((VLOOKUP($E30,'POTEnCIA Industry'!$A$5:$BA$17,Z$1,FALSE)-(VLOOKUP($E30,'POTEnCIA Industry'!$A$5:$BA$17,Y$1,FALSE)))/VLOOKUP($E30,'POTEnCIA Industry'!$A$5:$BA$17,Y$1,FALSE),"")</f>
        <v/>
      </c>
      <c r="AA30" s="46" t="str">
        <f>IFERROR((VLOOKUP($E30,'POTEnCIA Industry'!$A$5:$BA$17,AA$1,FALSE)-(VLOOKUP($E30,'POTEnCIA Industry'!$A$5:$BA$17,Z$1,FALSE)))/VLOOKUP($E30,'POTEnCIA Industry'!$A$5:$BA$17,Z$1,FALSE),"")</f>
        <v/>
      </c>
      <c r="AB30" s="46" t="str">
        <f>IFERROR((VLOOKUP($E30,'POTEnCIA Industry'!$A$5:$BA$17,AB$1,FALSE)-(VLOOKUP($E30,'POTEnCIA Industry'!$A$5:$BA$17,AA$1,FALSE)))/VLOOKUP($E30,'POTEnCIA Industry'!$A$5:$BA$17,AA$1,FALSE),"")</f>
        <v/>
      </c>
      <c r="AC30" s="46" t="str">
        <f>IFERROR((VLOOKUP($E30,'POTEnCIA Industry'!$A$5:$BA$17,AC$1,FALSE)-(VLOOKUP($E30,'POTEnCIA Industry'!$A$5:$BA$17,AB$1,FALSE)))/VLOOKUP($E30,'POTEnCIA Industry'!$A$5:$BA$17,AB$1,FALSE),"")</f>
        <v/>
      </c>
      <c r="AD30" s="46" t="str">
        <f>IFERROR((VLOOKUP($E30,'POTEnCIA Industry'!$A$5:$BA$17,AD$1,FALSE)-(VLOOKUP($E30,'POTEnCIA Industry'!$A$5:$BA$17,AC$1,FALSE)))/VLOOKUP($E30,'POTEnCIA Industry'!$A$5:$BA$17,AC$1,FALSE),"")</f>
        <v/>
      </c>
      <c r="AE30" s="46" t="str">
        <f>IFERROR((VLOOKUP($E30,'POTEnCIA Industry'!$A$5:$BA$17,AE$1,FALSE)-(VLOOKUP($E30,'POTEnCIA Industry'!$A$5:$BA$17,AD$1,FALSE)))/VLOOKUP($E30,'POTEnCIA Industry'!$A$5:$BA$17,AD$1,FALSE),"")</f>
        <v/>
      </c>
      <c r="AF30" s="46" t="str">
        <f>IFERROR((VLOOKUP($E30,'POTEnCIA Industry'!$A$5:$BA$17,AF$1,FALSE)-(VLOOKUP($E30,'POTEnCIA Industry'!$A$5:$BA$17,AE$1,FALSE)))/VLOOKUP($E30,'POTEnCIA Industry'!$A$5:$BA$17,AE$1,FALSE),"")</f>
        <v/>
      </c>
      <c r="AG30" s="46" t="str">
        <f>IFERROR((VLOOKUP($E30,'POTEnCIA Industry'!$A$5:$BA$17,AG$1,FALSE)-(VLOOKUP($E30,'POTEnCIA Industry'!$A$5:$BA$17,AF$1,FALSE)))/VLOOKUP($E30,'POTEnCIA Industry'!$A$5:$BA$17,AF$1,FALSE),"")</f>
        <v/>
      </c>
      <c r="AH30" s="46" t="str">
        <f>IFERROR((VLOOKUP($E30,'POTEnCIA Industry'!$A$5:$BA$17,AH$1,FALSE)-(VLOOKUP($E30,'POTEnCIA Industry'!$A$5:$BA$17,AG$1,FALSE)))/VLOOKUP($E30,'POTEnCIA Industry'!$A$5:$BA$17,AG$1,FALSE),"")</f>
        <v/>
      </c>
      <c r="AI30" s="46" t="str">
        <f>IFERROR((VLOOKUP($E30,'POTEnCIA Industry'!$A$5:$BA$17,AI$1,FALSE)-(VLOOKUP($E30,'POTEnCIA Industry'!$A$5:$BA$17,AH$1,FALSE)))/VLOOKUP($E30,'POTEnCIA Industry'!$A$5:$BA$17,AH$1,FALSE),"")</f>
        <v/>
      </c>
    </row>
    <row r="31" spans="1:35" x14ac:dyDescent="0.25">
      <c r="A31" s="53">
        <v>2049</v>
      </c>
      <c r="B31" s="43">
        <f>('GDP Forecast'!B30-'GDP Forecast'!B29)/'GDP Forecast'!B29</f>
        <v>1.3628859071743035E-2</v>
      </c>
      <c r="E31" s="1" t="s">
        <v>66</v>
      </c>
      <c r="F31" s="46"/>
      <c r="G31" s="46" t="str">
        <f>IFERROR((VLOOKUP($E31,'POTEnCIA Industry'!$A$5:$BA$17,G$1,FALSE)-(VLOOKUP($E31,'POTEnCIA Industry'!$A$5:$BA$17,F$1,FALSE)))/VLOOKUP($E31,'POTEnCIA Industry'!$A$5:$BA$17,F$1,FALSE),"")</f>
        <v/>
      </c>
      <c r="H31" s="46" t="str">
        <f>IFERROR((VLOOKUP($E31,'POTEnCIA Industry'!$A$5:$BA$17,H$1,FALSE)-(VLOOKUP($E31,'POTEnCIA Industry'!$A$5:$BA$17,G$1,FALSE)))/VLOOKUP($E31,'POTEnCIA Industry'!$A$5:$BA$17,G$1,FALSE),"")</f>
        <v/>
      </c>
      <c r="I31" s="46" t="str">
        <f>IFERROR((VLOOKUP($E31,'POTEnCIA Industry'!$A$5:$BA$17,I$1,FALSE)-(VLOOKUP($E31,'POTEnCIA Industry'!$A$5:$BA$17,H$1,FALSE)))/VLOOKUP($E31,'POTEnCIA Industry'!$A$5:$BA$17,H$1,FALSE),"")</f>
        <v/>
      </c>
      <c r="J31" s="46" t="str">
        <f>IFERROR((VLOOKUP($E31,'POTEnCIA Industry'!$A$5:$BA$17,J$1,FALSE)-(VLOOKUP($E31,'POTEnCIA Industry'!$A$5:$BA$17,I$1,FALSE)))/VLOOKUP($E31,'POTEnCIA Industry'!$A$5:$BA$17,I$1,FALSE),"")</f>
        <v/>
      </c>
      <c r="K31" s="46" t="str">
        <f>IFERROR((VLOOKUP($E31,'POTEnCIA Industry'!$A$5:$BA$17,K$1,FALSE)-(VLOOKUP($E31,'POTEnCIA Industry'!$A$5:$BA$17,J$1,FALSE)))/VLOOKUP($E31,'POTEnCIA Industry'!$A$5:$BA$17,J$1,FALSE),"")</f>
        <v/>
      </c>
      <c r="L31" s="46" t="str">
        <f>IFERROR((VLOOKUP($E31,'POTEnCIA Industry'!$A$5:$BA$17,L$1,FALSE)-(VLOOKUP($E31,'POTEnCIA Industry'!$A$5:$BA$17,K$1,FALSE)))/VLOOKUP($E31,'POTEnCIA Industry'!$A$5:$BA$17,K$1,FALSE),"")</f>
        <v/>
      </c>
      <c r="M31" s="46" t="str">
        <f>IFERROR((VLOOKUP($E31,'POTEnCIA Industry'!$A$5:$BA$17,M$1,FALSE)-(VLOOKUP($E31,'POTEnCIA Industry'!$A$5:$BA$17,L$1,FALSE)))/VLOOKUP($E31,'POTEnCIA Industry'!$A$5:$BA$17,L$1,FALSE),"")</f>
        <v/>
      </c>
      <c r="N31" s="46" t="str">
        <f>IFERROR((VLOOKUP($E31,'POTEnCIA Industry'!$A$5:$BA$17,N$1,FALSE)-(VLOOKUP($E31,'POTEnCIA Industry'!$A$5:$BA$17,M$1,FALSE)))/VLOOKUP($E31,'POTEnCIA Industry'!$A$5:$BA$17,M$1,FALSE),"")</f>
        <v/>
      </c>
      <c r="O31" s="46" t="str">
        <f>IFERROR((VLOOKUP($E31,'POTEnCIA Industry'!$A$5:$BA$17,O$1,FALSE)-(VLOOKUP($E31,'POTEnCIA Industry'!$A$5:$BA$17,N$1,FALSE)))/VLOOKUP($E31,'POTEnCIA Industry'!$A$5:$BA$17,N$1,FALSE),"")</f>
        <v/>
      </c>
      <c r="P31" s="46" t="str">
        <f>IFERROR((VLOOKUP($E31,'POTEnCIA Industry'!$A$5:$BA$17,P$1,FALSE)-(VLOOKUP($E31,'POTEnCIA Industry'!$A$5:$BA$17,O$1,FALSE)))/VLOOKUP($E31,'POTEnCIA Industry'!$A$5:$BA$17,O$1,FALSE),"")</f>
        <v/>
      </c>
      <c r="Q31" s="46" t="str">
        <f>IFERROR((VLOOKUP($E31,'POTEnCIA Industry'!$A$5:$BA$17,Q$1,FALSE)-(VLOOKUP($E31,'POTEnCIA Industry'!$A$5:$BA$17,P$1,FALSE)))/VLOOKUP($E31,'POTEnCIA Industry'!$A$5:$BA$17,P$1,FALSE),"")</f>
        <v/>
      </c>
      <c r="R31" s="46" t="str">
        <f>IFERROR((VLOOKUP($E31,'POTEnCIA Industry'!$A$5:$BA$17,R$1,FALSE)-(VLOOKUP($E31,'POTEnCIA Industry'!$A$5:$BA$17,Q$1,FALSE)))/VLOOKUP($E31,'POTEnCIA Industry'!$A$5:$BA$17,Q$1,FALSE),"")</f>
        <v/>
      </c>
      <c r="S31" s="46" t="str">
        <f>IFERROR((VLOOKUP($E31,'POTEnCIA Industry'!$A$5:$BA$17,S$1,FALSE)-(VLOOKUP($E31,'POTEnCIA Industry'!$A$5:$BA$17,R$1,FALSE)))/VLOOKUP($E31,'POTEnCIA Industry'!$A$5:$BA$17,R$1,FALSE),"")</f>
        <v/>
      </c>
      <c r="T31" s="46" t="str">
        <f>IFERROR((VLOOKUP($E31,'POTEnCIA Industry'!$A$5:$BA$17,T$1,FALSE)-(VLOOKUP($E31,'POTEnCIA Industry'!$A$5:$BA$17,S$1,FALSE)))/VLOOKUP($E31,'POTEnCIA Industry'!$A$5:$BA$17,S$1,FALSE),"")</f>
        <v/>
      </c>
      <c r="U31" s="46" t="str">
        <f>IFERROR((VLOOKUP($E31,'POTEnCIA Industry'!$A$5:$BA$17,U$1,FALSE)-(VLOOKUP($E31,'POTEnCIA Industry'!$A$5:$BA$17,T$1,FALSE)))/VLOOKUP($E31,'POTEnCIA Industry'!$A$5:$BA$17,T$1,FALSE),"")</f>
        <v/>
      </c>
      <c r="V31" s="46" t="str">
        <f>IFERROR((VLOOKUP($E31,'POTEnCIA Industry'!$A$5:$BA$17,V$1,FALSE)-(VLOOKUP($E31,'POTEnCIA Industry'!$A$5:$BA$17,U$1,FALSE)))/VLOOKUP($E31,'POTEnCIA Industry'!$A$5:$BA$17,U$1,FALSE),"")</f>
        <v/>
      </c>
      <c r="W31" s="46" t="str">
        <f>IFERROR((VLOOKUP($E31,'POTEnCIA Industry'!$A$5:$BA$17,W$1,FALSE)-(VLOOKUP($E31,'POTEnCIA Industry'!$A$5:$BA$17,V$1,FALSE)))/VLOOKUP($E31,'POTEnCIA Industry'!$A$5:$BA$17,V$1,FALSE),"")</f>
        <v/>
      </c>
      <c r="X31" s="46" t="str">
        <f>IFERROR((VLOOKUP($E31,'POTEnCIA Industry'!$A$5:$BA$17,X$1,FALSE)-(VLOOKUP($E31,'POTEnCIA Industry'!$A$5:$BA$17,W$1,FALSE)))/VLOOKUP($E31,'POTEnCIA Industry'!$A$5:$BA$17,W$1,FALSE),"")</f>
        <v/>
      </c>
      <c r="Y31" s="46" t="str">
        <f>IFERROR((VLOOKUP($E31,'POTEnCIA Industry'!$A$5:$BA$17,Y$1,FALSE)-(VLOOKUP($E31,'POTEnCIA Industry'!$A$5:$BA$17,X$1,FALSE)))/VLOOKUP($E31,'POTEnCIA Industry'!$A$5:$BA$17,X$1,FALSE),"")</f>
        <v/>
      </c>
      <c r="Z31" s="46" t="str">
        <f>IFERROR((VLOOKUP($E31,'POTEnCIA Industry'!$A$5:$BA$17,Z$1,FALSE)-(VLOOKUP($E31,'POTEnCIA Industry'!$A$5:$BA$17,Y$1,FALSE)))/VLOOKUP($E31,'POTEnCIA Industry'!$A$5:$BA$17,Y$1,FALSE),"")</f>
        <v/>
      </c>
      <c r="AA31" s="46" t="str">
        <f>IFERROR((VLOOKUP($E31,'POTEnCIA Industry'!$A$5:$BA$17,AA$1,FALSE)-(VLOOKUP($E31,'POTEnCIA Industry'!$A$5:$BA$17,Z$1,FALSE)))/VLOOKUP($E31,'POTEnCIA Industry'!$A$5:$BA$17,Z$1,FALSE),"")</f>
        <v/>
      </c>
      <c r="AB31" s="46" t="str">
        <f>IFERROR((VLOOKUP($E31,'POTEnCIA Industry'!$A$5:$BA$17,AB$1,FALSE)-(VLOOKUP($E31,'POTEnCIA Industry'!$A$5:$BA$17,AA$1,FALSE)))/VLOOKUP($E31,'POTEnCIA Industry'!$A$5:$BA$17,AA$1,FALSE),"")</f>
        <v/>
      </c>
      <c r="AC31" s="46" t="str">
        <f>IFERROR((VLOOKUP($E31,'POTEnCIA Industry'!$A$5:$BA$17,AC$1,FALSE)-(VLOOKUP($E31,'POTEnCIA Industry'!$A$5:$BA$17,AB$1,FALSE)))/VLOOKUP($E31,'POTEnCIA Industry'!$A$5:$BA$17,AB$1,FALSE),"")</f>
        <v/>
      </c>
      <c r="AD31" s="46" t="str">
        <f>IFERROR((VLOOKUP($E31,'POTEnCIA Industry'!$A$5:$BA$17,AD$1,FALSE)-(VLOOKUP($E31,'POTEnCIA Industry'!$A$5:$BA$17,AC$1,FALSE)))/VLOOKUP($E31,'POTEnCIA Industry'!$A$5:$BA$17,AC$1,FALSE),"")</f>
        <v/>
      </c>
      <c r="AE31" s="46" t="str">
        <f>IFERROR((VLOOKUP($E31,'POTEnCIA Industry'!$A$5:$BA$17,AE$1,FALSE)-(VLOOKUP($E31,'POTEnCIA Industry'!$A$5:$BA$17,AD$1,FALSE)))/VLOOKUP($E31,'POTEnCIA Industry'!$A$5:$BA$17,AD$1,FALSE),"")</f>
        <v/>
      </c>
      <c r="AF31" s="46" t="str">
        <f>IFERROR((VLOOKUP($E31,'POTEnCIA Industry'!$A$5:$BA$17,AF$1,FALSE)-(VLOOKUP($E31,'POTEnCIA Industry'!$A$5:$BA$17,AE$1,FALSE)))/VLOOKUP($E31,'POTEnCIA Industry'!$A$5:$BA$17,AE$1,FALSE),"")</f>
        <v/>
      </c>
      <c r="AG31" s="46" t="str">
        <f>IFERROR((VLOOKUP($E31,'POTEnCIA Industry'!$A$5:$BA$17,AG$1,FALSE)-(VLOOKUP($E31,'POTEnCIA Industry'!$A$5:$BA$17,AF$1,FALSE)))/VLOOKUP($E31,'POTEnCIA Industry'!$A$5:$BA$17,AF$1,FALSE),"")</f>
        <v/>
      </c>
      <c r="AH31" s="46" t="str">
        <f>IFERROR((VLOOKUP($E31,'POTEnCIA Industry'!$A$5:$BA$17,AH$1,FALSE)-(VLOOKUP($E31,'POTEnCIA Industry'!$A$5:$BA$17,AG$1,FALSE)))/VLOOKUP($E31,'POTEnCIA Industry'!$A$5:$BA$17,AG$1,FALSE),"")</f>
        <v/>
      </c>
      <c r="AI31" s="46" t="str">
        <f>IFERROR((VLOOKUP($E31,'POTEnCIA Industry'!$A$5:$BA$17,AI$1,FALSE)-(VLOOKUP($E31,'POTEnCIA Industry'!$A$5:$BA$17,AH$1,FALSE)))/VLOOKUP($E31,'POTEnCIA Industry'!$A$5:$BA$17,AH$1,FALSE),"")</f>
        <v/>
      </c>
    </row>
    <row r="32" spans="1:35" x14ac:dyDescent="0.25">
      <c r="A32" s="53">
        <v>2050</v>
      </c>
      <c r="B32" s="43">
        <f>('GDP Forecast'!B31-'GDP Forecast'!B30)/'GDP Forecast'!B30</f>
        <v>1.3557341854486921E-2</v>
      </c>
      <c r="E32" s="1" t="s">
        <v>272</v>
      </c>
      <c r="F32" s="46"/>
      <c r="G32" s="46" t="str">
        <f>IFERROR((VLOOKUP($E32,'POTEnCIA Industry'!$A$5:$BA$17,G$1,FALSE)-(VLOOKUP($E32,'POTEnCIA Industry'!$A$5:$BA$17,F$1,FALSE)))/VLOOKUP($E32,'POTEnCIA Industry'!$A$5:$BA$17,F$1,FALSE),"")</f>
        <v/>
      </c>
      <c r="H32" s="46" t="str">
        <f>IFERROR((VLOOKUP($E32,'POTEnCIA Industry'!$A$5:$BA$17,H$1,FALSE)-(VLOOKUP($E32,'POTEnCIA Industry'!$A$5:$BA$17,G$1,FALSE)))/VLOOKUP($E32,'POTEnCIA Industry'!$A$5:$BA$17,G$1,FALSE),"")</f>
        <v/>
      </c>
      <c r="I32" s="46" t="str">
        <f>IFERROR((VLOOKUP($E32,'POTEnCIA Industry'!$A$5:$BA$17,I$1,FALSE)-(VLOOKUP($E32,'POTEnCIA Industry'!$A$5:$BA$17,H$1,FALSE)))/VLOOKUP($E32,'POTEnCIA Industry'!$A$5:$BA$17,H$1,FALSE),"")</f>
        <v/>
      </c>
      <c r="J32" s="46" t="str">
        <f>IFERROR((VLOOKUP($E32,'POTEnCIA Industry'!$A$5:$BA$17,J$1,FALSE)-(VLOOKUP($E32,'POTEnCIA Industry'!$A$5:$BA$17,I$1,FALSE)))/VLOOKUP($E32,'POTEnCIA Industry'!$A$5:$BA$17,I$1,FALSE),"")</f>
        <v/>
      </c>
      <c r="K32" s="46" t="str">
        <f>IFERROR((VLOOKUP($E32,'POTEnCIA Industry'!$A$5:$BA$17,K$1,FALSE)-(VLOOKUP($E32,'POTEnCIA Industry'!$A$5:$BA$17,J$1,FALSE)))/VLOOKUP($E32,'POTEnCIA Industry'!$A$5:$BA$17,J$1,FALSE),"")</f>
        <v/>
      </c>
      <c r="L32" s="46" t="str">
        <f>IFERROR((VLOOKUP($E32,'POTEnCIA Industry'!$A$5:$BA$17,L$1,FALSE)-(VLOOKUP($E32,'POTEnCIA Industry'!$A$5:$BA$17,K$1,FALSE)))/VLOOKUP($E32,'POTEnCIA Industry'!$A$5:$BA$17,K$1,FALSE),"")</f>
        <v/>
      </c>
      <c r="M32" s="46" t="str">
        <f>IFERROR((VLOOKUP($E32,'POTEnCIA Industry'!$A$5:$BA$17,M$1,FALSE)-(VLOOKUP($E32,'POTEnCIA Industry'!$A$5:$BA$17,L$1,FALSE)))/VLOOKUP($E32,'POTEnCIA Industry'!$A$5:$BA$17,L$1,FALSE),"")</f>
        <v/>
      </c>
      <c r="N32" s="46" t="str">
        <f>IFERROR((VLOOKUP($E32,'POTEnCIA Industry'!$A$5:$BA$17,N$1,FALSE)-(VLOOKUP($E32,'POTEnCIA Industry'!$A$5:$BA$17,M$1,FALSE)))/VLOOKUP($E32,'POTEnCIA Industry'!$A$5:$BA$17,M$1,FALSE),"")</f>
        <v/>
      </c>
      <c r="O32" s="46" t="str">
        <f>IFERROR((VLOOKUP($E32,'POTEnCIA Industry'!$A$5:$BA$17,O$1,FALSE)-(VLOOKUP($E32,'POTEnCIA Industry'!$A$5:$BA$17,N$1,FALSE)))/VLOOKUP($E32,'POTEnCIA Industry'!$A$5:$BA$17,N$1,FALSE),"")</f>
        <v/>
      </c>
      <c r="P32" s="46" t="str">
        <f>IFERROR((VLOOKUP($E32,'POTEnCIA Industry'!$A$5:$BA$17,P$1,FALSE)-(VLOOKUP($E32,'POTEnCIA Industry'!$A$5:$BA$17,O$1,FALSE)))/VLOOKUP($E32,'POTEnCIA Industry'!$A$5:$BA$17,O$1,FALSE),"")</f>
        <v/>
      </c>
      <c r="Q32" s="46" t="str">
        <f>IFERROR((VLOOKUP($E32,'POTEnCIA Industry'!$A$5:$BA$17,Q$1,FALSE)-(VLOOKUP($E32,'POTEnCIA Industry'!$A$5:$BA$17,P$1,FALSE)))/VLOOKUP($E32,'POTEnCIA Industry'!$A$5:$BA$17,P$1,FALSE),"")</f>
        <v/>
      </c>
      <c r="R32" s="46" t="str">
        <f>IFERROR((VLOOKUP($E32,'POTEnCIA Industry'!$A$5:$BA$17,R$1,FALSE)-(VLOOKUP($E32,'POTEnCIA Industry'!$A$5:$BA$17,Q$1,FALSE)))/VLOOKUP($E32,'POTEnCIA Industry'!$A$5:$BA$17,Q$1,FALSE),"")</f>
        <v/>
      </c>
      <c r="S32" s="46" t="str">
        <f>IFERROR((VLOOKUP($E32,'POTEnCIA Industry'!$A$5:$BA$17,S$1,FALSE)-(VLOOKUP($E32,'POTEnCIA Industry'!$A$5:$BA$17,R$1,FALSE)))/VLOOKUP($E32,'POTEnCIA Industry'!$A$5:$BA$17,R$1,FALSE),"")</f>
        <v/>
      </c>
      <c r="T32" s="46" t="str">
        <f>IFERROR((VLOOKUP($E32,'POTEnCIA Industry'!$A$5:$BA$17,T$1,FALSE)-(VLOOKUP($E32,'POTEnCIA Industry'!$A$5:$BA$17,S$1,FALSE)))/VLOOKUP($E32,'POTEnCIA Industry'!$A$5:$BA$17,S$1,FALSE),"")</f>
        <v/>
      </c>
      <c r="U32" s="46" t="str">
        <f>IFERROR((VLOOKUP($E32,'POTEnCIA Industry'!$A$5:$BA$17,U$1,FALSE)-(VLOOKUP($E32,'POTEnCIA Industry'!$A$5:$BA$17,T$1,FALSE)))/VLOOKUP($E32,'POTEnCIA Industry'!$A$5:$BA$17,T$1,FALSE),"")</f>
        <v/>
      </c>
      <c r="V32" s="46" t="str">
        <f>IFERROR((VLOOKUP($E32,'POTEnCIA Industry'!$A$5:$BA$17,V$1,FALSE)-(VLOOKUP($E32,'POTEnCIA Industry'!$A$5:$BA$17,U$1,FALSE)))/VLOOKUP($E32,'POTEnCIA Industry'!$A$5:$BA$17,U$1,FALSE),"")</f>
        <v/>
      </c>
      <c r="W32" s="46" t="str">
        <f>IFERROR((VLOOKUP($E32,'POTEnCIA Industry'!$A$5:$BA$17,W$1,FALSE)-(VLOOKUP($E32,'POTEnCIA Industry'!$A$5:$BA$17,V$1,FALSE)))/VLOOKUP($E32,'POTEnCIA Industry'!$A$5:$BA$17,V$1,FALSE),"")</f>
        <v/>
      </c>
      <c r="X32" s="46" t="str">
        <f>IFERROR((VLOOKUP($E32,'POTEnCIA Industry'!$A$5:$BA$17,X$1,FALSE)-(VLOOKUP($E32,'POTEnCIA Industry'!$A$5:$BA$17,W$1,FALSE)))/VLOOKUP($E32,'POTEnCIA Industry'!$A$5:$BA$17,W$1,FALSE),"")</f>
        <v/>
      </c>
      <c r="Y32" s="46" t="str">
        <f>IFERROR((VLOOKUP($E32,'POTEnCIA Industry'!$A$5:$BA$17,Y$1,FALSE)-(VLOOKUP($E32,'POTEnCIA Industry'!$A$5:$BA$17,X$1,FALSE)))/VLOOKUP($E32,'POTEnCIA Industry'!$A$5:$BA$17,X$1,FALSE),"")</f>
        <v/>
      </c>
      <c r="Z32" s="46" t="str">
        <f>IFERROR((VLOOKUP($E32,'POTEnCIA Industry'!$A$5:$BA$17,Z$1,FALSE)-(VLOOKUP($E32,'POTEnCIA Industry'!$A$5:$BA$17,Y$1,FALSE)))/VLOOKUP($E32,'POTEnCIA Industry'!$A$5:$BA$17,Y$1,FALSE),"")</f>
        <v/>
      </c>
      <c r="AA32" s="46" t="str">
        <f>IFERROR((VLOOKUP($E32,'POTEnCIA Industry'!$A$5:$BA$17,AA$1,FALSE)-(VLOOKUP($E32,'POTEnCIA Industry'!$A$5:$BA$17,Z$1,FALSE)))/VLOOKUP($E32,'POTEnCIA Industry'!$A$5:$BA$17,Z$1,FALSE),"")</f>
        <v/>
      </c>
      <c r="AB32" s="46" t="str">
        <f>IFERROR((VLOOKUP($E32,'POTEnCIA Industry'!$A$5:$BA$17,AB$1,FALSE)-(VLOOKUP($E32,'POTEnCIA Industry'!$A$5:$BA$17,AA$1,FALSE)))/VLOOKUP($E32,'POTEnCIA Industry'!$A$5:$BA$17,AA$1,FALSE),"")</f>
        <v/>
      </c>
      <c r="AC32" s="46" t="str">
        <f>IFERROR((VLOOKUP($E32,'POTEnCIA Industry'!$A$5:$BA$17,AC$1,FALSE)-(VLOOKUP($E32,'POTEnCIA Industry'!$A$5:$BA$17,AB$1,FALSE)))/VLOOKUP($E32,'POTEnCIA Industry'!$A$5:$BA$17,AB$1,FALSE),"")</f>
        <v/>
      </c>
      <c r="AD32" s="46" t="str">
        <f>IFERROR((VLOOKUP($E32,'POTEnCIA Industry'!$A$5:$BA$17,AD$1,FALSE)-(VLOOKUP($E32,'POTEnCIA Industry'!$A$5:$BA$17,AC$1,FALSE)))/VLOOKUP($E32,'POTEnCIA Industry'!$A$5:$BA$17,AC$1,FALSE),"")</f>
        <v/>
      </c>
      <c r="AE32" s="46" t="str">
        <f>IFERROR((VLOOKUP($E32,'POTEnCIA Industry'!$A$5:$BA$17,AE$1,FALSE)-(VLOOKUP($E32,'POTEnCIA Industry'!$A$5:$BA$17,AD$1,FALSE)))/VLOOKUP($E32,'POTEnCIA Industry'!$A$5:$BA$17,AD$1,FALSE),"")</f>
        <v/>
      </c>
      <c r="AF32" s="46" t="str">
        <f>IFERROR((VLOOKUP($E32,'POTEnCIA Industry'!$A$5:$BA$17,AF$1,FALSE)-(VLOOKUP($E32,'POTEnCIA Industry'!$A$5:$BA$17,AE$1,FALSE)))/VLOOKUP($E32,'POTEnCIA Industry'!$A$5:$BA$17,AE$1,FALSE),"")</f>
        <v/>
      </c>
      <c r="AG32" s="46" t="str">
        <f>IFERROR((VLOOKUP($E32,'POTEnCIA Industry'!$A$5:$BA$17,AG$1,FALSE)-(VLOOKUP($E32,'POTEnCIA Industry'!$A$5:$BA$17,AF$1,FALSE)))/VLOOKUP($E32,'POTEnCIA Industry'!$A$5:$BA$17,AF$1,FALSE),"")</f>
        <v/>
      </c>
      <c r="AH32" s="46" t="str">
        <f>IFERROR((VLOOKUP($E32,'POTEnCIA Industry'!$A$5:$BA$17,AH$1,FALSE)-(VLOOKUP($E32,'POTEnCIA Industry'!$A$5:$BA$17,AG$1,FALSE)))/VLOOKUP($E32,'POTEnCIA Industry'!$A$5:$BA$17,AG$1,FALSE),"")</f>
        <v/>
      </c>
      <c r="AI32" s="46" t="str">
        <f>IFERROR((VLOOKUP($E32,'POTEnCIA Industry'!$A$5:$BA$17,AI$1,FALSE)-(VLOOKUP($E32,'POTEnCIA Industry'!$A$5:$BA$17,AH$1,FALSE)))/VLOOKUP($E32,'POTEnCIA Industry'!$A$5:$BA$17,AH$1,FALSE),"")</f>
        <v/>
      </c>
    </row>
    <row r="33" spans="1:35" x14ac:dyDescent="0.25">
      <c r="A33" s="53"/>
      <c r="B33" s="43"/>
      <c r="E33" s="1" t="s">
        <v>285</v>
      </c>
      <c r="F33" s="46"/>
      <c r="G33" s="46" t="str">
        <f>IFERROR((VLOOKUP($E33,'POTEnCIA Industry'!$A$5:$BA$17,G$1,FALSE)-(VLOOKUP($E33,'POTEnCIA Industry'!$A$5:$BA$17,F$1,FALSE)))/VLOOKUP($E33,'POTEnCIA Industry'!$A$5:$BA$17,F$1,FALSE),"")</f>
        <v/>
      </c>
      <c r="H33" s="46" t="str">
        <f>IFERROR((VLOOKUP($E33,'POTEnCIA Industry'!$A$5:$BA$17,H$1,FALSE)-(VLOOKUP($E33,'POTEnCIA Industry'!$A$5:$BA$17,G$1,FALSE)))/VLOOKUP($E33,'POTEnCIA Industry'!$A$5:$BA$17,G$1,FALSE),"")</f>
        <v/>
      </c>
      <c r="I33" s="46" t="str">
        <f>IFERROR((VLOOKUP($E33,'POTEnCIA Industry'!$A$5:$BA$17,I$1,FALSE)-(VLOOKUP($E33,'POTEnCIA Industry'!$A$5:$BA$17,H$1,FALSE)))/VLOOKUP($E33,'POTEnCIA Industry'!$A$5:$BA$17,H$1,FALSE),"")</f>
        <v/>
      </c>
      <c r="J33" s="46" t="str">
        <f>IFERROR((VLOOKUP($E33,'POTEnCIA Industry'!$A$5:$BA$17,J$1,FALSE)-(VLOOKUP($E33,'POTEnCIA Industry'!$A$5:$BA$17,I$1,FALSE)))/VLOOKUP($E33,'POTEnCIA Industry'!$A$5:$BA$17,I$1,FALSE),"")</f>
        <v/>
      </c>
      <c r="K33" s="46" t="str">
        <f>IFERROR((VLOOKUP($E33,'POTEnCIA Industry'!$A$5:$BA$17,K$1,FALSE)-(VLOOKUP($E33,'POTEnCIA Industry'!$A$5:$BA$17,J$1,FALSE)))/VLOOKUP($E33,'POTEnCIA Industry'!$A$5:$BA$17,J$1,FALSE),"")</f>
        <v/>
      </c>
      <c r="L33" s="46" t="str">
        <f>IFERROR((VLOOKUP($E33,'POTEnCIA Industry'!$A$5:$BA$17,L$1,FALSE)-(VLOOKUP($E33,'POTEnCIA Industry'!$A$5:$BA$17,K$1,FALSE)))/VLOOKUP($E33,'POTEnCIA Industry'!$A$5:$BA$17,K$1,FALSE),"")</f>
        <v/>
      </c>
      <c r="M33" s="46" t="str">
        <f>IFERROR((VLOOKUP($E33,'POTEnCIA Industry'!$A$5:$BA$17,M$1,FALSE)-(VLOOKUP($E33,'POTEnCIA Industry'!$A$5:$BA$17,L$1,FALSE)))/VLOOKUP($E33,'POTEnCIA Industry'!$A$5:$BA$17,L$1,FALSE),"")</f>
        <v/>
      </c>
      <c r="N33" s="46" t="str">
        <f>IFERROR((VLOOKUP($E33,'POTEnCIA Industry'!$A$5:$BA$17,N$1,FALSE)-(VLOOKUP($E33,'POTEnCIA Industry'!$A$5:$BA$17,M$1,FALSE)))/VLOOKUP($E33,'POTEnCIA Industry'!$A$5:$BA$17,M$1,FALSE),"")</f>
        <v/>
      </c>
      <c r="O33" s="46" t="str">
        <f>IFERROR((VLOOKUP($E33,'POTEnCIA Industry'!$A$5:$BA$17,O$1,FALSE)-(VLOOKUP($E33,'POTEnCIA Industry'!$A$5:$BA$17,N$1,FALSE)))/VLOOKUP($E33,'POTEnCIA Industry'!$A$5:$BA$17,N$1,FALSE),"")</f>
        <v/>
      </c>
      <c r="P33" s="46" t="str">
        <f>IFERROR((VLOOKUP($E33,'POTEnCIA Industry'!$A$5:$BA$17,P$1,FALSE)-(VLOOKUP($E33,'POTEnCIA Industry'!$A$5:$BA$17,O$1,FALSE)))/VLOOKUP($E33,'POTEnCIA Industry'!$A$5:$BA$17,O$1,FALSE),"")</f>
        <v/>
      </c>
      <c r="Q33" s="46" t="str">
        <f>IFERROR((VLOOKUP($E33,'POTEnCIA Industry'!$A$5:$BA$17,Q$1,FALSE)-(VLOOKUP($E33,'POTEnCIA Industry'!$A$5:$BA$17,P$1,FALSE)))/VLOOKUP($E33,'POTEnCIA Industry'!$A$5:$BA$17,P$1,FALSE),"")</f>
        <v/>
      </c>
      <c r="R33" s="46" t="str">
        <f>IFERROR((VLOOKUP($E33,'POTEnCIA Industry'!$A$5:$BA$17,R$1,FALSE)-(VLOOKUP($E33,'POTEnCIA Industry'!$A$5:$BA$17,Q$1,FALSE)))/VLOOKUP($E33,'POTEnCIA Industry'!$A$5:$BA$17,Q$1,FALSE),"")</f>
        <v/>
      </c>
      <c r="S33" s="46" t="str">
        <f>IFERROR((VLOOKUP($E33,'POTEnCIA Industry'!$A$5:$BA$17,S$1,FALSE)-(VLOOKUP($E33,'POTEnCIA Industry'!$A$5:$BA$17,R$1,FALSE)))/VLOOKUP($E33,'POTEnCIA Industry'!$A$5:$BA$17,R$1,FALSE),"")</f>
        <v/>
      </c>
      <c r="T33" s="46" t="str">
        <f>IFERROR((VLOOKUP($E33,'POTEnCIA Industry'!$A$5:$BA$17,T$1,FALSE)-(VLOOKUP($E33,'POTEnCIA Industry'!$A$5:$BA$17,S$1,FALSE)))/VLOOKUP($E33,'POTEnCIA Industry'!$A$5:$BA$17,S$1,FALSE),"")</f>
        <v/>
      </c>
      <c r="U33" s="46" t="str">
        <f>IFERROR((VLOOKUP($E33,'POTEnCIA Industry'!$A$5:$BA$17,U$1,FALSE)-(VLOOKUP($E33,'POTEnCIA Industry'!$A$5:$BA$17,T$1,FALSE)))/VLOOKUP($E33,'POTEnCIA Industry'!$A$5:$BA$17,T$1,FALSE),"")</f>
        <v/>
      </c>
      <c r="V33" s="46" t="str">
        <f>IFERROR((VLOOKUP($E33,'POTEnCIA Industry'!$A$5:$BA$17,V$1,FALSE)-(VLOOKUP($E33,'POTEnCIA Industry'!$A$5:$BA$17,U$1,FALSE)))/VLOOKUP($E33,'POTEnCIA Industry'!$A$5:$BA$17,U$1,FALSE),"")</f>
        <v/>
      </c>
      <c r="W33" s="46" t="str">
        <f>IFERROR((VLOOKUP($E33,'POTEnCIA Industry'!$A$5:$BA$17,W$1,FALSE)-(VLOOKUP($E33,'POTEnCIA Industry'!$A$5:$BA$17,V$1,FALSE)))/VLOOKUP($E33,'POTEnCIA Industry'!$A$5:$BA$17,V$1,FALSE),"")</f>
        <v/>
      </c>
      <c r="X33" s="46" t="str">
        <f>IFERROR((VLOOKUP($E33,'POTEnCIA Industry'!$A$5:$BA$17,X$1,FALSE)-(VLOOKUP($E33,'POTEnCIA Industry'!$A$5:$BA$17,W$1,FALSE)))/VLOOKUP($E33,'POTEnCIA Industry'!$A$5:$BA$17,W$1,FALSE),"")</f>
        <v/>
      </c>
      <c r="Y33" s="46" t="str">
        <f>IFERROR((VLOOKUP($E33,'POTEnCIA Industry'!$A$5:$BA$17,Y$1,FALSE)-(VLOOKUP($E33,'POTEnCIA Industry'!$A$5:$BA$17,X$1,FALSE)))/VLOOKUP($E33,'POTEnCIA Industry'!$A$5:$BA$17,X$1,FALSE),"")</f>
        <v/>
      </c>
      <c r="Z33" s="46" t="str">
        <f>IFERROR((VLOOKUP($E33,'POTEnCIA Industry'!$A$5:$BA$17,Z$1,FALSE)-(VLOOKUP($E33,'POTEnCIA Industry'!$A$5:$BA$17,Y$1,FALSE)))/VLOOKUP($E33,'POTEnCIA Industry'!$A$5:$BA$17,Y$1,FALSE),"")</f>
        <v/>
      </c>
      <c r="AA33" s="46" t="str">
        <f>IFERROR((VLOOKUP($E33,'POTEnCIA Industry'!$A$5:$BA$17,AA$1,FALSE)-(VLOOKUP($E33,'POTEnCIA Industry'!$A$5:$BA$17,Z$1,FALSE)))/VLOOKUP($E33,'POTEnCIA Industry'!$A$5:$BA$17,Z$1,FALSE),"")</f>
        <v/>
      </c>
      <c r="AB33" s="46" t="str">
        <f>IFERROR((VLOOKUP($E33,'POTEnCIA Industry'!$A$5:$BA$17,AB$1,FALSE)-(VLOOKUP($E33,'POTEnCIA Industry'!$A$5:$BA$17,AA$1,FALSE)))/VLOOKUP($E33,'POTEnCIA Industry'!$A$5:$BA$17,AA$1,FALSE),"")</f>
        <v/>
      </c>
      <c r="AC33" s="46" t="str">
        <f>IFERROR((VLOOKUP($E33,'POTEnCIA Industry'!$A$5:$BA$17,AC$1,FALSE)-(VLOOKUP($E33,'POTEnCIA Industry'!$A$5:$BA$17,AB$1,FALSE)))/VLOOKUP($E33,'POTEnCIA Industry'!$A$5:$BA$17,AB$1,FALSE),"")</f>
        <v/>
      </c>
      <c r="AD33" s="46" t="str">
        <f>IFERROR((VLOOKUP($E33,'POTEnCIA Industry'!$A$5:$BA$17,AD$1,FALSE)-(VLOOKUP($E33,'POTEnCIA Industry'!$A$5:$BA$17,AC$1,FALSE)))/VLOOKUP($E33,'POTEnCIA Industry'!$A$5:$BA$17,AC$1,FALSE),"")</f>
        <v/>
      </c>
      <c r="AE33" s="46" t="str">
        <f>IFERROR((VLOOKUP($E33,'POTEnCIA Industry'!$A$5:$BA$17,AE$1,FALSE)-(VLOOKUP($E33,'POTEnCIA Industry'!$A$5:$BA$17,AD$1,FALSE)))/VLOOKUP($E33,'POTEnCIA Industry'!$A$5:$BA$17,AD$1,FALSE),"")</f>
        <v/>
      </c>
      <c r="AF33" s="46" t="str">
        <f>IFERROR((VLOOKUP($E33,'POTEnCIA Industry'!$A$5:$BA$17,AF$1,FALSE)-(VLOOKUP($E33,'POTEnCIA Industry'!$A$5:$BA$17,AE$1,FALSE)))/VLOOKUP($E33,'POTEnCIA Industry'!$A$5:$BA$17,AE$1,FALSE),"")</f>
        <v/>
      </c>
      <c r="AG33" s="46" t="str">
        <f>IFERROR((VLOOKUP($E33,'POTEnCIA Industry'!$A$5:$BA$17,AG$1,FALSE)-(VLOOKUP($E33,'POTEnCIA Industry'!$A$5:$BA$17,AF$1,FALSE)))/VLOOKUP($E33,'POTEnCIA Industry'!$A$5:$BA$17,AF$1,FALSE),"")</f>
        <v/>
      </c>
      <c r="AH33" s="46" t="str">
        <f>IFERROR((VLOOKUP($E33,'POTEnCIA Industry'!$A$5:$BA$17,AH$1,FALSE)-(VLOOKUP($E33,'POTEnCIA Industry'!$A$5:$BA$17,AG$1,FALSE)))/VLOOKUP($E33,'POTEnCIA Industry'!$A$5:$BA$17,AG$1,FALSE),"")</f>
        <v/>
      </c>
      <c r="AI33" s="46" t="str">
        <f>IFERROR((VLOOKUP($E33,'POTEnCIA Industry'!$A$5:$BA$17,AI$1,FALSE)-(VLOOKUP($E33,'POTEnCIA Industry'!$A$5:$BA$17,AH$1,FALSE)))/VLOOKUP($E33,'POTEnCIA Industry'!$A$5:$BA$17,AH$1,FALSE),"")</f>
        <v/>
      </c>
    </row>
    <row r="34" spans="1:35" x14ac:dyDescent="0.25">
      <c r="A34" s="53"/>
      <c r="B34" s="43"/>
      <c r="E34" s="1" t="s">
        <v>476</v>
      </c>
      <c r="F34" s="46"/>
      <c r="G34" s="46" t="str">
        <f>IFERROR((VLOOKUP($E34,'POTEnCIA Industry'!$A$5:$BA$17,G$1,FALSE)-(VLOOKUP($E34,'POTEnCIA Industry'!$A$5:$BA$17,F$1,FALSE)))/VLOOKUP($E34,'POTEnCIA Industry'!$A$5:$BA$17,F$1,FALSE),"")</f>
        <v/>
      </c>
      <c r="H34" s="46" t="str">
        <f>IFERROR((VLOOKUP($E34,'POTEnCIA Industry'!$A$5:$BA$17,H$1,FALSE)-(VLOOKUP($E34,'POTEnCIA Industry'!$A$5:$BA$17,G$1,FALSE)))/VLOOKUP($E34,'POTEnCIA Industry'!$A$5:$BA$17,G$1,FALSE),"")</f>
        <v/>
      </c>
      <c r="I34" s="46" t="str">
        <f>IFERROR((VLOOKUP($E34,'POTEnCIA Industry'!$A$5:$BA$17,I$1,FALSE)-(VLOOKUP($E34,'POTEnCIA Industry'!$A$5:$BA$17,H$1,FALSE)))/VLOOKUP($E34,'POTEnCIA Industry'!$A$5:$BA$17,H$1,FALSE),"")</f>
        <v/>
      </c>
      <c r="J34" s="46" t="str">
        <f>IFERROR((VLOOKUP($E34,'POTEnCIA Industry'!$A$5:$BA$17,J$1,FALSE)-(VLOOKUP($E34,'POTEnCIA Industry'!$A$5:$BA$17,I$1,FALSE)))/VLOOKUP($E34,'POTEnCIA Industry'!$A$5:$BA$17,I$1,FALSE),"")</f>
        <v/>
      </c>
      <c r="K34" s="46" t="str">
        <f>IFERROR((VLOOKUP($E34,'POTEnCIA Industry'!$A$5:$BA$17,K$1,FALSE)-(VLOOKUP($E34,'POTEnCIA Industry'!$A$5:$BA$17,J$1,FALSE)))/VLOOKUP($E34,'POTEnCIA Industry'!$A$5:$BA$17,J$1,FALSE),"")</f>
        <v/>
      </c>
      <c r="L34" s="46" t="str">
        <f>IFERROR((VLOOKUP($E34,'POTEnCIA Industry'!$A$5:$BA$17,L$1,FALSE)-(VLOOKUP($E34,'POTEnCIA Industry'!$A$5:$BA$17,K$1,FALSE)))/VLOOKUP($E34,'POTEnCIA Industry'!$A$5:$BA$17,K$1,FALSE),"")</f>
        <v/>
      </c>
      <c r="M34" s="46" t="str">
        <f>IFERROR((VLOOKUP($E34,'POTEnCIA Industry'!$A$5:$BA$17,M$1,FALSE)-(VLOOKUP($E34,'POTEnCIA Industry'!$A$5:$BA$17,L$1,FALSE)))/VLOOKUP($E34,'POTEnCIA Industry'!$A$5:$BA$17,L$1,FALSE),"")</f>
        <v/>
      </c>
      <c r="N34" s="46" t="str">
        <f>IFERROR((VLOOKUP($E34,'POTEnCIA Industry'!$A$5:$BA$17,N$1,FALSE)-(VLOOKUP($E34,'POTEnCIA Industry'!$A$5:$BA$17,M$1,FALSE)))/VLOOKUP($E34,'POTEnCIA Industry'!$A$5:$BA$17,M$1,FALSE),"")</f>
        <v/>
      </c>
      <c r="O34" s="46" t="str">
        <f>IFERROR((VLOOKUP($E34,'POTEnCIA Industry'!$A$5:$BA$17,O$1,FALSE)-(VLOOKUP($E34,'POTEnCIA Industry'!$A$5:$BA$17,N$1,FALSE)))/VLOOKUP($E34,'POTEnCIA Industry'!$A$5:$BA$17,N$1,FALSE),"")</f>
        <v/>
      </c>
      <c r="P34" s="46" t="str">
        <f>IFERROR((VLOOKUP($E34,'POTEnCIA Industry'!$A$5:$BA$17,P$1,FALSE)-(VLOOKUP($E34,'POTEnCIA Industry'!$A$5:$BA$17,O$1,FALSE)))/VLOOKUP($E34,'POTEnCIA Industry'!$A$5:$BA$17,O$1,FALSE),"")</f>
        <v/>
      </c>
      <c r="Q34" s="46" t="str">
        <f>IFERROR((VLOOKUP($E34,'POTEnCIA Industry'!$A$5:$BA$17,Q$1,FALSE)-(VLOOKUP($E34,'POTEnCIA Industry'!$A$5:$BA$17,P$1,FALSE)))/VLOOKUP($E34,'POTEnCIA Industry'!$A$5:$BA$17,P$1,FALSE),"")</f>
        <v/>
      </c>
      <c r="R34" s="46" t="str">
        <f>IFERROR((VLOOKUP($E34,'POTEnCIA Industry'!$A$5:$BA$17,R$1,FALSE)-(VLOOKUP($E34,'POTEnCIA Industry'!$A$5:$BA$17,Q$1,FALSE)))/VLOOKUP($E34,'POTEnCIA Industry'!$A$5:$BA$17,Q$1,FALSE),"")</f>
        <v/>
      </c>
      <c r="S34" s="46" t="str">
        <f>IFERROR((VLOOKUP($E34,'POTEnCIA Industry'!$A$5:$BA$17,S$1,FALSE)-(VLOOKUP($E34,'POTEnCIA Industry'!$A$5:$BA$17,R$1,FALSE)))/VLOOKUP($E34,'POTEnCIA Industry'!$A$5:$BA$17,R$1,FALSE),"")</f>
        <v/>
      </c>
      <c r="T34" s="46" t="str">
        <f>IFERROR((VLOOKUP($E34,'POTEnCIA Industry'!$A$5:$BA$17,T$1,FALSE)-(VLOOKUP($E34,'POTEnCIA Industry'!$A$5:$BA$17,S$1,FALSE)))/VLOOKUP($E34,'POTEnCIA Industry'!$A$5:$BA$17,S$1,FALSE),"")</f>
        <v/>
      </c>
      <c r="U34" s="46" t="str">
        <f>IFERROR((VLOOKUP($E34,'POTEnCIA Industry'!$A$5:$BA$17,U$1,FALSE)-(VLOOKUP($E34,'POTEnCIA Industry'!$A$5:$BA$17,T$1,FALSE)))/VLOOKUP($E34,'POTEnCIA Industry'!$A$5:$BA$17,T$1,FALSE),"")</f>
        <v/>
      </c>
      <c r="V34" s="46" t="str">
        <f>IFERROR((VLOOKUP($E34,'POTEnCIA Industry'!$A$5:$BA$17,V$1,FALSE)-(VLOOKUP($E34,'POTEnCIA Industry'!$A$5:$BA$17,U$1,FALSE)))/VLOOKUP($E34,'POTEnCIA Industry'!$A$5:$BA$17,U$1,FALSE),"")</f>
        <v/>
      </c>
      <c r="W34" s="46" t="str">
        <f>IFERROR((VLOOKUP($E34,'POTEnCIA Industry'!$A$5:$BA$17,W$1,FALSE)-(VLOOKUP($E34,'POTEnCIA Industry'!$A$5:$BA$17,V$1,FALSE)))/VLOOKUP($E34,'POTEnCIA Industry'!$A$5:$BA$17,V$1,FALSE),"")</f>
        <v/>
      </c>
      <c r="X34" s="46" t="str">
        <f>IFERROR((VLOOKUP($E34,'POTEnCIA Industry'!$A$5:$BA$17,X$1,FALSE)-(VLOOKUP($E34,'POTEnCIA Industry'!$A$5:$BA$17,W$1,FALSE)))/VLOOKUP($E34,'POTEnCIA Industry'!$A$5:$BA$17,W$1,FALSE),"")</f>
        <v/>
      </c>
      <c r="Y34" s="46" t="str">
        <f>IFERROR((VLOOKUP($E34,'POTEnCIA Industry'!$A$5:$BA$17,Y$1,FALSE)-(VLOOKUP($E34,'POTEnCIA Industry'!$A$5:$BA$17,X$1,FALSE)))/VLOOKUP($E34,'POTEnCIA Industry'!$A$5:$BA$17,X$1,FALSE),"")</f>
        <v/>
      </c>
      <c r="Z34" s="46" t="str">
        <f>IFERROR((VLOOKUP($E34,'POTEnCIA Industry'!$A$5:$BA$17,Z$1,FALSE)-(VLOOKUP($E34,'POTEnCIA Industry'!$A$5:$BA$17,Y$1,FALSE)))/VLOOKUP($E34,'POTEnCIA Industry'!$A$5:$BA$17,Y$1,FALSE),"")</f>
        <v/>
      </c>
      <c r="AA34" s="46" t="str">
        <f>IFERROR((VLOOKUP($E34,'POTEnCIA Industry'!$A$5:$BA$17,AA$1,FALSE)-(VLOOKUP($E34,'POTEnCIA Industry'!$A$5:$BA$17,Z$1,FALSE)))/VLOOKUP($E34,'POTEnCIA Industry'!$A$5:$BA$17,Z$1,FALSE),"")</f>
        <v/>
      </c>
      <c r="AB34" s="46" t="str">
        <f>IFERROR((VLOOKUP($E34,'POTEnCIA Industry'!$A$5:$BA$17,AB$1,FALSE)-(VLOOKUP($E34,'POTEnCIA Industry'!$A$5:$BA$17,AA$1,FALSE)))/VLOOKUP($E34,'POTEnCIA Industry'!$A$5:$BA$17,AA$1,FALSE),"")</f>
        <v/>
      </c>
      <c r="AC34" s="46" t="str">
        <f>IFERROR((VLOOKUP($E34,'POTEnCIA Industry'!$A$5:$BA$17,AC$1,FALSE)-(VLOOKUP($E34,'POTEnCIA Industry'!$A$5:$BA$17,AB$1,FALSE)))/VLOOKUP($E34,'POTEnCIA Industry'!$A$5:$BA$17,AB$1,FALSE),"")</f>
        <v/>
      </c>
      <c r="AD34" s="46" t="str">
        <f>IFERROR((VLOOKUP($E34,'POTEnCIA Industry'!$A$5:$BA$17,AD$1,FALSE)-(VLOOKUP($E34,'POTEnCIA Industry'!$A$5:$BA$17,AC$1,FALSE)))/VLOOKUP($E34,'POTEnCIA Industry'!$A$5:$BA$17,AC$1,FALSE),"")</f>
        <v/>
      </c>
      <c r="AE34" s="46" t="str">
        <f>IFERROR((VLOOKUP($E34,'POTEnCIA Industry'!$A$5:$BA$17,AE$1,FALSE)-(VLOOKUP($E34,'POTEnCIA Industry'!$A$5:$BA$17,AD$1,FALSE)))/VLOOKUP($E34,'POTEnCIA Industry'!$A$5:$BA$17,AD$1,FALSE),"")</f>
        <v/>
      </c>
      <c r="AF34" s="46" t="str">
        <f>IFERROR((VLOOKUP($E34,'POTEnCIA Industry'!$A$5:$BA$17,AF$1,FALSE)-(VLOOKUP($E34,'POTEnCIA Industry'!$A$5:$BA$17,AE$1,FALSE)))/VLOOKUP($E34,'POTEnCIA Industry'!$A$5:$BA$17,AE$1,FALSE),"")</f>
        <v/>
      </c>
      <c r="AG34" s="46" t="str">
        <f>IFERROR((VLOOKUP($E34,'POTEnCIA Industry'!$A$5:$BA$17,AG$1,FALSE)-(VLOOKUP($E34,'POTEnCIA Industry'!$A$5:$BA$17,AF$1,FALSE)))/VLOOKUP($E34,'POTEnCIA Industry'!$A$5:$BA$17,AF$1,FALSE),"")</f>
        <v/>
      </c>
      <c r="AH34" s="46" t="str">
        <f>IFERROR((VLOOKUP($E34,'POTEnCIA Industry'!$A$5:$BA$17,AH$1,FALSE)-(VLOOKUP($E34,'POTEnCIA Industry'!$A$5:$BA$17,AG$1,FALSE)))/VLOOKUP($E34,'POTEnCIA Industry'!$A$5:$BA$17,AG$1,FALSE),"")</f>
        <v/>
      </c>
      <c r="AI34" s="46" t="str">
        <f>IFERROR((VLOOKUP($E34,'POTEnCIA Industry'!$A$5:$BA$17,AI$1,FALSE)-(VLOOKUP($E34,'POTEnCIA Industry'!$A$5:$BA$17,AH$1,FALSE)))/VLOOKUP($E34,'POTEnCIA Industry'!$A$5:$BA$17,AH$1,FALSE),"")</f>
        <v/>
      </c>
    </row>
    <row r="35" spans="1:35" x14ac:dyDescent="0.25">
      <c r="A35" s="53"/>
      <c r="B35" s="43"/>
      <c r="E35" s="1" t="s">
        <v>310</v>
      </c>
      <c r="F35" s="46"/>
      <c r="G35" s="46" t="str">
        <f>IFERROR((VLOOKUP($E35,'POTEnCIA Industry'!$A$5:$BA$17,G$1,FALSE)-(VLOOKUP($E35,'POTEnCIA Industry'!$A$5:$BA$17,F$1,FALSE)))/VLOOKUP($E35,'POTEnCIA Industry'!$A$5:$BA$17,F$1,FALSE),"")</f>
        <v/>
      </c>
      <c r="H35" s="46" t="str">
        <f>IFERROR((VLOOKUP($E35,'POTEnCIA Industry'!$A$5:$BA$17,H$1,FALSE)-(VLOOKUP($E35,'POTEnCIA Industry'!$A$5:$BA$17,G$1,FALSE)))/VLOOKUP($E35,'POTEnCIA Industry'!$A$5:$BA$17,G$1,FALSE),"")</f>
        <v/>
      </c>
      <c r="I35" s="46" t="str">
        <f>IFERROR((VLOOKUP($E35,'POTEnCIA Industry'!$A$5:$BA$17,I$1,FALSE)-(VLOOKUP($E35,'POTEnCIA Industry'!$A$5:$BA$17,H$1,FALSE)))/VLOOKUP($E35,'POTEnCIA Industry'!$A$5:$BA$17,H$1,FALSE),"")</f>
        <v/>
      </c>
      <c r="J35" s="46" t="str">
        <f>IFERROR((VLOOKUP($E35,'POTEnCIA Industry'!$A$5:$BA$17,J$1,FALSE)-(VLOOKUP($E35,'POTEnCIA Industry'!$A$5:$BA$17,I$1,FALSE)))/VLOOKUP($E35,'POTEnCIA Industry'!$A$5:$BA$17,I$1,FALSE),"")</f>
        <v/>
      </c>
      <c r="K35" s="46" t="str">
        <f>IFERROR((VLOOKUP($E35,'POTEnCIA Industry'!$A$5:$BA$17,K$1,FALSE)-(VLOOKUP($E35,'POTEnCIA Industry'!$A$5:$BA$17,J$1,FALSE)))/VLOOKUP($E35,'POTEnCIA Industry'!$A$5:$BA$17,J$1,FALSE),"")</f>
        <v/>
      </c>
      <c r="L35" s="46" t="str">
        <f>IFERROR((VLOOKUP($E35,'POTEnCIA Industry'!$A$5:$BA$17,L$1,FALSE)-(VLOOKUP($E35,'POTEnCIA Industry'!$A$5:$BA$17,K$1,FALSE)))/VLOOKUP($E35,'POTEnCIA Industry'!$A$5:$BA$17,K$1,FALSE),"")</f>
        <v/>
      </c>
      <c r="M35" s="46" t="str">
        <f>IFERROR((VLOOKUP($E35,'POTEnCIA Industry'!$A$5:$BA$17,M$1,FALSE)-(VLOOKUP($E35,'POTEnCIA Industry'!$A$5:$BA$17,L$1,FALSE)))/VLOOKUP($E35,'POTEnCIA Industry'!$A$5:$BA$17,L$1,FALSE),"")</f>
        <v/>
      </c>
      <c r="N35" s="46" t="str">
        <f>IFERROR((VLOOKUP($E35,'POTEnCIA Industry'!$A$5:$BA$17,N$1,FALSE)-(VLOOKUP($E35,'POTEnCIA Industry'!$A$5:$BA$17,M$1,FALSE)))/VLOOKUP($E35,'POTEnCIA Industry'!$A$5:$BA$17,M$1,FALSE),"")</f>
        <v/>
      </c>
      <c r="O35" s="46" t="str">
        <f>IFERROR((VLOOKUP($E35,'POTEnCIA Industry'!$A$5:$BA$17,O$1,FALSE)-(VLOOKUP($E35,'POTEnCIA Industry'!$A$5:$BA$17,N$1,FALSE)))/VLOOKUP($E35,'POTEnCIA Industry'!$A$5:$BA$17,N$1,FALSE),"")</f>
        <v/>
      </c>
      <c r="P35" s="46" t="str">
        <f>IFERROR((VLOOKUP($E35,'POTEnCIA Industry'!$A$5:$BA$17,P$1,FALSE)-(VLOOKUP($E35,'POTEnCIA Industry'!$A$5:$BA$17,O$1,FALSE)))/VLOOKUP($E35,'POTEnCIA Industry'!$A$5:$BA$17,O$1,FALSE),"")</f>
        <v/>
      </c>
      <c r="Q35" s="46" t="str">
        <f>IFERROR((VLOOKUP($E35,'POTEnCIA Industry'!$A$5:$BA$17,Q$1,FALSE)-(VLOOKUP($E35,'POTEnCIA Industry'!$A$5:$BA$17,P$1,FALSE)))/VLOOKUP($E35,'POTEnCIA Industry'!$A$5:$BA$17,P$1,FALSE),"")</f>
        <v/>
      </c>
      <c r="R35" s="46" t="str">
        <f>IFERROR((VLOOKUP($E35,'POTEnCIA Industry'!$A$5:$BA$17,R$1,FALSE)-(VLOOKUP($E35,'POTEnCIA Industry'!$A$5:$BA$17,Q$1,FALSE)))/VLOOKUP($E35,'POTEnCIA Industry'!$A$5:$BA$17,Q$1,FALSE),"")</f>
        <v/>
      </c>
      <c r="S35" s="46" t="str">
        <f>IFERROR((VLOOKUP($E35,'POTEnCIA Industry'!$A$5:$BA$17,S$1,FALSE)-(VLOOKUP($E35,'POTEnCIA Industry'!$A$5:$BA$17,R$1,FALSE)))/VLOOKUP($E35,'POTEnCIA Industry'!$A$5:$BA$17,R$1,FALSE),"")</f>
        <v/>
      </c>
      <c r="T35" s="46" t="str">
        <f>IFERROR((VLOOKUP($E35,'POTEnCIA Industry'!$A$5:$BA$17,T$1,FALSE)-(VLOOKUP($E35,'POTEnCIA Industry'!$A$5:$BA$17,S$1,FALSE)))/VLOOKUP($E35,'POTEnCIA Industry'!$A$5:$BA$17,S$1,FALSE),"")</f>
        <v/>
      </c>
      <c r="U35" s="46" t="str">
        <f>IFERROR((VLOOKUP($E35,'POTEnCIA Industry'!$A$5:$BA$17,U$1,FALSE)-(VLOOKUP($E35,'POTEnCIA Industry'!$A$5:$BA$17,T$1,FALSE)))/VLOOKUP($E35,'POTEnCIA Industry'!$A$5:$BA$17,T$1,FALSE),"")</f>
        <v/>
      </c>
      <c r="V35" s="46" t="str">
        <f>IFERROR((VLOOKUP($E35,'POTEnCIA Industry'!$A$5:$BA$17,V$1,FALSE)-(VLOOKUP($E35,'POTEnCIA Industry'!$A$5:$BA$17,U$1,FALSE)))/VLOOKUP($E35,'POTEnCIA Industry'!$A$5:$BA$17,U$1,FALSE),"")</f>
        <v/>
      </c>
      <c r="W35" s="46" t="str">
        <f>IFERROR((VLOOKUP($E35,'POTEnCIA Industry'!$A$5:$BA$17,W$1,FALSE)-(VLOOKUP($E35,'POTEnCIA Industry'!$A$5:$BA$17,V$1,FALSE)))/VLOOKUP($E35,'POTEnCIA Industry'!$A$5:$BA$17,V$1,FALSE),"")</f>
        <v/>
      </c>
      <c r="X35" s="46" t="str">
        <f>IFERROR((VLOOKUP($E35,'POTEnCIA Industry'!$A$5:$BA$17,X$1,FALSE)-(VLOOKUP($E35,'POTEnCIA Industry'!$A$5:$BA$17,W$1,FALSE)))/VLOOKUP($E35,'POTEnCIA Industry'!$A$5:$BA$17,W$1,FALSE),"")</f>
        <v/>
      </c>
      <c r="Y35" s="46" t="str">
        <f>IFERROR((VLOOKUP($E35,'POTEnCIA Industry'!$A$5:$BA$17,Y$1,FALSE)-(VLOOKUP($E35,'POTEnCIA Industry'!$A$5:$BA$17,X$1,FALSE)))/VLOOKUP($E35,'POTEnCIA Industry'!$A$5:$BA$17,X$1,FALSE),"")</f>
        <v/>
      </c>
      <c r="Z35" s="46" t="str">
        <f>IFERROR((VLOOKUP($E35,'POTEnCIA Industry'!$A$5:$BA$17,Z$1,FALSE)-(VLOOKUP($E35,'POTEnCIA Industry'!$A$5:$BA$17,Y$1,FALSE)))/VLOOKUP($E35,'POTEnCIA Industry'!$A$5:$BA$17,Y$1,FALSE),"")</f>
        <v/>
      </c>
      <c r="AA35" s="46" t="str">
        <f>IFERROR((VLOOKUP($E35,'POTEnCIA Industry'!$A$5:$BA$17,AA$1,FALSE)-(VLOOKUP($E35,'POTEnCIA Industry'!$A$5:$BA$17,Z$1,FALSE)))/VLOOKUP($E35,'POTEnCIA Industry'!$A$5:$BA$17,Z$1,FALSE),"")</f>
        <v/>
      </c>
      <c r="AB35" s="46" t="str">
        <f>IFERROR((VLOOKUP($E35,'POTEnCIA Industry'!$A$5:$BA$17,AB$1,FALSE)-(VLOOKUP($E35,'POTEnCIA Industry'!$A$5:$BA$17,AA$1,FALSE)))/VLOOKUP($E35,'POTEnCIA Industry'!$A$5:$BA$17,AA$1,FALSE),"")</f>
        <v/>
      </c>
      <c r="AC35" s="46" t="str">
        <f>IFERROR((VLOOKUP($E35,'POTEnCIA Industry'!$A$5:$BA$17,AC$1,FALSE)-(VLOOKUP($E35,'POTEnCIA Industry'!$A$5:$BA$17,AB$1,FALSE)))/VLOOKUP($E35,'POTEnCIA Industry'!$A$5:$BA$17,AB$1,FALSE),"")</f>
        <v/>
      </c>
      <c r="AD35" s="46" t="str">
        <f>IFERROR((VLOOKUP($E35,'POTEnCIA Industry'!$A$5:$BA$17,AD$1,FALSE)-(VLOOKUP($E35,'POTEnCIA Industry'!$A$5:$BA$17,AC$1,FALSE)))/VLOOKUP($E35,'POTEnCIA Industry'!$A$5:$BA$17,AC$1,FALSE),"")</f>
        <v/>
      </c>
      <c r="AE35" s="46" t="str">
        <f>IFERROR((VLOOKUP($E35,'POTEnCIA Industry'!$A$5:$BA$17,AE$1,FALSE)-(VLOOKUP($E35,'POTEnCIA Industry'!$A$5:$BA$17,AD$1,FALSE)))/VLOOKUP($E35,'POTEnCIA Industry'!$A$5:$BA$17,AD$1,FALSE),"")</f>
        <v/>
      </c>
      <c r="AF35" s="46" t="str">
        <f>IFERROR((VLOOKUP($E35,'POTEnCIA Industry'!$A$5:$BA$17,AF$1,FALSE)-(VLOOKUP($E35,'POTEnCIA Industry'!$A$5:$BA$17,AE$1,FALSE)))/VLOOKUP($E35,'POTEnCIA Industry'!$A$5:$BA$17,AE$1,FALSE),"")</f>
        <v/>
      </c>
      <c r="AG35" s="46" t="str">
        <f>IFERROR((VLOOKUP($E35,'POTEnCIA Industry'!$A$5:$BA$17,AG$1,FALSE)-(VLOOKUP($E35,'POTEnCIA Industry'!$A$5:$BA$17,AF$1,FALSE)))/VLOOKUP($E35,'POTEnCIA Industry'!$A$5:$BA$17,AF$1,FALSE),"")</f>
        <v/>
      </c>
      <c r="AH35" s="46" t="str">
        <f>IFERROR((VLOOKUP($E35,'POTEnCIA Industry'!$A$5:$BA$17,AH$1,FALSE)-(VLOOKUP($E35,'POTEnCIA Industry'!$A$5:$BA$17,AG$1,FALSE)))/VLOOKUP($E35,'POTEnCIA Industry'!$A$5:$BA$17,AG$1,FALSE),"")</f>
        <v/>
      </c>
      <c r="AI35" s="46" t="str">
        <f>IFERROR((VLOOKUP($E35,'POTEnCIA Industry'!$A$5:$BA$17,AI$1,FALSE)-(VLOOKUP($E35,'POTEnCIA Industry'!$A$5:$BA$17,AH$1,FALSE)))/VLOOKUP($E35,'POTEnCIA Industry'!$A$5:$BA$17,AH$1,FALSE),"")</f>
        <v/>
      </c>
    </row>
    <row r="36" spans="1:35" x14ac:dyDescent="0.25">
      <c r="A36" s="53"/>
      <c r="B36" s="43"/>
      <c r="E36" s="1" t="s">
        <v>326</v>
      </c>
      <c r="F36" s="46"/>
      <c r="G36" s="46" t="str">
        <f>IFERROR((VLOOKUP($E36,'POTEnCIA Industry'!$A$5:$BA$17,G$1,FALSE)-(VLOOKUP($E36,'POTEnCIA Industry'!$A$5:$BA$17,F$1,FALSE)))/VLOOKUP($E36,'POTEnCIA Industry'!$A$5:$BA$17,F$1,FALSE),"")</f>
        <v/>
      </c>
      <c r="H36" s="46" t="str">
        <f>IFERROR((VLOOKUP($E36,'POTEnCIA Industry'!$A$5:$BA$17,H$1,FALSE)-(VLOOKUP($E36,'POTEnCIA Industry'!$A$5:$BA$17,G$1,FALSE)))/VLOOKUP($E36,'POTEnCIA Industry'!$A$5:$BA$17,G$1,FALSE),"")</f>
        <v/>
      </c>
      <c r="I36" s="46" t="str">
        <f>IFERROR((VLOOKUP($E36,'POTEnCIA Industry'!$A$5:$BA$17,I$1,FALSE)-(VLOOKUP($E36,'POTEnCIA Industry'!$A$5:$BA$17,H$1,FALSE)))/VLOOKUP($E36,'POTEnCIA Industry'!$A$5:$BA$17,H$1,FALSE),"")</f>
        <v/>
      </c>
      <c r="J36" s="46" t="str">
        <f>IFERROR((VLOOKUP($E36,'POTEnCIA Industry'!$A$5:$BA$17,J$1,FALSE)-(VLOOKUP($E36,'POTEnCIA Industry'!$A$5:$BA$17,I$1,FALSE)))/VLOOKUP($E36,'POTEnCIA Industry'!$A$5:$BA$17,I$1,FALSE),"")</f>
        <v/>
      </c>
      <c r="K36" s="46" t="str">
        <f>IFERROR((VLOOKUP($E36,'POTEnCIA Industry'!$A$5:$BA$17,K$1,FALSE)-(VLOOKUP($E36,'POTEnCIA Industry'!$A$5:$BA$17,J$1,FALSE)))/VLOOKUP($E36,'POTEnCIA Industry'!$A$5:$BA$17,J$1,FALSE),"")</f>
        <v/>
      </c>
      <c r="L36" s="46" t="str">
        <f>IFERROR((VLOOKUP($E36,'POTEnCIA Industry'!$A$5:$BA$17,L$1,FALSE)-(VLOOKUP($E36,'POTEnCIA Industry'!$A$5:$BA$17,K$1,FALSE)))/VLOOKUP($E36,'POTEnCIA Industry'!$A$5:$BA$17,K$1,FALSE),"")</f>
        <v/>
      </c>
      <c r="M36" s="46" t="str">
        <f>IFERROR((VLOOKUP($E36,'POTEnCIA Industry'!$A$5:$BA$17,M$1,FALSE)-(VLOOKUP($E36,'POTEnCIA Industry'!$A$5:$BA$17,L$1,FALSE)))/VLOOKUP($E36,'POTEnCIA Industry'!$A$5:$BA$17,L$1,FALSE),"")</f>
        <v/>
      </c>
      <c r="N36" s="46" t="str">
        <f>IFERROR((VLOOKUP($E36,'POTEnCIA Industry'!$A$5:$BA$17,N$1,FALSE)-(VLOOKUP($E36,'POTEnCIA Industry'!$A$5:$BA$17,M$1,FALSE)))/VLOOKUP($E36,'POTEnCIA Industry'!$A$5:$BA$17,M$1,FALSE),"")</f>
        <v/>
      </c>
      <c r="O36" s="46" t="str">
        <f>IFERROR((VLOOKUP($E36,'POTEnCIA Industry'!$A$5:$BA$17,O$1,FALSE)-(VLOOKUP($E36,'POTEnCIA Industry'!$A$5:$BA$17,N$1,FALSE)))/VLOOKUP($E36,'POTEnCIA Industry'!$A$5:$BA$17,N$1,FALSE),"")</f>
        <v/>
      </c>
      <c r="P36" s="46" t="str">
        <f>IFERROR((VLOOKUP($E36,'POTEnCIA Industry'!$A$5:$BA$17,P$1,FALSE)-(VLOOKUP($E36,'POTEnCIA Industry'!$A$5:$BA$17,O$1,FALSE)))/VLOOKUP($E36,'POTEnCIA Industry'!$A$5:$BA$17,O$1,FALSE),"")</f>
        <v/>
      </c>
      <c r="Q36" s="46" t="str">
        <f>IFERROR((VLOOKUP($E36,'POTEnCIA Industry'!$A$5:$BA$17,Q$1,FALSE)-(VLOOKUP($E36,'POTEnCIA Industry'!$A$5:$BA$17,P$1,FALSE)))/VLOOKUP($E36,'POTEnCIA Industry'!$A$5:$BA$17,P$1,FALSE),"")</f>
        <v/>
      </c>
      <c r="R36" s="46" t="str">
        <f>IFERROR((VLOOKUP($E36,'POTEnCIA Industry'!$A$5:$BA$17,R$1,FALSE)-(VLOOKUP($E36,'POTEnCIA Industry'!$A$5:$BA$17,Q$1,FALSE)))/VLOOKUP($E36,'POTEnCIA Industry'!$A$5:$BA$17,Q$1,FALSE),"")</f>
        <v/>
      </c>
      <c r="S36" s="46" t="str">
        <f>IFERROR((VLOOKUP($E36,'POTEnCIA Industry'!$A$5:$BA$17,S$1,FALSE)-(VLOOKUP($E36,'POTEnCIA Industry'!$A$5:$BA$17,R$1,FALSE)))/VLOOKUP($E36,'POTEnCIA Industry'!$A$5:$BA$17,R$1,FALSE),"")</f>
        <v/>
      </c>
      <c r="T36" s="46" t="str">
        <f>IFERROR((VLOOKUP($E36,'POTEnCIA Industry'!$A$5:$BA$17,T$1,FALSE)-(VLOOKUP($E36,'POTEnCIA Industry'!$A$5:$BA$17,S$1,FALSE)))/VLOOKUP($E36,'POTEnCIA Industry'!$A$5:$BA$17,S$1,FALSE),"")</f>
        <v/>
      </c>
      <c r="U36" s="46" t="str">
        <f>IFERROR((VLOOKUP($E36,'POTEnCIA Industry'!$A$5:$BA$17,U$1,FALSE)-(VLOOKUP($E36,'POTEnCIA Industry'!$A$5:$BA$17,T$1,FALSE)))/VLOOKUP($E36,'POTEnCIA Industry'!$A$5:$BA$17,T$1,FALSE),"")</f>
        <v/>
      </c>
      <c r="V36" s="46" t="str">
        <f>IFERROR((VLOOKUP($E36,'POTEnCIA Industry'!$A$5:$BA$17,V$1,FALSE)-(VLOOKUP($E36,'POTEnCIA Industry'!$A$5:$BA$17,U$1,FALSE)))/VLOOKUP($E36,'POTEnCIA Industry'!$A$5:$BA$17,U$1,FALSE),"")</f>
        <v/>
      </c>
      <c r="W36" s="46" t="str">
        <f>IFERROR((VLOOKUP($E36,'POTEnCIA Industry'!$A$5:$BA$17,W$1,FALSE)-(VLOOKUP($E36,'POTEnCIA Industry'!$A$5:$BA$17,V$1,FALSE)))/VLOOKUP($E36,'POTEnCIA Industry'!$A$5:$BA$17,V$1,FALSE),"")</f>
        <v/>
      </c>
      <c r="X36" s="46" t="str">
        <f>IFERROR((VLOOKUP($E36,'POTEnCIA Industry'!$A$5:$BA$17,X$1,FALSE)-(VLOOKUP($E36,'POTEnCIA Industry'!$A$5:$BA$17,W$1,FALSE)))/VLOOKUP($E36,'POTEnCIA Industry'!$A$5:$BA$17,W$1,FALSE),"")</f>
        <v/>
      </c>
      <c r="Y36" s="46" t="str">
        <f>IFERROR((VLOOKUP($E36,'POTEnCIA Industry'!$A$5:$BA$17,Y$1,FALSE)-(VLOOKUP($E36,'POTEnCIA Industry'!$A$5:$BA$17,X$1,FALSE)))/VLOOKUP($E36,'POTEnCIA Industry'!$A$5:$BA$17,X$1,FALSE),"")</f>
        <v/>
      </c>
      <c r="Z36" s="46" t="str">
        <f>IFERROR((VLOOKUP($E36,'POTEnCIA Industry'!$A$5:$BA$17,Z$1,FALSE)-(VLOOKUP($E36,'POTEnCIA Industry'!$A$5:$BA$17,Y$1,FALSE)))/VLOOKUP($E36,'POTEnCIA Industry'!$A$5:$BA$17,Y$1,FALSE),"")</f>
        <v/>
      </c>
      <c r="AA36" s="46" t="str">
        <f>IFERROR((VLOOKUP($E36,'POTEnCIA Industry'!$A$5:$BA$17,AA$1,FALSE)-(VLOOKUP($E36,'POTEnCIA Industry'!$A$5:$BA$17,Z$1,FALSE)))/VLOOKUP($E36,'POTEnCIA Industry'!$A$5:$BA$17,Z$1,FALSE),"")</f>
        <v/>
      </c>
      <c r="AB36" s="46" t="str">
        <f>IFERROR((VLOOKUP($E36,'POTEnCIA Industry'!$A$5:$BA$17,AB$1,FALSE)-(VLOOKUP($E36,'POTEnCIA Industry'!$A$5:$BA$17,AA$1,FALSE)))/VLOOKUP($E36,'POTEnCIA Industry'!$A$5:$BA$17,AA$1,FALSE),"")</f>
        <v/>
      </c>
      <c r="AC36" s="46" t="str">
        <f>IFERROR((VLOOKUP($E36,'POTEnCIA Industry'!$A$5:$BA$17,AC$1,FALSE)-(VLOOKUP($E36,'POTEnCIA Industry'!$A$5:$BA$17,AB$1,FALSE)))/VLOOKUP($E36,'POTEnCIA Industry'!$A$5:$BA$17,AB$1,FALSE),"")</f>
        <v/>
      </c>
      <c r="AD36" s="46" t="str">
        <f>IFERROR((VLOOKUP($E36,'POTEnCIA Industry'!$A$5:$BA$17,AD$1,FALSE)-(VLOOKUP($E36,'POTEnCIA Industry'!$A$5:$BA$17,AC$1,FALSE)))/VLOOKUP($E36,'POTEnCIA Industry'!$A$5:$BA$17,AC$1,FALSE),"")</f>
        <v/>
      </c>
      <c r="AE36" s="46" t="str">
        <f>IFERROR((VLOOKUP($E36,'POTEnCIA Industry'!$A$5:$BA$17,AE$1,FALSE)-(VLOOKUP($E36,'POTEnCIA Industry'!$A$5:$BA$17,AD$1,FALSE)))/VLOOKUP($E36,'POTEnCIA Industry'!$A$5:$BA$17,AD$1,FALSE),"")</f>
        <v/>
      </c>
      <c r="AF36" s="46" t="str">
        <f>IFERROR((VLOOKUP($E36,'POTEnCIA Industry'!$A$5:$BA$17,AF$1,FALSE)-(VLOOKUP($E36,'POTEnCIA Industry'!$A$5:$BA$17,AE$1,FALSE)))/VLOOKUP($E36,'POTEnCIA Industry'!$A$5:$BA$17,AE$1,FALSE),"")</f>
        <v/>
      </c>
      <c r="AG36" s="46" t="str">
        <f>IFERROR((VLOOKUP($E36,'POTEnCIA Industry'!$A$5:$BA$17,AG$1,FALSE)-(VLOOKUP($E36,'POTEnCIA Industry'!$A$5:$BA$17,AF$1,FALSE)))/VLOOKUP($E36,'POTEnCIA Industry'!$A$5:$BA$17,AF$1,FALSE),"")</f>
        <v/>
      </c>
      <c r="AH36" s="46" t="str">
        <f>IFERROR((VLOOKUP($E36,'POTEnCIA Industry'!$A$5:$BA$17,AH$1,FALSE)-(VLOOKUP($E36,'POTEnCIA Industry'!$A$5:$BA$17,AG$1,FALSE)))/VLOOKUP($E36,'POTEnCIA Industry'!$A$5:$BA$17,AG$1,FALSE),"")</f>
        <v/>
      </c>
      <c r="AI36" s="46" t="str">
        <f>IFERROR((VLOOKUP($E36,'POTEnCIA Industry'!$A$5:$BA$17,AI$1,FALSE)-(VLOOKUP($E36,'POTEnCIA Industry'!$A$5:$BA$17,AH$1,FALSE)))/VLOOKUP($E36,'POTEnCIA Industry'!$A$5:$BA$17,AH$1,FALSE),"")</f>
        <v/>
      </c>
    </row>
    <row r="37" spans="1:35" x14ac:dyDescent="0.25">
      <c r="A37" s="53"/>
      <c r="B37" s="43"/>
      <c r="E37" s="1" t="s">
        <v>335</v>
      </c>
      <c r="F37" s="46"/>
      <c r="G37" s="46" t="str">
        <f>IFERROR((VLOOKUP($E37,'POTEnCIA Industry'!$A$5:$BA$17,G$1,FALSE)-(VLOOKUP($E37,'POTEnCIA Industry'!$A$5:$BA$17,F$1,FALSE)))/VLOOKUP($E37,'POTEnCIA Industry'!$A$5:$BA$17,F$1,FALSE),"")</f>
        <v/>
      </c>
      <c r="H37" s="46" t="str">
        <f>IFERROR((VLOOKUP($E37,'POTEnCIA Industry'!$A$5:$BA$17,H$1,FALSE)-(VLOOKUP($E37,'POTEnCIA Industry'!$A$5:$BA$17,G$1,FALSE)))/VLOOKUP($E37,'POTEnCIA Industry'!$A$5:$BA$17,G$1,FALSE),"")</f>
        <v/>
      </c>
      <c r="I37" s="46" t="str">
        <f>IFERROR((VLOOKUP($E37,'POTEnCIA Industry'!$A$5:$BA$17,I$1,FALSE)-(VLOOKUP($E37,'POTEnCIA Industry'!$A$5:$BA$17,H$1,FALSE)))/VLOOKUP($E37,'POTEnCIA Industry'!$A$5:$BA$17,H$1,FALSE),"")</f>
        <v/>
      </c>
      <c r="J37" s="46" t="str">
        <f>IFERROR((VLOOKUP($E37,'POTEnCIA Industry'!$A$5:$BA$17,J$1,FALSE)-(VLOOKUP($E37,'POTEnCIA Industry'!$A$5:$BA$17,I$1,FALSE)))/VLOOKUP($E37,'POTEnCIA Industry'!$A$5:$BA$17,I$1,FALSE),"")</f>
        <v/>
      </c>
      <c r="K37" s="46" t="str">
        <f>IFERROR((VLOOKUP($E37,'POTEnCIA Industry'!$A$5:$BA$17,K$1,FALSE)-(VLOOKUP($E37,'POTEnCIA Industry'!$A$5:$BA$17,J$1,FALSE)))/VLOOKUP($E37,'POTEnCIA Industry'!$A$5:$BA$17,J$1,FALSE),"")</f>
        <v/>
      </c>
      <c r="L37" s="46" t="str">
        <f>IFERROR((VLOOKUP($E37,'POTEnCIA Industry'!$A$5:$BA$17,L$1,FALSE)-(VLOOKUP($E37,'POTEnCIA Industry'!$A$5:$BA$17,K$1,FALSE)))/VLOOKUP($E37,'POTEnCIA Industry'!$A$5:$BA$17,K$1,FALSE),"")</f>
        <v/>
      </c>
      <c r="M37" s="46" t="str">
        <f>IFERROR((VLOOKUP($E37,'POTEnCIA Industry'!$A$5:$BA$17,M$1,FALSE)-(VLOOKUP($E37,'POTEnCIA Industry'!$A$5:$BA$17,L$1,FALSE)))/VLOOKUP($E37,'POTEnCIA Industry'!$A$5:$BA$17,L$1,FALSE),"")</f>
        <v/>
      </c>
      <c r="N37" s="46" t="str">
        <f>IFERROR((VLOOKUP($E37,'POTEnCIA Industry'!$A$5:$BA$17,N$1,FALSE)-(VLOOKUP($E37,'POTEnCIA Industry'!$A$5:$BA$17,M$1,FALSE)))/VLOOKUP($E37,'POTEnCIA Industry'!$A$5:$BA$17,M$1,FALSE),"")</f>
        <v/>
      </c>
      <c r="O37" s="46" t="str">
        <f>IFERROR((VLOOKUP($E37,'POTEnCIA Industry'!$A$5:$BA$17,O$1,FALSE)-(VLOOKUP($E37,'POTEnCIA Industry'!$A$5:$BA$17,N$1,FALSE)))/VLOOKUP($E37,'POTEnCIA Industry'!$A$5:$BA$17,N$1,FALSE),"")</f>
        <v/>
      </c>
      <c r="P37" s="46" t="str">
        <f>IFERROR((VLOOKUP($E37,'POTEnCIA Industry'!$A$5:$BA$17,P$1,FALSE)-(VLOOKUP($E37,'POTEnCIA Industry'!$A$5:$BA$17,O$1,FALSE)))/VLOOKUP($E37,'POTEnCIA Industry'!$A$5:$BA$17,O$1,FALSE),"")</f>
        <v/>
      </c>
      <c r="Q37" s="46" t="str">
        <f>IFERROR((VLOOKUP($E37,'POTEnCIA Industry'!$A$5:$BA$17,Q$1,FALSE)-(VLOOKUP($E37,'POTEnCIA Industry'!$A$5:$BA$17,P$1,FALSE)))/VLOOKUP($E37,'POTEnCIA Industry'!$A$5:$BA$17,P$1,FALSE),"")</f>
        <v/>
      </c>
      <c r="R37" s="46" t="str">
        <f>IFERROR((VLOOKUP($E37,'POTEnCIA Industry'!$A$5:$BA$17,R$1,FALSE)-(VLOOKUP($E37,'POTEnCIA Industry'!$A$5:$BA$17,Q$1,FALSE)))/VLOOKUP($E37,'POTEnCIA Industry'!$A$5:$BA$17,Q$1,FALSE),"")</f>
        <v/>
      </c>
      <c r="S37" s="46" t="str">
        <f>IFERROR((VLOOKUP($E37,'POTEnCIA Industry'!$A$5:$BA$17,S$1,FALSE)-(VLOOKUP($E37,'POTEnCIA Industry'!$A$5:$BA$17,R$1,FALSE)))/VLOOKUP($E37,'POTEnCIA Industry'!$A$5:$BA$17,R$1,FALSE),"")</f>
        <v/>
      </c>
      <c r="T37" s="46" t="str">
        <f>IFERROR((VLOOKUP($E37,'POTEnCIA Industry'!$A$5:$BA$17,T$1,FALSE)-(VLOOKUP($E37,'POTEnCIA Industry'!$A$5:$BA$17,S$1,FALSE)))/VLOOKUP($E37,'POTEnCIA Industry'!$A$5:$BA$17,S$1,FALSE),"")</f>
        <v/>
      </c>
      <c r="U37" s="46" t="str">
        <f>IFERROR((VLOOKUP($E37,'POTEnCIA Industry'!$A$5:$BA$17,U$1,FALSE)-(VLOOKUP($E37,'POTEnCIA Industry'!$A$5:$BA$17,T$1,FALSE)))/VLOOKUP($E37,'POTEnCIA Industry'!$A$5:$BA$17,T$1,FALSE),"")</f>
        <v/>
      </c>
      <c r="V37" s="46" t="str">
        <f>IFERROR((VLOOKUP($E37,'POTEnCIA Industry'!$A$5:$BA$17,V$1,FALSE)-(VLOOKUP($E37,'POTEnCIA Industry'!$A$5:$BA$17,U$1,FALSE)))/VLOOKUP($E37,'POTEnCIA Industry'!$A$5:$BA$17,U$1,FALSE),"")</f>
        <v/>
      </c>
      <c r="W37" s="46" t="str">
        <f>IFERROR((VLOOKUP($E37,'POTEnCIA Industry'!$A$5:$BA$17,W$1,FALSE)-(VLOOKUP($E37,'POTEnCIA Industry'!$A$5:$BA$17,V$1,FALSE)))/VLOOKUP($E37,'POTEnCIA Industry'!$A$5:$BA$17,V$1,FALSE),"")</f>
        <v/>
      </c>
      <c r="X37" s="46" t="str">
        <f>IFERROR((VLOOKUP($E37,'POTEnCIA Industry'!$A$5:$BA$17,X$1,FALSE)-(VLOOKUP($E37,'POTEnCIA Industry'!$A$5:$BA$17,W$1,FALSE)))/VLOOKUP($E37,'POTEnCIA Industry'!$A$5:$BA$17,W$1,FALSE),"")</f>
        <v/>
      </c>
      <c r="Y37" s="46" t="str">
        <f>IFERROR((VLOOKUP($E37,'POTEnCIA Industry'!$A$5:$BA$17,Y$1,FALSE)-(VLOOKUP($E37,'POTEnCIA Industry'!$A$5:$BA$17,X$1,FALSE)))/VLOOKUP($E37,'POTEnCIA Industry'!$A$5:$BA$17,X$1,FALSE),"")</f>
        <v/>
      </c>
      <c r="Z37" s="46" t="str">
        <f>IFERROR((VLOOKUP($E37,'POTEnCIA Industry'!$A$5:$BA$17,Z$1,FALSE)-(VLOOKUP($E37,'POTEnCIA Industry'!$A$5:$BA$17,Y$1,FALSE)))/VLOOKUP($E37,'POTEnCIA Industry'!$A$5:$BA$17,Y$1,FALSE),"")</f>
        <v/>
      </c>
      <c r="AA37" s="46" t="str">
        <f>IFERROR((VLOOKUP($E37,'POTEnCIA Industry'!$A$5:$BA$17,AA$1,FALSE)-(VLOOKUP($E37,'POTEnCIA Industry'!$A$5:$BA$17,Z$1,FALSE)))/VLOOKUP($E37,'POTEnCIA Industry'!$A$5:$BA$17,Z$1,FALSE),"")</f>
        <v/>
      </c>
      <c r="AB37" s="46" t="str">
        <f>IFERROR((VLOOKUP($E37,'POTEnCIA Industry'!$A$5:$BA$17,AB$1,FALSE)-(VLOOKUP($E37,'POTEnCIA Industry'!$A$5:$BA$17,AA$1,FALSE)))/VLOOKUP($E37,'POTEnCIA Industry'!$A$5:$BA$17,AA$1,FALSE),"")</f>
        <v/>
      </c>
      <c r="AC37" s="46" t="str">
        <f>IFERROR((VLOOKUP($E37,'POTEnCIA Industry'!$A$5:$BA$17,AC$1,FALSE)-(VLOOKUP($E37,'POTEnCIA Industry'!$A$5:$BA$17,AB$1,FALSE)))/VLOOKUP($E37,'POTEnCIA Industry'!$A$5:$BA$17,AB$1,FALSE),"")</f>
        <v/>
      </c>
      <c r="AD37" s="46" t="str">
        <f>IFERROR((VLOOKUP($E37,'POTEnCIA Industry'!$A$5:$BA$17,AD$1,FALSE)-(VLOOKUP($E37,'POTEnCIA Industry'!$A$5:$BA$17,AC$1,FALSE)))/VLOOKUP($E37,'POTEnCIA Industry'!$A$5:$BA$17,AC$1,FALSE),"")</f>
        <v/>
      </c>
      <c r="AE37" s="46" t="str">
        <f>IFERROR((VLOOKUP($E37,'POTEnCIA Industry'!$A$5:$BA$17,AE$1,FALSE)-(VLOOKUP($E37,'POTEnCIA Industry'!$A$5:$BA$17,AD$1,FALSE)))/VLOOKUP($E37,'POTEnCIA Industry'!$A$5:$BA$17,AD$1,FALSE),"")</f>
        <v/>
      </c>
      <c r="AF37" s="46" t="str">
        <f>IFERROR((VLOOKUP($E37,'POTEnCIA Industry'!$A$5:$BA$17,AF$1,FALSE)-(VLOOKUP($E37,'POTEnCIA Industry'!$A$5:$BA$17,AE$1,FALSE)))/VLOOKUP($E37,'POTEnCIA Industry'!$A$5:$BA$17,AE$1,FALSE),"")</f>
        <v/>
      </c>
      <c r="AG37" s="46" t="str">
        <f>IFERROR((VLOOKUP($E37,'POTEnCIA Industry'!$A$5:$BA$17,AG$1,FALSE)-(VLOOKUP($E37,'POTEnCIA Industry'!$A$5:$BA$17,AF$1,FALSE)))/VLOOKUP($E37,'POTEnCIA Industry'!$A$5:$BA$17,AF$1,FALSE),"")</f>
        <v/>
      </c>
      <c r="AH37" s="46" t="str">
        <f>IFERROR((VLOOKUP($E37,'POTEnCIA Industry'!$A$5:$BA$17,AH$1,FALSE)-(VLOOKUP($E37,'POTEnCIA Industry'!$A$5:$BA$17,AG$1,FALSE)))/VLOOKUP($E37,'POTEnCIA Industry'!$A$5:$BA$17,AG$1,FALSE),"")</f>
        <v/>
      </c>
      <c r="AI37" s="46" t="str">
        <f>IFERROR((VLOOKUP($E37,'POTEnCIA Industry'!$A$5:$BA$17,AI$1,FALSE)-(VLOOKUP($E37,'POTEnCIA Industry'!$A$5:$BA$17,AH$1,FALSE)))/VLOOKUP($E37,'POTEnCIA Industry'!$A$5:$BA$17,AH$1,FALSE),"")</f>
        <v/>
      </c>
    </row>
    <row r="38" spans="1:35" x14ac:dyDescent="0.25">
      <c r="A38" s="53"/>
      <c r="B38" s="43"/>
      <c r="E38" s="1" t="s">
        <v>340</v>
      </c>
      <c r="F38" s="46"/>
      <c r="G38" s="46" t="str">
        <f>IFERROR((VLOOKUP($E38,'POTEnCIA Industry'!$A$5:$BA$17,G$1,FALSE)-(VLOOKUP($E38,'POTEnCIA Industry'!$A$5:$BA$17,F$1,FALSE)))/VLOOKUP($E38,'POTEnCIA Industry'!$A$5:$BA$17,F$1,FALSE),"")</f>
        <v/>
      </c>
      <c r="H38" s="46" t="str">
        <f>IFERROR((VLOOKUP($E38,'POTEnCIA Industry'!$A$5:$BA$17,H$1,FALSE)-(VLOOKUP($E38,'POTEnCIA Industry'!$A$5:$BA$17,G$1,FALSE)))/VLOOKUP($E38,'POTEnCIA Industry'!$A$5:$BA$17,G$1,FALSE),"")</f>
        <v/>
      </c>
      <c r="I38" s="46" t="str">
        <f>IFERROR((VLOOKUP($E38,'POTEnCIA Industry'!$A$5:$BA$17,I$1,FALSE)-(VLOOKUP($E38,'POTEnCIA Industry'!$A$5:$BA$17,H$1,FALSE)))/VLOOKUP($E38,'POTEnCIA Industry'!$A$5:$BA$17,H$1,FALSE),"")</f>
        <v/>
      </c>
      <c r="J38" s="46" t="str">
        <f>IFERROR((VLOOKUP($E38,'POTEnCIA Industry'!$A$5:$BA$17,J$1,FALSE)-(VLOOKUP($E38,'POTEnCIA Industry'!$A$5:$BA$17,I$1,FALSE)))/VLOOKUP($E38,'POTEnCIA Industry'!$A$5:$BA$17,I$1,FALSE),"")</f>
        <v/>
      </c>
      <c r="K38" s="46" t="str">
        <f>IFERROR((VLOOKUP($E38,'POTEnCIA Industry'!$A$5:$BA$17,K$1,FALSE)-(VLOOKUP($E38,'POTEnCIA Industry'!$A$5:$BA$17,J$1,FALSE)))/VLOOKUP($E38,'POTEnCIA Industry'!$A$5:$BA$17,J$1,FALSE),"")</f>
        <v/>
      </c>
      <c r="L38" s="46" t="str">
        <f>IFERROR((VLOOKUP($E38,'POTEnCIA Industry'!$A$5:$BA$17,L$1,FALSE)-(VLOOKUP($E38,'POTEnCIA Industry'!$A$5:$BA$17,K$1,FALSE)))/VLOOKUP($E38,'POTEnCIA Industry'!$A$5:$BA$17,K$1,FALSE),"")</f>
        <v/>
      </c>
      <c r="M38" s="46" t="str">
        <f>IFERROR((VLOOKUP($E38,'POTEnCIA Industry'!$A$5:$BA$17,M$1,FALSE)-(VLOOKUP($E38,'POTEnCIA Industry'!$A$5:$BA$17,L$1,FALSE)))/VLOOKUP($E38,'POTEnCIA Industry'!$A$5:$BA$17,L$1,FALSE),"")</f>
        <v/>
      </c>
      <c r="N38" s="46" t="str">
        <f>IFERROR((VLOOKUP($E38,'POTEnCIA Industry'!$A$5:$BA$17,N$1,FALSE)-(VLOOKUP($E38,'POTEnCIA Industry'!$A$5:$BA$17,M$1,FALSE)))/VLOOKUP($E38,'POTEnCIA Industry'!$A$5:$BA$17,M$1,FALSE),"")</f>
        <v/>
      </c>
      <c r="O38" s="46" t="str">
        <f>IFERROR((VLOOKUP($E38,'POTEnCIA Industry'!$A$5:$BA$17,O$1,FALSE)-(VLOOKUP($E38,'POTEnCIA Industry'!$A$5:$BA$17,N$1,FALSE)))/VLOOKUP($E38,'POTEnCIA Industry'!$A$5:$BA$17,N$1,FALSE),"")</f>
        <v/>
      </c>
      <c r="P38" s="46" t="str">
        <f>IFERROR((VLOOKUP($E38,'POTEnCIA Industry'!$A$5:$BA$17,P$1,FALSE)-(VLOOKUP($E38,'POTEnCIA Industry'!$A$5:$BA$17,O$1,FALSE)))/VLOOKUP($E38,'POTEnCIA Industry'!$A$5:$BA$17,O$1,FALSE),"")</f>
        <v/>
      </c>
      <c r="Q38" s="46" t="str">
        <f>IFERROR((VLOOKUP($E38,'POTEnCIA Industry'!$A$5:$BA$17,Q$1,FALSE)-(VLOOKUP($E38,'POTEnCIA Industry'!$A$5:$BA$17,P$1,FALSE)))/VLOOKUP($E38,'POTEnCIA Industry'!$A$5:$BA$17,P$1,FALSE),"")</f>
        <v/>
      </c>
      <c r="R38" s="46" t="str">
        <f>IFERROR((VLOOKUP($E38,'POTEnCIA Industry'!$A$5:$BA$17,R$1,FALSE)-(VLOOKUP($E38,'POTEnCIA Industry'!$A$5:$BA$17,Q$1,FALSE)))/VLOOKUP($E38,'POTEnCIA Industry'!$A$5:$BA$17,Q$1,FALSE),"")</f>
        <v/>
      </c>
      <c r="S38" s="46" t="str">
        <f>IFERROR((VLOOKUP($E38,'POTEnCIA Industry'!$A$5:$BA$17,S$1,FALSE)-(VLOOKUP($E38,'POTEnCIA Industry'!$A$5:$BA$17,R$1,FALSE)))/VLOOKUP($E38,'POTEnCIA Industry'!$A$5:$BA$17,R$1,FALSE),"")</f>
        <v/>
      </c>
      <c r="T38" s="46" t="str">
        <f>IFERROR((VLOOKUP($E38,'POTEnCIA Industry'!$A$5:$BA$17,T$1,FALSE)-(VLOOKUP($E38,'POTEnCIA Industry'!$A$5:$BA$17,S$1,FALSE)))/VLOOKUP($E38,'POTEnCIA Industry'!$A$5:$BA$17,S$1,FALSE),"")</f>
        <v/>
      </c>
      <c r="U38" s="46" t="str">
        <f>IFERROR((VLOOKUP($E38,'POTEnCIA Industry'!$A$5:$BA$17,U$1,FALSE)-(VLOOKUP($E38,'POTEnCIA Industry'!$A$5:$BA$17,T$1,FALSE)))/VLOOKUP($E38,'POTEnCIA Industry'!$A$5:$BA$17,T$1,FALSE),"")</f>
        <v/>
      </c>
      <c r="V38" s="46" t="str">
        <f>IFERROR((VLOOKUP($E38,'POTEnCIA Industry'!$A$5:$BA$17,V$1,FALSE)-(VLOOKUP($E38,'POTEnCIA Industry'!$A$5:$BA$17,U$1,FALSE)))/VLOOKUP($E38,'POTEnCIA Industry'!$A$5:$BA$17,U$1,FALSE),"")</f>
        <v/>
      </c>
      <c r="W38" s="46" t="str">
        <f>IFERROR((VLOOKUP($E38,'POTEnCIA Industry'!$A$5:$BA$17,W$1,FALSE)-(VLOOKUP($E38,'POTEnCIA Industry'!$A$5:$BA$17,V$1,FALSE)))/VLOOKUP($E38,'POTEnCIA Industry'!$A$5:$BA$17,V$1,FALSE),"")</f>
        <v/>
      </c>
      <c r="X38" s="46" t="str">
        <f>IFERROR((VLOOKUP($E38,'POTEnCIA Industry'!$A$5:$BA$17,X$1,FALSE)-(VLOOKUP($E38,'POTEnCIA Industry'!$A$5:$BA$17,W$1,FALSE)))/VLOOKUP($E38,'POTEnCIA Industry'!$A$5:$BA$17,W$1,FALSE),"")</f>
        <v/>
      </c>
      <c r="Y38" s="46" t="str">
        <f>IFERROR((VLOOKUP($E38,'POTEnCIA Industry'!$A$5:$BA$17,Y$1,FALSE)-(VLOOKUP($E38,'POTEnCIA Industry'!$A$5:$BA$17,X$1,FALSE)))/VLOOKUP($E38,'POTEnCIA Industry'!$A$5:$BA$17,X$1,FALSE),"")</f>
        <v/>
      </c>
      <c r="Z38" s="46" t="str">
        <f>IFERROR((VLOOKUP($E38,'POTEnCIA Industry'!$A$5:$BA$17,Z$1,FALSE)-(VLOOKUP($E38,'POTEnCIA Industry'!$A$5:$BA$17,Y$1,FALSE)))/VLOOKUP($E38,'POTEnCIA Industry'!$A$5:$BA$17,Y$1,FALSE),"")</f>
        <v/>
      </c>
      <c r="AA38" s="46" t="str">
        <f>IFERROR((VLOOKUP($E38,'POTEnCIA Industry'!$A$5:$BA$17,AA$1,FALSE)-(VLOOKUP($E38,'POTEnCIA Industry'!$A$5:$BA$17,Z$1,FALSE)))/VLOOKUP($E38,'POTEnCIA Industry'!$A$5:$BA$17,Z$1,FALSE),"")</f>
        <v/>
      </c>
      <c r="AB38" s="46" t="str">
        <f>IFERROR((VLOOKUP($E38,'POTEnCIA Industry'!$A$5:$BA$17,AB$1,FALSE)-(VLOOKUP($E38,'POTEnCIA Industry'!$A$5:$BA$17,AA$1,FALSE)))/VLOOKUP($E38,'POTEnCIA Industry'!$A$5:$BA$17,AA$1,FALSE),"")</f>
        <v/>
      </c>
      <c r="AC38" s="46" t="str">
        <f>IFERROR((VLOOKUP($E38,'POTEnCIA Industry'!$A$5:$BA$17,AC$1,FALSE)-(VLOOKUP($E38,'POTEnCIA Industry'!$A$5:$BA$17,AB$1,FALSE)))/VLOOKUP($E38,'POTEnCIA Industry'!$A$5:$BA$17,AB$1,FALSE),"")</f>
        <v/>
      </c>
      <c r="AD38" s="46" t="str">
        <f>IFERROR((VLOOKUP($E38,'POTEnCIA Industry'!$A$5:$BA$17,AD$1,FALSE)-(VLOOKUP($E38,'POTEnCIA Industry'!$A$5:$BA$17,AC$1,FALSE)))/VLOOKUP($E38,'POTEnCIA Industry'!$A$5:$BA$17,AC$1,FALSE),"")</f>
        <v/>
      </c>
      <c r="AE38" s="46" t="str">
        <f>IFERROR((VLOOKUP($E38,'POTEnCIA Industry'!$A$5:$BA$17,AE$1,FALSE)-(VLOOKUP($E38,'POTEnCIA Industry'!$A$5:$BA$17,AD$1,FALSE)))/VLOOKUP($E38,'POTEnCIA Industry'!$A$5:$BA$17,AD$1,FALSE),"")</f>
        <v/>
      </c>
      <c r="AF38" s="46" t="str">
        <f>IFERROR((VLOOKUP($E38,'POTEnCIA Industry'!$A$5:$BA$17,AF$1,FALSE)-(VLOOKUP($E38,'POTEnCIA Industry'!$A$5:$BA$17,AE$1,FALSE)))/VLOOKUP($E38,'POTEnCIA Industry'!$A$5:$BA$17,AE$1,FALSE),"")</f>
        <v/>
      </c>
      <c r="AG38" s="46" t="str">
        <f>IFERROR((VLOOKUP($E38,'POTEnCIA Industry'!$A$5:$BA$17,AG$1,FALSE)-(VLOOKUP($E38,'POTEnCIA Industry'!$A$5:$BA$17,AF$1,FALSE)))/VLOOKUP($E38,'POTEnCIA Industry'!$A$5:$BA$17,AF$1,FALSE),"")</f>
        <v/>
      </c>
      <c r="AH38" s="46" t="str">
        <f>IFERROR((VLOOKUP($E38,'POTEnCIA Industry'!$A$5:$BA$17,AH$1,FALSE)-(VLOOKUP($E38,'POTEnCIA Industry'!$A$5:$BA$17,AG$1,FALSE)))/VLOOKUP($E38,'POTEnCIA Industry'!$A$5:$BA$17,AG$1,FALSE),"")</f>
        <v/>
      </c>
      <c r="AI38" s="46" t="str">
        <f>IFERROR((VLOOKUP($E38,'POTEnCIA Industry'!$A$5:$BA$17,AI$1,FALSE)-(VLOOKUP($E38,'POTEnCIA Industry'!$A$5:$BA$17,AH$1,FALSE)))/VLOOKUP($E38,'POTEnCIA Industry'!$A$5:$BA$17,AH$1,FALSE),"")</f>
        <v/>
      </c>
    </row>
    <row r="39" spans="1:35" x14ac:dyDescent="0.25">
      <c r="A39" s="53"/>
      <c r="B39" s="43"/>
      <c r="E39" s="1" t="s">
        <v>355</v>
      </c>
      <c r="F39" s="46"/>
      <c r="G39" s="46" t="str">
        <f>IFERROR((VLOOKUP($E39,'POTEnCIA Industry'!$A$5:$BA$17,G$1,FALSE)-(VLOOKUP($E39,'POTEnCIA Industry'!$A$5:$BA$17,F$1,FALSE)))/VLOOKUP($E39,'POTEnCIA Industry'!$A$5:$BA$17,F$1,FALSE),"")</f>
        <v/>
      </c>
      <c r="H39" s="46" t="str">
        <f>IFERROR((VLOOKUP($E39,'POTEnCIA Industry'!$A$5:$BA$17,H$1,FALSE)-(VLOOKUP($E39,'POTEnCIA Industry'!$A$5:$BA$17,G$1,FALSE)))/VLOOKUP($E39,'POTEnCIA Industry'!$A$5:$BA$17,G$1,FALSE),"")</f>
        <v/>
      </c>
      <c r="I39" s="46" t="str">
        <f>IFERROR((VLOOKUP($E39,'POTEnCIA Industry'!$A$5:$BA$17,I$1,FALSE)-(VLOOKUP($E39,'POTEnCIA Industry'!$A$5:$BA$17,H$1,FALSE)))/VLOOKUP($E39,'POTEnCIA Industry'!$A$5:$BA$17,H$1,FALSE),"")</f>
        <v/>
      </c>
      <c r="J39" s="46" t="str">
        <f>IFERROR((VLOOKUP($E39,'POTEnCIA Industry'!$A$5:$BA$17,J$1,FALSE)-(VLOOKUP($E39,'POTEnCIA Industry'!$A$5:$BA$17,I$1,FALSE)))/VLOOKUP($E39,'POTEnCIA Industry'!$A$5:$BA$17,I$1,FALSE),"")</f>
        <v/>
      </c>
      <c r="K39" s="46" t="str">
        <f>IFERROR((VLOOKUP($E39,'POTEnCIA Industry'!$A$5:$BA$17,K$1,FALSE)-(VLOOKUP($E39,'POTEnCIA Industry'!$A$5:$BA$17,J$1,FALSE)))/VLOOKUP($E39,'POTEnCIA Industry'!$A$5:$BA$17,J$1,FALSE),"")</f>
        <v/>
      </c>
      <c r="L39" s="46" t="str">
        <f>IFERROR((VLOOKUP($E39,'POTEnCIA Industry'!$A$5:$BA$17,L$1,FALSE)-(VLOOKUP($E39,'POTEnCIA Industry'!$A$5:$BA$17,K$1,FALSE)))/VLOOKUP($E39,'POTEnCIA Industry'!$A$5:$BA$17,K$1,FALSE),"")</f>
        <v/>
      </c>
      <c r="M39" s="46" t="str">
        <f>IFERROR((VLOOKUP($E39,'POTEnCIA Industry'!$A$5:$BA$17,M$1,FALSE)-(VLOOKUP($E39,'POTEnCIA Industry'!$A$5:$BA$17,L$1,FALSE)))/VLOOKUP($E39,'POTEnCIA Industry'!$A$5:$BA$17,L$1,FALSE),"")</f>
        <v/>
      </c>
      <c r="N39" s="46" t="str">
        <f>IFERROR((VLOOKUP($E39,'POTEnCIA Industry'!$A$5:$BA$17,N$1,FALSE)-(VLOOKUP($E39,'POTEnCIA Industry'!$A$5:$BA$17,M$1,FALSE)))/VLOOKUP($E39,'POTEnCIA Industry'!$A$5:$BA$17,M$1,FALSE),"")</f>
        <v/>
      </c>
      <c r="O39" s="46" t="str">
        <f>IFERROR((VLOOKUP($E39,'POTEnCIA Industry'!$A$5:$BA$17,O$1,FALSE)-(VLOOKUP($E39,'POTEnCIA Industry'!$A$5:$BA$17,N$1,FALSE)))/VLOOKUP($E39,'POTEnCIA Industry'!$A$5:$BA$17,N$1,FALSE),"")</f>
        <v/>
      </c>
      <c r="P39" s="46" t="str">
        <f>IFERROR((VLOOKUP($E39,'POTEnCIA Industry'!$A$5:$BA$17,P$1,FALSE)-(VLOOKUP($E39,'POTEnCIA Industry'!$A$5:$BA$17,O$1,FALSE)))/VLOOKUP($E39,'POTEnCIA Industry'!$A$5:$BA$17,O$1,FALSE),"")</f>
        <v/>
      </c>
      <c r="Q39" s="46" t="str">
        <f>IFERROR((VLOOKUP($E39,'POTEnCIA Industry'!$A$5:$BA$17,Q$1,FALSE)-(VLOOKUP($E39,'POTEnCIA Industry'!$A$5:$BA$17,P$1,FALSE)))/VLOOKUP($E39,'POTEnCIA Industry'!$A$5:$BA$17,P$1,FALSE),"")</f>
        <v/>
      </c>
      <c r="R39" s="46" t="str">
        <f>IFERROR((VLOOKUP($E39,'POTEnCIA Industry'!$A$5:$BA$17,R$1,FALSE)-(VLOOKUP($E39,'POTEnCIA Industry'!$A$5:$BA$17,Q$1,FALSE)))/VLOOKUP($E39,'POTEnCIA Industry'!$A$5:$BA$17,Q$1,FALSE),"")</f>
        <v/>
      </c>
      <c r="S39" s="46" t="str">
        <f>IFERROR((VLOOKUP($E39,'POTEnCIA Industry'!$A$5:$BA$17,S$1,FALSE)-(VLOOKUP($E39,'POTEnCIA Industry'!$A$5:$BA$17,R$1,FALSE)))/VLOOKUP($E39,'POTEnCIA Industry'!$A$5:$BA$17,R$1,FALSE),"")</f>
        <v/>
      </c>
      <c r="T39" s="46" t="str">
        <f>IFERROR((VLOOKUP($E39,'POTEnCIA Industry'!$A$5:$BA$17,T$1,FALSE)-(VLOOKUP($E39,'POTEnCIA Industry'!$A$5:$BA$17,S$1,FALSE)))/VLOOKUP($E39,'POTEnCIA Industry'!$A$5:$BA$17,S$1,FALSE),"")</f>
        <v/>
      </c>
      <c r="U39" s="46" t="str">
        <f>IFERROR((VLOOKUP($E39,'POTEnCIA Industry'!$A$5:$BA$17,U$1,FALSE)-(VLOOKUP($E39,'POTEnCIA Industry'!$A$5:$BA$17,T$1,FALSE)))/VLOOKUP($E39,'POTEnCIA Industry'!$A$5:$BA$17,T$1,FALSE),"")</f>
        <v/>
      </c>
      <c r="V39" s="46" t="str">
        <f>IFERROR((VLOOKUP($E39,'POTEnCIA Industry'!$A$5:$BA$17,V$1,FALSE)-(VLOOKUP($E39,'POTEnCIA Industry'!$A$5:$BA$17,U$1,FALSE)))/VLOOKUP($E39,'POTEnCIA Industry'!$A$5:$BA$17,U$1,FALSE),"")</f>
        <v/>
      </c>
      <c r="W39" s="46" t="str">
        <f>IFERROR((VLOOKUP($E39,'POTEnCIA Industry'!$A$5:$BA$17,W$1,FALSE)-(VLOOKUP($E39,'POTEnCIA Industry'!$A$5:$BA$17,V$1,FALSE)))/VLOOKUP($E39,'POTEnCIA Industry'!$A$5:$BA$17,V$1,FALSE),"")</f>
        <v/>
      </c>
      <c r="X39" s="46" t="str">
        <f>IFERROR((VLOOKUP($E39,'POTEnCIA Industry'!$A$5:$BA$17,X$1,FALSE)-(VLOOKUP($E39,'POTEnCIA Industry'!$A$5:$BA$17,W$1,FALSE)))/VLOOKUP($E39,'POTEnCIA Industry'!$A$5:$BA$17,W$1,FALSE),"")</f>
        <v/>
      </c>
      <c r="Y39" s="46" t="str">
        <f>IFERROR((VLOOKUP($E39,'POTEnCIA Industry'!$A$5:$BA$17,Y$1,FALSE)-(VLOOKUP($E39,'POTEnCIA Industry'!$A$5:$BA$17,X$1,FALSE)))/VLOOKUP($E39,'POTEnCIA Industry'!$A$5:$BA$17,X$1,FALSE),"")</f>
        <v/>
      </c>
      <c r="Z39" s="46" t="str">
        <f>IFERROR((VLOOKUP($E39,'POTEnCIA Industry'!$A$5:$BA$17,Z$1,FALSE)-(VLOOKUP($E39,'POTEnCIA Industry'!$A$5:$BA$17,Y$1,FALSE)))/VLOOKUP($E39,'POTEnCIA Industry'!$A$5:$BA$17,Y$1,FALSE),"")</f>
        <v/>
      </c>
      <c r="AA39" s="46" t="str">
        <f>IFERROR((VLOOKUP($E39,'POTEnCIA Industry'!$A$5:$BA$17,AA$1,FALSE)-(VLOOKUP($E39,'POTEnCIA Industry'!$A$5:$BA$17,Z$1,FALSE)))/VLOOKUP($E39,'POTEnCIA Industry'!$A$5:$BA$17,Z$1,FALSE),"")</f>
        <v/>
      </c>
      <c r="AB39" s="46" t="str">
        <f>IFERROR((VLOOKUP($E39,'POTEnCIA Industry'!$A$5:$BA$17,AB$1,FALSE)-(VLOOKUP($E39,'POTEnCIA Industry'!$A$5:$BA$17,AA$1,FALSE)))/VLOOKUP($E39,'POTEnCIA Industry'!$A$5:$BA$17,AA$1,FALSE),"")</f>
        <v/>
      </c>
      <c r="AC39" s="46" t="str">
        <f>IFERROR((VLOOKUP($E39,'POTEnCIA Industry'!$A$5:$BA$17,AC$1,FALSE)-(VLOOKUP($E39,'POTEnCIA Industry'!$A$5:$BA$17,AB$1,FALSE)))/VLOOKUP($E39,'POTEnCIA Industry'!$A$5:$BA$17,AB$1,FALSE),"")</f>
        <v/>
      </c>
      <c r="AD39" s="46" t="str">
        <f>IFERROR((VLOOKUP($E39,'POTEnCIA Industry'!$A$5:$BA$17,AD$1,FALSE)-(VLOOKUP($E39,'POTEnCIA Industry'!$A$5:$BA$17,AC$1,FALSE)))/VLOOKUP($E39,'POTEnCIA Industry'!$A$5:$BA$17,AC$1,FALSE),"")</f>
        <v/>
      </c>
      <c r="AE39" s="46" t="str">
        <f>IFERROR((VLOOKUP($E39,'POTEnCIA Industry'!$A$5:$BA$17,AE$1,FALSE)-(VLOOKUP($E39,'POTEnCIA Industry'!$A$5:$BA$17,AD$1,FALSE)))/VLOOKUP($E39,'POTEnCIA Industry'!$A$5:$BA$17,AD$1,FALSE),"")</f>
        <v/>
      </c>
      <c r="AF39" s="46" t="str">
        <f>IFERROR((VLOOKUP($E39,'POTEnCIA Industry'!$A$5:$BA$17,AF$1,FALSE)-(VLOOKUP($E39,'POTEnCIA Industry'!$A$5:$BA$17,AE$1,FALSE)))/VLOOKUP($E39,'POTEnCIA Industry'!$A$5:$BA$17,AE$1,FALSE),"")</f>
        <v/>
      </c>
      <c r="AG39" s="46" t="str">
        <f>IFERROR((VLOOKUP($E39,'POTEnCIA Industry'!$A$5:$BA$17,AG$1,FALSE)-(VLOOKUP($E39,'POTEnCIA Industry'!$A$5:$BA$17,AF$1,FALSE)))/VLOOKUP($E39,'POTEnCIA Industry'!$A$5:$BA$17,AF$1,FALSE),"")</f>
        <v/>
      </c>
      <c r="AH39" s="46" t="str">
        <f>IFERROR((VLOOKUP($E39,'POTEnCIA Industry'!$A$5:$BA$17,AH$1,FALSE)-(VLOOKUP($E39,'POTEnCIA Industry'!$A$5:$BA$17,AG$1,FALSE)))/VLOOKUP($E39,'POTEnCIA Industry'!$A$5:$BA$17,AG$1,FALSE),"")</f>
        <v/>
      </c>
      <c r="AI39" s="46" t="str">
        <f>IFERROR((VLOOKUP($E39,'POTEnCIA Industry'!$A$5:$BA$17,AI$1,FALSE)-(VLOOKUP($E39,'POTEnCIA Industry'!$A$5:$BA$17,AH$1,FALSE)))/VLOOKUP($E39,'POTEnCIA Industry'!$A$5:$BA$17,AH$1,FALSE),"")</f>
        <v/>
      </c>
    </row>
    <row r="40" spans="1:35" x14ac:dyDescent="0.25">
      <c r="A40" s="53"/>
      <c r="B40" s="43"/>
      <c r="E40" s="1" t="s">
        <v>358</v>
      </c>
      <c r="F40" s="46"/>
      <c r="G40" s="46" t="str">
        <f>IFERROR((VLOOKUP($E40,'POTEnCIA Industry'!$A$5:$BA$17,G$1,FALSE)-(VLOOKUP($E40,'POTEnCIA Industry'!$A$5:$BA$17,F$1,FALSE)))/VLOOKUP($E40,'POTEnCIA Industry'!$A$5:$BA$17,F$1,FALSE),"")</f>
        <v/>
      </c>
      <c r="H40" s="46" t="str">
        <f>IFERROR((VLOOKUP($E40,'POTEnCIA Industry'!$A$5:$BA$17,H$1,FALSE)-(VLOOKUP($E40,'POTEnCIA Industry'!$A$5:$BA$17,G$1,FALSE)))/VLOOKUP($E40,'POTEnCIA Industry'!$A$5:$BA$17,G$1,FALSE),"")</f>
        <v/>
      </c>
      <c r="I40" s="46" t="str">
        <f>IFERROR((VLOOKUP($E40,'POTEnCIA Industry'!$A$5:$BA$17,I$1,FALSE)-(VLOOKUP($E40,'POTEnCIA Industry'!$A$5:$BA$17,H$1,FALSE)))/VLOOKUP($E40,'POTEnCIA Industry'!$A$5:$BA$17,H$1,FALSE),"")</f>
        <v/>
      </c>
      <c r="J40" s="46" t="str">
        <f>IFERROR((VLOOKUP($E40,'POTEnCIA Industry'!$A$5:$BA$17,J$1,FALSE)-(VLOOKUP($E40,'POTEnCIA Industry'!$A$5:$BA$17,I$1,FALSE)))/VLOOKUP($E40,'POTEnCIA Industry'!$A$5:$BA$17,I$1,FALSE),"")</f>
        <v/>
      </c>
      <c r="K40" s="46" t="str">
        <f>IFERROR((VLOOKUP($E40,'POTEnCIA Industry'!$A$5:$BA$17,K$1,FALSE)-(VLOOKUP($E40,'POTEnCIA Industry'!$A$5:$BA$17,J$1,FALSE)))/VLOOKUP($E40,'POTEnCIA Industry'!$A$5:$BA$17,J$1,FALSE),"")</f>
        <v/>
      </c>
      <c r="L40" s="46" t="str">
        <f>IFERROR((VLOOKUP($E40,'POTEnCIA Industry'!$A$5:$BA$17,L$1,FALSE)-(VLOOKUP($E40,'POTEnCIA Industry'!$A$5:$BA$17,K$1,FALSE)))/VLOOKUP($E40,'POTEnCIA Industry'!$A$5:$BA$17,K$1,FALSE),"")</f>
        <v/>
      </c>
      <c r="M40" s="46" t="str">
        <f>IFERROR((VLOOKUP($E40,'POTEnCIA Industry'!$A$5:$BA$17,M$1,FALSE)-(VLOOKUP($E40,'POTEnCIA Industry'!$A$5:$BA$17,L$1,FALSE)))/VLOOKUP($E40,'POTEnCIA Industry'!$A$5:$BA$17,L$1,FALSE),"")</f>
        <v/>
      </c>
      <c r="N40" s="46" t="str">
        <f>IFERROR((VLOOKUP($E40,'POTEnCIA Industry'!$A$5:$BA$17,N$1,FALSE)-(VLOOKUP($E40,'POTEnCIA Industry'!$A$5:$BA$17,M$1,FALSE)))/VLOOKUP($E40,'POTEnCIA Industry'!$A$5:$BA$17,M$1,FALSE),"")</f>
        <v/>
      </c>
      <c r="O40" s="46" t="str">
        <f>IFERROR((VLOOKUP($E40,'POTEnCIA Industry'!$A$5:$BA$17,O$1,FALSE)-(VLOOKUP($E40,'POTEnCIA Industry'!$A$5:$BA$17,N$1,FALSE)))/VLOOKUP($E40,'POTEnCIA Industry'!$A$5:$BA$17,N$1,FALSE),"")</f>
        <v/>
      </c>
      <c r="P40" s="46" t="str">
        <f>IFERROR((VLOOKUP($E40,'POTEnCIA Industry'!$A$5:$BA$17,P$1,FALSE)-(VLOOKUP($E40,'POTEnCIA Industry'!$A$5:$BA$17,O$1,FALSE)))/VLOOKUP($E40,'POTEnCIA Industry'!$A$5:$BA$17,O$1,FALSE),"")</f>
        <v/>
      </c>
      <c r="Q40" s="46" t="str">
        <f>IFERROR((VLOOKUP($E40,'POTEnCIA Industry'!$A$5:$BA$17,Q$1,FALSE)-(VLOOKUP($E40,'POTEnCIA Industry'!$A$5:$BA$17,P$1,FALSE)))/VLOOKUP($E40,'POTEnCIA Industry'!$A$5:$BA$17,P$1,FALSE),"")</f>
        <v/>
      </c>
      <c r="R40" s="46" t="str">
        <f>IFERROR((VLOOKUP($E40,'POTEnCIA Industry'!$A$5:$BA$17,R$1,FALSE)-(VLOOKUP($E40,'POTEnCIA Industry'!$A$5:$BA$17,Q$1,FALSE)))/VLOOKUP($E40,'POTEnCIA Industry'!$A$5:$BA$17,Q$1,FALSE),"")</f>
        <v/>
      </c>
      <c r="S40" s="46" t="str">
        <f>IFERROR((VLOOKUP($E40,'POTEnCIA Industry'!$A$5:$BA$17,S$1,FALSE)-(VLOOKUP($E40,'POTEnCIA Industry'!$A$5:$BA$17,R$1,FALSE)))/VLOOKUP($E40,'POTEnCIA Industry'!$A$5:$BA$17,R$1,FALSE),"")</f>
        <v/>
      </c>
      <c r="T40" s="46" t="str">
        <f>IFERROR((VLOOKUP($E40,'POTEnCIA Industry'!$A$5:$BA$17,T$1,FALSE)-(VLOOKUP($E40,'POTEnCIA Industry'!$A$5:$BA$17,S$1,FALSE)))/VLOOKUP($E40,'POTEnCIA Industry'!$A$5:$BA$17,S$1,FALSE),"")</f>
        <v/>
      </c>
      <c r="U40" s="46" t="str">
        <f>IFERROR((VLOOKUP($E40,'POTEnCIA Industry'!$A$5:$BA$17,U$1,FALSE)-(VLOOKUP($E40,'POTEnCIA Industry'!$A$5:$BA$17,T$1,FALSE)))/VLOOKUP($E40,'POTEnCIA Industry'!$A$5:$BA$17,T$1,FALSE),"")</f>
        <v/>
      </c>
      <c r="V40" s="46" t="str">
        <f>IFERROR((VLOOKUP($E40,'POTEnCIA Industry'!$A$5:$BA$17,V$1,FALSE)-(VLOOKUP($E40,'POTEnCIA Industry'!$A$5:$BA$17,U$1,FALSE)))/VLOOKUP($E40,'POTEnCIA Industry'!$A$5:$BA$17,U$1,FALSE),"")</f>
        <v/>
      </c>
      <c r="W40" s="46" t="str">
        <f>IFERROR((VLOOKUP($E40,'POTEnCIA Industry'!$A$5:$BA$17,W$1,FALSE)-(VLOOKUP($E40,'POTEnCIA Industry'!$A$5:$BA$17,V$1,FALSE)))/VLOOKUP($E40,'POTEnCIA Industry'!$A$5:$BA$17,V$1,FALSE),"")</f>
        <v/>
      </c>
      <c r="X40" s="46" t="str">
        <f>IFERROR((VLOOKUP($E40,'POTEnCIA Industry'!$A$5:$BA$17,X$1,FALSE)-(VLOOKUP($E40,'POTEnCIA Industry'!$A$5:$BA$17,W$1,FALSE)))/VLOOKUP($E40,'POTEnCIA Industry'!$A$5:$BA$17,W$1,FALSE),"")</f>
        <v/>
      </c>
      <c r="Y40" s="46" t="str">
        <f>IFERROR((VLOOKUP($E40,'POTEnCIA Industry'!$A$5:$BA$17,Y$1,FALSE)-(VLOOKUP($E40,'POTEnCIA Industry'!$A$5:$BA$17,X$1,FALSE)))/VLOOKUP($E40,'POTEnCIA Industry'!$A$5:$BA$17,X$1,FALSE),"")</f>
        <v/>
      </c>
      <c r="Z40" s="46" t="str">
        <f>IFERROR((VLOOKUP($E40,'POTEnCIA Industry'!$A$5:$BA$17,Z$1,FALSE)-(VLOOKUP($E40,'POTEnCIA Industry'!$A$5:$BA$17,Y$1,FALSE)))/VLOOKUP($E40,'POTEnCIA Industry'!$A$5:$BA$17,Y$1,FALSE),"")</f>
        <v/>
      </c>
      <c r="AA40" s="46" t="str">
        <f>IFERROR((VLOOKUP($E40,'POTEnCIA Industry'!$A$5:$BA$17,AA$1,FALSE)-(VLOOKUP($E40,'POTEnCIA Industry'!$A$5:$BA$17,Z$1,FALSE)))/VLOOKUP($E40,'POTEnCIA Industry'!$A$5:$BA$17,Z$1,FALSE),"")</f>
        <v/>
      </c>
      <c r="AB40" s="46" t="str">
        <f>IFERROR((VLOOKUP($E40,'POTEnCIA Industry'!$A$5:$BA$17,AB$1,FALSE)-(VLOOKUP($E40,'POTEnCIA Industry'!$A$5:$BA$17,AA$1,FALSE)))/VLOOKUP($E40,'POTEnCIA Industry'!$A$5:$BA$17,AA$1,FALSE),"")</f>
        <v/>
      </c>
      <c r="AC40" s="46" t="str">
        <f>IFERROR((VLOOKUP($E40,'POTEnCIA Industry'!$A$5:$BA$17,AC$1,FALSE)-(VLOOKUP($E40,'POTEnCIA Industry'!$A$5:$BA$17,AB$1,FALSE)))/VLOOKUP($E40,'POTEnCIA Industry'!$A$5:$BA$17,AB$1,FALSE),"")</f>
        <v/>
      </c>
      <c r="AD40" s="46" t="str">
        <f>IFERROR((VLOOKUP($E40,'POTEnCIA Industry'!$A$5:$BA$17,AD$1,FALSE)-(VLOOKUP($E40,'POTEnCIA Industry'!$A$5:$BA$17,AC$1,FALSE)))/VLOOKUP($E40,'POTEnCIA Industry'!$A$5:$BA$17,AC$1,FALSE),"")</f>
        <v/>
      </c>
      <c r="AE40" s="46" t="str">
        <f>IFERROR((VLOOKUP($E40,'POTEnCIA Industry'!$A$5:$BA$17,AE$1,FALSE)-(VLOOKUP($E40,'POTEnCIA Industry'!$A$5:$BA$17,AD$1,FALSE)))/VLOOKUP($E40,'POTEnCIA Industry'!$A$5:$BA$17,AD$1,FALSE),"")</f>
        <v/>
      </c>
      <c r="AF40" s="46" t="str">
        <f>IFERROR((VLOOKUP($E40,'POTEnCIA Industry'!$A$5:$BA$17,AF$1,FALSE)-(VLOOKUP($E40,'POTEnCIA Industry'!$A$5:$BA$17,AE$1,FALSE)))/VLOOKUP($E40,'POTEnCIA Industry'!$A$5:$BA$17,AE$1,FALSE),"")</f>
        <v/>
      </c>
      <c r="AG40" s="46" t="str">
        <f>IFERROR((VLOOKUP($E40,'POTEnCIA Industry'!$A$5:$BA$17,AG$1,FALSE)-(VLOOKUP($E40,'POTEnCIA Industry'!$A$5:$BA$17,AF$1,FALSE)))/VLOOKUP($E40,'POTEnCIA Industry'!$A$5:$BA$17,AF$1,FALSE),"")</f>
        <v/>
      </c>
      <c r="AH40" s="46" t="str">
        <f>IFERROR((VLOOKUP($E40,'POTEnCIA Industry'!$A$5:$BA$17,AH$1,FALSE)-(VLOOKUP($E40,'POTEnCIA Industry'!$A$5:$BA$17,AG$1,FALSE)))/VLOOKUP($E40,'POTEnCIA Industry'!$A$5:$BA$17,AG$1,FALSE),"")</f>
        <v/>
      </c>
      <c r="AI40" s="46" t="str">
        <f>IFERROR((VLOOKUP($E40,'POTEnCIA Industry'!$A$5:$BA$17,AI$1,FALSE)-(VLOOKUP($E40,'POTEnCIA Industry'!$A$5:$BA$17,AH$1,FALSE)))/VLOOKUP($E40,'POTEnCIA Industry'!$A$5:$BA$17,AH$1,FALSE),"")</f>
        <v/>
      </c>
    </row>
    <row r="41" spans="1:35" x14ac:dyDescent="0.25">
      <c r="A41" s="53"/>
      <c r="B41" s="43"/>
      <c r="E41" s="1" t="s">
        <v>515</v>
      </c>
      <c r="F41" s="46"/>
      <c r="G41" s="46" t="str">
        <f>IFERROR((VLOOKUP($E41,'POTEnCIA Industry'!$A$5:$BA$17,G$1,FALSE)-(VLOOKUP($E41,'POTEnCIA Industry'!$A$5:$BA$17,F$1,FALSE)))/VLOOKUP($E41,'POTEnCIA Industry'!$A$5:$BA$17,F$1,FALSE),"")</f>
        <v/>
      </c>
      <c r="H41" s="46" t="str">
        <f>IFERROR((VLOOKUP($E41,'POTEnCIA Industry'!$A$5:$BA$17,H$1,FALSE)-(VLOOKUP($E41,'POTEnCIA Industry'!$A$5:$BA$17,G$1,FALSE)))/VLOOKUP($E41,'POTEnCIA Industry'!$A$5:$BA$17,G$1,FALSE),"")</f>
        <v/>
      </c>
      <c r="I41" s="46" t="str">
        <f>IFERROR((VLOOKUP($E41,'POTEnCIA Industry'!$A$5:$BA$17,I$1,FALSE)-(VLOOKUP($E41,'POTEnCIA Industry'!$A$5:$BA$17,H$1,FALSE)))/VLOOKUP($E41,'POTEnCIA Industry'!$A$5:$BA$17,H$1,FALSE),"")</f>
        <v/>
      </c>
      <c r="J41" s="46" t="str">
        <f>IFERROR((VLOOKUP($E41,'POTEnCIA Industry'!$A$5:$BA$17,J$1,FALSE)-(VLOOKUP($E41,'POTEnCIA Industry'!$A$5:$BA$17,I$1,FALSE)))/VLOOKUP($E41,'POTEnCIA Industry'!$A$5:$BA$17,I$1,FALSE),"")</f>
        <v/>
      </c>
      <c r="K41" s="46" t="str">
        <f>IFERROR((VLOOKUP($E41,'POTEnCIA Industry'!$A$5:$BA$17,K$1,FALSE)-(VLOOKUP($E41,'POTEnCIA Industry'!$A$5:$BA$17,J$1,FALSE)))/VLOOKUP($E41,'POTEnCIA Industry'!$A$5:$BA$17,J$1,FALSE),"")</f>
        <v/>
      </c>
      <c r="L41" s="46" t="str">
        <f>IFERROR((VLOOKUP($E41,'POTEnCIA Industry'!$A$5:$BA$17,L$1,FALSE)-(VLOOKUP($E41,'POTEnCIA Industry'!$A$5:$BA$17,K$1,FALSE)))/VLOOKUP($E41,'POTEnCIA Industry'!$A$5:$BA$17,K$1,FALSE),"")</f>
        <v/>
      </c>
      <c r="M41" s="46" t="str">
        <f>IFERROR((VLOOKUP($E41,'POTEnCIA Industry'!$A$5:$BA$17,M$1,FALSE)-(VLOOKUP($E41,'POTEnCIA Industry'!$A$5:$BA$17,L$1,FALSE)))/VLOOKUP($E41,'POTEnCIA Industry'!$A$5:$BA$17,L$1,FALSE),"")</f>
        <v/>
      </c>
      <c r="N41" s="46" t="str">
        <f>IFERROR((VLOOKUP($E41,'POTEnCIA Industry'!$A$5:$BA$17,N$1,FALSE)-(VLOOKUP($E41,'POTEnCIA Industry'!$A$5:$BA$17,M$1,FALSE)))/VLOOKUP($E41,'POTEnCIA Industry'!$A$5:$BA$17,M$1,FALSE),"")</f>
        <v/>
      </c>
      <c r="O41" s="46" t="str">
        <f>IFERROR((VLOOKUP($E41,'POTEnCIA Industry'!$A$5:$BA$17,O$1,FALSE)-(VLOOKUP($E41,'POTEnCIA Industry'!$A$5:$BA$17,N$1,FALSE)))/VLOOKUP($E41,'POTEnCIA Industry'!$A$5:$BA$17,N$1,FALSE),"")</f>
        <v/>
      </c>
      <c r="P41" s="46" t="str">
        <f>IFERROR((VLOOKUP($E41,'POTEnCIA Industry'!$A$5:$BA$17,P$1,FALSE)-(VLOOKUP($E41,'POTEnCIA Industry'!$A$5:$BA$17,O$1,FALSE)))/VLOOKUP($E41,'POTEnCIA Industry'!$A$5:$BA$17,O$1,FALSE),"")</f>
        <v/>
      </c>
      <c r="Q41" s="46" t="str">
        <f>IFERROR((VLOOKUP($E41,'POTEnCIA Industry'!$A$5:$BA$17,Q$1,FALSE)-(VLOOKUP($E41,'POTEnCIA Industry'!$A$5:$BA$17,P$1,FALSE)))/VLOOKUP($E41,'POTEnCIA Industry'!$A$5:$BA$17,P$1,FALSE),"")</f>
        <v/>
      </c>
      <c r="R41" s="46" t="str">
        <f>IFERROR((VLOOKUP($E41,'POTEnCIA Industry'!$A$5:$BA$17,R$1,FALSE)-(VLOOKUP($E41,'POTEnCIA Industry'!$A$5:$BA$17,Q$1,FALSE)))/VLOOKUP($E41,'POTEnCIA Industry'!$A$5:$BA$17,Q$1,FALSE),"")</f>
        <v/>
      </c>
      <c r="S41" s="46" t="str">
        <f>IFERROR((VLOOKUP($E41,'POTEnCIA Industry'!$A$5:$BA$17,S$1,FALSE)-(VLOOKUP($E41,'POTEnCIA Industry'!$A$5:$BA$17,R$1,FALSE)))/VLOOKUP($E41,'POTEnCIA Industry'!$A$5:$BA$17,R$1,FALSE),"")</f>
        <v/>
      </c>
      <c r="T41" s="46" t="str">
        <f>IFERROR((VLOOKUP($E41,'POTEnCIA Industry'!$A$5:$BA$17,T$1,FALSE)-(VLOOKUP($E41,'POTEnCIA Industry'!$A$5:$BA$17,S$1,FALSE)))/VLOOKUP($E41,'POTEnCIA Industry'!$A$5:$BA$17,S$1,FALSE),"")</f>
        <v/>
      </c>
      <c r="U41" s="46" t="str">
        <f>IFERROR((VLOOKUP($E41,'POTEnCIA Industry'!$A$5:$BA$17,U$1,FALSE)-(VLOOKUP($E41,'POTEnCIA Industry'!$A$5:$BA$17,T$1,FALSE)))/VLOOKUP($E41,'POTEnCIA Industry'!$A$5:$BA$17,T$1,FALSE),"")</f>
        <v/>
      </c>
      <c r="V41" s="46" t="str">
        <f>IFERROR((VLOOKUP($E41,'POTEnCIA Industry'!$A$5:$BA$17,V$1,FALSE)-(VLOOKUP($E41,'POTEnCIA Industry'!$A$5:$BA$17,U$1,FALSE)))/VLOOKUP($E41,'POTEnCIA Industry'!$A$5:$BA$17,U$1,FALSE),"")</f>
        <v/>
      </c>
      <c r="W41" s="46" t="str">
        <f>IFERROR((VLOOKUP($E41,'POTEnCIA Industry'!$A$5:$BA$17,W$1,FALSE)-(VLOOKUP($E41,'POTEnCIA Industry'!$A$5:$BA$17,V$1,FALSE)))/VLOOKUP($E41,'POTEnCIA Industry'!$A$5:$BA$17,V$1,FALSE),"")</f>
        <v/>
      </c>
      <c r="X41" s="46" t="str">
        <f>IFERROR((VLOOKUP($E41,'POTEnCIA Industry'!$A$5:$BA$17,X$1,FALSE)-(VLOOKUP($E41,'POTEnCIA Industry'!$A$5:$BA$17,W$1,FALSE)))/VLOOKUP($E41,'POTEnCIA Industry'!$A$5:$BA$17,W$1,FALSE),"")</f>
        <v/>
      </c>
      <c r="Y41" s="46" t="str">
        <f>IFERROR((VLOOKUP($E41,'POTEnCIA Industry'!$A$5:$BA$17,Y$1,FALSE)-(VLOOKUP($E41,'POTEnCIA Industry'!$A$5:$BA$17,X$1,FALSE)))/VLOOKUP($E41,'POTEnCIA Industry'!$A$5:$BA$17,X$1,FALSE),"")</f>
        <v/>
      </c>
      <c r="Z41" s="46" t="str">
        <f>IFERROR((VLOOKUP($E41,'POTEnCIA Industry'!$A$5:$BA$17,Z$1,FALSE)-(VLOOKUP($E41,'POTEnCIA Industry'!$A$5:$BA$17,Y$1,FALSE)))/VLOOKUP($E41,'POTEnCIA Industry'!$A$5:$BA$17,Y$1,FALSE),"")</f>
        <v/>
      </c>
      <c r="AA41" s="46" t="str">
        <f>IFERROR((VLOOKUP($E41,'POTEnCIA Industry'!$A$5:$BA$17,AA$1,FALSE)-(VLOOKUP($E41,'POTEnCIA Industry'!$A$5:$BA$17,Z$1,FALSE)))/VLOOKUP($E41,'POTEnCIA Industry'!$A$5:$BA$17,Z$1,FALSE),"")</f>
        <v/>
      </c>
      <c r="AB41" s="46" t="str">
        <f>IFERROR((VLOOKUP($E41,'POTEnCIA Industry'!$A$5:$BA$17,AB$1,FALSE)-(VLOOKUP($E41,'POTEnCIA Industry'!$A$5:$BA$17,AA$1,FALSE)))/VLOOKUP($E41,'POTEnCIA Industry'!$A$5:$BA$17,AA$1,FALSE),"")</f>
        <v/>
      </c>
      <c r="AC41" s="46" t="str">
        <f>IFERROR((VLOOKUP($E41,'POTEnCIA Industry'!$A$5:$BA$17,AC$1,FALSE)-(VLOOKUP($E41,'POTEnCIA Industry'!$A$5:$BA$17,AB$1,FALSE)))/VLOOKUP($E41,'POTEnCIA Industry'!$A$5:$BA$17,AB$1,FALSE),"")</f>
        <v/>
      </c>
      <c r="AD41" s="46" t="str">
        <f>IFERROR((VLOOKUP($E41,'POTEnCIA Industry'!$A$5:$BA$17,AD$1,FALSE)-(VLOOKUP($E41,'POTEnCIA Industry'!$A$5:$BA$17,AC$1,FALSE)))/VLOOKUP($E41,'POTEnCIA Industry'!$A$5:$BA$17,AC$1,FALSE),"")</f>
        <v/>
      </c>
      <c r="AE41" s="46" t="str">
        <f>IFERROR((VLOOKUP($E41,'POTEnCIA Industry'!$A$5:$BA$17,AE$1,FALSE)-(VLOOKUP($E41,'POTEnCIA Industry'!$A$5:$BA$17,AD$1,FALSE)))/VLOOKUP($E41,'POTEnCIA Industry'!$A$5:$BA$17,AD$1,FALSE),"")</f>
        <v/>
      </c>
      <c r="AF41" s="46" t="str">
        <f>IFERROR((VLOOKUP($E41,'POTEnCIA Industry'!$A$5:$BA$17,AF$1,FALSE)-(VLOOKUP($E41,'POTEnCIA Industry'!$A$5:$BA$17,AE$1,FALSE)))/VLOOKUP($E41,'POTEnCIA Industry'!$A$5:$BA$17,AE$1,FALSE),"")</f>
        <v/>
      </c>
      <c r="AG41" s="46" t="str">
        <f>IFERROR((VLOOKUP($E41,'POTEnCIA Industry'!$A$5:$BA$17,AG$1,FALSE)-(VLOOKUP($E41,'POTEnCIA Industry'!$A$5:$BA$17,AF$1,FALSE)))/VLOOKUP($E41,'POTEnCIA Industry'!$A$5:$BA$17,AF$1,FALSE),"")</f>
        <v/>
      </c>
      <c r="AH41" s="46" t="str">
        <f>IFERROR((VLOOKUP($E41,'POTEnCIA Industry'!$A$5:$BA$17,AH$1,FALSE)-(VLOOKUP($E41,'POTEnCIA Industry'!$A$5:$BA$17,AG$1,FALSE)))/VLOOKUP($E41,'POTEnCIA Industry'!$A$5:$BA$17,AG$1,FALSE),"")</f>
        <v/>
      </c>
      <c r="AI41" s="46" t="str">
        <f>IFERROR((VLOOKUP($E41,'POTEnCIA Industry'!$A$5:$BA$17,AI$1,FALSE)-(VLOOKUP($E41,'POTEnCIA Industry'!$A$5:$BA$17,AH$1,FALSE)))/VLOOKUP($E41,'POTEnCIA Industry'!$A$5:$BA$17,AH$1,FALSE),"")</f>
        <v/>
      </c>
    </row>
    <row r="42" spans="1:35" x14ac:dyDescent="0.25">
      <c r="A42" s="53"/>
      <c r="B42" s="43"/>
      <c r="E42" s="1" t="s">
        <v>413</v>
      </c>
      <c r="F42" s="46"/>
      <c r="G42" s="46" t="str">
        <f>IFERROR((VLOOKUP($E42,'POTEnCIA Industry'!$A$5:$BA$17,G$1,FALSE)-(VLOOKUP($E42,'POTEnCIA Industry'!$A$5:$BA$17,F$1,FALSE)))/VLOOKUP($E42,'POTEnCIA Industry'!$A$5:$BA$17,F$1,FALSE),"")</f>
        <v/>
      </c>
      <c r="H42" s="46" t="str">
        <f>IFERROR((VLOOKUP($E42,'POTEnCIA Industry'!$A$5:$BA$17,H$1,FALSE)-(VLOOKUP($E42,'POTEnCIA Industry'!$A$5:$BA$17,G$1,FALSE)))/VLOOKUP($E42,'POTEnCIA Industry'!$A$5:$BA$17,G$1,FALSE),"")</f>
        <v/>
      </c>
      <c r="I42" s="46" t="str">
        <f>IFERROR((VLOOKUP($E42,'POTEnCIA Industry'!$A$5:$BA$17,I$1,FALSE)-(VLOOKUP($E42,'POTEnCIA Industry'!$A$5:$BA$17,H$1,FALSE)))/VLOOKUP($E42,'POTEnCIA Industry'!$A$5:$BA$17,H$1,FALSE),"")</f>
        <v/>
      </c>
      <c r="J42" s="46" t="str">
        <f>IFERROR((VLOOKUP($E42,'POTEnCIA Industry'!$A$5:$BA$17,J$1,FALSE)-(VLOOKUP($E42,'POTEnCIA Industry'!$A$5:$BA$17,I$1,FALSE)))/VLOOKUP($E42,'POTEnCIA Industry'!$A$5:$BA$17,I$1,FALSE),"")</f>
        <v/>
      </c>
      <c r="K42" s="46" t="str">
        <f>IFERROR((VLOOKUP($E42,'POTEnCIA Industry'!$A$5:$BA$17,K$1,FALSE)-(VLOOKUP($E42,'POTEnCIA Industry'!$A$5:$BA$17,J$1,FALSE)))/VLOOKUP($E42,'POTEnCIA Industry'!$A$5:$BA$17,J$1,FALSE),"")</f>
        <v/>
      </c>
      <c r="L42" s="46" t="str">
        <f>IFERROR((VLOOKUP($E42,'POTEnCIA Industry'!$A$5:$BA$17,L$1,FALSE)-(VLOOKUP($E42,'POTEnCIA Industry'!$A$5:$BA$17,K$1,FALSE)))/VLOOKUP($E42,'POTEnCIA Industry'!$A$5:$BA$17,K$1,FALSE),"")</f>
        <v/>
      </c>
      <c r="M42" s="46" t="str">
        <f>IFERROR((VLOOKUP($E42,'POTEnCIA Industry'!$A$5:$BA$17,M$1,FALSE)-(VLOOKUP($E42,'POTEnCIA Industry'!$A$5:$BA$17,L$1,FALSE)))/VLOOKUP($E42,'POTEnCIA Industry'!$A$5:$BA$17,L$1,FALSE),"")</f>
        <v/>
      </c>
      <c r="N42" s="46" t="str">
        <f>IFERROR((VLOOKUP($E42,'POTEnCIA Industry'!$A$5:$BA$17,N$1,FALSE)-(VLOOKUP($E42,'POTEnCIA Industry'!$A$5:$BA$17,M$1,FALSE)))/VLOOKUP($E42,'POTEnCIA Industry'!$A$5:$BA$17,M$1,FALSE),"")</f>
        <v/>
      </c>
      <c r="O42" s="46" t="str">
        <f>IFERROR((VLOOKUP($E42,'POTEnCIA Industry'!$A$5:$BA$17,O$1,FALSE)-(VLOOKUP($E42,'POTEnCIA Industry'!$A$5:$BA$17,N$1,FALSE)))/VLOOKUP($E42,'POTEnCIA Industry'!$A$5:$BA$17,N$1,FALSE),"")</f>
        <v/>
      </c>
      <c r="P42" s="46" t="str">
        <f>IFERROR((VLOOKUP($E42,'POTEnCIA Industry'!$A$5:$BA$17,P$1,FALSE)-(VLOOKUP($E42,'POTEnCIA Industry'!$A$5:$BA$17,O$1,FALSE)))/VLOOKUP($E42,'POTEnCIA Industry'!$A$5:$BA$17,O$1,FALSE),"")</f>
        <v/>
      </c>
      <c r="Q42" s="46" t="str">
        <f>IFERROR((VLOOKUP($E42,'POTEnCIA Industry'!$A$5:$BA$17,Q$1,FALSE)-(VLOOKUP($E42,'POTEnCIA Industry'!$A$5:$BA$17,P$1,FALSE)))/VLOOKUP($E42,'POTEnCIA Industry'!$A$5:$BA$17,P$1,FALSE),"")</f>
        <v/>
      </c>
      <c r="R42" s="46" t="str">
        <f>IFERROR((VLOOKUP($E42,'POTEnCIA Industry'!$A$5:$BA$17,R$1,FALSE)-(VLOOKUP($E42,'POTEnCIA Industry'!$A$5:$BA$17,Q$1,FALSE)))/VLOOKUP($E42,'POTEnCIA Industry'!$A$5:$BA$17,Q$1,FALSE),"")</f>
        <v/>
      </c>
      <c r="S42" s="46" t="str">
        <f>IFERROR((VLOOKUP($E42,'POTEnCIA Industry'!$A$5:$BA$17,S$1,FALSE)-(VLOOKUP($E42,'POTEnCIA Industry'!$A$5:$BA$17,R$1,FALSE)))/VLOOKUP($E42,'POTEnCIA Industry'!$A$5:$BA$17,R$1,FALSE),"")</f>
        <v/>
      </c>
      <c r="T42" s="46" t="str">
        <f>IFERROR((VLOOKUP($E42,'POTEnCIA Industry'!$A$5:$BA$17,T$1,FALSE)-(VLOOKUP($E42,'POTEnCIA Industry'!$A$5:$BA$17,S$1,FALSE)))/VLOOKUP($E42,'POTEnCIA Industry'!$A$5:$BA$17,S$1,FALSE),"")</f>
        <v/>
      </c>
      <c r="U42" s="46" t="str">
        <f>IFERROR((VLOOKUP($E42,'POTEnCIA Industry'!$A$5:$BA$17,U$1,FALSE)-(VLOOKUP($E42,'POTEnCIA Industry'!$A$5:$BA$17,T$1,FALSE)))/VLOOKUP($E42,'POTEnCIA Industry'!$A$5:$BA$17,T$1,FALSE),"")</f>
        <v/>
      </c>
      <c r="V42" s="46" t="str">
        <f>IFERROR((VLOOKUP($E42,'POTEnCIA Industry'!$A$5:$BA$17,V$1,FALSE)-(VLOOKUP($E42,'POTEnCIA Industry'!$A$5:$BA$17,U$1,FALSE)))/VLOOKUP($E42,'POTEnCIA Industry'!$A$5:$BA$17,U$1,FALSE),"")</f>
        <v/>
      </c>
      <c r="W42" s="46" t="str">
        <f>IFERROR((VLOOKUP($E42,'POTEnCIA Industry'!$A$5:$BA$17,W$1,FALSE)-(VLOOKUP($E42,'POTEnCIA Industry'!$A$5:$BA$17,V$1,FALSE)))/VLOOKUP($E42,'POTEnCIA Industry'!$A$5:$BA$17,V$1,FALSE),"")</f>
        <v/>
      </c>
      <c r="X42" s="46" t="str">
        <f>IFERROR((VLOOKUP($E42,'POTEnCIA Industry'!$A$5:$BA$17,X$1,FALSE)-(VLOOKUP($E42,'POTEnCIA Industry'!$A$5:$BA$17,W$1,FALSE)))/VLOOKUP($E42,'POTEnCIA Industry'!$A$5:$BA$17,W$1,FALSE),"")</f>
        <v/>
      </c>
      <c r="Y42" s="46" t="str">
        <f>IFERROR((VLOOKUP($E42,'POTEnCIA Industry'!$A$5:$BA$17,Y$1,FALSE)-(VLOOKUP($E42,'POTEnCIA Industry'!$A$5:$BA$17,X$1,FALSE)))/VLOOKUP($E42,'POTEnCIA Industry'!$A$5:$BA$17,X$1,FALSE),"")</f>
        <v/>
      </c>
      <c r="Z42" s="46" t="str">
        <f>IFERROR((VLOOKUP($E42,'POTEnCIA Industry'!$A$5:$BA$17,Z$1,FALSE)-(VLOOKUP($E42,'POTEnCIA Industry'!$A$5:$BA$17,Y$1,FALSE)))/VLOOKUP($E42,'POTEnCIA Industry'!$A$5:$BA$17,Y$1,FALSE),"")</f>
        <v/>
      </c>
      <c r="AA42" s="46" t="str">
        <f>IFERROR((VLOOKUP($E42,'POTEnCIA Industry'!$A$5:$BA$17,AA$1,FALSE)-(VLOOKUP($E42,'POTEnCIA Industry'!$A$5:$BA$17,Z$1,FALSE)))/VLOOKUP($E42,'POTEnCIA Industry'!$A$5:$BA$17,Z$1,FALSE),"")</f>
        <v/>
      </c>
      <c r="AB42" s="46" t="str">
        <f>IFERROR((VLOOKUP($E42,'POTEnCIA Industry'!$A$5:$BA$17,AB$1,FALSE)-(VLOOKUP($E42,'POTEnCIA Industry'!$A$5:$BA$17,AA$1,FALSE)))/VLOOKUP($E42,'POTEnCIA Industry'!$A$5:$BA$17,AA$1,FALSE),"")</f>
        <v/>
      </c>
      <c r="AC42" s="46" t="str">
        <f>IFERROR((VLOOKUP($E42,'POTEnCIA Industry'!$A$5:$BA$17,AC$1,FALSE)-(VLOOKUP($E42,'POTEnCIA Industry'!$A$5:$BA$17,AB$1,FALSE)))/VLOOKUP($E42,'POTEnCIA Industry'!$A$5:$BA$17,AB$1,FALSE),"")</f>
        <v/>
      </c>
      <c r="AD42" s="46" t="str">
        <f>IFERROR((VLOOKUP($E42,'POTEnCIA Industry'!$A$5:$BA$17,AD$1,FALSE)-(VLOOKUP($E42,'POTEnCIA Industry'!$A$5:$BA$17,AC$1,FALSE)))/VLOOKUP($E42,'POTEnCIA Industry'!$A$5:$BA$17,AC$1,FALSE),"")</f>
        <v/>
      </c>
      <c r="AE42" s="46" t="str">
        <f>IFERROR((VLOOKUP($E42,'POTEnCIA Industry'!$A$5:$BA$17,AE$1,FALSE)-(VLOOKUP($E42,'POTEnCIA Industry'!$A$5:$BA$17,AD$1,FALSE)))/VLOOKUP($E42,'POTEnCIA Industry'!$A$5:$BA$17,AD$1,FALSE),"")</f>
        <v/>
      </c>
      <c r="AF42" s="46" t="str">
        <f>IFERROR((VLOOKUP($E42,'POTEnCIA Industry'!$A$5:$BA$17,AF$1,FALSE)-(VLOOKUP($E42,'POTEnCIA Industry'!$A$5:$BA$17,AE$1,FALSE)))/VLOOKUP($E42,'POTEnCIA Industry'!$A$5:$BA$17,AE$1,FALSE),"")</f>
        <v/>
      </c>
      <c r="AG42" s="46" t="str">
        <f>IFERROR((VLOOKUP($E42,'POTEnCIA Industry'!$A$5:$BA$17,AG$1,FALSE)-(VLOOKUP($E42,'POTEnCIA Industry'!$A$5:$BA$17,AF$1,FALSE)))/VLOOKUP($E42,'POTEnCIA Industry'!$A$5:$BA$17,AF$1,FALSE),"")</f>
        <v/>
      </c>
      <c r="AH42" s="46" t="str">
        <f>IFERROR((VLOOKUP($E42,'POTEnCIA Industry'!$A$5:$BA$17,AH$1,FALSE)-(VLOOKUP($E42,'POTEnCIA Industry'!$A$5:$BA$17,AG$1,FALSE)))/VLOOKUP($E42,'POTEnCIA Industry'!$A$5:$BA$17,AG$1,FALSE),"")</f>
        <v/>
      </c>
      <c r="AI42" s="46" t="str">
        <f>IFERROR((VLOOKUP($E42,'POTEnCIA Industry'!$A$5:$BA$17,AI$1,FALSE)-(VLOOKUP($E42,'POTEnCIA Industry'!$A$5:$BA$17,AH$1,FALSE)))/VLOOKUP($E42,'POTEnCIA Industry'!$A$5:$BA$17,AH$1,FALSE),"")</f>
        <v/>
      </c>
    </row>
    <row r="43" spans="1:35" x14ac:dyDescent="0.25">
      <c r="A43" s="53"/>
      <c r="B43" s="43"/>
      <c r="E43" s="1" t="s">
        <v>422</v>
      </c>
      <c r="F43" s="46"/>
      <c r="G43" s="46" t="str">
        <f>IFERROR((VLOOKUP($E43,'POTEnCIA Industry'!$A$5:$BA$17,G$1,FALSE)-(VLOOKUP($E43,'POTEnCIA Industry'!$A$5:$BA$17,F$1,FALSE)))/VLOOKUP($E43,'POTEnCIA Industry'!$A$5:$BA$17,F$1,FALSE),"")</f>
        <v/>
      </c>
      <c r="H43" s="46" t="str">
        <f>IFERROR((VLOOKUP($E43,'POTEnCIA Industry'!$A$5:$BA$17,H$1,FALSE)-(VLOOKUP($E43,'POTEnCIA Industry'!$A$5:$BA$17,G$1,FALSE)))/VLOOKUP($E43,'POTEnCIA Industry'!$A$5:$BA$17,G$1,FALSE),"")</f>
        <v/>
      </c>
      <c r="I43" s="46" t="str">
        <f>IFERROR((VLOOKUP($E43,'POTEnCIA Industry'!$A$5:$BA$17,I$1,FALSE)-(VLOOKUP($E43,'POTEnCIA Industry'!$A$5:$BA$17,H$1,FALSE)))/VLOOKUP($E43,'POTEnCIA Industry'!$A$5:$BA$17,H$1,FALSE),"")</f>
        <v/>
      </c>
      <c r="J43" s="46" t="str">
        <f>IFERROR((VLOOKUP($E43,'POTEnCIA Industry'!$A$5:$BA$17,J$1,FALSE)-(VLOOKUP($E43,'POTEnCIA Industry'!$A$5:$BA$17,I$1,FALSE)))/VLOOKUP($E43,'POTEnCIA Industry'!$A$5:$BA$17,I$1,FALSE),"")</f>
        <v/>
      </c>
      <c r="K43" s="46" t="str">
        <f>IFERROR((VLOOKUP($E43,'POTEnCIA Industry'!$A$5:$BA$17,K$1,FALSE)-(VLOOKUP($E43,'POTEnCIA Industry'!$A$5:$BA$17,J$1,FALSE)))/VLOOKUP($E43,'POTEnCIA Industry'!$A$5:$BA$17,J$1,FALSE),"")</f>
        <v/>
      </c>
      <c r="L43" s="46" t="str">
        <f>IFERROR((VLOOKUP($E43,'POTEnCIA Industry'!$A$5:$BA$17,L$1,FALSE)-(VLOOKUP($E43,'POTEnCIA Industry'!$A$5:$BA$17,K$1,FALSE)))/VLOOKUP($E43,'POTEnCIA Industry'!$A$5:$BA$17,K$1,FALSE),"")</f>
        <v/>
      </c>
      <c r="M43" s="46" t="str">
        <f>IFERROR((VLOOKUP($E43,'POTEnCIA Industry'!$A$5:$BA$17,M$1,FALSE)-(VLOOKUP($E43,'POTEnCIA Industry'!$A$5:$BA$17,L$1,FALSE)))/VLOOKUP($E43,'POTEnCIA Industry'!$A$5:$BA$17,L$1,FALSE),"")</f>
        <v/>
      </c>
      <c r="N43" s="46" t="str">
        <f>IFERROR((VLOOKUP($E43,'POTEnCIA Industry'!$A$5:$BA$17,N$1,FALSE)-(VLOOKUP($E43,'POTEnCIA Industry'!$A$5:$BA$17,M$1,FALSE)))/VLOOKUP($E43,'POTEnCIA Industry'!$A$5:$BA$17,M$1,FALSE),"")</f>
        <v/>
      </c>
      <c r="O43" s="46" t="str">
        <f>IFERROR((VLOOKUP($E43,'POTEnCIA Industry'!$A$5:$BA$17,O$1,FALSE)-(VLOOKUP($E43,'POTEnCIA Industry'!$A$5:$BA$17,N$1,FALSE)))/VLOOKUP($E43,'POTEnCIA Industry'!$A$5:$BA$17,N$1,FALSE),"")</f>
        <v/>
      </c>
      <c r="P43" s="46" t="str">
        <f>IFERROR((VLOOKUP($E43,'POTEnCIA Industry'!$A$5:$BA$17,P$1,FALSE)-(VLOOKUP($E43,'POTEnCIA Industry'!$A$5:$BA$17,O$1,FALSE)))/VLOOKUP($E43,'POTEnCIA Industry'!$A$5:$BA$17,O$1,FALSE),"")</f>
        <v/>
      </c>
      <c r="Q43" s="46" t="str">
        <f>IFERROR((VLOOKUP($E43,'POTEnCIA Industry'!$A$5:$BA$17,Q$1,FALSE)-(VLOOKUP($E43,'POTEnCIA Industry'!$A$5:$BA$17,P$1,FALSE)))/VLOOKUP($E43,'POTEnCIA Industry'!$A$5:$BA$17,P$1,FALSE),"")</f>
        <v/>
      </c>
      <c r="R43" s="46" t="str">
        <f>IFERROR((VLOOKUP($E43,'POTEnCIA Industry'!$A$5:$BA$17,R$1,FALSE)-(VLOOKUP($E43,'POTEnCIA Industry'!$A$5:$BA$17,Q$1,FALSE)))/VLOOKUP($E43,'POTEnCIA Industry'!$A$5:$BA$17,Q$1,FALSE),"")</f>
        <v/>
      </c>
      <c r="S43" s="46" t="str">
        <f>IFERROR((VLOOKUP($E43,'POTEnCIA Industry'!$A$5:$BA$17,S$1,FALSE)-(VLOOKUP($E43,'POTEnCIA Industry'!$A$5:$BA$17,R$1,FALSE)))/VLOOKUP($E43,'POTEnCIA Industry'!$A$5:$BA$17,R$1,FALSE),"")</f>
        <v/>
      </c>
      <c r="T43" s="46" t="str">
        <f>IFERROR((VLOOKUP($E43,'POTEnCIA Industry'!$A$5:$BA$17,T$1,FALSE)-(VLOOKUP($E43,'POTEnCIA Industry'!$A$5:$BA$17,S$1,FALSE)))/VLOOKUP($E43,'POTEnCIA Industry'!$A$5:$BA$17,S$1,FALSE),"")</f>
        <v/>
      </c>
      <c r="U43" s="46" t="str">
        <f>IFERROR((VLOOKUP($E43,'POTEnCIA Industry'!$A$5:$BA$17,U$1,FALSE)-(VLOOKUP($E43,'POTEnCIA Industry'!$A$5:$BA$17,T$1,FALSE)))/VLOOKUP($E43,'POTEnCIA Industry'!$A$5:$BA$17,T$1,FALSE),"")</f>
        <v/>
      </c>
      <c r="V43" s="46" t="str">
        <f>IFERROR((VLOOKUP($E43,'POTEnCIA Industry'!$A$5:$BA$17,V$1,FALSE)-(VLOOKUP($E43,'POTEnCIA Industry'!$A$5:$BA$17,U$1,FALSE)))/VLOOKUP($E43,'POTEnCIA Industry'!$A$5:$BA$17,U$1,FALSE),"")</f>
        <v/>
      </c>
      <c r="W43" s="46" t="str">
        <f>IFERROR((VLOOKUP($E43,'POTEnCIA Industry'!$A$5:$BA$17,W$1,FALSE)-(VLOOKUP($E43,'POTEnCIA Industry'!$A$5:$BA$17,V$1,FALSE)))/VLOOKUP($E43,'POTEnCIA Industry'!$A$5:$BA$17,V$1,FALSE),"")</f>
        <v/>
      </c>
      <c r="X43" s="46" t="str">
        <f>IFERROR((VLOOKUP($E43,'POTEnCIA Industry'!$A$5:$BA$17,X$1,FALSE)-(VLOOKUP($E43,'POTEnCIA Industry'!$A$5:$BA$17,W$1,FALSE)))/VLOOKUP($E43,'POTEnCIA Industry'!$A$5:$BA$17,W$1,FALSE),"")</f>
        <v/>
      </c>
      <c r="Y43" s="46" t="str">
        <f>IFERROR((VLOOKUP($E43,'POTEnCIA Industry'!$A$5:$BA$17,Y$1,FALSE)-(VLOOKUP($E43,'POTEnCIA Industry'!$A$5:$BA$17,X$1,FALSE)))/VLOOKUP($E43,'POTEnCIA Industry'!$A$5:$BA$17,X$1,FALSE),"")</f>
        <v/>
      </c>
      <c r="Z43" s="46" t="str">
        <f>IFERROR((VLOOKUP($E43,'POTEnCIA Industry'!$A$5:$BA$17,Z$1,FALSE)-(VLOOKUP($E43,'POTEnCIA Industry'!$A$5:$BA$17,Y$1,FALSE)))/VLOOKUP($E43,'POTEnCIA Industry'!$A$5:$BA$17,Y$1,FALSE),"")</f>
        <v/>
      </c>
      <c r="AA43" s="46" t="str">
        <f>IFERROR((VLOOKUP($E43,'POTEnCIA Industry'!$A$5:$BA$17,AA$1,FALSE)-(VLOOKUP($E43,'POTEnCIA Industry'!$A$5:$BA$17,Z$1,FALSE)))/VLOOKUP($E43,'POTEnCIA Industry'!$A$5:$BA$17,Z$1,FALSE),"")</f>
        <v/>
      </c>
      <c r="AB43" s="46" t="str">
        <f>IFERROR((VLOOKUP($E43,'POTEnCIA Industry'!$A$5:$BA$17,AB$1,FALSE)-(VLOOKUP($E43,'POTEnCIA Industry'!$A$5:$BA$17,AA$1,FALSE)))/VLOOKUP($E43,'POTEnCIA Industry'!$A$5:$BA$17,AA$1,FALSE),"")</f>
        <v/>
      </c>
      <c r="AC43" s="46" t="str">
        <f>IFERROR((VLOOKUP($E43,'POTEnCIA Industry'!$A$5:$BA$17,AC$1,FALSE)-(VLOOKUP($E43,'POTEnCIA Industry'!$A$5:$BA$17,AB$1,FALSE)))/VLOOKUP($E43,'POTEnCIA Industry'!$A$5:$BA$17,AB$1,FALSE),"")</f>
        <v/>
      </c>
      <c r="AD43" s="46" t="str">
        <f>IFERROR((VLOOKUP($E43,'POTEnCIA Industry'!$A$5:$BA$17,AD$1,FALSE)-(VLOOKUP($E43,'POTEnCIA Industry'!$A$5:$BA$17,AC$1,FALSE)))/VLOOKUP($E43,'POTEnCIA Industry'!$A$5:$BA$17,AC$1,FALSE),"")</f>
        <v/>
      </c>
      <c r="AE43" s="46" t="str">
        <f>IFERROR((VLOOKUP($E43,'POTEnCIA Industry'!$A$5:$BA$17,AE$1,FALSE)-(VLOOKUP($E43,'POTEnCIA Industry'!$A$5:$BA$17,AD$1,FALSE)))/VLOOKUP($E43,'POTEnCIA Industry'!$A$5:$BA$17,AD$1,FALSE),"")</f>
        <v/>
      </c>
      <c r="AF43" s="46" t="str">
        <f>IFERROR((VLOOKUP($E43,'POTEnCIA Industry'!$A$5:$BA$17,AF$1,FALSE)-(VLOOKUP($E43,'POTEnCIA Industry'!$A$5:$BA$17,AE$1,FALSE)))/VLOOKUP($E43,'POTEnCIA Industry'!$A$5:$BA$17,AE$1,FALSE),"")</f>
        <v/>
      </c>
      <c r="AG43" s="46" t="str">
        <f>IFERROR((VLOOKUP($E43,'POTEnCIA Industry'!$A$5:$BA$17,AG$1,FALSE)-(VLOOKUP($E43,'POTEnCIA Industry'!$A$5:$BA$17,AF$1,FALSE)))/VLOOKUP($E43,'POTEnCIA Industry'!$A$5:$BA$17,AF$1,FALSE),"")</f>
        <v/>
      </c>
      <c r="AH43" s="46" t="str">
        <f>IFERROR((VLOOKUP($E43,'POTEnCIA Industry'!$A$5:$BA$17,AH$1,FALSE)-(VLOOKUP($E43,'POTEnCIA Industry'!$A$5:$BA$17,AG$1,FALSE)))/VLOOKUP($E43,'POTEnCIA Industry'!$A$5:$BA$17,AG$1,FALSE),"")</f>
        <v/>
      </c>
      <c r="AI43" s="46" t="str">
        <f>IFERROR((VLOOKUP($E43,'POTEnCIA Industry'!$A$5:$BA$17,AI$1,FALSE)-(VLOOKUP($E43,'POTEnCIA Industry'!$A$5:$BA$17,AH$1,FALSE)))/VLOOKUP($E43,'POTEnCIA Industry'!$A$5:$BA$17,AH$1,FALSE),"")</f>
        <v/>
      </c>
    </row>
    <row r="44" spans="1:35" x14ac:dyDescent="0.25">
      <c r="A44" s="53"/>
      <c r="B44" s="43"/>
      <c r="E44" s="1" t="s">
        <v>453</v>
      </c>
      <c r="F44" s="46"/>
      <c r="G44" s="46" t="str">
        <f>IFERROR((VLOOKUP($E44,'POTEnCIA Industry'!$A$5:$BA$17,G$1,FALSE)-(VLOOKUP($E44,'POTEnCIA Industry'!$A$5:$BA$17,F$1,FALSE)))/VLOOKUP($E44,'POTEnCIA Industry'!$A$5:$BA$17,F$1,FALSE),"")</f>
        <v/>
      </c>
      <c r="H44" s="46" t="str">
        <f>IFERROR((VLOOKUP($E44,'POTEnCIA Industry'!$A$5:$BA$17,H$1,FALSE)-(VLOOKUP($E44,'POTEnCIA Industry'!$A$5:$BA$17,G$1,FALSE)))/VLOOKUP($E44,'POTEnCIA Industry'!$A$5:$BA$17,G$1,FALSE),"")</f>
        <v/>
      </c>
      <c r="I44" s="46" t="str">
        <f>IFERROR((VLOOKUP($E44,'POTEnCIA Industry'!$A$5:$BA$17,I$1,FALSE)-(VLOOKUP($E44,'POTEnCIA Industry'!$A$5:$BA$17,H$1,FALSE)))/VLOOKUP($E44,'POTEnCIA Industry'!$A$5:$BA$17,H$1,FALSE),"")</f>
        <v/>
      </c>
      <c r="J44" s="46" t="str">
        <f>IFERROR((VLOOKUP($E44,'POTEnCIA Industry'!$A$5:$BA$17,J$1,FALSE)-(VLOOKUP($E44,'POTEnCIA Industry'!$A$5:$BA$17,I$1,FALSE)))/VLOOKUP($E44,'POTEnCIA Industry'!$A$5:$BA$17,I$1,FALSE),"")</f>
        <v/>
      </c>
      <c r="K44" s="46" t="str">
        <f>IFERROR((VLOOKUP($E44,'POTEnCIA Industry'!$A$5:$BA$17,K$1,FALSE)-(VLOOKUP($E44,'POTEnCIA Industry'!$A$5:$BA$17,J$1,FALSE)))/VLOOKUP($E44,'POTEnCIA Industry'!$A$5:$BA$17,J$1,FALSE),"")</f>
        <v/>
      </c>
      <c r="L44" s="46" t="str">
        <f>IFERROR((VLOOKUP($E44,'POTEnCIA Industry'!$A$5:$BA$17,L$1,FALSE)-(VLOOKUP($E44,'POTEnCIA Industry'!$A$5:$BA$17,K$1,FALSE)))/VLOOKUP($E44,'POTEnCIA Industry'!$A$5:$BA$17,K$1,FALSE),"")</f>
        <v/>
      </c>
      <c r="M44" s="46" t="str">
        <f>IFERROR((VLOOKUP($E44,'POTEnCIA Industry'!$A$5:$BA$17,M$1,FALSE)-(VLOOKUP($E44,'POTEnCIA Industry'!$A$5:$BA$17,L$1,FALSE)))/VLOOKUP($E44,'POTEnCIA Industry'!$A$5:$BA$17,L$1,FALSE),"")</f>
        <v/>
      </c>
      <c r="N44" s="46" t="str">
        <f>IFERROR((VLOOKUP($E44,'POTEnCIA Industry'!$A$5:$BA$17,N$1,FALSE)-(VLOOKUP($E44,'POTEnCIA Industry'!$A$5:$BA$17,M$1,FALSE)))/VLOOKUP($E44,'POTEnCIA Industry'!$A$5:$BA$17,M$1,FALSE),"")</f>
        <v/>
      </c>
      <c r="O44" s="46" t="str">
        <f>IFERROR((VLOOKUP($E44,'POTEnCIA Industry'!$A$5:$BA$17,O$1,FALSE)-(VLOOKUP($E44,'POTEnCIA Industry'!$A$5:$BA$17,N$1,FALSE)))/VLOOKUP($E44,'POTEnCIA Industry'!$A$5:$BA$17,N$1,FALSE),"")</f>
        <v/>
      </c>
      <c r="P44" s="46" t="str">
        <f>IFERROR((VLOOKUP($E44,'POTEnCIA Industry'!$A$5:$BA$17,P$1,FALSE)-(VLOOKUP($E44,'POTEnCIA Industry'!$A$5:$BA$17,O$1,FALSE)))/VLOOKUP($E44,'POTEnCIA Industry'!$A$5:$BA$17,O$1,FALSE),"")</f>
        <v/>
      </c>
      <c r="Q44" s="46" t="str">
        <f>IFERROR((VLOOKUP($E44,'POTEnCIA Industry'!$A$5:$BA$17,Q$1,FALSE)-(VLOOKUP($E44,'POTEnCIA Industry'!$A$5:$BA$17,P$1,FALSE)))/VLOOKUP($E44,'POTEnCIA Industry'!$A$5:$BA$17,P$1,FALSE),"")</f>
        <v/>
      </c>
      <c r="R44" s="46" t="str">
        <f>IFERROR((VLOOKUP($E44,'POTEnCIA Industry'!$A$5:$BA$17,R$1,FALSE)-(VLOOKUP($E44,'POTEnCIA Industry'!$A$5:$BA$17,Q$1,FALSE)))/VLOOKUP($E44,'POTEnCIA Industry'!$A$5:$BA$17,Q$1,FALSE),"")</f>
        <v/>
      </c>
      <c r="S44" s="46" t="str">
        <f>IFERROR((VLOOKUP($E44,'POTEnCIA Industry'!$A$5:$BA$17,S$1,FALSE)-(VLOOKUP($E44,'POTEnCIA Industry'!$A$5:$BA$17,R$1,FALSE)))/VLOOKUP($E44,'POTEnCIA Industry'!$A$5:$BA$17,R$1,FALSE),"")</f>
        <v/>
      </c>
      <c r="T44" s="46" t="str">
        <f>IFERROR((VLOOKUP($E44,'POTEnCIA Industry'!$A$5:$BA$17,T$1,FALSE)-(VLOOKUP($E44,'POTEnCIA Industry'!$A$5:$BA$17,S$1,FALSE)))/VLOOKUP($E44,'POTEnCIA Industry'!$A$5:$BA$17,S$1,FALSE),"")</f>
        <v/>
      </c>
      <c r="U44" s="46" t="str">
        <f>IFERROR((VLOOKUP($E44,'POTEnCIA Industry'!$A$5:$BA$17,U$1,FALSE)-(VLOOKUP($E44,'POTEnCIA Industry'!$A$5:$BA$17,T$1,FALSE)))/VLOOKUP($E44,'POTEnCIA Industry'!$A$5:$BA$17,T$1,FALSE),"")</f>
        <v/>
      </c>
      <c r="V44" s="46" t="str">
        <f>IFERROR((VLOOKUP($E44,'POTEnCIA Industry'!$A$5:$BA$17,V$1,FALSE)-(VLOOKUP($E44,'POTEnCIA Industry'!$A$5:$BA$17,U$1,FALSE)))/VLOOKUP($E44,'POTEnCIA Industry'!$A$5:$BA$17,U$1,FALSE),"")</f>
        <v/>
      </c>
      <c r="W44" s="46" t="str">
        <f>IFERROR((VLOOKUP($E44,'POTEnCIA Industry'!$A$5:$BA$17,W$1,FALSE)-(VLOOKUP($E44,'POTEnCIA Industry'!$A$5:$BA$17,V$1,FALSE)))/VLOOKUP($E44,'POTEnCIA Industry'!$A$5:$BA$17,V$1,FALSE),"")</f>
        <v/>
      </c>
      <c r="X44" s="46" t="str">
        <f>IFERROR((VLOOKUP($E44,'POTEnCIA Industry'!$A$5:$BA$17,X$1,FALSE)-(VLOOKUP($E44,'POTEnCIA Industry'!$A$5:$BA$17,W$1,FALSE)))/VLOOKUP($E44,'POTEnCIA Industry'!$A$5:$BA$17,W$1,FALSE),"")</f>
        <v/>
      </c>
      <c r="Y44" s="46" t="str">
        <f>IFERROR((VLOOKUP($E44,'POTEnCIA Industry'!$A$5:$BA$17,Y$1,FALSE)-(VLOOKUP($E44,'POTEnCIA Industry'!$A$5:$BA$17,X$1,FALSE)))/VLOOKUP($E44,'POTEnCIA Industry'!$A$5:$BA$17,X$1,FALSE),"")</f>
        <v/>
      </c>
      <c r="Z44" s="46" t="str">
        <f>IFERROR((VLOOKUP($E44,'POTEnCIA Industry'!$A$5:$BA$17,Z$1,FALSE)-(VLOOKUP($E44,'POTEnCIA Industry'!$A$5:$BA$17,Y$1,FALSE)))/VLOOKUP($E44,'POTEnCIA Industry'!$A$5:$BA$17,Y$1,FALSE),"")</f>
        <v/>
      </c>
      <c r="AA44" s="46" t="str">
        <f>IFERROR((VLOOKUP($E44,'POTEnCIA Industry'!$A$5:$BA$17,AA$1,FALSE)-(VLOOKUP($E44,'POTEnCIA Industry'!$A$5:$BA$17,Z$1,FALSE)))/VLOOKUP($E44,'POTEnCIA Industry'!$A$5:$BA$17,Z$1,FALSE),"")</f>
        <v/>
      </c>
      <c r="AB44" s="46" t="str">
        <f>IFERROR((VLOOKUP($E44,'POTEnCIA Industry'!$A$5:$BA$17,AB$1,FALSE)-(VLOOKUP($E44,'POTEnCIA Industry'!$A$5:$BA$17,AA$1,FALSE)))/VLOOKUP($E44,'POTEnCIA Industry'!$A$5:$BA$17,AA$1,FALSE),"")</f>
        <v/>
      </c>
      <c r="AC44" s="46" t="str">
        <f>IFERROR((VLOOKUP($E44,'POTEnCIA Industry'!$A$5:$BA$17,AC$1,FALSE)-(VLOOKUP($E44,'POTEnCIA Industry'!$A$5:$BA$17,AB$1,FALSE)))/VLOOKUP($E44,'POTEnCIA Industry'!$A$5:$BA$17,AB$1,FALSE),"")</f>
        <v/>
      </c>
      <c r="AD44" s="46" t="str">
        <f>IFERROR((VLOOKUP($E44,'POTEnCIA Industry'!$A$5:$BA$17,AD$1,FALSE)-(VLOOKUP($E44,'POTEnCIA Industry'!$A$5:$BA$17,AC$1,FALSE)))/VLOOKUP($E44,'POTEnCIA Industry'!$A$5:$BA$17,AC$1,FALSE),"")</f>
        <v/>
      </c>
      <c r="AE44" s="46" t="str">
        <f>IFERROR((VLOOKUP($E44,'POTEnCIA Industry'!$A$5:$BA$17,AE$1,FALSE)-(VLOOKUP($E44,'POTEnCIA Industry'!$A$5:$BA$17,AD$1,FALSE)))/VLOOKUP($E44,'POTEnCIA Industry'!$A$5:$BA$17,AD$1,FALSE),"")</f>
        <v/>
      </c>
      <c r="AF44" s="46" t="str">
        <f>IFERROR((VLOOKUP($E44,'POTEnCIA Industry'!$A$5:$BA$17,AF$1,FALSE)-(VLOOKUP($E44,'POTEnCIA Industry'!$A$5:$BA$17,AE$1,FALSE)))/VLOOKUP($E44,'POTEnCIA Industry'!$A$5:$BA$17,AE$1,FALSE),"")</f>
        <v/>
      </c>
      <c r="AG44" s="46" t="str">
        <f>IFERROR((VLOOKUP($E44,'POTEnCIA Industry'!$A$5:$BA$17,AG$1,FALSE)-(VLOOKUP($E44,'POTEnCIA Industry'!$A$5:$BA$17,AF$1,FALSE)))/VLOOKUP($E44,'POTEnCIA Industry'!$A$5:$BA$17,AF$1,FALSE),"")</f>
        <v/>
      </c>
      <c r="AH44" s="46" t="str">
        <f>IFERROR((VLOOKUP($E44,'POTEnCIA Industry'!$A$5:$BA$17,AH$1,FALSE)-(VLOOKUP($E44,'POTEnCIA Industry'!$A$5:$BA$17,AG$1,FALSE)))/VLOOKUP($E44,'POTEnCIA Industry'!$A$5:$BA$17,AG$1,FALSE),"")</f>
        <v/>
      </c>
      <c r="AI44" s="46" t="str">
        <f>IFERROR((VLOOKUP($E44,'POTEnCIA Industry'!$A$5:$BA$17,AI$1,FALSE)-(VLOOKUP($E44,'POTEnCIA Industry'!$A$5:$BA$17,AH$1,FALSE)))/VLOOKUP($E44,'POTEnCIA Industry'!$A$5:$BA$17,AH$1,FALSE),"")</f>
        <v/>
      </c>
    </row>
    <row r="45" spans="1:35" x14ac:dyDescent="0.25">
      <c r="A45" s="53"/>
      <c r="B45" s="43"/>
      <c r="E45" s="1" t="s">
        <v>512</v>
      </c>
      <c r="F45" s="46"/>
      <c r="G45" s="46" t="str">
        <f>IFERROR((VLOOKUP($E45,'POTEnCIA Industry'!$A$5:$BA$17,G$1,FALSE)-(VLOOKUP($E45,'POTEnCIA Industry'!$A$5:$BA$17,F$1,FALSE)))/VLOOKUP($E45,'POTEnCIA Industry'!$A$5:$BA$17,F$1,FALSE),"")</f>
        <v/>
      </c>
      <c r="H45" s="46" t="str">
        <f>IFERROR((VLOOKUP($E45,'POTEnCIA Industry'!$A$5:$BA$17,H$1,FALSE)-(VLOOKUP($E45,'POTEnCIA Industry'!$A$5:$BA$17,G$1,FALSE)))/VLOOKUP($E45,'POTEnCIA Industry'!$A$5:$BA$17,G$1,FALSE),"")</f>
        <v/>
      </c>
      <c r="I45" s="46" t="str">
        <f>IFERROR((VLOOKUP($E45,'POTEnCIA Industry'!$A$5:$BA$17,I$1,FALSE)-(VLOOKUP($E45,'POTEnCIA Industry'!$A$5:$BA$17,H$1,FALSE)))/VLOOKUP($E45,'POTEnCIA Industry'!$A$5:$BA$17,H$1,FALSE),"")</f>
        <v/>
      </c>
      <c r="J45" s="46" t="str">
        <f>IFERROR((VLOOKUP($E45,'POTEnCIA Industry'!$A$5:$BA$17,J$1,FALSE)-(VLOOKUP($E45,'POTEnCIA Industry'!$A$5:$BA$17,I$1,FALSE)))/VLOOKUP($E45,'POTEnCIA Industry'!$A$5:$BA$17,I$1,FALSE),"")</f>
        <v/>
      </c>
      <c r="K45" s="46" t="str">
        <f>IFERROR((VLOOKUP($E45,'POTEnCIA Industry'!$A$5:$BA$17,K$1,FALSE)-(VLOOKUP($E45,'POTEnCIA Industry'!$A$5:$BA$17,J$1,FALSE)))/VLOOKUP($E45,'POTEnCIA Industry'!$A$5:$BA$17,J$1,FALSE),"")</f>
        <v/>
      </c>
      <c r="L45" s="46" t="str">
        <f>IFERROR((VLOOKUP($E45,'POTEnCIA Industry'!$A$5:$BA$17,L$1,FALSE)-(VLOOKUP($E45,'POTEnCIA Industry'!$A$5:$BA$17,K$1,FALSE)))/VLOOKUP($E45,'POTEnCIA Industry'!$A$5:$BA$17,K$1,FALSE),"")</f>
        <v/>
      </c>
      <c r="M45" s="46" t="str">
        <f>IFERROR((VLOOKUP($E45,'POTEnCIA Industry'!$A$5:$BA$17,M$1,FALSE)-(VLOOKUP($E45,'POTEnCIA Industry'!$A$5:$BA$17,L$1,FALSE)))/VLOOKUP($E45,'POTEnCIA Industry'!$A$5:$BA$17,L$1,FALSE),"")</f>
        <v/>
      </c>
      <c r="N45" s="46" t="str">
        <f>IFERROR((VLOOKUP($E45,'POTEnCIA Industry'!$A$5:$BA$17,N$1,FALSE)-(VLOOKUP($E45,'POTEnCIA Industry'!$A$5:$BA$17,M$1,FALSE)))/VLOOKUP($E45,'POTEnCIA Industry'!$A$5:$BA$17,M$1,FALSE),"")</f>
        <v/>
      </c>
      <c r="O45" s="46" t="str">
        <f>IFERROR((VLOOKUP($E45,'POTEnCIA Industry'!$A$5:$BA$17,O$1,FALSE)-(VLOOKUP($E45,'POTEnCIA Industry'!$A$5:$BA$17,N$1,FALSE)))/VLOOKUP($E45,'POTEnCIA Industry'!$A$5:$BA$17,N$1,FALSE),"")</f>
        <v/>
      </c>
      <c r="P45" s="46" t="str">
        <f>IFERROR((VLOOKUP($E45,'POTEnCIA Industry'!$A$5:$BA$17,P$1,FALSE)-(VLOOKUP($E45,'POTEnCIA Industry'!$A$5:$BA$17,O$1,FALSE)))/VLOOKUP($E45,'POTEnCIA Industry'!$A$5:$BA$17,O$1,FALSE),"")</f>
        <v/>
      </c>
      <c r="Q45" s="46" t="str">
        <f>IFERROR((VLOOKUP($E45,'POTEnCIA Industry'!$A$5:$BA$17,Q$1,FALSE)-(VLOOKUP($E45,'POTEnCIA Industry'!$A$5:$BA$17,P$1,FALSE)))/VLOOKUP($E45,'POTEnCIA Industry'!$A$5:$BA$17,P$1,FALSE),"")</f>
        <v/>
      </c>
      <c r="R45" s="46" t="str">
        <f>IFERROR((VLOOKUP($E45,'POTEnCIA Industry'!$A$5:$BA$17,R$1,FALSE)-(VLOOKUP($E45,'POTEnCIA Industry'!$A$5:$BA$17,Q$1,FALSE)))/VLOOKUP($E45,'POTEnCIA Industry'!$A$5:$BA$17,Q$1,FALSE),"")</f>
        <v/>
      </c>
      <c r="S45" s="46" t="str">
        <f>IFERROR((VLOOKUP($E45,'POTEnCIA Industry'!$A$5:$BA$17,S$1,FALSE)-(VLOOKUP($E45,'POTEnCIA Industry'!$A$5:$BA$17,R$1,FALSE)))/VLOOKUP($E45,'POTEnCIA Industry'!$A$5:$BA$17,R$1,FALSE),"")</f>
        <v/>
      </c>
      <c r="T45" s="46" t="str">
        <f>IFERROR((VLOOKUP($E45,'POTEnCIA Industry'!$A$5:$BA$17,T$1,FALSE)-(VLOOKUP($E45,'POTEnCIA Industry'!$A$5:$BA$17,S$1,FALSE)))/VLOOKUP($E45,'POTEnCIA Industry'!$A$5:$BA$17,S$1,FALSE),"")</f>
        <v/>
      </c>
      <c r="U45" s="46" t="str">
        <f>IFERROR((VLOOKUP($E45,'POTEnCIA Industry'!$A$5:$BA$17,U$1,FALSE)-(VLOOKUP($E45,'POTEnCIA Industry'!$A$5:$BA$17,T$1,FALSE)))/VLOOKUP($E45,'POTEnCIA Industry'!$A$5:$BA$17,T$1,FALSE),"")</f>
        <v/>
      </c>
      <c r="V45" s="46" t="str">
        <f>IFERROR((VLOOKUP($E45,'POTEnCIA Industry'!$A$5:$BA$17,V$1,FALSE)-(VLOOKUP($E45,'POTEnCIA Industry'!$A$5:$BA$17,U$1,FALSE)))/VLOOKUP($E45,'POTEnCIA Industry'!$A$5:$BA$17,U$1,FALSE),"")</f>
        <v/>
      </c>
      <c r="W45" s="46" t="str">
        <f>IFERROR((VLOOKUP($E45,'POTEnCIA Industry'!$A$5:$BA$17,W$1,FALSE)-(VLOOKUP($E45,'POTEnCIA Industry'!$A$5:$BA$17,V$1,FALSE)))/VLOOKUP($E45,'POTEnCIA Industry'!$A$5:$BA$17,V$1,FALSE),"")</f>
        <v/>
      </c>
      <c r="X45" s="46" t="str">
        <f>IFERROR((VLOOKUP($E45,'POTEnCIA Industry'!$A$5:$BA$17,X$1,FALSE)-(VLOOKUP($E45,'POTEnCIA Industry'!$A$5:$BA$17,W$1,FALSE)))/VLOOKUP($E45,'POTEnCIA Industry'!$A$5:$BA$17,W$1,FALSE),"")</f>
        <v/>
      </c>
      <c r="Y45" s="46" t="str">
        <f>IFERROR((VLOOKUP($E45,'POTEnCIA Industry'!$A$5:$BA$17,Y$1,FALSE)-(VLOOKUP($E45,'POTEnCIA Industry'!$A$5:$BA$17,X$1,FALSE)))/VLOOKUP($E45,'POTEnCIA Industry'!$A$5:$BA$17,X$1,FALSE),"")</f>
        <v/>
      </c>
      <c r="Z45" s="46" t="str">
        <f>IFERROR((VLOOKUP($E45,'POTEnCIA Industry'!$A$5:$BA$17,Z$1,FALSE)-(VLOOKUP($E45,'POTEnCIA Industry'!$A$5:$BA$17,Y$1,FALSE)))/VLOOKUP($E45,'POTEnCIA Industry'!$A$5:$BA$17,Y$1,FALSE),"")</f>
        <v/>
      </c>
      <c r="AA45" s="46" t="str">
        <f>IFERROR((VLOOKUP($E45,'POTEnCIA Industry'!$A$5:$BA$17,AA$1,FALSE)-(VLOOKUP($E45,'POTEnCIA Industry'!$A$5:$BA$17,Z$1,FALSE)))/VLOOKUP($E45,'POTEnCIA Industry'!$A$5:$BA$17,Z$1,FALSE),"")</f>
        <v/>
      </c>
      <c r="AB45" s="46" t="str">
        <f>IFERROR((VLOOKUP($E45,'POTEnCIA Industry'!$A$5:$BA$17,AB$1,FALSE)-(VLOOKUP($E45,'POTEnCIA Industry'!$A$5:$BA$17,AA$1,FALSE)))/VLOOKUP($E45,'POTEnCIA Industry'!$A$5:$BA$17,AA$1,FALSE),"")</f>
        <v/>
      </c>
      <c r="AC45" s="46" t="str">
        <f>IFERROR((VLOOKUP($E45,'POTEnCIA Industry'!$A$5:$BA$17,AC$1,FALSE)-(VLOOKUP($E45,'POTEnCIA Industry'!$A$5:$BA$17,AB$1,FALSE)))/VLOOKUP($E45,'POTEnCIA Industry'!$A$5:$BA$17,AB$1,FALSE),"")</f>
        <v/>
      </c>
      <c r="AD45" s="46" t="str">
        <f>IFERROR((VLOOKUP($E45,'POTEnCIA Industry'!$A$5:$BA$17,AD$1,FALSE)-(VLOOKUP($E45,'POTEnCIA Industry'!$A$5:$BA$17,AC$1,FALSE)))/VLOOKUP($E45,'POTEnCIA Industry'!$A$5:$BA$17,AC$1,FALSE),"")</f>
        <v/>
      </c>
      <c r="AE45" s="46" t="str">
        <f>IFERROR((VLOOKUP($E45,'POTEnCIA Industry'!$A$5:$BA$17,AE$1,FALSE)-(VLOOKUP($E45,'POTEnCIA Industry'!$A$5:$BA$17,AD$1,FALSE)))/VLOOKUP($E45,'POTEnCIA Industry'!$A$5:$BA$17,AD$1,FALSE),"")</f>
        <v/>
      </c>
      <c r="AF45" s="46" t="str">
        <f>IFERROR((VLOOKUP($E45,'POTEnCIA Industry'!$A$5:$BA$17,AF$1,FALSE)-(VLOOKUP($E45,'POTEnCIA Industry'!$A$5:$BA$17,AE$1,FALSE)))/VLOOKUP($E45,'POTEnCIA Industry'!$A$5:$BA$17,AE$1,FALSE),"")</f>
        <v/>
      </c>
      <c r="AG45" s="46" t="str">
        <f>IFERROR((VLOOKUP($E45,'POTEnCIA Industry'!$A$5:$BA$17,AG$1,FALSE)-(VLOOKUP($E45,'POTEnCIA Industry'!$A$5:$BA$17,AF$1,FALSE)))/VLOOKUP($E45,'POTEnCIA Industry'!$A$5:$BA$17,AF$1,FALSE),"")</f>
        <v/>
      </c>
      <c r="AH45" s="46" t="str">
        <f>IFERROR((VLOOKUP($E45,'POTEnCIA Industry'!$A$5:$BA$17,AH$1,FALSE)-(VLOOKUP($E45,'POTEnCIA Industry'!$A$5:$BA$17,AG$1,FALSE)))/VLOOKUP($E45,'POTEnCIA Industry'!$A$5:$BA$17,AG$1,FALSE),"")</f>
        <v/>
      </c>
      <c r="AI45" s="46" t="str">
        <f>IFERROR((VLOOKUP($E45,'POTEnCIA Industry'!$A$5:$BA$17,AI$1,FALSE)-(VLOOKUP($E45,'POTEnCIA Industry'!$A$5:$BA$17,AH$1,FALSE)))/VLOOKUP($E45,'POTEnCIA Industry'!$A$5:$BA$17,AH$1,FALSE),"")</f>
        <v/>
      </c>
    </row>
    <row r="46" spans="1:35" x14ac:dyDescent="0.25">
      <c r="E46" s="1" t="s">
        <v>662</v>
      </c>
      <c r="G46" s="43">
        <v>3.6596922104073525E-2</v>
      </c>
      <c r="H46" s="43">
        <v>6.3304593300855102E-3</v>
      </c>
      <c r="I46" s="43">
        <v>1.153825559606152E-2</v>
      </c>
      <c r="J46" s="43">
        <v>1.7302252911499092E-2</v>
      </c>
      <c r="K46" s="43">
        <v>1.8473407189094689E-2</v>
      </c>
      <c r="L46" s="43">
        <v>1.7679356695799096E-2</v>
      </c>
      <c r="M46" s="43">
        <v>1.6526431834078391E-2</v>
      </c>
      <c r="N46" s="43">
        <v>1.5568815962945249E-2</v>
      </c>
      <c r="O46" s="43">
        <v>1.5022845927902602E-2</v>
      </c>
      <c r="P46" s="43">
        <v>1.4854600686423558E-2</v>
      </c>
      <c r="Q46" s="43">
        <v>1.4804972542016516E-2</v>
      </c>
      <c r="R46" s="43">
        <v>1.4820414644313041E-2</v>
      </c>
      <c r="S46" s="43">
        <v>1.4866332220201428E-2</v>
      </c>
      <c r="T46" s="43">
        <v>1.4914173105460411E-2</v>
      </c>
      <c r="U46" s="43">
        <v>1.494367052622477E-2</v>
      </c>
      <c r="V46" s="43">
        <v>1.4940145165748667E-2</v>
      </c>
      <c r="W46" s="43">
        <v>1.4882582434023035E-2</v>
      </c>
      <c r="X46" s="43">
        <v>1.4785647095741221E-2</v>
      </c>
      <c r="Y46" s="43">
        <v>1.4658163156122724E-2</v>
      </c>
      <c r="Z46" s="43">
        <v>1.452211700031465E-2</v>
      </c>
      <c r="AA46" s="43">
        <v>1.4390286479012143E-2</v>
      </c>
      <c r="AB46" s="43">
        <v>1.4261766254497267E-2</v>
      </c>
      <c r="AC46" s="43">
        <v>1.4134297753311159E-2</v>
      </c>
      <c r="AD46" s="43">
        <v>1.4006944320990505E-2</v>
      </c>
      <c r="AE46" s="43">
        <v>1.3888267248791733E-2</v>
      </c>
      <c r="AF46" s="43">
        <v>1.3788806559806098E-2</v>
      </c>
      <c r="AG46" s="43">
        <v>1.3703600152366237E-2</v>
      </c>
      <c r="AH46" s="43">
        <v>1.3628859071743035E-2</v>
      </c>
      <c r="AI46" s="43">
        <v>1.3557341854486921E-2</v>
      </c>
    </row>
    <row r="48" spans="1:35" x14ac:dyDescent="0.25">
      <c r="A48" s="1" t="s">
        <v>571</v>
      </c>
    </row>
    <row r="49" spans="1:31" x14ac:dyDescent="0.25">
      <c r="A49" s="1"/>
    </row>
    <row r="50" spans="1:31" x14ac:dyDescent="0.25">
      <c r="B50" s="47">
        <v>2021</v>
      </c>
      <c r="C50" s="47">
        <v>2022</v>
      </c>
      <c r="D50" s="47">
        <v>2023</v>
      </c>
      <c r="E50" s="47">
        <v>2024</v>
      </c>
      <c r="F50" s="47">
        <v>2025</v>
      </c>
      <c r="G50" s="49">
        <v>2026</v>
      </c>
      <c r="H50" s="49">
        <v>2027</v>
      </c>
      <c r="I50" s="49">
        <v>2028</v>
      </c>
      <c r="J50" s="49">
        <v>2029</v>
      </c>
      <c r="K50" s="49">
        <v>2030</v>
      </c>
      <c r="L50" s="49">
        <v>2031</v>
      </c>
      <c r="M50" s="49">
        <v>2032</v>
      </c>
      <c r="N50" s="49">
        <v>2033</v>
      </c>
      <c r="O50" s="49">
        <v>2034</v>
      </c>
      <c r="P50" s="49">
        <v>2035</v>
      </c>
      <c r="Q50" s="49">
        <v>2036</v>
      </c>
      <c r="R50" s="49">
        <v>2037</v>
      </c>
      <c r="S50" s="49">
        <v>2038</v>
      </c>
      <c r="T50" s="49">
        <v>2039</v>
      </c>
      <c r="U50" s="49">
        <v>2040</v>
      </c>
      <c r="V50" s="49">
        <v>2041</v>
      </c>
      <c r="W50" s="49">
        <v>2042</v>
      </c>
      <c r="X50" s="49">
        <v>2043</v>
      </c>
      <c r="Y50" s="49">
        <v>2044</v>
      </c>
      <c r="Z50" s="49">
        <v>2045</v>
      </c>
      <c r="AA50" s="49">
        <v>2046</v>
      </c>
      <c r="AB50" s="49">
        <v>2047</v>
      </c>
      <c r="AC50" s="49">
        <v>2048</v>
      </c>
      <c r="AD50" s="49">
        <v>2049</v>
      </c>
      <c r="AE50" s="49">
        <v>2050</v>
      </c>
    </row>
    <row r="51" spans="1:31" x14ac:dyDescent="0.25">
      <c r="A51" s="1" t="s">
        <v>540</v>
      </c>
      <c r="B51" s="48">
        <v>0</v>
      </c>
      <c r="C51" s="48">
        <f t="shared" ref="C51:C92" si="0">IF(G4="",G$46,G4)</f>
        <v>1.0479822927388392E-2</v>
      </c>
      <c r="D51" s="48">
        <f t="shared" ref="D51:D92" si="1">IF(H4="",H$46,H4)</f>
        <v>9.753191642379028E-3</v>
      </c>
      <c r="E51" s="48">
        <f t="shared" ref="E51:E92" si="2">IF(I4="",I$46,I4)</f>
        <v>9.2797321139633134E-3</v>
      </c>
      <c r="F51" s="48">
        <f t="shared" ref="F51:F92" si="3">IF(J4="",J$46,J4)</f>
        <v>9.2398467723911783E-3</v>
      </c>
      <c r="G51" s="48">
        <f t="shared" ref="G51:G92" si="4">IF(K4="",K$46,K4)</f>
        <v>9.7203315741376077E-3</v>
      </c>
      <c r="H51" s="48">
        <f t="shared" ref="H51:H92" si="5">IF(L4="",L$46,L4)</f>
        <v>1.0054806438241607E-2</v>
      </c>
      <c r="I51" s="48">
        <f t="shared" ref="I51:I92" si="6">IF(M4="",M$46,M4)</f>
        <v>1.0236808509309435E-2</v>
      </c>
      <c r="J51" s="48">
        <f t="shared" ref="J51:J92" si="7">IF(N4="",N$46,N4)</f>
        <v>1.0241130955707535E-2</v>
      </c>
      <c r="K51" s="48">
        <f t="shared" ref="K51:K92" si="8">IF(O4="",O$46,O4)</f>
        <v>1.0061125650976652E-2</v>
      </c>
      <c r="L51" s="48">
        <f t="shared" ref="L51:L92" si="9">IF(P4="",P$46,P4)</f>
        <v>9.8578016069620581E-3</v>
      </c>
      <c r="M51" s="48">
        <f t="shared" ref="M51:M92" si="10">IF(Q4="",Q$46,Q4)</f>
        <v>9.8307246515801812E-3</v>
      </c>
      <c r="N51" s="48">
        <f t="shared" ref="N51:N92" si="11">IF(R4="",R$46,R4)</f>
        <v>9.8992329263787229E-3</v>
      </c>
      <c r="O51" s="48">
        <f t="shared" ref="O51:O92" si="12">IF(S4="",S$46,S4)</f>
        <v>9.9206464132704959E-3</v>
      </c>
      <c r="P51" s="48">
        <f t="shared" ref="P51:P92" si="13">IF(T4="",T$46,T4)</f>
        <v>9.8909694762540669E-3</v>
      </c>
      <c r="Q51" s="48">
        <f t="shared" ref="Q51:Q92" si="14">IF(U4="",U$46,U4)</f>
        <v>1.000450441886223E-2</v>
      </c>
      <c r="R51" s="48">
        <f t="shared" ref="R51:R92" si="15">IF(V4="",V$46,V4)</f>
        <v>1.0185134074166857E-2</v>
      </c>
      <c r="S51" s="48">
        <f t="shared" ref="S51:S92" si="16">IF(W4="",W$46,W4)</f>
        <v>1.0331684385381937E-2</v>
      </c>
      <c r="T51" s="48">
        <f t="shared" ref="T51:T92" si="17">IF(X4="",X$46,X4)</f>
        <v>1.0489686506791928E-2</v>
      </c>
      <c r="U51" s="48">
        <f t="shared" ref="U51:U92" si="18">IF(Y4="",Y$46,Y4)</f>
        <v>1.0707170701434416E-2</v>
      </c>
      <c r="V51" s="48">
        <f t="shared" ref="V51:V92" si="19">IF(Z4="",Z$46,Z4)</f>
        <v>1.0994330932279564E-2</v>
      </c>
      <c r="W51" s="48">
        <f t="shared" ref="W51:W92" si="20">IF(AA4="",AA$46,AA4)</f>
        <v>1.1330879330492412E-2</v>
      </c>
      <c r="X51" s="48">
        <f t="shared" ref="X51:X92" si="21">IF(AB4="",AB$46,AB4)</f>
        <v>1.1627787790065108E-2</v>
      </c>
      <c r="Y51" s="48">
        <f t="shared" ref="Y51:Y92" si="22">IF(AC4="",AC$46,AC4)</f>
        <v>1.1830180023063033E-2</v>
      </c>
      <c r="Z51" s="48">
        <f t="shared" ref="Z51:Z92" si="23">IF(AD4="",AD$46,AD4)</f>
        <v>1.2112406629781861E-2</v>
      </c>
      <c r="AA51" s="48">
        <f t="shared" ref="AA51:AA92" si="24">IF(AE4="",AE$46,AE4)</f>
        <v>1.2118267577070109E-2</v>
      </c>
      <c r="AB51" s="48">
        <f t="shared" ref="AB51:AB92" si="25">IF(AF4="",AF$46,AF4)</f>
        <v>1.2226624663585376E-2</v>
      </c>
      <c r="AC51" s="48">
        <f t="shared" ref="AC51:AC92" si="26">IF(AG4="",AG$46,AG4)</f>
        <v>1.2357113266573972E-2</v>
      </c>
      <c r="AD51" s="48">
        <f t="shared" ref="AD51:AD92" si="27">IF(AH4="",AH$46,AH4)</f>
        <v>1.2538489563830191E-2</v>
      </c>
      <c r="AE51" s="48">
        <f t="shared" ref="AE51:AE92" si="28">IF(AI4="",AI$46,AI4)</f>
        <v>1.2793015740172709E-2</v>
      </c>
    </row>
    <row r="52" spans="1:31" x14ac:dyDescent="0.25">
      <c r="A52" s="1" t="s">
        <v>44</v>
      </c>
      <c r="B52" s="48">
        <v>0</v>
      </c>
      <c r="C52" s="48">
        <f t="shared" si="0"/>
        <v>3.6596922104073525E-2</v>
      </c>
      <c r="D52" s="48">
        <f t="shared" si="1"/>
        <v>6.3304593300855102E-3</v>
      </c>
      <c r="E52" s="48">
        <f t="shared" si="2"/>
        <v>1.153825559606152E-2</v>
      </c>
      <c r="F52" s="48">
        <f t="shared" si="3"/>
        <v>1.7302252911499092E-2</v>
      </c>
      <c r="G52" s="48">
        <f t="shared" si="4"/>
        <v>1.8473407189094689E-2</v>
      </c>
      <c r="H52" s="48">
        <f t="shared" si="5"/>
        <v>1.7679356695799096E-2</v>
      </c>
      <c r="I52" s="48">
        <f t="shared" si="6"/>
        <v>1.6526431834078391E-2</v>
      </c>
      <c r="J52" s="48">
        <f t="shared" si="7"/>
        <v>1.5568815962945249E-2</v>
      </c>
      <c r="K52" s="48">
        <f t="shared" si="8"/>
        <v>1.5022845927902602E-2</v>
      </c>
      <c r="L52" s="48">
        <f t="shared" si="9"/>
        <v>1.4854600686423558E-2</v>
      </c>
      <c r="M52" s="48">
        <f t="shared" si="10"/>
        <v>1.4804972542016516E-2</v>
      </c>
      <c r="N52" s="48">
        <f t="shared" si="11"/>
        <v>1.4820414644313041E-2</v>
      </c>
      <c r="O52" s="48">
        <f t="shared" si="12"/>
        <v>1.4866332220201428E-2</v>
      </c>
      <c r="P52" s="48">
        <f t="shared" si="13"/>
        <v>1.4914173105460411E-2</v>
      </c>
      <c r="Q52" s="48">
        <f t="shared" si="14"/>
        <v>1.494367052622477E-2</v>
      </c>
      <c r="R52" s="48">
        <f t="shared" si="15"/>
        <v>1.4940145165748667E-2</v>
      </c>
      <c r="S52" s="48">
        <f t="shared" si="16"/>
        <v>1.4882582434023035E-2</v>
      </c>
      <c r="T52" s="48">
        <f t="shared" si="17"/>
        <v>1.4785647095741221E-2</v>
      </c>
      <c r="U52" s="48">
        <f t="shared" si="18"/>
        <v>1.4658163156122724E-2</v>
      </c>
      <c r="V52" s="48">
        <f t="shared" si="19"/>
        <v>1.452211700031465E-2</v>
      </c>
      <c r="W52" s="48">
        <f t="shared" si="20"/>
        <v>1.4390286479012143E-2</v>
      </c>
      <c r="X52" s="48">
        <f t="shared" si="21"/>
        <v>1.4261766254497267E-2</v>
      </c>
      <c r="Y52" s="48">
        <f t="shared" si="22"/>
        <v>1.4134297753311159E-2</v>
      </c>
      <c r="Z52" s="48">
        <f t="shared" si="23"/>
        <v>1.4006944320990505E-2</v>
      </c>
      <c r="AA52" s="48">
        <f t="shared" si="24"/>
        <v>1.3888267248791733E-2</v>
      </c>
      <c r="AB52" s="48">
        <f t="shared" si="25"/>
        <v>1.3788806559806098E-2</v>
      </c>
      <c r="AC52" s="48">
        <f t="shared" si="26"/>
        <v>1.3703600152366237E-2</v>
      </c>
      <c r="AD52" s="48">
        <f t="shared" si="27"/>
        <v>1.3628859071743035E-2</v>
      </c>
      <c r="AE52" s="48">
        <f t="shared" si="28"/>
        <v>1.3557341854486921E-2</v>
      </c>
    </row>
    <row r="53" spans="1:31" x14ac:dyDescent="0.25">
      <c r="A53" s="1" t="s">
        <v>39</v>
      </c>
      <c r="B53" s="48">
        <v>0</v>
      </c>
      <c r="C53" s="48">
        <f t="shared" si="0"/>
        <v>3.6596922104073525E-2</v>
      </c>
      <c r="D53" s="48">
        <f t="shared" si="1"/>
        <v>6.3304593300855102E-3</v>
      </c>
      <c r="E53" s="48">
        <f t="shared" si="2"/>
        <v>1.153825559606152E-2</v>
      </c>
      <c r="F53" s="48">
        <f t="shared" si="3"/>
        <v>1.7302252911499092E-2</v>
      </c>
      <c r="G53" s="48">
        <f t="shared" si="4"/>
        <v>1.8473407189094689E-2</v>
      </c>
      <c r="H53" s="48">
        <f t="shared" si="5"/>
        <v>1.7679356695799096E-2</v>
      </c>
      <c r="I53" s="48">
        <f t="shared" si="6"/>
        <v>1.6526431834078391E-2</v>
      </c>
      <c r="J53" s="48">
        <f t="shared" si="7"/>
        <v>1.5568815962945249E-2</v>
      </c>
      <c r="K53" s="48">
        <f t="shared" si="8"/>
        <v>1.5022845927902602E-2</v>
      </c>
      <c r="L53" s="48">
        <f t="shared" si="9"/>
        <v>1.4854600686423558E-2</v>
      </c>
      <c r="M53" s="48">
        <f t="shared" si="10"/>
        <v>1.4804972542016516E-2</v>
      </c>
      <c r="N53" s="48">
        <f t="shared" si="11"/>
        <v>1.4820414644313041E-2</v>
      </c>
      <c r="O53" s="48">
        <f t="shared" si="12"/>
        <v>1.4866332220201428E-2</v>
      </c>
      <c r="P53" s="48">
        <f t="shared" si="13"/>
        <v>1.4914173105460411E-2</v>
      </c>
      <c r="Q53" s="48">
        <f t="shared" si="14"/>
        <v>1.494367052622477E-2</v>
      </c>
      <c r="R53" s="48">
        <f t="shared" si="15"/>
        <v>1.4940145165748667E-2</v>
      </c>
      <c r="S53" s="48">
        <f t="shared" si="16"/>
        <v>1.4882582434023035E-2</v>
      </c>
      <c r="T53" s="48">
        <f t="shared" si="17"/>
        <v>1.4785647095741221E-2</v>
      </c>
      <c r="U53" s="48">
        <f t="shared" si="18"/>
        <v>1.4658163156122724E-2</v>
      </c>
      <c r="V53" s="48">
        <f t="shared" si="19"/>
        <v>1.452211700031465E-2</v>
      </c>
      <c r="W53" s="48">
        <f t="shared" si="20"/>
        <v>1.4390286479012143E-2</v>
      </c>
      <c r="X53" s="48">
        <f t="shared" si="21"/>
        <v>1.4261766254497267E-2</v>
      </c>
      <c r="Y53" s="48">
        <f t="shared" si="22"/>
        <v>1.4134297753311159E-2</v>
      </c>
      <c r="Z53" s="48">
        <f t="shared" si="23"/>
        <v>1.4006944320990505E-2</v>
      </c>
      <c r="AA53" s="48">
        <f t="shared" si="24"/>
        <v>1.3888267248791733E-2</v>
      </c>
      <c r="AB53" s="48">
        <f t="shared" si="25"/>
        <v>1.3788806559806098E-2</v>
      </c>
      <c r="AC53" s="48">
        <f t="shared" si="26"/>
        <v>1.3703600152366237E-2</v>
      </c>
      <c r="AD53" s="48">
        <f t="shared" si="27"/>
        <v>1.3628859071743035E-2</v>
      </c>
      <c r="AE53" s="48">
        <f t="shared" si="28"/>
        <v>1.3557341854486921E-2</v>
      </c>
    </row>
    <row r="54" spans="1:31" x14ac:dyDescent="0.25">
      <c r="A54" s="1" t="s">
        <v>47</v>
      </c>
      <c r="B54" s="48">
        <v>0</v>
      </c>
      <c r="C54" s="48">
        <f t="shared" si="0"/>
        <v>3.6596922104073525E-2</v>
      </c>
      <c r="D54" s="48">
        <f t="shared" si="1"/>
        <v>6.3304593300855102E-3</v>
      </c>
      <c r="E54" s="48">
        <f t="shared" si="2"/>
        <v>1.153825559606152E-2</v>
      </c>
      <c r="F54" s="48">
        <f t="shared" si="3"/>
        <v>1.7302252911499092E-2</v>
      </c>
      <c r="G54" s="48">
        <f t="shared" si="4"/>
        <v>1.8473407189094689E-2</v>
      </c>
      <c r="H54" s="48">
        <f t="shared" si="5"/>
        <v>1.7679356695799096E-2</v>
      </c>
      <c r="I54" s="48">
        <f t="shared" si="6"/>
        <v>1.6526431834078391E-2</v>
      </c>
      <c r="J54" s="48">
        <f t="shared" si="7"/>
        <v>1.5568815962945249E-2</v>
      </c>
      <c r="K54" s="48">
        <f t="shared" si="8"/>
        <v>1.5022845927902602E-2</v>
      </c>
      <c r="L54" s="48">
        <f t="shared" si="9"/>
        <v>1.4854600686423558E-2</v>
      </c>
      <c r="M54" s="48">
        <f t="shared" si="10"/>
        <v>1.4804972542016516E-2</v>
      </c>
      <c r="N54" s="48">
        <f t="shared" si="11"/>
        <v>1.4820414644313041E-2</v>
      </c>
      <c r="O54" s="48">
        <f t="shared" si="12"/>
        <v>1.4866332220201428E-2</v>
      </c>
      <c r="P54" s="48">
        <f t="shared" si="13"/>
        <v>1.4914173105460411E-2</v>
      </c>
      <c r="Q54" s="48">
        <f t="shared" si="14"/>
        <v>1.494367052622477E-2</v>
      </c>
      <c r="R54" s="48">
        <f t="shared" si="15"/>
        <v>1.4940145165748667E-2</v>
      </c>
      <c r="S54" s="48">
        <f t="shared" si="16"/>
        <v>1.4882582434023035E-2</v>
      </c>
      <c r="T54" s="48">
        <f t="shared" si="17"/>
        <v>1.4785647095741221E-2</v>
      </c>
      <c r="U54" s="48">
        <f t="shared" si="18"/>
        <v>1.4658163156122724E-2</v>
      </c>
      <c r="V54" s="48">
        <f t="shared" si="19"/>
        <v>1.452211700031465E-2</v>
      </c>
      <c r="W54" s="48">
        <f t="shared" si="20"/>
        <v>1.4390286479012143E-2</v>
      </c>
      <c r="X54" s="48">
        <f t="shared" si="21"/>
        <v>1.4261766254497267E-2</v>
      </c>
      <c r="Y54" s="48">
        <f t="shared" si="22"/>
        <v>1.4134297753311159E-2</v>
      </c>
      <c r="Z54" s="48">
        <f t="shared" si="23"/>
        <v>1.4006944320990505E-2</v>
      </c>
      <c r="AA54" s="48">
        <f t="shared" si="24"/>
        <v>1.3888267248791733E-2</v>
      </c>
      <c r="AB54" s="48">
        <f t="shared" si="25"/>
        <v>1.3788806559806098E-2</v>
      </c>
      <c r="AC54" s="48">
        <f t="shared" si="26"/>
        <v>1.3703600152366237E-2</v>
      </c>
      <c r="AD54" s="48">
        <f t="shared" si="27"/>
        <v>1.3628859071743035E-2</v>
      </c>
      <c r="AE54" s="48">
        <f t="shared" si="28"/>
        <v>1.3557341854486921E-2</v>
      </c>
    </row>
    <row r="55" spans="1:31" x14ac:dyDescent="0.25">
      <c r="A55" s="1" t="s">
        <v>52</v>
      </c>
      <c r="B55" s="48">
        <v>0</v>
      </c>
      <c r="C55" s="48">
        <f t="shared" si="0"/>
        <v>3.6596922104073525E-2</v>
      </c>
      <c r="D55" s="48">
        <f t="shared" si="1"/>
        <v>6.3304593300855102E-3</v>
      </c>
      <c r="E55" s="48">
        <f t="shared" si="2"/>
        <v>1.153825559606152E-2</v>
      </c>
      <c r="F55" s="48">
        <f t="shared" si="3"/>
        <v>1.7302252911499092E-2</v>
      </c>
      <c r="G55" s="48">
        <f t="shared" si="4"/>
        <v>1.8473407189094689E-2</v>
      </c>
      <c r="H55" s="48">
        <f t="shared" si="5"/>
        <v>1.7679356695799096E-2</v>
      </c>
      <c r="I55" s="48">
        <f t="shared" si="6"/>
        <v>1.6526431834078391E-2</v>
      </c>
      <c r="J55" s="48">
        <f t="shared" si="7"/>
        <v>1.5568815962945249E-2</v>
      </c>
      <c r="K55" s="48">
        <f t="shared" si="8"/>
        <v>1.5022845927902602E-2</v>
      </c>
      <c r="L55" s="48">
        <f t="shared" si="9"/>
        <v>1.4854600686423558E-2</v>
      </c>
      <c r="M55" s="48">
        <f t="shared" si="10"/>
        <v>1.4804972542016516E-2</v>
      </c>
      <c r="N55" s="48">
        <f t="shared" si="11"/>
        <v>1.4820414644313041E-2</v>
      </c>
      <c r="O55" s="48">
        <f t="shared" si="12"/>
        <v>1.4866332220201428E-2</v>
      </c>
      <c r="P55" s="48">
        <f t="shared" si="13"/>
        <v>1.4914173105460411E-2</v>
      </c>
      <c r="Q55" s="48">
        <f t="shared" si="14"/>
        <v>1.494367052622477E-2</v>
      </c>
      <c r="R55" s="48">
        <f t="shared" si="15"/>
        <v>1.4940145165748667E-2</v>
      </c>
      <c r="S55" s="48">
        <f t="shared" si="16"/>
        <v>1.4882582434023035E-2</v>
      </c>
      <c r="T55" s="48">
        <f t="shared" si="17"/>
        <v>1.4785647095741221E-2</v>
      </c>
      <c r="U55" s="48">
        <f t="shared" si="18"/>
        <v>1.4658163156122724E-2</v>
      </c>
      <c r="V55" s="48">
        <f t="shared" si="19"/>
        <v>1.452211700031465E-2</v>
      </c>
      <c r="W55" s="48">
        <f t="shared" si="20"/>
        <v>1.4390286479012143E-2</v>
      </c>
      <c r="X55" s="48">
        <f t="shared" si="21"/>
        <v>1.4261766254497267E-2</v>
      </c>
      <c r="Y55" s="48">
        <f t="shared" si="22"/>
        <v>1.4134297753311159E-2</v>
      </c>
      <c r="Z55" s="48">
        <f t="shared" si="23"/>
        <v>1.4006944320990505E-2</v>
      </c>
      <c r="AA55" s="48">
        <f t="shared" si="24"/>
        <v>1.3888267248791733E-2</v>
      </c>
      <c r="AB55" s="48">
        <f t="shared" si="25"/>
        <v>1.3788806559806098E-2</v>
      </c>
      <c r="AC55" s="48">
        <f t="shared" si="26"/>
        <v>1.3703600152366237E-2</v>
      </c>
      <c r="AD55" s="48">
        <f t="shared" si="27"/>
        <v>1.3628859071743035E-2</v>
      </c>
      <c r="AE55" s="48">
        <f t="shared" si="28"/>
        <v>1.3557341854486921E-2</v>
      </c>
    </row>
    <row r="56" spans="1:31" x14ac:dyDescent="0.25">
      <c r="A56" s="1" t="s">
        <v>71</v>
      </c>
      <c r="B56" s="48">
        <v>0</v>
      </c>
      <c r="C56" s="48">
        <f t="shared" si="0"/>
        <v>1.7935882718070093E-2</v>
      </c>
      <c r="D56" s="48">
        <f t="shared" si="1"/>
        <v>1.6767247771228785E-2</v>
      </c>
      <c r="E56" s="48">
        <f t="shared" si="2"/>
        <v>1.5803548891244669E-2</v>
      </c>
      <c r="F56" s="48">
        <f t="shared" si="3"/>
        <v>1.5086508728482035E-2</v>
      </c>
      <c r="G56" s="48">
        <f t="shared" si="4"/>
        <v>1.4813940568078922E-2</v>
      </c>
      <c r="H56" s="48">
        <f t="shared" si="5"/>
        <v>1.457993499616226E-2</v>
      </c>
      <c r="I56" s="48">
        <f t="shared" si="6"/>
        <v>1.441522704434489E-2</v>
      </c>
      <c r="J56" s="48">
        <f t="shared" si="7"/>
        <v>1.4248506618528212E-2</v>
      </c>
      <c r="K56" s="48">
        <f t="shared" si="8"/>
        <v>1.4079507908157903E-2</v>
      </c>
      <c r="L56" s="48">
        <f t="shared" si="9"/>
        <v>1.3871261419234568E-2</v>
      </c>
      <c r="M56" s="48">
        <f t="shared" si="10"/>
        <v>1.3711203787068619E-2</v>
      </c>
      <c r="N56" s="48">
        <f t="shared" si="11"/>
        <v>1.3708475582712563E-2</v>
      </c>
      <c r="O56" s="48">
        <f t="shared" si="12"/>
        <v>1.3729812848253382E-2</v>
      </c>
      <c r="P56" s="48">
        <f t="shared" si="13"/>
        <v>1.3754171373139366E-2</v>
      </c>
      <c r="Q56" s="48">
        <f t="shared" si="14"/>
        <v>1.3944290537691161E-2</v>
      </c>
      <c r="R56" s="48">
        <f t="shared" si="15"/>
        <v>1.4139810724356137E-2</v>
      </c>
      <c r="S56" s="48">
        <f t="shared" si="16"/>
        <v>1.4251908939332378E-2</v>
      </c>
      <c r="T56" s="48">
        <f t="shared" si="17"/>
        <v>1.4354481451994482E-2</v>
      </c>
      <c r="U56" s="48">
        <f t="shared" si="18"/>
        <v>1.4460729223801642E-2</v>
      </c>
      <c r="V56" s="48">
        <f t="shared" si="19"/>
        <v>1.4528814876168828E-2</v>
      </c>
      <c r="W56" s="48">
        <f t="shared" si="20"/>
        <v>1.4641152714053217E-2</v>
      </c>
      <c r="X56" s="48">
        <f t="shared" si="21"/>
        <v>1.4787248867200705E-2</v>
      </c>
      <c r="Y56" s="48">
        <f t="shared" si="22"/>
        <v>1.496482473999019E-2</v>
      </c>
      <c r="Z56" s="48">
        <f t="shared" si="23"/>
        <v>1.5335448627822401E-2</v>
      </c>
      <c r="AA56" s="48">
        <f t="shared" si="24"/>
        <v>1.546946459603606E-2</v>
      </c>
      <c r="AB56" s="48">
        <f t="shared" si="25"/>
        <v>1.5572697007594481E-2</v>
      </c>
      <c r="AC56" s="48">
        <f t="shared" si="26"/>
        <v>1.5609268352562591E-2</v>
      </c>
      <c r="AD56" s="48">
        <f t="shared" si="27"/>
        <v>1.5655521923520092E-2</v>
      </c>
      <c r="AE56" s="48">
        <f t="shared" si="28"/>
        <v>1.5737674485866035E-2</v>
      </c>
    </row>
    <row r="57" spans="1:31" x14ac:dyDescent="0.25">
      <c r="A57" s="1" t="s">
        <v>98</v>
      </c>
      <c r="B57" s="48">
        <v>0</v>
      </c>
      <c r="C57" s="48">
        <f t="shared" si="0"/>
        <v>6.4906598833359688E-3</v>
      </c>
      <c r="D57" s="48">
        <f t="shared" si="1"/>
        <v>6.071750052818581E-3</v>
      </c>
      <c r="E57" s="48">
        <f t="shared" si="2"/>
        <v>5.894953728087059E-3</v>
      </c>
      <c r="F57" s="48">
        <f t="shared" si="3"/>
        <v>5.8788047503462136E-3</v>
      </c>
      <c r="G57" s="48">
        <f t="shared" si="4"/>
        <v>6.2700876215356577E-3</v>
      </c>
      <c r="H57" s="48">
        <f t="shared" si="5"/>
        <v>6.327656329374905E-3</v>
      </c>
      <c r="I57" s="48">
        <f t="shared" si="6"/>
        <v>6.24707690084774E-3</v>
      </c>
      <c r="J57" s="48">
        <f t="shared" si="7"/>
        <v>6.1511347599950009E-3</v>
      </c>
      <c r="K57" s="48">
        <f t="shared" si="8"/>
        <v>6.0409062918343522E-3</v>
      </c>
      <c r="L57" s="48">
        <f t="shared" si="9"/>
        <v>5.8898536157514754E-3</v>
      </c>
      <c r="M57" s="48">
        <f t="shared" si="10"/>
        <v>5.8528730494775659E-3</v>
      </c>
      <c r="N57" s="48">
        <f t="shared" si="11"/>
        <v>5.988878189878308E-3</v>
      </c>
      <c r="O57" s="48">
        <f t="shared" si="12"/>
        <v>6.1003110334170111E-3</v>
      </c>
      <c r="P57" s="48">
        <f t="shared" si="13"/>
        <v>6.2169424007640743E-3</v>
      </c>
      <c r="Q57" s="48">
        <f t="shared" si="14"/>
        <v>6.5563126621921534E-3</v>
      </c>
      <c r="R57" s="48">
        <f t="shared" si="15"/>
        <v>6.9156151196790028E-3</v>
      </c>
      <c r="S57" s="48">
        <f t="shared" si="16"/>
        <v>7.1299552147186078E-3</v>
      </c>
      <c r="T57" s="48">
        <f t="shared" si="17"/>
        <v>7.2761521394588968E-3</v>
      </c>
      <c r="U57" s="48">
        <f t="shared" si="18"/>
        <v>7.3764866534145471E-3</v>
      </c>
      <c r="V57" s="48">
        <f t="shared" si="19"/>
        <v>7.5846731023441281E-3</v>
      </c>
      <c r="W57" s="48">
        <f t="shared" si="20"/>
        <v>7.9149979652559498E-3</v>
      </c>
      <c r="X57" s="48">
        <f t="shared" si="21"/>
        <v>8.3381832293145108E-3</v>
      </c>
      <c r="Y57" s="48">
        <f t="shared" si="22"/>
        <v>8.7086269893362697E-3</v>
      </c>
      <c r="Z57" s="48">
        <f t="shared" si="23"/>
        <v>9.2514904183270234E-3</v>
      </c>
      <c r="AA57" s="48">
        <f t="shared" si="24"/>
        <v>9.405476032221291E-3</v>
      </c>
      <c r="AB57" s="48">
        <f t="shared" si="25"/>
        <v>9.6552212228812832E-3</v>
      </c>
      <c r="AC57" s="48">
        <f t="shared" si="26"/>
        <v>9.8540716455981937E-3</v>
      </c>
      <c r="AD57" s="48">
        <f t="shared" si="27"/>
        <v>1.0051046656313048E-2</v>
      </c>
      <c r="AE57" s="48">
        <f t="shared" si="28"/>
        <v>1.0299602875838639E-2</v>
      </c>
    </row>
    <row r="58" spans="1:31" x14ac:dyDescent="0.25">
      <c r="A58" s="1" t="s">
        <v>103</v>
      </c>
      <c r="B58" s="48">
        <v>0</v>
      </c>
      <c r="C58" s="48">
        <f t="shared" si="0"/>
        <v>1.1921623204698585E-2</v>
      </c>
      <c r="D58" s="48">
        <f t="shared" si="1"/>
        <v>1.0996223715752136E-2</v>
      </c>
      <c r="E58" s="48">
        <f t="shared" si="2"/>
        <v>1.014199033559335E-2</v>
      </c>
      <c r="F58" s="48">
        <f t="shared" si="3"/>
        <v>9.4999142270611077E-3</v>
      </c>
      <c r="G58" s="48">
        <f t="shared" si="4"/>
        <v>9.1649992038617401E-3</v>
      </c>
      <c r="H58" s="48">
        <f t="shared" si="5"/>
        <v>9.0026087631834804E-3</v>
      </c>
      <c r="I58" s="48">
        <f t="shared" si="6"/>
        <v>8.9321743348637125E-3</v>
      </c>
      <c r="J58" s="48">
        <f t="shared" si="7"/>
        <v>8.8807846484737964E-3</v>
      </c>
      <c r="K58" s="48">
        <f t="shared" si="8"/>
        <v>8.8533261785633758E-3</v>
      </c>
      <c r="L58" s="48">
        <f t="shared" si="9"/>
        <v>8.7794142438749473E-3</v>
      </c>
      <c r="M58" s="48">
        <f t="shared" si="10"/>
        <v>8.7003822855066821E-3</v>
      </c>
      <c r="N58" s="48">
        <f t="shared" si="11"/>
        <v>8.7187488307375882E-3</v>
      </c>
      <c r="O58" s="48">
        <f t="shared" si="12"/>
        <v>8.7664348799884814E-3</v>
      </c>
      <c r="P58" s="48">
        <f t="shared" si="13"/>
        <v>8.7710954035872934E-3</v>
      </c>
      <c r="Q58" s="48">
        <f t="shared" si="14"/>
        <v>8.8973210702005031E-3</v>
      </c>
      <c r="R58" s="48">
        <f t="shared" si="15"/>
        <v>9.1441696323966148E-3</v>
      </c>
      <c r="S58" s="48">
        <f t="shared" si="16"/>
        <v>9.3033529838741792E-3</v>
      </c>
      <c r="T58" s="48">
        <f t="shared" si="17"/>
        <v>9.4208131905465405E-3</v>
      </c>
      <c r="U58" s="48">
        <f t="shared" si="18"/>
        <v>9.5389215708156349E-3</v>
      </c>
      <c r="V58" s="48">
        <f t="shared" si="19"/>
        <v>9.6182612127650342E-3</v>
      </c>
      <c r="W58" s="48">
        <f t="shared" si="20"/>
        <v>9.7095486986167392E-3</v>
      </c>
      <c r="X58" s="48">
        <f t="shared" si="21"/>
        <v>9.7774010718178535E-3</v>
      </c>
      <c r="Y58" s="48">
        <f t="shared" si="22"/>
        <v>9.7820534840568334E-3</v>
      </c>
      <c r="Z58" s="48">
        <f t="shared" si="23"/>
        <v>9.8484546692469404E-3</v>
      </c>
      <c r="AA58" s="48">
        <f t="shared" si="24"/>
        <v>9.8076295115911705E-3</v>
      </c>
      <c r="AB58" s="48">
        <f t="shared" si="25"/>
        <v>9.7785306903980136E-3</v>
      </c>
      <c r="AC58" s="48">
        <f t="shared" si="26"/>
        <v>9.7421837895343838E-3</v>
      </c>
      <c r="AD58" s="48">
        <f t="shared" si="27"/>
        <v>9.750870725828243E-3</v>
      </c>
      <c r="AE58" s="48">
        <f t="shared" si="28"/>
        <v>9.8277353245979655E-3</v>
      </c>
    </row>
    <row r="59" spans="1:31" x14ac:dyDescent="0.25">
      <c r="A59" s="1" t="s">
        <v>112</v>
      </c>
      <c r="B59" s="48">
        <v>0</v>
      </c>
      <c r="C59" s="48">
        <f t="shared" si="0"/>
        <v>7.1571976417970475E-3</v>
      </c>
      <c r="D59" s="48">
        <f t="shared" si="1"/>
        <v>6.5750400210645233E-3</v>
      </c>
      <c r="E59" s="48">
        <f t="shared" si="2"/>
        <v>6.2358331569802618E-3</v>
      </c>
      <c r="F59" s="48">
        <f t="shared" si="3"/>
        <v>6.2423229196668919E-3</v>
      </c>
      <c r="G59" s="48">
        <f t="shared" si="4"/>
        <v>6.9084775519677073E-3</v>
      </c>
      <c r="H59" s="48">
        <f t="shared" si="5"/>
        <v>7.3449862121390567E-3</v>
      </c>
      <c r="I59" s="48">
        <f t="shared" si="6"/>
        <v>7.6430036652373936E-3</v>
      </c>
      <c r="J59" s="48">
        <f t="shared" si="7"/>
        <v>7.7626275179457707E-3</v>
      </c>
      <c r="K59" s="48">
        <f t="shared" si="8"/>
        <v>7.7328011985646266E-3</v>
      </c>
      <c r="L59" s="48">
        <f t="shared" si="9"/>
        <v>7.6999910555377643E-3</v>
      </c>
      <c r="M59" s="48">
        <f t="shared" si="10"/>
        <v>7.8178094592493592E-3</v>
      </c>
      <c r="N59" s="48">
        <f t="shared" si="11"/>
        <v>7.9764281974898047E-3</v>
      </c>
      <c r="O59" s="48">
        <f t="shared" si="12"/>
        <v>8.1001224763995478E-3</v>
      </c>
      <c r="P59" s="48">
        <f t="shared" si="13"/>
        <v>8.15002037694397E-3</v>
      </c>
      <c r="Q59" s="48">
        <f t="shared" si="14"/>
        <v>8.385774721247569E-3</v>
      </c>
      <c r="R59" s="48">
        <f t="shared" si="15"/>
        <v>8.6862695757008238E-3</v>
      </c>
      <c r="S59" s="48">
        <f t="shared" si="16"/>
        <v>8.8345593721691623E-3</v>
      </c>
      <c r="T59" s="48">
        <f t="shared" si="17"/>
        <v>8.8923041604463179E-3</v>
      </c>
      <c r="U59" s="48">
        <f t="shared" si="18"/>
        <v>8.9213564362774413E-3</v>
      </c>
      <c r="V59" s="48">
        <f t="shared" si="19"/>
        <v>8.8908228165318817E-3</v>
      </c>
      <c r="W59" s="48">
        <f t="shared" si="20"/>
        <v>8.9088974667477713E-3</v>
      </c>
      <c r="X59" s="48">
        <f t="shared" si="21"/>
        <v>9.0276316429318808E-3</v>
      </c>
      <c r="Y59" s="48">
        <f t="shared" si="22"/>
        <v>9.2209063194170614E-3</v>
      </c>
      <c r="Z59" s="48">
        <f t="shared" si="23"/>
        <v>9.6195145438221705E-3</v>
      </c>
      <c r="AA59" s="48">
        <f t="shared" si="24"/>
        <v>9.7943923772312314E-3</v>
      </c>
      <c r="AB59" s="48">
        <f t="shared" si="25"/>
        <v>9.9165176845346162E-3</v>
      </c>
      <c r="AC59" s="48">
        <f t="shared" si="26"/>
        <v>9.9739330625947514E-3</v>
      </c>
      <c r="AD59" s="48">
        <f t="shared" si="27"/>
        <v>1.003089387076756E-2</v>
      </c>
      <c r="AE59" s="48">
        <f t="shared" si="28"/>
        <v>1.0128294727253228E-2</v>
      </c>
    </row>
    <row r="60" spans="1:31" x14ac:dyDescent="0.25">
      <c r="A60" s="1" t="s">
        <v>121</v>
      </c>
      <c r="B60" s="48">
        <v>0</v>
      </c>
      <c r="C60" s="48">
        <f t="shared" si="0"/>
        <v>3.6596922104073525E-2</v>
      </c>
      <c r="D60" s="48">
        <f t="shared" si="1"/>
        <v>6.3304593300855102E-3</v>
      </c>
      <c r="E60" s="48">
        <f t="shared" si="2"/>
        <v>1.153825559606152E-2</v>
      </c>
      <c r="F60" s="48">
        <f t="shared" si="3"/>
        <v>1.7302252911499092E-2</v>
      </c>
      <c r="G60" s="48">
        <f t="shared" si="4"/>
        <v>1.8473407189094689E-2</v>
      </c>
      <c r="H60" s="48">
        <f t="shared" si="5"/>
        <v>1.7679356695799096E-2</v>
      </c>
      <c r="I60" s="48">
        <f t="shared" si="6"/>
        <v>1.6526431834078391E-2</v>
      </c>
      <c r="J60" s="48">
        <f t="shared" si="7"/>
        <v>1.5568815962945249E-2</v>
      </c>
      <c r="K60" s="48">
        <f t="shared" si="8"/>
        <v>1.5022845927902602E-2</v>
      </c>
      <c r="L60" s="48">
        <f t="shared" si="9"/>
        <v>1.4854600686423558E-2</v>
      </c>
      <c r="M60" s="48">
        <f t="shared" si="10"/>
        <v>1.4804972542016516E-2</v>
      </c>
      <c r="N60" s="48">
        <f t="shared" si="11"/>
        <v>1.4820414644313041E-2</v>
      </c>
      <c r="O60" s="48">
        <f t="shared" si="12"/>
        <v>1.4866332220201428E-2</v>
      </c>
      <c r="P60" s="48">
        <f t="shared" si="13"/>
        <v>1.4914173105460411E-2</v>
      </c>
      <c r="Q60" s="48">
        <f t="shared" si="14"/>
        <v>1.494367052622477E-2</v>
      </c>
      <c r="R60" s="48">
        <f t="shared" si="15"/>
        <v>1.4940145165748667E-2</v>
      </c>
      <c r="S60" s="48">
        <f t="shared" si="16"/>
        <v>1.4882582434023035E-2</v>
      </c>
      <c r="T60" s="48">
        <f t="shared" si="17"/>
        <v>1.4785647095741221E-2</v>
      </c>
      <c r="U60" s="48">
        <f t="shared" si="18"/>
        <v>1.4658163156122724E-2</v>
      </c>
      <c r="V60" s="48">
        <f t="shared" si="19"/>
        <v>1.452211700031465E-2</v>
      </c>
      <c r="W60" s="48">
        <f t="shared" si="20"/>
        <v>1.4390286479012143E-2</v>
      </c>
      <c r="X60" s="48">
        <f t="shared" si="21"/>
        <v>1.4261766254497267E-2</v>
      </c>
      <c r="Y60" s="48">
        <f t="shared" si="22"/>
        <v>1.4134297753311159E-2</v>
      </c>
      <c r="Z60" s="48">
        <f t="shared" si="23"/>
        <v>1.4006944320990505E-2</v>
      </c>
      <c r="AA60" s="48">
        <f t="shared" si="24"/>
        <v>1.3888267248791733E-2</v>
      </c>
      <c r="AB60" s="48">
        <f t="shared" si="25"/>
        <v>1.3788806559806098E-2</v>
      </c>
      <c r="AC60" s="48">
        <f t="shared" si="26"/>
        <v>1.3703600152366237E-2</v>
      </c>
      <c r="AD60" s="48">
        <f t="shared" si="27"/>
        <v>1.3628859071743035E-2</v>
      </c>
      <c r="AE60" s="48">
        <f t="shared" si="28"/>
        <v>1.3557341854486921E-2</v>
      </c>
    </row>
    <row r="61" spans="1:31" x14ac:dyDescent="0.25">
      <c r="A61" s="1" t="s">
        <v>126</v>
      </c>
      <c r="B61" s="48">
        <v>0</v>
      </c>
      <c r="C61" s="48">
        <f t="shared" si="0"/>
        <v>1.1772818261391956E-2</v>
      </c>
      <c r="D61" s="48">
        <f t="shared" si="1"/>
        <v>1.1004924374500187E-2</v>
      </c>
      <c r="E61" s="48">
        <f t="shared" si="2"/>
        <v>1.0377782417986191E-2</v>
      </c>
      <c r="F61" s="48">
        <f t="shared" si="3"/>
        <v>1.0090087968084442E-2</v>
      </c>
      <c r="G61" s="48">
        <f t="shared" si="4"/>
        <v>1.0559138806572792E-2</v>
      </c>
      <c r="H61" s="48">
        <f t="shared" si="5"/>
        <v>1.0927603110714426E-2</v>
      </c>
      <c r="I61" s="48">
        <f t="shared" si="6"/>
        <v>1.1238408817413096E-2</v>
      </c>
      <c r="J61" s="48">
        <f t="shared" si="7"/>
        <v>1.1399662349733575E-2</v>
      </c>
      <c r="K61" s="48">
        <f t="shared" si="8"/>
        <v>1.1471222414355499E-2</v>
      </c>
      <c r="L61" s="48">
        <f t="shared" si="9"/>
        <v>1.1545271595428236E-2</v>
      </c>
      <c r="M61" s="48">
        <f t="shared" si="10"/>
        <v>1.1690491516033073E-2</v>
      </c>
      <c r="N61" s="48">
        <f t="shared" si="11"/>
        <v>1.1904437686595427E-2</v>
      </c>
      <c r="O61" s="48">
        <f t="shared" si="12"/>
        <v>1.2082344434674959E-2</v>
      </c>
      <c r="P61" s="48">
        <f t="shared" si="13"/>
        <v>1.225153015041593E-2</v>
      </c>
      <c r="Q61" s="48">
        <f t="shared" si="14"/>
        <v>1.2553702611387082E-2</v>
      </c>
      <c r="R61" s="48">
        <f t="shared" si="15"/>
        <v>1.2863933569663552E-2</v>
      </c>
      <c r="S61" s="48">
        <f t="shared" si="16"/>
        <v>1.3119837659364418E-2</v>
      </c>
      <c r="T61" s="48">
        <f t="shared" si="17"/>
        <v>1.3387553850978536E-2</v>
      </c>
      <c r="U61" s="48">
        <f t="shared" si="18"/>
        <v>1.3729346744694138E-2</v>
      </c>
      <c r="V61" s="48">
        <f t="shared" si="19"/>
        <v>1.4054691740439216E-2</v>
      </c>
      <c r="W61" s="48">
        <f t="shared" si="20"/>
        <v>1.4329908742981085E-2</v>
      </c>
      <c r="X61" s="48">
        <f t="shared" si="21"/>
        <v>1.4609028701245646E-2</v>
      </c>
      <c r="Y61" s="48">
        <f t="shared" si="22"/>
        <v>1.4890312054446941E-2</v>
      </c>
      <c r="Z61" s="48">
        <f t="shared" si="23"/>
        <v>1.5295710370468001E-2</v>
      </c>
      <c r="AA61" s="48">
        <f t="shared" si="24"/>
        <v>1.5550957735655848E-2</v>
      </c>
      <c r="AB61" s="48">
        <f t="shared" si="25"/>
        <v>1.5728779543866825E-2</v>
      </c>
      <c r="AC61" s="48">
        <f t="shared" si="26"/>
        <v>1.5772140040795878E-2</v>
      </c>
      <c r="AD61" s="48">
        <f t="shared" si="27"/>
        <v>1.5782512806181977E-2</v>
      </c>
      <c r="AE61" s="48">
        <f t="shared" si="28"/>
        <v>1.5779920108644398E-2</v>
      </c>
    </row>
    <row r="62" spans="1:31" x14ac:dyDescent="0.25">
      <c r="A62" s="1" t="s">
        <v>133</v>
      </c>
      <c r="B62" s="48">
        <v>0</v>
      </c>
      <c r="C62" s="48">
        <f t="shared" si="0"/>
        <v>3.6596922104073525E-2</v>
      </c>
      <c r="D62" s="48">
        <f t="shared" si="1"/>
        <v>6.3304593300855102E-3</v>
      </c>
      <c r="E62" s="48">
        <f t="shared" si="2"/>
        <v>1.153825559606152E-2</v>
      </c>
      <c r="F62" s="48">
        <f t="shared" si="3"/>
        <v>1.7302252911499092E-2</v>
      </c>
      <c r="G62" s="48">
        <f t="shared" si="4"/>
        <v>1.8473407189094689E-2</v>
      </c>
      <c r="H62" s="48">
        <f t="shared" si="5"/>
        <v>1.7679356695799096E-2</v>
      </c>
      <c r="I62" s="48">
        <f t="shared" si="6"/>
        <v>1.6526431834078391E-2</v>
      </c>
      <c r="J62" s="48">
        <f t="shared" si="7"/>
        <v>1.5568815962945249E-2</v>
      </c>
      <c r="K62" s="48">
        <f t="shared" si="8"/>
        <v>1.5022845927902602E-2</v>
      </c>
      <c r="L62" s="48">
        <f t="shared" si="9"/>
        <v>1.4854600686423558E-2</v>
      </c>
      <c r="M62" s="48">
        <f t="shared" si="10"/>
        <v>1.4804972542016516E-2</v>
      </c>
      <c r="N62" s="48">
        <f t="shared" si="11"/>
        <v>1.4820414644313041E-2</v>
      </c>
      <c r="O62" s="48">
        <f t="shared" si="12"/>
        <v>1.4866332220201428E-2</v>
      </c>
      <c r="P62" s="48">
        <f t="shared" si="13"/>
        <v>1.4914173105460411E-2</v>
      </c>
      <c r="Q62" s="48">
        <f t="shared" si="14"/>
        <v>1.494367052622477E-2</v>
      </c>
      <c r="R62" s="48">
        <f t="shared" si="15"/>
        <v>1.4940145165748667E-2</v>
      </c>
      <c r="S62" s="48">
        <f t="shared" si="16"/>
        <v>1.4882582434023035E-2</v>
      </c>
      <c r="T62" s="48">
        <f t="shared" si="17"/>
        <v>1.4785647095741221E-2</v>
      </c>
      <c r="U62" s="48">
        <f t="shared" si="18"/>
        <v>1.4658163156122724E-2</v>
      </c>
      <c r="V62" s="48">
        <f t="shared" si="19"/>
        <v>1.452211700031465E-2</v>
      </c>
      <c r="W62" s="48">
        <f t="shared" si="20"/>
        <v>1.4390286479012143E-2</v>
      </c>
      <c r="X62" s="48">
        <f t="shared" si="21"/>
        <v>1.4261766254497267E-2</v>
      </c>
      <c r="Y62" s="48">
        <f t="shared" si="22"/>
        <v>1.4134297753311159E-2</v>
      </c>
      <c r="Z62" s="48">
        <f t="shared" si="23"/>
        <v>1.4006944320990505E-2</v>
      </c>
      <c r="AA62" s="48">
        <f t="shared" si="24"/>
        <v>1.3888267248791733E-2</v>
      </c>
      <c r="AB62" s="48">
        <f t="shared" si="25"/>
        <v>1.3788806559806098E-2</v>
      </c>
      <c r="AC62" s="48">
        <f t="shared" si="26"/>
        <v>1.3703600152366237E-2</v>
      </c>
      <c r="AD62" s="48">
        <f t="shared" si="27"/>
        <v>1.3628859071743035E-2</v>
      </c>
      <c r="AE62" s="48">
        <f t="shared" si="28"/>
        <v>1.3557341854486921E-2</v>
      </c>
    </row>
    <row r="63" spans="1:31" x14ac:dyDescent="0.25">
      <c r="A63" s="1" t="s">
        <v>142</v>
      </c>
      <c r="B63" s="48">
        <v>0</v>
      </c>
      <c r="C63" s="48">
        <f t="shared" si="0"/>
        <v>3.6596922104073525E-2</v>
      </c>
      <c r="D63" s="48">
        <f t="shared" si="1"/>
        <v>6.3304593300855102E-3</v>
      </c>
      <c r="E63" s="48">
        <f t="shared" si="2"/>
        <v>1.153825559606152E-2</v>
      </c>
      <c r="F63" s="48">
        <f t="shared" si="3"/>
        <v>1.7302252911499092E-2</v>
      </c>
      <c r="G63" s="48">
        <f t="shared" si="4"/>
        <v>1.8473407189094689E-2</v>
      </c>
      <c r="H63" s="48">
        <f t="shared" si="5"/>
        <v>1.7679356695799096E-2</v>
      </c>
      <c r="I63" s="48">
        <f t="shared" si="6"/>
        <v>1.6526431834078391E-2</v>
      </c>
      <c r="J63" s="48">
        <f t="shared" si="7"/>
        <v>1.5568815962945249E-2</v>
      </c>
      <c r="K63" s="48">
        <f t="shared" si="8"/>
        <v>1.5022845927902602E-2</v>
      </c>
      <c r="L63" s="48">
        <f t="shared" si="9"/>
        <v>1.4854600686423558E-2</v>
      </c>
      <c r="M63" s="48">
        <f t="shared" si="10"/>
        <v>1.4804972542016516E-2</v>
      </c>
      <c r="N63" s="48">
        <f t="shared" si="11"/>
        <v>1.4820414644313041E-2</v>
      </c>
      <c r="O63" s="48">
        <f t="shared" si="12"/>
        <v>1.4866332220201428E-2</v>
      </c>
      <c r="P63" s="48">
        <f t="shared" si="13"/>
        <v>1.4914173105460411E-2</v>
      </c>
      <c r="Q63" s="48">
        <f t="shared" si="14"/>
        <v>1.494367052622477E-2</v>
      </c>
      <c r="R63" s="48">
        <f t="shared" si="15"/>
        <v>1.4940145165748667E-2</v>
      </c>
      <c r="S63" s="48">
        <f t="shared" si="16"/>
        <v>1.4882582434023035E-2</v>
      </c>
      <c r="T63" s="48">
        <f t="shared" si="17"/>
        <v>1.4785647095741221E-2</v>
      </c>
      <c r="U63" s="48">
        <f t="shared" si="18"/>
        <v>1.4658163156122724E-2</v>
      </c>
      <c r="V63" s="48">
        <f t="shared" si="19"/>
        <v>1.452211700031465E-2</v>
      </c>
      <c r="W63" s="48">
        <f t="shared" si="20"/>
        <v>1.4390286479012143E-2</v>
      </c>
      <c r="X63" s="48">
        <f t="shared" si="21"/>
        <v>1.4261766254497267E-2</v>
      </c>
      <c r="Y63" s="48">
        <f t="shared" si="22"/>
        <v>1.4134297753311159E-2</v>
      </c>
      <c r="Z63" s="48">
        <f t="shared" si="23"/>
        <v>1.4006944320990505E-2</v>
      </c>
      <c r="AA63" s="48">
        <f t="shared" si="24"/>
        <v>1.3888267248791733E-2</v>
      </c>
      <c r="AB63" s="48">
        <f t="shared" si="25"/>
        <v>1.3788806559806098E-2</v>
      </c>
      <c r="AC63" s="48">
        <f t="shared" si="26"/>
        <v>1.3703600152366237E-2</v>
      </c>
      <c r="AD63" s="48">
        <f t="shared" si="27"/>
        <v>1.3628859071743035E-2</v>
      </c>
      <c r="AE63" s="48">
        <f t="shared" si="28"/>
        <v>1.3557341854486921E-2</v>
      </c>
    </row>
    <row r="64" spans="1:31" x14ac:dyDescent="0.25">
      <c r="A64" s="1" t="s">
        <v>154</v>
      </c>
      <c r="B64" s="48">
        <v>0</v>
      </c>
      <c r="C64" s="48">
        <f t="shared" si="0"/>
        <v>8.9835581759716114E-3</v>
      </c>
      <c r="D64" s="48">
        <f t="shared" si="1"/>
        <v>8.4191796804177592E-3</v>
      </c>
      <c r="E64" s="48">
        <f t="shared" si="2"/>
        <v>8.1368092813909228E-3</v>
      </c>
      <c r="F64" s="48">
        <f t="shared" si="3"/>
        <v>8.3149524835138631E-3</v>
      </c>
      <c r="G64" s="48">
        <f t="shared" si="4"/>
        <v>9.1495510730893407E-3</v>
      </c>
      <c r="H64" s="48">
        <f t="shared" si="5"/>
        <v>9.7165873853655334E-3</v>
      </c>
      <c r="I64" s="48">
        <f t="shared" si="6"/>
        <v>1.011313650662047E-2</v>
      </c>
      <c r="J64" s="48">
        <f t="shared" si="7"/>
        <v>1.0313852450538034E-2</v>
      </c>
      <c r="K64" s="48">
        <f t="shared" si="8"/>
        <v>1.0320252570291892E-2</v>
      </c>
      <c r="L64" s="48">
        <f t="shared" si="9"/>
        <v>1.0303330777106252E-2</v>
      </c>
      <c r="M64" s="48">
        <f t="shared" si="10"/>
        <v>1.0439814067487667E-2</v>
      </c>
      <c r="N64" s="48">
        <f t="shared" si="11"/>
        <v>1.0634087221856475E-2</v>
      </c>
      <c r="O64" s="48">
        <f t="shared" si="12"/>
        <v>1.0802093607411797E-2</v>
      </c>
      <c r="P64" s="48">
        <f t="shared" si="13"/>
        <v>1.090042574871322E-2</v>
      </c>
      <c r="Q64" s="48">
        <f t="shared" si="14"/>
        <v>1.1153004898547045E-2</v>
      </c>
      <c r="R64" s="48">
        <f t="shared" si="15"/>
        <v>1.1476419529003322E-2</v>
      </c>
      <c r="S64" s="48">
        <f t="shared" si="16"/>
        <v>1.170172922609731E-2</v>
      </c>
      <c r="T64" s="48">
        <f t="shared" si="17"/>
        <v>1.187959421656214E-2</v>
      </c>
      <c r="U64" s="48">
        <f t="shared" si="18"/>
        <v>1.2071863060762441E-2</v>
      </c>
      <c r="V64" s="48">
        <f t="shared" si="19"/>
        <v>1.2277710385966931E-2</v>
      </c>
      <c r="W64" s="48">
        <f t="shared" si="20"/>
        <v>1.2503354953816437E-2</v>
      </c>
      <c r="X64" s="48">
        <f t="shared" si="21"/>
        <v>1.2709905357849539E-2</v>
      </c>
      <c r="Y64" s="48">
        <f t="shared" si="22"/>
        <v>1.2882151194016957E-2</v>
      </c>
      <c r="Z64" s="48">
        <f t="shared" si="23"/>
        <v>1.315137606815067E-2</v>
      </c>
      <c r="AA64" s="48">
        <f t="shared" si="24"/>
        <v>1.3220368602319413E-2</v>
      </c>
      <c r="AB64" s="48">
        <f t="shared" si="25"/>
        <v>1.3293444269063604E-2</v>
      </c>
      <c r="AC64" s="48">
        <f t="shared" si="26"/>
        <v>1.3305011528813667E-2</v>
      </c>
      <c r="AD64" s="48">
        <f t="shared" si="27"/>
        <v>1.3327747014138636E-2</v>
      </c>
      <c r="AE64" s="48">
        <f t="shared" si="28"/>
        <v>1.3397440497573085E-2</v>
      </c>
    </row>
    <row r="65" spans="1:31" x14ac:dyDescent="0.25">
      <c r="A65" s="1" t="s">
        <v>151</v>
      </c>
      <c r="B65" s="48">
        <v>0</v>
      </c>
      <c r="C65" s="48">
        <f t="shared" si="0"/>
        <v>8.9835581759716114E-3</v>
      </c>
      <c r="D65" s="48">
        <f t="shared" si="1"/>
        <v>8.4191796804177592E-3</v>
      </c>
      <c r="E65" s="48">
        <f t="shared" si="2"/>
        <v>8.1368092813909228E-3</v>
      </c>
      <c r="F65" s="48">
        <f t="shared" si="3"/>
        <v>8.3149524835138631E-3</v>
      </c>
      <c r="G65" s="48">
        <f t="shared" si="4"/>
        <v>9.1495510730893407E-3</v>
      </c>
      <c r="H65" s="48">
        <f t="shared" si="5"/>
        <v>9.7165873853655334E-3</v>
      </c>
      <c r="I65" s="48">
        <f t="shared" si="6"/>
        <v>1.011313650662047E-2</v>
      </c>
      <c r="J65" s="48">
        <f t="shared" si="7"/>
        <v>1.0313852450538034E-2</v>
      </c>
      <c r="K65" s="48">
        <f t="shared" si="8"/>
        <v>1.0320252570291892E-2</v>
      </c>
      <c r="L65" s="48">
        <f t="shared" si="9"/>
        <v>1.0303330777106252E-2</v>
      </c>
      <c r="M65" s="48">
        <f t="shared" si="10"/>
        <v>1.0439814067487667E-2</v>
      </c>
      <c r="N65" s="48">
        <f t="shared" si="11"/>
        <v>1.0634087221856475E-2</v>
      </c>
      <c r="O65" s="48">
        <f t="shared" si="12"/>
        <v>1.0802093607411797E-2</v>
      </c>
      <c r="P65" s="48">
        <f t="shared" si="13"/>
        <v>1.090042574871322E-2</v>
      </c>
      <c r="Q65" s="48">
        <f t="shared" si="14"/>
        <v>1.1153004898547045E-2</v>
      </c>
      <c r="R65" s="48">
        <f t="shared" si="15"/>
        <v>1.1476419529003322E-2</v>
      </c>
      <c r="S65" s="48">
        <f t="shared" si="16"/>
        <v>1.170172922609731E-2</v>
      </c>
      <c r="T65" s="48">
        <f t="shared" si="17"/>
        <v>1.187959421656214E-2</v>
      </c>
      <c r="U65" s="48">
        <f t="shared" si="18"/>
        <v>1.2071863060762441E-2</v>
      </c>
      <c r="V65" s="48">
        <f t="shared" si="19"/>
        <v>1.2277710385966931E-2</v>
      </c>
      <c r="W65" s="48">
        <f t="shared" si="20"/>
        <v>1.2503354953816437E-2</v>
      </c>
      <c r="X65" s="48">
        <f t="shared" si="21"/>
        <v>1.2709905357849539E-2</v>
      </c>
      <c r="Y65" s="48">
        <f t="shared" si="22"/>
        <v>1.2882151194016957E-2</v>
      </c>
      <c r="Z65" s="48">
        <f t="shared" si="23"/>
        <v>1.315137606815067E-2</v>
      </c>
      <c r="AA65" s="48">
        <f t="shared" si="24"/>
        <v>1.3220368602319413E-2</v>
      </c>
      <c r="AB65" s="48">
        <f t="shared" si="25"/>
        <v>1.3293444269063604E-2</v>
      </c>
      <c r="AC65" s="48">
        <f t="shared" si="26"/>
        <v>1.3305011528813667E-2</v>
      </c>
      <c r="AD65" s="48">
        <f t="shared" si="27"/>
        <v>1.3327747014138636E-2</v>
      </c>
      <c r="AE65" s="48">
        <f t="shared" si="28"/>
        <v>1.3397440497573085E-2</v>
      </c>
    </row>
    <row r="66" spans="1:31" x14ac:dyDescent="0.25">
      <c r="A66" s="1" t="s">
        <v>163</v>
      </c>
      <c r="B66" s="48">
        <v>0</v>
      </c>
      <c r="C66" s="48">
        <f t="shared" si="0"/>
        <v>3.6336140288202958E-3</v>
      </c>
      <c r="D66" s="48">
        <f t="shared" si="1"/>
        <v>3.0446243236265918E-3</v>
      </c>
      <c r="E66" s="48">
        <f t="shared" si="2"/>
        <v>2.7215748133163952E-3</v>
      </c>
      <c r="F66" s="48">
        <f t="shared" si="3"/>
        <v>2.9427923311885281E-3</v>
      </c>
      <c r="G66" s="48">
        <f t="shared" si="4"/>
        <v>3.9909589311077536E-3</v>
      </c>
      <c r="H66" s="48">
        <f t="shared" si="5"/>
        <v>4.7332594691312929E-3</v>
      </c>
      <c r="I66" s="48">
        <f t="shared" si="6"/>
        <v>5.3128183138997174E-3</v>
      </c>
      <c r="J66" s="48">
        <f t="shared" si="7"/>
        <v>5.6590076398140583E-3</v>
      </c>
      <c r="K66" s="48">
        <f t="shared" si="8"/>
        <v>5.8127042984232923E-3</v>
      </c>
      <c r="L66" s="48">
        <f t="shared" si="9"/>
        <v>6.0107787178685724E-3</v>
      </c>
      <c r="M66" s="48">
        <f t="shared" si="10"/>
        <v>6.386011909738816E-3</v>
      </c>
      <c r="N66" s="48">
        <f t="shared" si="11"/>
        <v>6.7498988244388209E-3</v>
      </c>
      <c r="O66" s="48">
        <f t="shared" si="12"/>
        <v>6.9711431420892058E-3</v>
      </c>
      <c r="P66" s="48">
        <f t="shared" si="13"/>
        <v>7.0366072984267966E-3</v>
      </c>
      <c r="Q66" s="48">
        <f t="shared" si="14"/>
        <v>7.3037244790162678E-3</v>
      </c>
      <c r="R66" s="48">
        <f t="shared" si="15"/>
        <v>7.6815977706728529E-3</v>
      </c>
      <c r="S66" s="48">
        <f t="shared" si="16"/>
        <v>7.9544969407139513E-3</v>
      </c>
      <c r="T66" s="48">
        <f t="shared" si="17"/>
        <v>8.174209148716461E-3</v>
      </c>
      <c r="U66" s="48">
        <f t="shared" si="18"/>
        <v>8.4311516427979429E-3</v>
      </c>
      <c r="V66" s="48">
        <f t="shared" si="19"/>
        <v>8.6509274480608151E-3</v>
      </c>
      <c r="W66" s="48">
        <f t="shared" si="20"/>
        <v>8.8905158662549166E-3</v>
      </c>
      <c r="X66" s="48">
        <f t="shared" si="21"/>
        <v>9.1355414162371581E-3</v>
      </c>
      <c r="Y66" s="48">
        <f t="shared" si="22"/>
        <v>9.3406014616192554E-3</v>
      </c>
      <c r="Z66" s="48">
        <f t="shared" si="23"/>
        <v>9.6085116377682654E-3</v>
      </c>
      <c r="AA66" s="48">
        <f t="shared" si="24"/>
        <v>9.6907289543046674E-3</v>
      </c>
      <c r="AB66" s="48">
        <f t="shared" si="25"/>
        <v>9.7721045666580211E-3</v>
      </c>
      <c r="AC66" s="48">
        <f t="shared" si="26"/>
        <v>9.8259032590629902E-3</v>
      </c>
      <c r="AD66" s="48">
        <f t="shared" si="27"/>
        <v>9.9087111177461971E-3</v>
      </c>
      <c r="AE66" s="48">
        <f t="shared" si="28"/>
        <v>1.0060348355928676E-2</v>
      </c>
    </row>
    <row r="67" spans="1:31" x14ac:dyDescent="0.25">
      <c r="A67" s="1" t="s">
        <v>168</v>
      </c>
      <c r="B67" s="48">
        <v>0</v>
      </c>
      <c r="C67" s="48">
        <f t="shared" si="0"/>
        <v>9.0307543653600358E-3</v>
      </c>
      <c r="D67" s="48">
        <f t="shared" si="1"/>
        <v>8.165948505461252E-3</v>
      </c>
      <c r="E67" s="48">
        <f t="shared" si="2"/>
        <v>7.4479054982000354E-3</v>
      </c>
      <c r="F67" s="48">
        <f t="shared" si="3"/>
        <v>6.9809635266196591E-3</v>
      </c>
      <c r="G67" s="48">
        <f t="shared" si="4"/>
        <v>7.0337307561121835E-3</v>
      </c>
      <c r="H67" s="48">
        <f t="shared" si="5"/>
        <v>7.0641797031637185E-3</v>
      </c>
      <c r="I67" s="48">
        <f t="shared" si="6"/>
        <v>7.2181040719109186E-3</v>
      </c>
      <c r="J67" s="48">
        <f t="shared" si="7"/>
        <v>7.3801214896285772E-3</v>
      </c>
      <c r="K67" s="48">
        <f t="shared" si="8"/>
        <v>7.5883407436512984E-3</v>
      </c>
      <c r="L67" s="48">
        <f t="shared" si="9"/>
        <v>7.8006336416324255E-3</v>
      </c>
      <c r="M67" s="48">
        <f t="shared" si="10"/>
        <v>7.9964293188367567E-3</v>
      </c>
      <c r="N67" s="48">
        <f t="shared" si="11"/>
        <v>8.2608513159025624E-3</v>
      </c>
      <c r="O67" s="48">
        <f t="shared" si="12"/>
        <v>8.4951405251259167E-3</v>
      </c>
      <c r="P67" s="48">
        <f t="shared" si="13"/>
        <v>8.6948314202064531E-3</v>
      </c>
      <c r="Q67" s="48">
        <f t="shared" si="14"/>
        <v>9.1375185016659248E-3</v>
      </c>
      <c r="R67" s="48">
        <f t="shared" si="15"/>
        <v>9.6078436692437225E-3</v>
      </c>
      <c r="S67" s="48">
        <f t="shared" si="16"/>
        <v>9.9050563299149033E-3</v>
      </c>
      <c r="T67" s="48">
        <f t="shared" si="17"/>
        <v>1.0104325404888925E-2</v>
      </c>
      <c r="U67" s="48">
        <f t="shared" si="18"/>
        <v>1.0332705178178799E-2</v>
      </c>
      <c r="V67" s="48">
        <f t="shared" si="19"/>
        <v>1.0549553184758609E-2</v>
      </c>
      <c r="W67" s="48">
        <f t="shared" si="20"/>
        <v>1.080720128108782E-2</v>
      </c>
      <c r="X67" s="48">
        <f t="shared" si="21"/>
        <v>1.105710900124849E-2</v>
      </c>
      <c r="Y67" s="48">
        <f t="shared" si="22"/>
        <v>1.1249433353232707E-2</v>
      </c>
      <c r="Z67" s="48">
        <f t="shared" si="23"/>
        <v>1.150004641126213E-2</v>
      </c>
      <c r="AA67" s="48">
        <f t="shared" si="24"/>
        <v>1.1514674384595481E-2</v>
      </c>
      <c r="AB67" s="48">
        <f t="shared" si="25"/>
        <v>1.1565845604958477E-2</v>
      </c>
      <c r="AC67" s="48">
        <f t="shared" si="26"/>
        <v>1.1609720868993513E-2</v>
      </c>
      <c r="AD67" s="48">
        <f t="shared" si="27"/>
        <v>1.1709760219837485E-2</v>
      </c>
      <c r="AE67" s="48">
        <f t="shared" si="28"/>
        <v>1.1897285891571218E-2</v>
      </c>
    </row>
    <row r="68" spans="1:31" x14ac:dyDescent="0.25">
      <c r="A68" s="1" t="s">
        <v>175</v>
      </c>
      <c r="B68" s="48">
        <v>0</v>
      </c>
      <c r="C68" s="48">
        <f t="shared" si="0"/>
        <v>3.6596922104073525E-2</v>
      </c>
      <c r="D68" s="48">
        <f t="shared" si="1"/>
        <v>6.3304593300855102E-3</v>
      </c>
      <c r="E68" s="48">
        <f t="shared" si="2"/>
        <v>1.153825559606152E-2</v>
      </c>
      <c r="F68" s="48">
        <f t="shared" si="3"/>
        <v>1.7302252911499092E-2</v>
      </c>
      <c r="G68" s="48">
        <f t="shared" si="4"/>
        <v>1.8473407189094689E-2</v>
      </c>
      <c r="H68" s="48">
        <f t="shared" si="5"/>
        <v>1.7679356695799096E-2</v>
      </c>
      <c r="I68" s="48">
        <f t="shared" si="6"/>
        <v>1.6526431834078391E-2</v>
      </c>
      <c r="J68" s="48">
        <f t="shared" si="7"/>
        <v>1.5568815962945249E-2</v>
      </c>
      <c r="K68" s="48">
        <f t="shared" si="8"/>
        <v>1.5022845927902602E-2</v>
      </c>
      <c r="L68" s="48">
        <f t="shared" si="9"/>
        <v>1.4854600686423558E-2</v>
      </c>
      <c r="M68" s="48">
        <f t="shared" si="10"/>
        <v>1.4804972542016516E-2</v>
      </c>
      <c r="N68" s="48">
        <f t="shared" si="11"/>
        <v>1.4820414644313041E-2</v>
      </c>
      <c r="O68" s="48">
        <f t="shared" si="12"/>
        <v>1.4866332220201428E-2</v>
      </c>
      <c r="P68" s="48">
        <f t="shared" si="13"/>
        <v>1.4914173105460411E-2</v>
      </c>
      <c r="Q68" s="48">
        <f t="shared" si="14"/>
        <v>1.494367052622477E-2</v>
      </c>
      <c r="R68" s="48">
        <f t="shared" si="15"/>
        <v>1.4940145165748667E-2</v>
      </c>
      <c r="S68" s="48">
        <f t="shared" si="16"/>
        <v>1.4882582434023035E-2</v>
      </c>
      <c r="T68" s="48">
        <f t="shared" si="17"/>
        <v>1.4785647095741221E-2</v>
      </c>
      <c r="U68" s="48">
        <f t="shared" si="18"/>
        <v>1.4658163156122724E-2</v>
      </c>
      <c r="V68" s="48">
        <f t="shared" si="19"/>
        <v>1.452211700031465E-2</v>
      </c>
      <c r="W68" s="48">
        <f t="shared" si="20"/>
        <v>1.4390286479012143E-2</v>
      </c>
      <c r="X68" s="48">
        <f t="shared" si="21"/>
        <v>1.4261766254497267E-2</v>
      </c>
      <c r="Y68" s="48">
        <f t="shared" si="22"/>
        <v>1.4134297753311159E-2</v>
      </c>
      <c r="Z68" s="48">
        <f t="shared" si="23"/>
        <v>1.4006944320990505E-2</v>
      </c>
      <c r="AA68" s="48">
        <f t="shared" si="24"/>
        <v>1.3888267248791733E-2</v>
      </c>
      <c r="AB68" s="48">
        <f t="shared" si="25"/>
        <v>1.3788806559806098E-2</v>
      </c>
      <c r="AC68" s="48">
        <f t="shared" si="26"/>
        <v>1.3703600152366237E-2</v>
      </c>
      <c r="AD68" s="48">
        <f t="shared" si="27"/>
        <v>1.3628859071743035E-2</v>
      </c>
      <c r="AE68" s="48">
        <f t="shared" si="28"/>
        <v>1.3557341854486921E-2</v>
      </c>
    </row>
    <row r="69" spans="1:31" x14ac:dyDescent="0.25">
      <c r="A69" s="1" t="s">
        <v>213</v>
      </c>
      <c r="B69" s="48">
        <v>0</v>
      </c>
      <c r="C69" s="48">
        <f t="shared" si="0"/>
        <v>3.6596922104073525E-2</v>
      </c>
      <c r="D69" s="48">
        <f t="shared" si="1"/>
        <v>6.3304593300855102E-3</v>
      </c>
      <c r="E69" s="48">
        <f t="shared" si="2"/>
        <v>1.153825559606152E-2</v>
      </c>
      <c r="F69" s="48">
        <f t="shared" si="3"/>
        <v>1.7302252911499092E-2</v>
      </c>
      <c r="G69" s="48">
        <f t="shared" si="4"/>
        <v>1.8473407189094689E-2</v>
      </c>
      <c r="H69" s="48">
        <f t="shared" si="5"/>
        <v>1.7679356695799096E-2</v>
      </c>
      <c r="I69" s="48">
        <f t="shared" si="6"/>
        <v>1.6526431834078391E-2</v>
      </c>
      <c r="J69" s="48">
        <f t="shared" si="7"/>
        <v>1.5568815962945249E-2</v>
      </c>
      <c r="K69" s="48">
        <f t="shared" si="8"/>
        <v>1.5022845927902602E-2</v>
      </c>
      <c r="L69" s="48">
        <f t="shared" si="9"/>
        <v>1.4854600686423558E-2</v>
      </c>
      <c r="M69" s="48">
        <f t="shared" si="10"/>
        <v>1.4804972542016516E-2</v>
      </c>
      <c r="N69" s="48">
        <f t="shared" si="11"/>
        <v>1.4820414644313041E-2</v>
      </c>
      <c r="O69" s="48">
        <f t="shared" si="12"/>
        <v>1.4866332220201428E-2</v>
      </c>
      <c r="P69" s="48">
        <f t="shared" si="13"/>
        <v>1.4914173105460411E-2</v>
      </c>
      <c r="Q69" s="48">
        <f t="shared" si="14"/>
        <v>1.494367052622477E-2</v>
      </c>
      <c r="R69" s="48">
        <f t="shared" si="15"/>
        <v>1.4940145165748667E-2</v>
      </c>
      <c r="S69" s="48">
        <f t="shared" si="16"/>
        <v>1.4882582434023035E-2</v>
      </c>
      <c r="T69" s="48">
        <f t="shared" si="17"/>
        <v>1.4785647095741221E-2</v>
      </c>
      <c r="U69" s="48">
        <f t="shared" si="18"/>
        <v>1.4658163156122724E-2</v>
      </c>
      <c r="V69" s="48">
        <f t="shared" si="19"/>
        <v>1.452211700031465E-2</v>
      </c>
      <c r="W69" s="48">
        <f t="shared" si="20"/>
        <v>1.4390286479012143E-2</v>
      </c>
      <c r="X69" s="48">
        <f t="shared" si="21"/>
        <v>1.4261766254497267E-2</v>
      </c>
      <c r="Y69" s="48">
        <f t="shared" si="22"/>
        <v>1.4134297753311159E-2</v>
      </c>
      <c r="Z69" s="48">
        <f t="shared" si="23"/>
        <v>1.4006944320990505E-2</v>
      </c>
      <c r="AA69" s="48">
        <f t="shared" si="24"/>
        <v>1.3888267248791733E-2</v>
      </c>
      <c r="AB69" s="48">
        <f t="shared" si="25"/>
        <v>1.3788806559806098E-2</v>
      </c>
      <c r="AC69" s="48">
        <f t="shared" si="26"/>
        <v>1.3703600152366237E-2</v>
      </c>
      <c r="AD69" s="48">
        <f t="shared" si="27"/>
        <v>1.3628859071743035E-2</v>
      </c>
      <c r="AE69" s="48">
        <f t="shared" si="28"/>
        <v>1.3557341854486921E-2</v>
      </c>
    </row>
    <row r="70" spans="1:31" x14ac:dyDescent="0.25">
      <c r="A70" s="1" t="s">
        <v>228</v>
      </c>
      <c r="B70" s="48">
        <v>0</v>
      </c>
      <c r="C70" s="48">
        <f t="shared" si="0"/>
        <v>3.6596922104073525E-2</v>
      </c>
      <c r="D70" s="48">
        <f t="shared" si="1"/>
        <v>6.3304593300855102E-3</v>
      </c>
      <c r="E70" s="48">
        <f t="shared" si="2"/>
        <v>1.153825559606152E-2</v>
      </c>
      <c r="F70" s="48">
        <f t="shared" si="3"/>
        <v>1.7302252911499092E-2</v>
      </c>
      <c r="G70" s="48">
        <f t="shared" si="4"/>
        <v>1.8473407189094689E-2</v>
      </c>
      <c r="H70" s="48">
        <f t="shared" si="5"/>
        <v>1.7679356695799096E-2</v>
      </c>
      <c r="I70" s="48">
        <f t="shared" si="6"/>
        <v>1.6526431834078391E-2</v>
      </c>
      <c r="J70" s="48">
        <f t="shared" si="7"/>
        <v>1.5568815962945249E-2</v>
      </c>
      <c r="K70" s="48">
        <f t="shared" si="8"/>
        <v>1.5022845927902602E-2</v>
      </c>
      <c r="L70" s="48">
        <f t="shared" si="9"/>
        <v>1.4854600686423558E-2</v>
      </c>
      <c r="M70" s="48">
        <f t="shared" si="10"/>
        <v>1.4804972542016516E-2</v>
      </c>
      <c r="N70" s="48">
        <f t="shared" si="11"/>
        <v>1.4820414644313041E-2</v>
      </c>
      <c r="O70" s="48">
        <f t="shared" si="12"/>
        <v>1.4866332220201428E-2</v>
      </c>
      <c r="P70" s="48">
        <f t="shared" si="13"/>
        <v>1.4914173105460411E-2</v>
      </c>
      <c r="Q70" s="48">
        <f t="shared" si="14"/>
        <v>1.494367052622477E-2</v>
      </c>
      <c r="R70" s="48">
        <f t="shared" si="15"/>
        <v>1.4940145165748667E-2</v>
      </c>
      <c r="S70" s="48">
        <f t="shared" si="16"/>
        <v>1.4882582434023035E-2</v>
      </c>
      <c r="T70" s="48">
        <f t="shared" si="17"/>
        <v>1.4785647095741221E-2</v>
      </c>
      <c r="U70" s="48">
        <f t="shared" si="18"/>
        <v>1.4658163156122724E-2</v>
      </c>
      <c r="V70" s="48">
        <f t="shared" si="19"/>
        <v>1.452211700031465E-2</v>
      </c>
      <c r="W70" s="48">
        <f t="shared" si="20"/>
        <v>1.4390286479012143E-2</v>
      </c>
      <c r="X70" s="48">
        <f t="shared" si="21"/>
        <v>1.4261766254497267E-2</v>
      </c>
      <c r="Y70" s="48">
        <f t="shared" si="22"/>
        <v>1.4134297753311159E-2</v>
      </c>
      <c r="Z70" s="48">
        <f t="shared" si="23"/>
        <v>1.4006944320990505E-2</v>
      </c>
      <c r="AA70" s="48">
        <f t="shared" si="24"/>
        <v>1.3888267248791733E-2</v>
      </c>
      <c r="AB70" s="48">
        <f t="shared" si="25"/>
        <v>1.3788806559806098E-2</v>
      </c>
      <c r="AC70" s="48">
        <f t="shared" si="26"/>
        <v>1.3703600152366237E-2</v>
      </c>
      <c r="AD70" s="48">
        <f t="shared" si="27"/>
        <v>1.3628859071743035E-2</v>
      </c>
      <c r="AE70" s="48">
        <f t="shared" si="28"/>
        <v>1.3557341854486921E-2</v>
      </c>
    </row>
    <row r="71" spans="1:31" x14ac:dyDescent="0.25">
      <c r="A71" s="1" t="s">
        <v>196</v>
      </c>
      <c r="B71" s="48">
        <v>0</v>
      </c>
      <c r="C71" s="48">
        <f t="shared" si="0"/>
        <v>1.3447688950086229E-2</v>
      </c>
      <c r="D71" s="48">
        <f t="shared" si="1"/>
        <v>1.2324302168466856E-2</v>
      </c>
      <c r="E71" s="48">
        <f t="shared" si="2"/>
        <v>1.1291904088101693E-2</v>
      </c>
      <c r="F71" s="48">
        <f t="shared" si="3"/>
        <v>1.0390269494074095E-2</v>
      </c>
      <c r="G71" s="48">
        <f t="shared" si="4"/>
        <v>9.8877569138591959E-3</v>
      </c>
      <c r="H71" s="48">
        <f t="shared" si="5"/>
        <v>9.5566695461170026E-3</v>
      </c>
      <c r="I71" s="48">
        <f t="shared" si="6"/>
        <v>9.3607283072128216E-3</v>
      </c>
      <c r="J71" s="48">
        <f t="shared" si="7"/>
        <v>9.2058072705755306E-3</v>
      </c>
      <c r="K71" s="48">
        <f t="shared" si="8"/>
        <v>9.1211870361466527E-3</v>
      </c>
      <c r="L71" s="48">
        <f t="shared" si="9"/>
        <v>8.9725824075671083E-3</v>
      </c>
      <c r="M71" s="48">
        <f t="shared" si="10"/>
        <v>8.8364057674221053E-3</v>
      </c>
      <c r="N71" s="48">
        <f t="shared" si="11"/>
        <v>8.8075413029183383E-3</v>
      </c>
      <c r="O71" s="48">
        <f t="shared" si="12"/>
        <v>8.8185879896671409E-3</v>
      </c>
      <c r="P71" s="48">
        <f t="shared" si="13"/>
        <v>8.8455994759466337E-3</v>
      </c>
      <c r="Q71" s="48">
        <f t="shared" si="14"/>
        <v>9.0050308955142901E-3</v>
      </c>
      <c r="R71" s="48">
        <f t="shared" si="15"/>
        <v>9.2186416822054255E-3</v>
      </c>
      <c r="S71" s="48">
        <f t="shared" si="16"/>
        <v>9.3666128503198318E-3</v>
      </c>
      <c r="T71" s="48">
        <f t="shared" si="17"/>
        <v>9.4894489873085693E-3</v>
      </c>
      <c r="U71" s="48">
        <f t="shared" si="18"/>
        <v>9.6940305064366437E-3</v>
      </c>
      <c r="V71" s="48">
        <f t="shared" si="19"/>
        <v>9.89994967544474E-3</v>
      </c>
      <c r="W71" s="48">
        <f t="shared" si="20"/>
        <v>1.006712478077155E-2</v>
      </c>
      <c r="X71" s="48">
        <f t="shared" si="21"/>
        <v>1.0200683639524803E-2</v>
      </c>
      <c r="Y71" s="48">
        <f t="shared" si="22"/>
        <v>1.027867969089747E-2</v>
      </c>
      <c r="Z71" s="48">
        <f t="shared" si="23"/>
        <v>1.0400865603272627E-2</v>
      </c>
      <c r="AA71" s="48">
        <f t="shared" si="24"/>
        <v>1.0289861886846644E-2</v>
      </c>
      <c r="AB71" s="48">
        <f t="shared" si="25"/>
        <v>1.0211217677749952E-2</v>
      </c>
      <c r="AC71" s="48">
        <f t="shared" si="26"/>
        <v>1.0134223018598797E-2</v>
      </c>
      <c r="AD71" s="48">
        <f t="shared" si="27"/>
        <v>1.0098022471187932E-2</v>
      </c>
      <c r="AE71" s="48">
        <f t="shared" si="28"/>
        <v>1.0159455756630438E-2</v>
      </c>
    </row>
    <row r="72" spans="1:31" x14ac:dyDescent="0.25">
      <c r="A72" s="1" t="s">
        <v>241</v>
      </c>
      <c r="B72" s="48">
        <v>0</v>
      </c>
      <c r="C72" s="48">
        <f t="shared" si="0"/>
        <v>1.6767730016305892E-2</v>
      </c>
      <c r="D72" s="48">
        <f t="shared" si="1"/>
        <v>1.5654612843093565E-2</v>
      </c>
      <c r="E72" s="48">
        <f t="shared" si="2"/>
        <v>1.476137449787214E-2</v>
      </c>
      <c r="F72" s="48">
        <f t="shared" si="3"/>
        <v>1.4145220062984496E-2</v>
      </c>
      <c r="G72" s="48">
        <f t="shared" si="4"/>
        <v>1.4074566341910238E-2</v>
      </c>
      <c r="H72" s="48">
        <f t="shared" si="5"/>
        <v>1.403726957710686E-2</v>
      </c>
      <c r="I72" s="48">
        <f t="shared" si="6"/>
        <v>1.4064255931999895E-2</v>
      </c>
      <c r="J72" s="48">
        <f t="shared" si="7"/>
        <v>1.4055224056107214E-2</v>
      </c>
      <c r="K72" s="48">
        <f t="shared" si="8"/>
        <v>1.4012138167998057E-2</v>
      </c>
      <c r="L72" s="48">
        <f t="shared" si="9"/>
        <v>1.3828736071454309E-2</v>
      </c>
      <c r="M72" s="48">
        <f t="shared" si="10"/>
        <v>1.3669917064340991E-2</v>
      </c>
      <c r="N72" s="48">
        <f t="shared" si="11"/>
        <v>1.3672804989727219E-2</v>
      </c>
      <c r="O72" s="48">
        <f t="shared" si="12"/>
        <v>1.3815893219893197E-2</v>
      </c>
      <c r="P72" s="48">
        <f t="shared" si="13"/>
        <v>1.4051024464793456E-2</v>
      </c>
      <c r="Q72" s="48">
        <f t="shared" si="14"/>
        <v>1.4465769215624525E-2</v>
      </c>
      <c r="R72" s="48">
        <f t="shared" si="15"/>
        <v>1.4902004164562797E-2</v>
      </c>
      <c r="S72" s="48">
        <f t="shared" si="16"/>
        <v>1.5191395281783232E-2</v>
      </c>
      <c r="T72" s="48">
        <f t="shared" si="17"/>
        <v>1.5388945100959553E-2</v>
      </c>
      <c r="U72" s="48">
        <f t="shared" si="18"/>
        <v>1.5651329682934426E-2</v>
      </c>
      <c r="V72" s="48">
        <f t="shared" si="19"/>
        <v>1.5730374296277553E-2</v>
      </c>
      <c r="W72" s="48">
        <f t="shared" si="20"/>
        <v>1.5768208579718716E-2</v>
      </c>
      <c r="X72" s="48">
        <f t="shared" si="21"/>
        <v>1.5930864136484743E-2</v>
      </c>
      <c r="Y72" s="48">
        <f t="shared" si="22"/>
        <v>1.6195573447536749E-2</v>
      </c>
      <c r="Z72" s="48">
        <f t="shared" si="23"/>
        <v>1.6638365640158585E-2</v>
      </c>
      <c r="AA72" s="48">
        <f t="shared" si="24"/>
        <v>1.7112319351792429E-2</v>
      </c>
      <c r="AB72" s="48">
        <f t="shared" si="25"/>
        <v>1.7343048520026969E-2</v>
      </c>
      <c r="AC72" s="48">
        <f t="shared" si="26"/>
        <v>1.731900252231109E-2</v>
      </c>
      <c r="AD72" s="48">
        <f t="shared" si="27"/>
        <v>1.7230591556030662E-2</v>
      </c>
      <c r="AE72" s="48">
        <f t="shared" si="28"/>
        <v>1.7063337254978359E-2</v>
      </c>
    </row>
    <row r="73" spans="1:31" x14ac:dyDescent="0.25">
      <c r="A73" s="1" t="s">
        <v>248</v>
      </c>
      <c r="B73" s="48">
        <v>0</v>
      </c>
      <c r="C73" s="48">
        <f t="shared" si="0"/>
        <v>1.6767730016305892E-2</v>
      </c>
      <c r="D73" s="48">
        <f t="shared" si="1"/>
        <v>1.5654612843093565E-2</v>
      </c>
      <c r="E73" s="48">
        <f t="shared" si="2"/>
        <v>1.476137449787214E-2</v>
      </c>
      <c r="F73" s="48">
        <f t="shared" si="3"/>
        <v>1.4145220062984496E-2</v>
      </c>
      <c r="G73" s="48">
        <f t="shared" si="4"/>
        <v>1.4074566341910238E-2</v>
      </c>
      <c r="H73" s="48">
        <f t="shared" si="5"/>
        <v>1.403726957710686E-2</v>
      </c>
      <c r="I73" s="48">
        <f t="shared" si="6"/>
        <v>1.4064255931999895E-2</v>
      </c>
      <c r="J73" s="48">
        <f t="shared" si="7"/>
        <v>1.4055224056107214E-2</v>
      </c>
      <c r="K73" s="48">
        <f t="shared" si="8"/>
        <v>1.4012138167998057E-2</v>
      </c>
      <c r="L73" s="48">
        <f t="shared" si="9"/>
        <v>1.3828736071454309E-2</v>
      </c>
      <c r="M73" s="48">
        <f t="shared" si="10"/>
        <v>1.3669917064340991E-2</v>
      </c>
      <c r="N73" s="48">
        <f t="shared" si="11"/>
        <v>1.3672804989727219E-2</v>
      </c>
      <c r="O73" s="48">
        <f t="shared" si="12"/>
        <v>1.3815893219893197E-2</v>
      </c>
      <c r="P73" s="48">
        <f t="shared" si="13"/>
        <v>1.4051024464793456E-2</v>
      </c>
      <c r="Q73" s="48">
        <f t="shared" si="14"/>
        <v>1.4465769215624525E-2</v>
      </c>
      <c r="R73" s="48">
        <f t="shared" si="15"/>
        <v>1.4902004164562797E-2</v>
      </c>
      <c r="S73" s="48">
        <f t="shared" si="16"/>
        <v>1.5191395281783232E-2</v>
      </c>
      <c r="T73" s="48">
        <f t="shared" si="17"/>
        <v>1.5388945100959553E-2</v>
      </c>
      <c r="U73" s="48">
        <f t="shared" si="18"/>
        <v>1.5651329682934426E-2</v>
      </c>
      <c r="V73" s="48">
        <f t="shared" si="19"/>
        <v>1.5730374296277553E-2</v>
      </c>
      <c r="W73" s="48">
        <f t="shared" si="20"/>
        <v>1.5768208579718716E-2</v>
      </c>
      <c r="X73" s="48">
        <f t="shared" si="21"/>
        <v>1.5930864136484743E-2</v>
      </c>
      <c r="Y73" s="48">
        <f t="shared" si="22"/>
        <v>1.6195573447536749E-2</v>
      </c>
      <c r="Z73" s="48">
        <f t="shared" si="23"/>
        <v>1.6638365640158585E-2</v>
      </c>
      <c r="AA73" s="48">
        <f t="shared" si="24"/>
        <v>1.7112319351792429E-2</v>
      </c>
      <c r="AB73" s="48">
        <f t="shared" si="25"/>
        <v>1.7343048520026969E-2</v>
      </c>
      <c r="AC73" s="48">
        <f t="shared" si="26"/>
        <v>1.731900252231109E-2</v>
      </c>
      <c r="AD73" s="48">
        <f t="shared" si="27"/>
        <v>1.7230591556030662E-2</v>
      </c>
      <c r="AE73" s="48">
        <f t="shared" si="28"/>
        <v>1.7063337254978359E-2</v>
      </c>
    </row>
    <row r="74" spans="1:31" x14ac:dyDescent="0.25">
      <c r="A74" s="1" t="s">
        <v>257</v>
      </c>
      <c r="B74" s="48">
        <v>0</v>
      </c>
      <c r="C74" s="48">
        <f t="shared" si="0"/>
        <v>3.6596922104073525E-2</v>
      </c>
      <c r="D74" s="48">
        <f t="shared" si="1"/>
        <v>6.3304593300855102E-3</v>
      </c>
      <c r="E74" s="48">
        <f t="shared" si="2"/>
        <v>1.153825559606152E-2</v>
      </c>
      <c r="F74" s="48">
        <f t="shared" si="3"/>
        <v>1.7302252911499092E-2</v>
      </c>
      <c r="G74" s="48">
        <f t="shared" si="4"/>
        <v>1.8473407189094689E-2</v>
      </c>
      <c r="H74" s="48">
        <f t="shared" si="5"/>
        <v>1.7679356695799096E-2</v>
      </c>
      <c r="I74" s="48">
        <f t="shared" si="6"/>
        <v>1.6526431834078391E-2</v>
      </c>
      <c r="J74" s="48">
        <f t="shared" si="7"/>
        <v>1.5568815962945249E-2</v>
      </c>
      <c r="K74" s="48">
        <f t="shared" si="8"/>
        <v>1.5022845927902602E-2</v>
      </c>
      <c r="L74" s="48">
        <f t="shared" si="9"/>
        <v>1.4854600686423558E-2</v>
      </c>
      <c r="M74" s="48">
        <f t="shared" si="10"/>
        <v>1.4804972542016516E-2</v>
      </c>
      <c r="N74" s="48">
        <f t="shared" si="11"/>
        <v>1.4820414644313041E-2</v>
      </c>
      <c r="O74" s="48">
        <f t="shared" si="12"/>
        <v>1.4866332220201428E-2</v>
      </c>
      <c r="P74" s="48">
        <f t="shared" si="13"/>
        <v>1.4914173105460411E-2</v>
      </c>
      <c r="Q74" s="48">
        <f t="shared" si="14"/>
        <v>1.494367052622477E-2</v>
      </c>
      <c r="R74" s="48">
        <f t="shared" si="15"/>
        <v>1.4940145165748667E-2</v>
      </c>
      <c r="S74" s="48">
        <f t="shared" si="16"/>
        <v>1.4882582434023035E-2</v>
      </c>
      <c r="T74" s="48">
        <f t="shared" si="17"/>
        <v>1.4785647095741221E-2</v>
      </c>
      <c r="U74" s="48">
        <f t="shared" si="18"/>
        <v>1.4658163156122724E-2</v>
      </c>
      <c r="V74" s="48">
        <f t="shared" si="19"/>
        <v>1.452211700031465E-2</v>
      </c>
      <c r="W74" s="48">
        <f t="shared" si="20"/>
        <v>1.4390286479012143E-2</v>
      </c>
      <c r="X74" s="48">
        <f t="shared" si="21"/>
        <v>1.4261766254497267E-2</v>
      </c>
      <c r="Y74" s="48">
        <f t="shared" si="22"/>
        <v>1.4134297753311159E-2</v>
      </c>
      <c r="Z74" s="48">
        <f t="shared" si="23"/>
        <v>1.4006944320990505E-2</v>
      </c>
      <c r="AA74" s="48">
        <f t="shared" si="24"/>
        <v>1.3888267248791733E-2</v>
      </c>
      <c r="AB74" s="48">
        <f t="shared" si="25"/>
        <v>1.3788806559806098E-2</v>
      </c>
      <c r="AC74" s="48">
        <f t="shared" si="26"/>
        <v>1.3703600152366237E-2</v>
      </c>
      <c r="AD74" s="48">
        <f t="shared" si="27"/>
        <v>1.3628859071743035E-2</v>
      </c>
      <c r="AE74" s="48">
        <f t="shared" si="28"/>
        <v>1.3557341854486921E-2</v>
      </c>
    </row>
    <row r="75" spans="1:31" x14ac:dyDescent="0.25">
      <c r="A75" s="1" t="s">
        <v>57</v>
      </c>
      <c r="B75" s="48">
        <v>0</v>
      </c>
      <c r="C75" s="48">
        <f t="shared" si="0"/>
        <v>3.6596922104073525E-2</v>
      </c>
      <c r="D75" s="48">
        <f t="shared" si="1"/>
        <v>6.3304593300855102E-3</v>
      </c>
      <c r="E75" s="48">
        <f t="shared" si="2"/>
        <v>1.153825559606152E-2</v>
      </c>
      <c r="F75" s="48">
        <f t="shared" si="3"/>
        <v>1.7302252911499092E-2</v>
      </c>
      <c r="G75" s="48">
        <f t="shared" si="4"/>
        <v>1.8473407189094689E-2</v>
      </c>
      <c r="H75" s="48">
        <f t="shared" si="5"/>
        <v>1.7679356695799096E-2</v>
      </c>
      <c r="I75" s="48">
        <f t="shared" si="6"/>
        <v>1.6526431834078391E-2</v>
      </c>
      <c r="J75" s="48">
        <f t="shared" si="7"/>
        <v>1.5568815962945249E-2</v>
      </c>
      <c r="K75" s="48">
        <f t="shared" si="8"/>
        <v>1.5022845927902602E-2</v>
      </c>
      <c r="L75" s="48">
        <f t="shared" si="9"/>
        <v>1.4854600686423558E-2</v>
      </c>
      <c r="M75" s="48">
        <f t="shared" si="10"/>
        <v>1.4804972542016516E-2</v>
      </c>
      <c r="N75" s="48">
        <f t="shared" si="11"/>
        <v>1.4820414644313041E-2</v>
      </c>
      <c r="O75" s="48">
        <f t="shared" si="12"/>
        <v>1.4866332220201428E-2</v>
      </c>
      <c r="P75" s="48">
        <f t="shared" si="13"/>
        <v>1.4914173105460411E-2</v>
      </c>
      <c r="Q75" s="48">
        <f t="shared" si="14"/>
        <v>1.494367052622477E-2</v>
      </c>
      <c r="R75" s="48">
        <f t="shared" si="15"/>
        <v>1.4940145165748667E-2</v>
      </c>
      <c r="S75" s="48">
        <f t="shared" si="16"/>
        <v>1.4882582434023035E-2</v>
      </c>
      <c r="T75" s="48">
        <f t="shared" si="17"/>
        <v>1.4785647095741221E-2</v>
      </c>
      <c r="U75" s="48">
        <f t="shared" si="18"/>
        <v>1.4658163156122724E-2</v>
      </c>
      <c r="V75" s="48">
        <f t="shared" si="19"/>
        <v>1.452211700031465E-2</v>
      </c>
      <c r="W75" s="48">
        <f t="shared" si="20"/>
        <v>1.4390286479012143E-2</v>
      </c>
      <c r="X75" s="48">
        <f t="shared" si="21"/>
        <v>1.4261766254497267E-2</v>
      </c>
      <c r="Y75" s="48">
        <f t="shared" si="22"/>
        <v>1.4134297753311159E-2</v>
      </c>
      <c r="Z75" s="48">
        <f t="shared" si="23"/>
        <v>1.4006944320990505E-2</v>
      </c>
      <c r="AA75" s="48">
        <f t="shared" si="24"/>
        <v>1.3888267248791733E-2</v>
      </c>
      <c r="AB75" s="48">
        <f t="shared" si="25"/>
        <v>1.3788806559806098E-2</v>
      </c>
      <c r="AC75" s="48">
        <f t="shared" si="26"/>
        <v>1.3703600152366237E-2</v>
      </c>
      <c r="AD75" s="48">
        <f t="shared" si="27"/>
        <v>1.3628859071743035E-2</v>
      </c>
      <c r="AE75" s="48">
        <f t="shared" si="28"/>
        <v>1.3557341854486921E-2</v>
      </c>
    </row>
    <row r="76" spans="1:31" x14ac:dyDescent="0.25">
      <c r="A76" s="1" t="s">
        <v>60</v>
      </c>
      <c r="B76" s="48">
        <v>0</v>
      </c>
      <c r="C76" s="48">
        <f t="shared" si="0"/>
        <v>3.6596922104073525E-2</v>
      </c>
      <c r="D76" s="48">
        <f t="shared" si="1"/>
        <v>6.3304593300855102E-3</v>
      </c>
      <c r="E76" s="48">
        <f t="shared" si="2"/>
        <v>1.153825559606152E-2</v>
      </c>
      <c r="F76" s="48">
        <f t="shared" si="3"/>
        <v>1.7302252911499092E-2</v>
      </c>
      <c r="G76" s="48">
        <f t="shared" si="4"/>
        <v>1.8473407189094689E-2</v>
      </c>
      <c r="H76" s="48">
        <f t="shared" si="5"/>
        <v>1.7679356695799096E-2</v>
      </c>
      <c r="I76" s="48">
        <f t="shared" si="6"/>
        <v>1.6526431834078391E-2</v>
      </c>
      <c r="J76" s="48">
        <f t="shared" si="7"/>
        <v>1.5568815962945249E-2</v>
      </c>
      <c r="K76" s="48">
        <f t="shared" si="8"/>
        <v>1.5022845927902602E-2</v>
      </c>
      <c r="L76" s="48">
        <f t="shared" si="9"/>
        <v>1.4854600686423558E-2</v>
      </c>
      <c r="M76" s="48">
        <f t="shared" si="10"/>
        <v>1.4804972542016516E-2</v>
      </c>
      <c r="N76" s="48">
        <f t="shared" si="11"/>
        <v>1.4820414644313041E-2</v>
      </c>
      <c r="O76" s="48">
        <f t="shared" si="12"/>
        <v>1.4866332220201428E-2</v>
      </c>
      <c r="P76" s="48">
        <f t="shared" si="13"/>
        <v>1.4914173105460411E-2</v>
      </c>
      <c r="Q76" s="48">
        <f t="shared" si="14"/>
        <v>1.494367052622477E-2</v>
      </c>
      <c r="R76" s="48">
        <f t="shared" si="15"/>
        <v>1.4940145165748667E-2</v>
      </c>
      <c r="S76" s="48">
        <f t="shared" si="16"/>
        <v>1.4882582434023035E-2</v>
      </c>
      <c r="T76" s="48">
        <f t="shared" si="17"/>
        <v>1.4785647095741221E-2</v>
      </c>
      <c r="U76" s="48">
        <f t="shared" si="18"/>
        <v>1.4658163156122724E-2</v>
      </c>
      <c r="V76" s="48">
        <f t="shared" si="19"/>
        <v>1.452211700031465E-2</v>
      </c>
      <c r="W76" s="48">
        <f t="shared" si="20"/>
        <v>1.4390286479012143E-2</v>
      </c>
      <c r="X76" s="48">
        <f t="shared" si="21"/>
        <v>1.4261766254497267E-2</v>
      </c>
      <c r="Y76" s="48">
        <f t="shared" si="22"/>
        <v>1.4134297753311159E-2</v>
      </c>
      <c r="Z76" s="48">
        <f t="shared" si="23"/>
        <v>1.4006944320990505E-2</v>
      </c>
      <c r="AA76" s="48">
        <f t="shared" si="24"/>
        <v>1.3888267248791733E-2</v>
      </c>
      <c r="AB76" s="48">
        <f t="shared" si="25"/>
        <v>1.3788806559806098E-2</v>
      </c>
      <c r="AC76" s="48">
        <f t="shared" si="26"/>
        <v>1.3703600152366237E-2</v>
      </c>
      <c r="AD76" s="48">
        <f t="shared" si="27"/>
        <v>1.3628859071743035E-2</v>
      </c>
      <c r="AE76" s="48">
        <f t="shared" si="28"/>
        <v>1.3557341854486921E-2</v>
      </c>
    </row>
    <row r="77" spans="1:31" x14ac:dyDescent="0.25">
      <c r="A77" s="1" t="s">
        <v>63</v>
      </c>
      <c r="B77" s="48">
        <v>0</v>
      </c>
      <c r="C77" s="48">
        <f t="shared" si="0"/>
        <v>3.6596922104073525E-2</v>
      </c>
      <c r="D77" s="48">
        <f t="shared" si="1"/>
        <v>6.3304593300855102E-3</v>
      </c>
      <c r="E77" s="48">
        <f t="shared" si="2"/>
        <v>1.153825559606152E-2</v>
      </c>
      <c r="F77" s="48">
        <f t="shared" si="3"/>
        <v>1.7302252911499092E-2</v>
      </c>
      <c r="G77" s="48">
        <f t="shared" si="4"/>
        <v>1.8473407189094689E-2</v>
      </c>
      <c r="H77" s="48">
        <f t="shared" si="5"/>
        <v>1.7679356695799096E-2</v>
      </c>
      <c r="I77" s="48">
        <f t="shared" si="6"/>
        <v>1.6526431834078391E-2</v>
      </c>
      <c r="J77" s="48">
        <f t="shared" si="7"/>
        <v>1.5568815962945249E-2</v>
      </c>
      <c r="K77" s="48">
        <f t="shared" si="8"/>
        <v>1.5022845927902602E-2</v>
      </c>
      <c r="L77" s="48">
        <f t="shared" si="9"/>
        <v>1.4854600686423558E-2</v>
      </c>
      <c r="M77" s="48">
        <f t="shared" si="10"/>
        <v>1.4804972542016516E-2</v>
      </c>
      <c r="N77" s="48">
        <f t="shared" si="11"/>
        <v>1.4820414644313041E-2</v>
      </c>
      <c r="O77" s="48">
        <f t="shared" si="12"/>
        <v>1.4866332220201428E-2</v>
      </c>
      <c r="P77" s="48">
        <f t="shared" si="13"/>
        <v>1.4914173105460411E-2</v>
      </c>
      <c r="Q77" s="48">
        <f t="shared" si="14"/>
        <v>1.494367052622477E-2</v>
      </c>
      <c r="R77" s="48">
        <f t="shared" si="15"/>
        <v>1.4940145165748667E-2</v>
      </c>
      <c r="S77" s="48">
        <f t="shared" si="16"/>
        <v>1.4882582434023035E-2</v>
      </c>
      <c r="T77" s="48">
        <f t="shared" si="17"/>
        <v>1.4785647095741221E-2</v>
      </c>
      <c r="U77" s="48">
        <f t="shared" si="18"/>
        <v>1.4658163156122724E-2</v>
      </c>
      <c r="V77" s="48">
        <f t="shared" si="19"/>
        <v>1.452211700031465E-2</v>
      </c>
      <c r="W77" s="48">
        <f t="shared" si="20"/>
        <v>1.4390286479012143E-2</v>
      </c>
      <c r="X77" s="48">
        <f t="shared" si="21"/>
        <v>1.4261766254497267E-2</v>
      </c>
      <c r="Y77" s="48">
        <f t="shared" si="22"/>
        <v>1.4134297753311159E-2</v>
      </c>
      <c r="Z77" s="48">
        <f t="shared" si="23"/>
        <v>1.4006944320990505E-2</v>
      </c>
      <c r="AA77" s="48">
        <f t="shared" si="24"/>
        <v>1.3888267248791733E-2</v>
      </c>
      <c r="AB77" s="48">
        <f t="shared" si="25"/>
        <v>1.3788806559806098E-2</v>
      </c>
      <c r="AC77" s="48">
        <f t="shared" si="26"/>
        <v>1.3703600152366237E-2</v>
      </c>
      <c r="AD77" s="48">
        <f t="shared" si="27"/>
        <v>1.3628859071743035E-2</v>
      </c>
      <c r="AE77" s="48">
        <f t="shared" si="28"/>
        <v>1.3557341854486921E-2</v>
      </c>
    </row>
    <row r="78" spans="1:31" x14ac:dyDescent="0.25">
      <c r="A78" s="1" t="s">
        <v>66</v>
      </c>
      <c r="B78" s="48">
        <v>0</v>
      </c>
      <c r="C78" s="48">
        <f t="shared" si="0"/>
        <v>3.6596922104073525E-2</v>
      </c>
      <c r="D78" s="48">
        <f t="shared" si="1"/>
        <v>6.3304593300855102E-3</v>
      </c>
      <c r="E78" s="48">
        <f t="shared" si="2"/>
        <v>1.153825559606152E-2</v>
      </c>
      <c r="F78" s="48">
        <f t="shared" si="3"/>
        <v>1.7302252911499092E-2</v>
      </c>
      <c r="G78" s="48">
        <f t="shared" si="4"/>
        <v>1.8473407189094689E-2</v>
      </c>
      <c r="H78" s="48">
        <f t="shared" si="5"/>
        <v>1.7679356695799096E-2</v>
      </c>
      <c r="I78" s="48">
        <f t="shared" si="6"/>
        <v>1.6526431834078391E-2</v>
      </c>
      <c r="J78" s="48">
        <f t="shared" si="7"/>
        <v>1.5568815962945249E-2</v>
      </c>
      <c r="K78" s="48">
        <f t="shared" si="8"/>
        <v>1.5022845927902602E-2</v>
      </c>
      <c r="L78" s="48">
        <f t="shared" si="9"/>
        <v>1.4854600686423558E-2</v>
      </c>
      <c r="M78" s="48">
        <f t="shared" si="10"/>
        <v>1.4804972542016516E-2</v>
      </c>
      <c r="N78" s="48">
        <f t="shared" si="11"/>
        <v>1.4820414644313041E-2</v>
      </c>
      <c r="O78" s="48">
        <f t="shared" si="12"/>
        <v>1.4866332220201428E-2</v>
      </c>
      <c r="P78" s="48">
        <f t="shared" si="13"/>
        <v>1.4914173105460411E-2</v>
      </c>
      <c r="Q78" s="48">
        <f t="shared" si="14"/>
        <v>1.494367052622477E-2</v>
      </c>
      <c r="R78" s="48">
        <f t="shared" si="15"/>
        <v>1.4940145165748667E-2</v>
      </c>
      <c r="S78" s="48">
        <f t="shared" si="16"/>
        <v>1.4882582434023035E-2</v>
      </c>
      <c r="T78" s="48">
        <f t="shared" si="17"/>
        <v>1.4785647095741221E-2</v>
      </c>
      <c r="U78" s="48">
        <f t="shared" si="18"/>
        <v>1.4658163156122724E-2</v>
      </c>
      <c r="V78" s="48">
        <f t="shared" si="19"/>
        <v>1.452211700031465E-2</v>
      </c>
      <c r="W78" s="48">
        <f t="shared" si="20"/>
        <v>1.4390286479012143E-2</v>
      </c>
      <c r="X78" s="48">
        <f t="shared" si="21"/>
        <v>1.4261766254497267E-2</v>
      </c>
      <c r="Y78" s="48">
        <f t="shared" si="22"/>
        <v>1.4134297753311159E-2</v>
      </c>
      <c r="Z78" s="48">
        <f t="shared" si="23"/>
        <v>1.4006944320990505E-2</v>
      </c>
      <c r="AA78" s="48">
        <f t="shared" si="24"/>
        <v>1.3888267248791733E-2</v>
      </c>
      <c r="AB78" s="48">
        <f t="shared" si="25"/>
        <v>1.3788806559806098E-2</v>
      </c>
      <c r="AC78" s="48">
        <f t="shared" si="26"/>
        <v>1.3703600152366237E-2</v>
      </c>
      <c r="AD78" s="48">
        <f t="shared" si="27"/>
        <v>1.3628859071743035E-2</v>
      </c>
      <c r="AE78" s="48">
        <f t="shared" si="28"/>
        <v>1.3557341854486921E-2</v>
      </c>
    </row>
    <row r="79" spans="1:31" x14ac:dyDescent="0.25">
      <c r="A79" s="1" t="s">
        <v>272</v>
      </c>
      <c r="B79" s="48">
        <v>0</v>
      </c>
      <c r="C79" s="48">
        <f t="shared" si="0"/>
        <v>3.6596922104073525E-2</v>
      </c>
      <c r="D79" s="48">
        <f t="shared" si="1"/>
        <v>6.3304593300855102E-3</v>
      </c>
      <c r="E79" s="48">
        <f t="shared" si="2"/>
        <v>1.153825559606152E-2</v>
      </c>
      <c r="F79" s="48">
        <f t="shared" si="3"/>
        <v>1.7302252911499092E-2</v>
      </c>
      <c r="G79" s="48">
        <f t="shared" si="4"/>
        <v>1.8473407189094689E-2</v>
      </c>
      <c r="H79" s="48">
        <f t="shared" si="5"/>
        <v>1.7679356695799096E-2</v>
      </c>
      <c r="I79" s="48">
        <f t="shared" si="6"/>
        <v>1.6526431834078391E-2</v>
      </c>
      <c r="J79" s="48">
        <f t="shared" si="7"/>
        <v>1.5568815962945249E-2</v>
      </c>
      <c r="K79" s="48">
        <f t="shared" si="8"/>
        <v>1.5022845927902602E-2</v>
      </c>
      <c r="L79" s="48">
        <f t="shared" si="9"/>
        <v>1.4854600686423558E-2</v>
      </c>
      <c r="M79" s="48">
        <f t="shared" si="10"/>
        <v>1.4804972542016516E-2</v>
      </c>
      <c r="N79" s="48">
        <f t="shared" si="11"/>
        <v>1.4820414644313041E-2</v>
      </c>
      <c r="O79" s="48">
        <f t="shared" si="12"/>
        <v>1.4866332220201428E-2</v>
      </c>
      <c r="P79" s="48">
        <f t="shared" si="13"/>
        <v>1.4914173105460411E-2</v>
      </c>
      <c r="Q79" s="48">
        <f t="shared" si="14"/>
        <v>1.494367052622477E-2</v>
      </c>
      <c r="R79" s="48">
        <f t="shared" si="15"/>
        <v>1.4940145165748667E-2</v>
      </c>
      <c r="S79" s="48">
        <f t="shared" si="16"/>
        <v>1.4882582434023035E-2</v>
      </c>
      <c r="T79" s="48">
        <f t="shared" si="17"/>
        <v>1.4785647095741221E-2</v>
      </c>
      <c r="U79" s="48">
        <f t="shared" si="18"/>
        <v>1.4658163156122724E-2</v>
      </c>
      <c r="V79" s="48">
        <f t="shared" si="19"/>
        <v>1.452211700031465E-2</v>
      </c>
      <c r="W79" s="48">
        <f t="shared" si="20"/>
        <v>1.4390286479012143E-2</v>
      </c>
      <c r="X79" s="48">
        <f t="shared" si="21"/>
        <v>1.4261766254497267E-2</v>
      </c>
      <c r="Y79" s="48">
        <f t="shared" si="22"/>
        <v>1.4134297753311159E-2</v>
      </c>
      <c r="Z79" s="48">
        <f t="shared" si="23"/>
        <v>1.4006944320990505E-2</v>
      </c>
      <c r="AA79" s="48">
        <f t="shared" si="24"/>
        <v>1.3888267248791733E-2</v>
      </c>
      <c r="AB79" s="48">
        <f t="shared" si="25"/>
        <v>1.3788806559806098E-2</v>
      </c>
      <c r="AC79" s="48">
        <f t="shared" si="26"/>
        <v>1.3703600152366237E-2</v>
      </c>
      <c r="AD79" s="48">
        <f t="shared" si="27"/>
        <v>1.3628859071743035E-2</v>
      </c>
      <c r="AE79" s="48">
        <f t="shared" si="28"/>
        <v>1.3557341854486921E-2</v>
      </c>
    </row>
    <row r="80" spans="1:31" x14ac:dyDescent="0.25">
      <c r="A80" s="1" t="s">
        <v>285</v>
      </c>
      <c r="B80" s="48">
        <v>0</v>
      </c>
      <c r="C80" s="48">
        <f t="shared" si="0"/>
        <v>3.6596922104073525E-2</v>
      </c>
      <c r="D80" s="48">
        <f t="shared" si="1"/>
        <v>6.3304593300855102E-3</v>
      </c>
      <c r="E80" s="48">
        <f t="shared" si="2"/>
        <v>1.153825559606152E-2</v>
      </c>
      <c r="F80" s="48">
        <f t="shared" si="3"/>
        <v>1.7302252911499092E-2</v>
      </c>
      <c r="G80" s="48">
        <f t="shared" si="4"/>
        <v>1.8473407189094689E-2</v>
      </c>
      <c r="H80" s="48">
        <f t="shared" si="5"/>
        <v>1.7679356695799096E-2</v>
      </c>
      <c r="I80" s="48">
        <f t="shared" si="6"/>
        <v>1.6526431834078391E-2</v>
      </c>
      <c r="J80" s="48">
        <f t="shared" si="7"/>
        <v>1.5568815962945249E-2</v>
      </c>
      <c r="K80" s="48">
        <f t="shared" si="8"/>
        <v>1.5022845927902602E-2</v>
      </c>
      <c r="L80" s="48">
        <f t="shared" si="9"/>
        <v>1.4854600686423558E-2</v>
      </c>
      <c r="M80" s="48">
        <f t="shared" si="10"/>
        <v>1.4804972542016516E-2</v>
      </c>
      <c r="N80" s="48">
        <f t="shared" si="11"/>
        <v>1.4820414644313041E-2</v>
      </c>
      <c r="O80" s="48">
        <f t="shared" si="12"/>
        <v>1.4866332220201428E-2</v>
      </c>
      <c r="P80" s="48">
        <f t="shared" si="13"/>
        <v>1.4914173105460411E-2</v>
      </c>
      <c r="Q80" s="48">
        <f t="shared" si="14"/>
        <v>1.494367052622477E-2</v>
      </c>
      <c r="R80" s="48">
        <f t="shared" si="15"/>
        <v>1.4940145165748667E-2</v>
      </c>
      <c r="S80" s="48">
        <f t="shared" si="16"/>
        <v>1.4882582434023035E-2</v>
      </c>
      <c r="T80" s="48">
        <f t="shared" si="17"/>
        <v>1.4785647095741221E-2</v>
      </c>
      <c r="U80" s="48">
        <f t="shared" si="18"/>
        <v>1.4658163156122724E-2</v>
      </c>
      <c r="V80" s="48">
        <f t="shared" si="19"/>
        <v>1.452211700031465E-2</v>
      </c>
      <c r="W80" s="48">
        <f t="shared" si="20"/>
        <v>1.4390286479012143E-2</v>
      </c>
      <c r="X80" s="48">
        <f t="shared" si="21"/>
        <v>1.4261766254497267E-2</v>
      </c>
      <c r="Y80" s="48">
        <f t="shared" si="22"/>
        <v>1.4134297753311159E-2</v>
      </c>
      <c r="Z80" s="48">
        <f t="shared" si="23"/>
        <v>1.4006944320990505E-2</v>
      </c>
      <c r="AA80" s="48">
        <f t="shared" si="24"/>
        <v>1.3888267248791733E-2</v>
      </c>
      <c r="AB80" s="48">
        <f t="shared" si="25"/>
        <v>1.3788806559806098E-2</v>
      </c>
      <c r="AC80" s="48">
        <f t="shared" si="26"/>
        <v>1.3703600152366237E-2</v>
      </c>
      <c r="AD80" s="48">
        <f t="shared" si="27"/>
        <v>1.3628859071743035E-2</v>
      </c>
      <c r="AE80" s="48">
        <f t="shared" si="28"/>
        <v>1.3557341854486921E-2</v>
      </c>
    </row>
    <row r="81" spans="1:31" x14ac:dyDescent="0.25">
      <c r="A81" s="1" t="s">
        <v>476</v>
      </c>
      <c r="B81" s="48">
        <v>0</v>
      </c>
      <c r="C81" s="48">
        <f t="shared" si="0"/>
        <v>3.6596922104073525E-2</v>
      </c>
      <c r="D81" s="48">
        <f t="shared" si="1"/>
        <v>6.3304593300855102E-3</v>
      </c>
      <c r="E81" s="48">
        <f t="shared" si="2"/>
        <v>1.153825559606152E-2</v>
      </c>
      <c r="F81" s="48">
        <f t="shared" si="3"/>
        <v>1.7302252911499092E-2</v>
      </c>
      <c r="G81" s="48">
        <f t="shared" si="4"/>
        <v>1.8473407189094689E-2</v>
      </c>
      <c r="H81" s="48">
        <f t="shared" si="5"/>
        <v>1.7679356695799096E-2</v>
      </c>
      <c r="I81" s="48">
        <f t="shared" si="6"/>
        <v>1.6526431834078391E-2</v>
      </c>
      <c r="J81" s="48">
        <f t="shared" si="7"/>
        <v>1.5568815962945249E-2</v>
      </c>
      <c r="K81" s="48">
        <f t="shared" si="8"/>
        <v>1.5022845927902602E-2</v>
      </c>
      <c r="L81" s="48">
        <f t="shared" si="9"/>
        <v>1.4854600686423558E-2</v>
      </c>
      <c r="M81" s="48">
        <f t="shared" si="10"/>
        <v>1.4804972542016516E-2</v>
      </c>
      <c r="N81" s="48">
        <f t="shared" si="11"/>
        <v>1.4820414644313041E-2</v>
      </c>
      <c r="O81" s="48">
        <f t="shared" si="12"/>
        <v>1.4866332220201428E-2</v>
      </c>
      <c r="P81" s="48">
        <f t="shared" si="13"/>
        <v>1.4914173105460411E-2</v>
      </c>
      <c r="Q81" s="48">
        <f t="shared" si="14"/>
        <v>1.494367052622477E-2</v>
      </c>
      <c r="R81" s="48">
        <f t="shared" si="15"/>
        <v>1.4940145165748667E-2</v>
      </c>
      <c r="S81" s="48">
        <f t="shared" si="16"/>
        <v>1.4882582434023035E-2</v>
      </c>
      <c r="T81" s="48">
        <f t="shared" si="17"/>
        <v>1.4785647095741221E-2</v>
      </c>
      <c r="U81" s="48">
        <f t="shared" si="18"/>
        <v>1.4658163156122724E-2</v>
      </c>
      <c r="V81" s="48">
        <f t="shared" si="19"/>
        <v>1.452211700031465E-2</v>
      </c>
      <c r="W81" s="48">
        <f t="shared" si="20"/>
        <v>1.4390286479012143E-2</v>
      </c>
      <c r="X81" s="48">
        <f t="shared" si="21"/>
        <v>1.4261766254497267E-2</v>
      </c>
      <c r="Y81" s="48">
        <f t="shared" si="22"/>
        <v>1.4134297753311159E-2</v>
      </c>
      <c r="Z81" s="48">
        <f t="shared" si="23"/>
        <v>1.4006944320990505E-2</v>
      </c>
      <c r="AA81" s="48">
        <f t="shared" si="24"/>
        <v>1.3888267248791733E-2</v>
      </c>
      <c r="AB81" s="48">
        <f t="shared" si="25"/>
        <v>1.3788806559806098E-2</v>
      </c>
      <c r="AC81" s="48">
        <f t="shared" si="26"/>
        <v>1.3703600152366237E-2</v>
      </c>
      <c r="AD81" s="48">
        <f t="shared" si="27"/>
        <v>1.3628859071743035E-2</v>
      </c>
      <c r="AE81" s="48">
        <f t="shared" si="28"/>
        <v>1.3557341854486921E-2</v>
      </c>
    </row>
    <row r="82" spans="1:31" x14ac:dyDescent="0.25">
      <c r="A82" s="1" t="s">
        <v>310</v>
      </c>
      <c r="B82" s="48">
        <v>0</v>
      </c>
      <c r="C82" s="48">
        <f t="shared" si="0"/>
        <v>3.6596922104073525E-2</v>
      </c>
      <c r="D82" s="48">
        <f t="shared" si="1"/>
        <v>6.3304593300855102E-3</v>
      </c>
      <c r="E82" s="48">
        <f t="shared" si="2"/>
        <v>1.153825559606152E-2</v>
      </c>
      <c r="F82" s="48">
        <f t="shared" si="3"/>
        <v>1.7302252911499092E-2</v>
      </c>
      <c r="G82" s="48">
        <f t="shared" si="4"/>
        <v>1.8473407189094689E-2</v>
      </c>
      <c r="H82" s="48">
        <f t="shared" si="5"/>
        <v>1.7679356695799096E-2</v>
      </c>
      <c r="I82" s="48">
        <f t="shared" si="6"/>
        <v>1.6526431834078391E-2</v>
      </c>
      <c r="J82" s="48">
        <f t="shared" si="7"/>
        <v>1.5568815962945249E-2</v>
      </c>
      <c r="K82" s="48">
        <f t="shared" si="8"/>
        <v>1.5022845927902602E-2</v>
      </c>
      <c r="L82" s="48">
        <f t="shared" si="9"/>
        <v>1.4854600686423558E-2</v>
      </c>
      <c r="M82" s="48">
        <f t="shared" si="10"/>
        <v>1.4804972542016516E-2</v>
      </c>
      <c r="N82" s="48">
        <f t="shared" si="11"/>
        <v>1.4820414644313041E-2</v>
      </c>
      <c r="O82" s="48">
        <f t="shared" si="12"/>
        <v>1.4866332220201428E-2</v>
      </c>
      <c r="P82" s="48">
        <f t="shared" si="13"/>
        <v>1.4914173105460411E-2</v>
      </c>
      <c r="Q82" s="48">
        <f t="shared" si="14"/>
        <v>1.494367052622477E-2</v>
      </c>
      <c r="R82" s="48">
        <f t="shared" si="15"/>
        <v>1.4940145165748667E-2</v>
      </c>
      <c r="S82" s="48">
        <f t="shared" si="16"/>
        <v>1.4882582434023035E-2</v>
      </c>
      <c r="T82" s="48">
        <f t="shared" si="17"/>
        <v>1.4785647095741221E-2</v>
      </c>
      <c r="U82" s="48">
        <f t="shared" si="18"/>
        <v>1.4658163156122724E-2</v>
      </c>
      <c r="V82" s="48">
        <f t="shared" si="19"/>
        <v>1.452211700031465E-2</v>
      </c>
      <c r="W82" s="48">
        <f t="shared" si="20"/>
        <v>1.4390286479012143E-2</v>
      </c>
      <c r="X82" s="48">
        <f t="shared" si="21"/>
        <v>1.4261766254497267E-2</v>
      </c>
      <c r="Y82" s="48">
        <f t="shared" si="22"/>
        <v>1.4134297753311159E-2</v>
      </c>
      <c r="Z82" s="48">
        <f t="shared" si="23"/>
        <v>1.4006944320990505E-2</v>
      </c>
      <c r="AA82" s="48">
        <f t="shared" si="24"/>
        <v>1.3888267248791733E-2</v>
      </c>
      <c r="AB82" s="48">
        <f t="shared" si="25"/>
        <v>1.3788806559806098E-2</v>
      </c>
      <c r="AC82" s="48">
        <f t="shared" si="26"/>
        <v>1.3703600152366237E-2</v>
      </c>
      <c r="AD82" s="48">
        <f t="shared" si="27"/>
        <v>1.3628859071743035E-2</v>
      </c>
      <c r="AE82" s="48">
        <f t="shared" si="28"/>
        <v>1.3557341854486921E-2</v>
      </c>
    </row>
    <row r="83" spans="1:31" x14ac:dyDescent="0.25">
      <c r="A83" s="1" t="s">
        <v>326</v>
      </c>
      <c r="B83" s="48">
        <v>0</v>
      </c>
      <c r="C83" s="48">
        <f t="shared" si="0"/>
        <v>3.6596922104073525E-2</v>
      </c>
      <c r="D83" s="48">
        <f t="shared" si="1"/>
        <v>6.3304593300855102E-3</v>
      </c>
      <c r="E83" s="48">
        <f t="shared" si="2"/>
        <v>1.153825559606152E-2</v>
      </c>
      <c r="F83" s="48">
        <f t="shared" si="3"/>
        <v>1.7302252911499092E-2</v>
      </c>
      <c r="G83" s="48">
        <f t="shared" si="4"/>
        <v>1.8473407189094689E-2</v>
      </c>
      <c r="H83" s="48">
        <f t="shared" si="5"/>
        <v>1.7679356695799096E-2</v>
      </c>
      <c r="I83" s="48">
        <f t="shared" si="6"/>
        <v>1.6526431834078391E-2</v>
      </c>
      <c r="J83" s="48">
        <f t="shared" si="7"/>
        <v>1.5568815962945249E-2</v>
      </c>
      <c r="K83" s="48">
        <f t="shared" si="8"/>
        <v>1.5022845927902602E-2</v>
      </c>
      <c r="L83" s="48">
        <f t="shared" si="9"/>
        <v>1.4854600686423558E-2</v>
      </c>
      <c r="M83" s="48">
        <f t="shared" si="10"/>
        <v>1.4804972542016516E-2</v>
      </c>
      <c r="N83" s="48">
        <f t="shared" si="11"/>
        <v>1.4820414644313041E-2</v>
      </c>
      <c r="O83" s="48">
        <f t="shared" si="12"/>
        <v>1.4866332220201428E-2</v>
      </c>
      <c r="P83" s="48">
        <f t="shared" si="13"/>
        <v>1.4914173105460411E-2</v>
      </c>
      <c r="Q83" s="48">
        <f t="shared" si="14"/>
        <v>1.494367052622477E-2</v>
      </c>
      <c r="R83" s="48">
        <f t="shared" si="15"/>
        <v>1.4940145165748667E-2</v>
      </c>
      <c r="S83" s="48">
        <f t="shared" si="16"/>
        <v>1.4882582434023035E-2</v>
      </c>
      <c r="T83" s="48">
        <f t="shared" si="17"/>
        <v>1.4785647095741221E-2</v>
      </c>
      <c r="U83" s="48">
        <f t="shared" si="18"/>
        <v>1.4658163156122724E-2</v>
      </c>
      <c r="V83" s="48">
        <f t="shared" si="19"/>
        <v>1.452211700031465E-2</v>
      </c>
      <c r="W83" s="48">
        <f t="shared" si="20"/>
        <v>1.4390286479012143E-2</v>
      </c>
      <c r="X83" s="48">
        <f t="shared" si="21"/>
        <v>1.4261766254497267E-2</v>
      </c>
      <c r="Y83" s="48">
        <f t="shared" si="22"/>
        <v>1.4134297753311159E-2</v>
      </c>
      <c r="Z83" s="48">
        <f t="shared" si="23"/>
        <v>1.4006944320990505E-2</v>
      </c>
      <c r="AA83" s="48">
        <f t="shared" si="24"/>
        <v>1.3888267248791733E-2</v>
      </c>
      <c r="AB83" s="48">
        <f t="shared" si="25"/>
        <v>1.3788806559806098E-2</v>
      </c>
      <c r="AC83" s="48">
        <f t="shared" si="26"/>
        <v>1.3703600152366237E-2</v>
      </c>
      <c r="AD83" s="48">
        <f t="shared" si="27"/>
        <v>1.3628859071743035E-2</v>
      </c>
      <c r="AE83" s="48">
        <f t="shared" si="28"/>
        <v>1.3557341854486921E-2</v>
      </c>
    </row>
    <row r="84" spans="1:31" x14ac:dyDescent="0.25">
      <c r="A84" s="1" t="s">
        <v>335</v>
      </c>
      <c r="B84" s="48">
        <v>0</v>
      </c>
      <c r="C84" s="48">
        <f t="shared" si="0"/>
        <v>3.6596922104073525E-2</v>
      </c>
      <c r="D84" s="48">
        <f t="shared" si="1"/>
        <v>6.3304593300855102E-3</v>
      </c>
      <c r="E84" s="48">
        <f t="shared" si="2"/>
        <v>1.153825559606152E-2</v>
      </c>
      <c r="F84" s="48">
        <f t="shared" si="3"/>
        <v>1.7302252911499092E-2</v>
      </c>
      <c r="G84" s="48">
        <f t="shared" si="4"/>
        <v>1.8473407189094689E-2</v>
      </c>
      <c r="H84" s="48">
        <f t="shared" si="5"/>
        <v>1.7679356695799096E-2</v>
      </c>
      <c r="I84" s="48">
        <f t="shared" si="6"/>
        <v>1.6526431834078391E-2</v>
      </c>
      <c r="J84" s="48">
        <f t="shared" si="7"/>
        <v>1.5568815962945249E-2</v>
      </c>
      <c r="K84" s="48">
        <f t="shared" si="8"/>
        <v>1.5022845927902602E-2</v>
      </c>
      <c r="L84" s="48">
        <f t="shared" si="9"/>
        <v>1.4854600686423558E-2</v>
      </c>
      <c r="M84" s="48">
        <f t="shared" si="10"/>
        <v>1.4804972542016516E-2</v>
      </c>
      <c r="N84" s="48">
        <f t="shared" si="11"/>
        <v>1.4820414644313041E-2</v>
      </c>
      <c r="O84" s="48">
        <f t="shared" si="12"/>
        <v>1.4866332220201428E-2</v>
      </c>
      <c r="P84" s="48">
        <f t="shared" si="13"/>
        <v>1.4914173105460411E-2</v>
      </c>
      <c r="Q84" s="48">
        <f t="shared" si="14"/>
        <v>1.494367052622477E-2</v>
      </c>
      <c r="R84" s="48">
        <f t="shared" si="15"/>
        <v>1.4940145165748667E-2</v>
      </c>
      <c r="S84" s="48">
        <f t="shared" si="16"/>
        <v>1.4882582434023035E-2</v>
      </c>
      <c r="T84" s="48">
        <f t="shared" si="17"/>
        <v>1.4785647095741221E-2</v>
      </c>
      <c r="U84" s="48">
        <f t="shared" si="18"/>
        <v>1.4658163156122724E-2</v>
      </c>
      <c r="V84" s="48">
        <f t="shared" si="19"/>
        <v>1.452211700031465E-2</v>
      </c>
      <c r="W84" s="48">
        <f t="shared" si="20"/>
        <v>1.4390286479012143E-2</v>
      </c>
      <c r="X84" s="48">
        <f t="shared" si="21"/>
        <v>1.4261766254497267E-2</v>
      </c>
      <c r="Y84" s="48">
        <f t="shared" si="22"/>
        <v>1.4134297753311159E-2</v>
      </c>
      <c r="Z84" s="48">
        <f t="shared" si="23"/>
        <v>1.4006944320990505E-2</v>
      </c>
      <c r="AA84" s="48">
        <f t="shared" si="24"/>
        <v>1.3888267248791733E-2</v>
      </c>
      <c r="AB84" s="48">
        <f t="shared" si="25"/>
        <v>1.3788806559806098E-2</v>
      </c>
      <c r="AC84" s="48">
        <f t="shared" si="26"/>
        <v>1.3703600152366237E-2</v>
      </c>
      <c r="AD84" s="48">
        <f t="shared" si="27"/>
        <v>1.3628859071743035E-2</v>
      </c>
      <c r="AE84" s="48">
        <f t="shared" si="28"/>
        <v>1.3557341854486921E-2</v>
      </c>
    </row>
    <row r="85" spans="1:31" x14ac:dyDescent="0.25">
      <c r="A85" s="1" t="s">
        <v>340</v>
      </c>
      <c r="B85" s="48">
        <v>0</v>
      </c>
      <c r="C85" s="48">
        <f t="shared" si="0"/>
        <v>3.6596922104073525E-2</v>
      </c>
      <c r="D85" s="48">
        <f t="shared" si="1"/>
        <v>6.3304593300855102E-3</v>
      </c>
      <c r="E85" s="48">
        <f t="shared" si="2"/>
        <v>1.153825559606152E-2</v>
      </c>
      <c r="F85" s="48">
        <f t="shared" si="3"/>
        <v>1.7302252911499092E-2</v>
      </c>
      <c r="G85" s="48">
        <f t="shared" si="4"/>
        <v>1.8473407189094689E-2</v>
      </c>
      <c r="H85" s="48">
        <f t="shared" si="5"/>
        <v>1.7679356695799096E-2</v>
      </c>
      <c r="I85" s="48">
        <f t="shared" si="6"/>
        <v>1.6526431834078391E-2</v>
      </c>
      <c r="J85" s="48">
        <f t="shared" si="7"/>
        <v>1.5568815962945249E-2</v>
      </c>
      <c r="K85" s="48">
        <f t="shared" si="8"/>
        <v>1.5022845927902602E-2</v>
      </c>
      <c r="L85" s="48">
        <f t="shared" si="9"/>
        <v>1.4854600686423558E-2</v>
      </c>
      <c r="M85" s="48">
        <f t="shared" si="10"/>
        <v>1.4804972542016516E-2</v>
      </c>
      <c r="N85" s="48">
        <f t="shared" si="11"/>
        <v>1.4820414644313041E-2</v>
      </c>
      <c r="O85" s="48">
        <f t="shared" si="12"/>
        <v>1.4866332220201428E-2</v>
      </c>
      <c r="P85" s="48">
        <f t="shared" si="13"/>
        <v>1.4914173105460411E-2</v>
      </c>
      <c r="Q85" s="48">
        <f t="shared" si="14"/>
        <v>1.494367052622477E-2</v>
      </c>
      <c r="R85" s="48">
        <f t="shared" si="15"/>
        <v>1.4940145165748667E-2</v>
      </c>
      <c r="S85" s="48">
        <f t="shared" si="16"/>
        <v>1.4882582434023035E-2</v>
      </c>
      <c r="T85" s="48">
        <f t="shared" si="17"/>
        <v>1.4785647095741221E-2</v>
      </c>
      <c r="U85" s="48">
        <f t="shared" si="18"/>
        <v>1.4658163156122724E-2</v>
      </c>
      <c r="V85" s="48">
        <f t="shared" si="19"/>
        <v>1.452211700031465E-2</v>
      </c>
      <c r="W85" s="48">
        <f t="shared" si="20"/>
        <v>1.4390286479012143E-2</v>
      </c>
      <c r="X85" s="48">
        <f t="shared" si="21"/>
        <v>1.4261766254497267E-2</v>
      </c>
      <c r="Y85" s="48">
        <f t="shared" si="22"/>
        <v>1.4134297753311159E-2</v>
      </c>
      <c r="Z85" s="48">
        <f t="shared" si="23"/>
        <v>1.4006944320990505E-2</v>
      </c>
      <c r="AA85" s="48">
        <f t="shared" si="24"/>
        <v>1.3888267248791733E-2</v>
      </c>
      <c r="AB85" s="48">
        <f t="shared" si="25"/>
        <v>1.3788806559806098E-2</v>
      </c>
      <c r="AC85" s="48">
        <f t="shared" si="26"/>
        <v>1.3703600152366237E-2</v>
      </c>
      <c r="AD85" s="48">
        <f t="shared" si="27"/>
        <v>1.3628859071743035E-2</v>
      </c>
      <c r="AE85" s="48">
        <f t="shared" si="28"/>
        <v>1.3557341854486921E-2</v>
      </c>
    </row>
    <row r="86" spans="1:31" x14ac:dyDescent="0.25">
      <c r="A86" s="1" t="s">
        <v>355</v>
      </c>
      <c r="B86" s="48">
        <v>0</v>
      </c>
      <c r="C86" s="48">
        <f t="shared" si="0"/>
        <v>3.6596922104073525E-2</v>
      </c>
      <c r="D86" s="48">
        <f t="shared" si="1"/>
        <v>6.3304593300855102E-3</v>
      </c>
      <c r="E86" s="48">
        <f t="shared" si="2"/>
        <v>1.153825559606152E-2</v>
      </c>
      <c r="F86" s="48">
        <f t="shared" si="3"/>
        <v>1.7302252911499092E-2</v>
      </c>
      <c r="G86" s="48">
        <f t="shared" si="4"/>
        <v>1.8473407189094689E-2</v>
      </c>
      <c r="H86" s="48">
        <f t="shared" si="5"/>
        <v>1.7679356695799096E-2</v>
      </c>
      <c r="I86" s="48">
        <f t="shared" si="6"/>
        <v>1.6526431834078391E-2</v>
      </c>
      <c r="J86" s="48">
        <f t="shared" si="7"/>
        <v>1.5568815962945249E-2</v>
      </c>
      <c r="K86" s="48">
        <f t="shared" si="8"/>
        <v>1.5022845927902602E-2</v>
      </c>
      <c r="L86" s="48">
        <f t="shared" si="9"/>
        <v>1.4854600686423558E-2</v>
      </c>
      <c r="M86" s="48">
        <f t="shared" si="10"/>
        <v>1.4804972542016516E-2</v>
      </c>
      <c r="N86" s="48">
        <f t="shared" si="11"/>
        <v>1.4820414644313041E-2</v>
      </c>
      <c r="O86" s="48">
        <f t="shared" si="12"/>
        <v>1.4866332220201428E-2</v>
      </c>
      <c r="P86" s="48">
        <f t="shared" si="13"/>
        <v>1.4914173105460411E-2</v>
      </c>
      <c r="Q86" s="48">
        <f t="shared" si="14"/>
        <v>1.494367052622477E-2</v>
      </c>
      <c r="R86" s="48">
        <f t="shared" si="15"/>
        <v>1.4940145165748667E-2</v>
      </c>
      <c r="S86" s="48">
        <f t="shared" si="16"/>
        <v>1.4882582434023035E-2</v>
      </c>
      <c r="T86" s="48">
        <f t="shared" si="17"/>
        <v>1.4785647095741221E-2</v>
      </c>
      <c r="U86" s="48">
        <f t="shared" si="18"/>
        <v>1.4658163156122724E-2</v>
      </c>
      <c r="V86" s="48">
        <f t="shared" si="19"/>
        <v>1.452211700031465E-2</v>
      </c>
      <c r="W86" s="48">
        <f t="shared" si="20"/>
        <v>1.4390286479012143E-2</v>
      </c>
      <c r="X86" s="48">
        <f t="shared" si="21"/>
        <v>1.4261766254497267E-2</v>
      </c>
      <c r="Y86" s="48">
        <f t="shared" si="22"/>
        <v>1.4134297753311159E-2</v>
      </c>
      <c r="Z86" s="48">
        <f t="shared" si="23"/>
        <v>1.4006944320990505E-2</v>
      </c>
      <c r="AA86" s="48">
        <f t="shared" si="24"/>
        <v>1.3888267248791733E-2</v>
      </c>
      <c r="AB86" s="48">
        <f t="shared" si="25"/>
        <v>1.3788806559806098E-2</v>
      </c>
      <c r="AC86" s="48">
        <f t="shared" si="26"/>
        <v>1.3703600152366237E-2</v>
      </c>
      <c r="AD86" s="48">
        <f t="shared" si="27"/>
        <v>1.3628859071743035E-2</v>
      </c>
      <c r="AE86" s="48">
        <f t="shared" si="28"/>
        <v>1.3557341854486921E-2</v>
      </c>
    </row>
    <row r="87" spans="1:31" x14ac:dyDescent="0.25">
      <c r="A87" s="1" t="s">
        <v>358</v>
      </c>
      <c r="B87" s="48">
        <v>0</v>
      </c>
      <c r="C87" s="48">
        <f t="shared" si="0"/>
        <v>3.6596922104073525E-2</v>
      </c>
      <c r="D87" s="48">
        <f t="shared" si="1"/>
        <v>6.3304593300855102E-3</v>
      </c>
      <c r="E87" s="48">
        <f t="shared" si="2"/>
        <v>1.153825559606152E-2</v>
      </c>
      <c r="F87" s="48">
        <f t="shared" si="3"/>
        <v>1.7302252911499092E-2</v>
      </c>
      <c r="G87" s="48">
        <f t="shared" si="4"/>
        <v>1.8473407189094689E-2</v>
      </c>
      <c r="H87" s="48">
        <f t="shared" si="5"/>
        <v>1.7679356695799096E-2</v>
      </c>
      <c r="I87" s="48">
        <f t="shared" si="6"/>
        <v>1.6526431834078391E-2</v>
      </c>
      <c r="J87" s="48">
        <f t="shared" si="7"/>
        <v>1.5568815962945249E-2</v>
      </c>
      <c r="K87" s="48">
        <f t="shared" si="8"/>
        <v>1.5022845927902602E-2</v>
      </c>
      <c r="L87" s="48">
        <f t="shared" si="9"/>
        <v>1.4854600686423558E-2</v>
      </c>
      <c r="M87" s="48">
        <f t="shared" si="10"/>
        <v>1.4804972542016516E-2</v>
      </c>
      <c r="N87" s="48">
        <f t="shared" si="11"/>
        <v>1.4820414644313041E-2</v>
      </c>
      <c r="O87" s="48">
        <f t="shared" si="12"/>
        <v>1.4866332220201428E-2</v>
      </c>
      <c r="P87" s="48">
        <f t="shared" si="13"/>
        <v>1.4914173105460411E-2</v>
      </c>
      <c r="Q87" s="48">
        <f t="shared" si="14"/>
        <v>1.494367052622477E-2</v>
      </c>
      <c r="R87" s="48">
        <f t="shared" si="15"/>
        <v>1.4940145165748667E-2</v>
      </c>
      <c r="S87" s="48">
        <f t="shared" si="16"/>
        <v>1.4882582434023035E-2</v>
      </c>
      <c r="T87" s="48">
        <f t="shared" si="17"/>
        <v>1.4785647095741221E-2</v>
      </c>
      <c r="U87" s="48">
        <f t="shared" si="18"/>
        <v>1.4658163156122724E-2</v>
      </c>
      <c r="V87" s="48">
        <f t="shared" si="19"/>
        <v>1.452211700031465E-2</v>
      </c>
      <c r="W87" s="48">
        <f t="shared" si="20"/>
        <v>1.4390286479012143E-2</v>
      </c>
      <c r="X87" s="48">
        <f t="shared" si="21"/>
        <v>1.4261766254497267E-2</v>
      </c>
      <c r="Y87" s="48">
        <f t="shared" si="22"/>
        <v>1.4134297753311159E-2</v>
      </c>
      <c r="Z87" s="48">
        <f t="shared" si="23"/>
        <v>1.4006944320990505E-2</v>
      </c>
      <c r="AA87" s="48">
        <f t="shared" si="24"/>
        <v>1.3888267248791733E-2</v>
      </c>
      <c r="AB87" s="48">
        <f t="shared" si="25"/>
        <v>1.3788806559806098E-2</v>
      </c>
      <c r="AC87" s="48">
        <f t="shared" si="26"/>
        <v>1.3703600152366237E-2</v>
      </c>
      <c r="AD87" s="48">
        <f t="shared" si="27"/>
        <v>1.3628859071743035E-2</v>
      </c>
      <c r="AE87" s="48">
        <f t="shared" si="28"/>
        <v>1.3557341854486921E-2</v>
      </c>
    </row>
    <row r="88" spans="1:31" x14ac:dyDescent="0.25">
      <c r="A88" s="1" t="s">
        <v>515</v>
      </c>
      <c r="B88" s="48">
        <v>0</v>
      </c>
      <c r="C88" s="48">
        <f t="shared" si="0"/>
        <v>3.6596922104073525E-2</v>
      </c>
      <c r="D88" s="48">
        <f t="shared" si="1"/>
        <v>6.3304593300855102E-3</v>
      </c>
      <c r="E88" s="48">
        <f t="shared" si="2"/>
        <v>1.153825559606152E-2</v>
      </c>
      <c r="F88" s="48">
        <f t="shared" si="3"/>
        <v>1.7302252911499092E-2</v>
      </c>
      <c r="G88" s="48">
        <f t="shared" si="4"/>
        <v>1.8473407189094689E-2</v>
      </c>
      <c r="H88" s="48">
        <f t="shared" si="5"/>
        <v>1.7679356695799096E-2</v>
      </c>
      <c r="I88" s="48">
        <f t="shared" si="6"/>
        <v>1.6526431834078391E-2</v>
      </c>
      <c r="J88" s="48">
        <f t="shared" si="7"/>
        <v>1.5568815962945249E-2</v>
      </c>
      <c r="K88" s="48">
        <f t="shared" si="8"/>
        <v>1.5022845927902602E-2</v>
      </c>
      <c r="L88" s="48">
        <f t="shared" si="9"/>
        <v>1.4854600686423558E-2</v>
      </c>
      <c r="M88" s="48">
        <f t="shared" si="10"/>
        <v>1.4804972542016516E-2</v>
      </c>
      <c r="N88" s="48">
        <f t="shared" si="11"/>
        <v>1.4820414644313041E-2</v>
      </c>
      <c r="O88" s="48">
        <f t="shared" si="12"/>
        <v>1.4866332220201428E-2</v>
      </c>
      <c r="P88" s="48">
        <f t="shared" si="13"/>
        <v>1.4914173105460411E-2</v>
      </c>
      <c r="Q88" s="48">
        <f t="shared" si="14"/>
        <v>1.494367052622477E-2</v>
      </c>
      <c r="R88" s="48">
        <f t="shared" si="15"/>
        <v>1.4940145165748667E-2</v>
      </c>
      <c r="S88" s="48">
        <f t="shared" si="16"/>
        <v>1.4882582434023035E-2</v>
      </c>
      <c r="T88" s="48">
        <f t="shared" si="17"/>
        <v>1.4785647095741221E-2</v>
      </c>
      <c r="U88" s="48">
        <f t="shared" si="18"/>
        <v>1.4658163156122724E-2</v>
      </c>
      <c r="V88" s="48">
        <f t="shared" si="19"/>
        <v>1.452211700031465E-2</v>
      </c>
      <c r="W88" s="48">
        <f t="shared" si="20"/>
        <v>1.4390286479012143E-2</v>
      </c>
      <c r="X88" s="48">
        <f t="shared" si="21"/>
        <v>1.4261766254497267E-2</v>
      </c>
      <c r="Y88" s="48">
        <f t="shared" si="22"/>
        <v>1.4134297753311159E-2</v>
      </c>
      <c r="Z88" s="48">
        <f t="shared" si="23"/>
        <v>1.4006944320990505E-2</v>
      </c>
      <c r="AA88" s="48">
        <f t="shared" si="24"/>
        <v>1.3888267248791733E-2</v>
      </c>
      <c r="AB88" s="48">
        <f t="shared" si="25"/>
        <v>1.3788806559806098E-2</v>
      </c>
      <c r="AC88" s="48">
        <f t="shared" si="26"/>
        <v>1.3703600152366237E-2</v>
      </c>
      <c r="AD88" s="48">
        <f t="shared" si="27"/>
        <v>1.3628859071743035E-2</v>
      </c>
      <c r="AE88" s="48">
        <f t="shared" si="28"/>
        <v>1.3557341854486921E-2</v>
      </c>
    </row>
    <row r="89" spans="1:31" x14ac:dyDescent="0.25">
      <c r="A89" s="1" t="s">
        <v>413</v>
      </c>
      <c r="B89" s="48">
        <v>0</v>
      </c>
      <c r="C89" s="48">
        <f t="shared" si="0"/>
        <v>3.6596922104073525E-2</v>
      </c>
      <c r="D89" s="48">
        <f t="shared" si="1"/>
        <v>6.3304593300855102E-3</v>
      </c>
      <c r="E89" s="48">
        <f t="shared" si="2"/>
        <v>1.153825559606152E-2</v>
      </c>
      <c r="F89" s="48">
        <f t="shared" si="3"/>
        <v>1.7302252911499092E-2</v>
      </c>
      <c r="G89" s="48">
        <f t="shared" si="4"/>
        <v>1.8473407189094689E-2</v>
      </c>
      <c r="H89" s="48">
        <f t="shared" si="5"/>
        <v>1.7679356695799096E-2</v>
      </c>
      <c r="I89" s="48">
        <f t="shared" si="6"/>
        <v>1.6526431834078391E-2</v>
      </c>
      <c r="J89" s="48">
        <f t="shared" si="7"/>
        <v>1.5568815962945249E-2</v>
      </c>
      <c r="K89" s="48">
        <f t="shared" si="8"/>
        <v>1.5022845927902602E-2</v>
      </c>
      <c r="L89" s="48">
        <f t="shared" si="9"/>
        <v>1.4854600686423558E-2</v>
      </c>
      <c r="M89" s="48">
        <f t="shared" si="10"/>
        <v>1.4804972542016516E-2</v>
      </c>
      <c r="N89" s="48">
        <f t="shared" si="11"/>
        <v>1.4820414644313041E-2</v>
      </c>
      <c r="O89" s="48">
        <f t="shared" si="12"/>
        <v>1.4866332220201428E-2</v>
      </c>
      <c r="P89" s="48">
        <f t="shared" si="13"/>
        <v>1.4914173105460411E-2</v>
      </c>
      <c r="Q89" s="48">
        <f t="shared" si="14"/>
        <v>1.494367052622477E-2</v>
      </c>
      <c r="R89" s="48">
        <f t="shared" si="15"/>
        <v>1.4940145165748667E-2</v>
      </c>
      <c r="S89" s="48">
        <f t="shared" si="16"/>
        <v>1.4882582434023035E-2</v>
      </c>
      <c r="T89" s="48">
        <f t="shared" si="17"/>
        <v>1.4785647095741221E-2</v>
      </c>
      <c r="U89" s="48">
        <f t="shared" si="18"/>
        <v>1.4658163156122724E-2</v>
      </c>
      <c r="V89" s="48">
        <f t="shared" si="19"/>
        <v>1.452211700031465E-2</v>
      </c>
      <c r="W89" s="48">
        <f t="shared" si="20"/>
        <v>1.4390286479012143E-2</v>
      </c>
      <c r="X89" s="48">
        <f t="shared" si="21"/>
        <v>1.4261766254497267E-2</v>
      </c>
      <c r="Y89" s="48">
        <f t="shared" si="22"/>
        <v>1.4134297753311159E-2</v>
      </c>
      <c r="Z89" s="48">
        <f t="shared" si="23"/>
        <v>1.4006944320990505E-2</v>
      </c>
      <c r="AA89" s="48">
        <f t="shared" si="24"/>
        <v>1.3888267248791733E-2</v>
      </c>
      <c r="AB89" s="48">
        <f t="shared" si="25"/>
        <v>1.3788806559806098E-2</v>
      </c>
      <c r="AC89" s="48">
        <f t="shared" si="26"/>
        <v>1.3703600152366237E-2</v>
      </c>
      <c r="AD89" s="48">
        <f t="shared" si="27"/>
        <v>1.3628859071743035E-2</v>
      </c>
      <c r="AE89" s="48">
        <f t="shared" si="28"/>
        <v>1.3557341854486921E-2</v>
      </c>
    </row>
    <row r="90" spans="1:31" x14ac:dyDescent="0.25">
      <c r="A90" s="1" t="s">
        <v>422</v>
      </c>
      <c r="B90" s="48">
        <v>0</v>
      </c>
      <c r="C90" s="48">
        <f t="shared" si="0"/>
        <v>3.6596922104073525E-2</v>
      </c>
      <c r="D90" s="48">
        <f t="shared" si="1"/>
        <v>6.3304593300855102E-3</v>
      </c>
      <c r="E90" s="48">
        <f t="shared" si="2"/>
        <v>1.153825559606152E-2</v>
      </c>
      <c r="F90" s="48">
        <f t="shared" si="3"/>
        <v>1.7302252911499092E-2</v>
      </c>
      <c r="G90" s="48">
        <f t="shared" si="4"/>
        <v>1.8473407189094689E-2</v>
      </c>
      <c r="H90" s="48">
        <f t="shared" si="5"/>
        <v>1.7679356695799096E-2</v>
      </c>
      <c r="I90" s="48">
        <f t="shared" si="6"/>
        <v>1.6526431834078391E-2</v>
      </c>
      <c r="J90" s="48">
        <f t="shared" si="7"/>
        <v>1.5568815962945249E-2</v>
      </c>
      <c r="K90" s="48">
        <f t="shared" si="8"/>
        <v>1.5022845927902602E-2</v>
      </c>
      <c r="L90" s="48">
        <f t="shared" si="9"/>
        <v>1.4854600686423558E-2</v>
      </c>
      <c r="M90" s="48">
        <f t="shared" si="10"/>
        <v>1.4804972542016516E-2</v>
      </c>
      <c r="N90" s="48">
        <f t="shared" si="11"/>
        <v>1.4820414644313041E-2</v>
      </c>
      <c r="O90" s="48">
        <f t="shared" si="12"/>
        <v>1.4866332220201428E-2</v>
      </c>
      <c r="P90" s="48">
        <f t="shared" si="13"/>
        <v>1.4914173105460411E-2</v>
      </c>
      <c r="Q90" s="48">
        <f t="shared" si="14"/>
        <v>1.494367052622477E-2</v>
      </c>
      <c r="R90" s="48">
        <f t="shared" si="15"/>
        <v>1.4940145165748667E-2</v>
      </c>
      <c r="S90" s="48">
        <f t="shared" si="16"/>
        <v>1.4882582434023035E-2</v>
      </c>
      <c r="T90" s="48">
        <f t="shared" si="17"/>
        <v>1.4785647095741221E-2</v>
      </c>
      <c r="U90" s="48">
        <f t="shared" si="18"/>
        <v>1.4658163156122724E-2</v>
      </c>
      <c r="V90" s="48">
        <f t="shared" si="19"/>
        <v>1.452211700031465E-2</v>
      </c>
      <c r="W90" s="48">
        <f t="shared" si="20"/>
        <v>1.4390286479012143E-2</v>
      </c>
      <c r="X90" s="48">
        <f t="shared" si="21"/>
        <v>1.4261766254497267E-2</v>
      </c>
      <c r="Y90" s="48">
        <f t="shared" si="22"/>
        <v>1.4134297753311159E-2</v>
      </c>
      <c r="Z90" s="48">
        <f t="shared" si="23"/>
        <v>1.4006944320990505E-2</v>
      </c>
      <c r="AA90" s="48">
        <f t="shared" si="24"/>
        <v>1.3888267248791733E-2</v>
      </c>
      <c r="AB90" s="48">
        <f t="shared" si="25"/>
        <v>1.3788806559806098E-2</v>
      </c>
      <c r="AC90" s="48">
        <f t="shared" si="26"/>
        <v>1.3703600152366237E-2</v>
      </c>
      <c r="AD90" s="48">
        <f t="shared" si="27"/>
        <v>1.3628859071743035E-2</v>
      </c>
      <c r="AE90" s="48">
        <f t="shared" si="28"/>
        <v>1.3557341854486921E-2</v>
      </c>
    </row>
    <row r="91" spans="1:31" x14ac:dyDescent="0.25">
      <c r="A91" s="1" t="s">
        <v>453</v>
      </c>
      <c r="B91" s="48">
        <v>0</v>
      </c>
      <c r="C91" s="48">
        <f t="shared" si="0"/>
        <v>3.6596922104073525E-2</v>
      </c>
      <c r="D91" s="48">
        <f t="shared" si="1"/>
        <v>6.3304593300855102E-3</v>
      </c>
      <c r="E91" s="48">
        <f t="shared" si="2"/>
        <v>1.153825559606152E-2</v>
      </c>
      <c r="F91" s="48">
        <f t="shared" si="3"/>
        <v>1.7302252911499092E-2</v>
      </c>
      <c r="G91" s="48">
        <f t="shared" si="4"/>
        <v>1.8473407189094689E-2</v>
      </c>
      <c r="H91" s="48">
        <f t="shared" si="5"/>
        <v>1.7679356695799096E-2</v>
      </c>
      <c r="I91" s="48">
        <f t="shared" si="6"/>
        <v>1.6526431834078391E-2</v>
      </c>
      <c r="J91" s="48">
        <f t="shared" si="7"/>
        <v>1.5568815962945249E-2</v>
      </c>
      <c r="K91" s="48">
        <f t="shared" si="8"/>
        <v>1.5022845927902602E-2</v>
      </c>
      <c r="L91" s="48">
        <f t="shared" si="9"/>
        <v>1.4854600686423558E-2</v>
      </c>
      <c r="M91" s="48">
        <f t="shared" si="10"/>
        <v>1.4804972542016516E-2</v>
      </c>
      <c r="N91" s="48">
        <f t="shared" si="11"/>
        <v>1.4820414644313041E-2</v>
      </c>
      <c r="O91" s="48">
        <f t="shared" si="12"/>
        <v>1.4866332220201428E-2</v>
      </c>
      <c r="P91" s="48">
        <f t="shared" si="13"/>
        <v>1.4914173105460411E-2</v>
      </c>
      <c r="Q91" s="48">
        <f t="shared" si="14"/>
        <v>1.494367052622477E-2</v>
      </c>
      <c r="R91" s="48">
        <f t="shared" si="15"/>
        <v>1.4940145165748667E-2</v>
      </c>
      <c r="S91" s="48">
        <f t="shared" si="16"/>
        <v>1.4882582434023035E-2</v>
      </c>
      <c r="T91" s="48">
        <f t="shared" si="17"/>
        <v>1.4785647095741221E-2</v>
      </c>
      <c r="U91" s="48">
        <f t="shared" si="18"/>
        <v>1.4658163156122724E-2</v>
      </c>
      <c r="V91" s="48">
        <f t="shared" si="19"/>
        <v>1.452211700031465E-2</v>
      </c>
      <c r="W91" s="48">
        <f t="shared" si="20"/>
        <v>1.4390286479012143E-2</v>
      </c>
      <c r="X91" s="48">
        <f t="shared" si="21"/>
        <v>1.4261766254497267E-2</v>
      </c>
      <c r="Y91" s="48">
        <f t="shared" si="22"/>
        <v>1.4134297753311159E-2</v>
      </c>
      <c r="Z91" s="48">
        <f t="shared" si="23"/>
        <v>1.4006944320990505E-2</v>
      </c>
      <c r="AA91" s="48">
        <f t="shared" si="24"/>
        <v>1.3888267248791733E-2</v>
      </c>
      <c r="AB91" s="48">
        <f t="shared" si="25"/>
        <v>1.3788806559806098E-2</v>
      </c>
      <c r="AC91" s="48">
        <f t="shared" si="26"/>
        <v>1.3703600152366237E-2</v>
      </c>
      <c r="AD91" s="48">
        <f t="shared" si="27"/>
        <v>1.3628859071743035E-2</v>
      </c>
      <c r="AE91" s="48">
        <f t="shared" si="28"/>
        <v>1.3557341854486921E-2</v>
      </c>
    </row>
    <row r="92" spans="1:31" x14ac:dyDescent="0.25">
      <c r="A92" s="1" t="s">
        <v>512</v>
      </c>
      <c r="B92" s="48">
        <v>0</v>
      </c>
      <c r="C92" s="48">
        <f t="shared" si="0"/>
        <v>3.6596922104073525E-2</v>
      </c>
      <c r="D92" s="48">
        <f t="shared" si="1"/>
        <v>6.3304593300855102E-3</v>
      </c>
      <c r="E92" s="48">
        <f t="shared" si="2"/>
        <v>1.153825559606152E-2</v>
      </c>
      <c r="F92" s="48">
        <f t="shared" si="3"/>
        <v>1.7302252911499092E-2</v>
      </c>
      <c r="G92" s="48">
        <f t="shared" si="4"/>
        <v>1.8473407189094689E-2</v>
      </c>
      <c r="H92" s="48">
        <f t="shared" si="5"/>
        <v>1.7679356695799096E-2</v>
      </c>
      <c r="I92" s="48">
        <f t="shared" si="6"/>
        <v>1.6526431834078391E-2</v>
      </c>
      <c r="J92" s="48">
        <f t="shared" si="7"/>
        <v>1.5568815962945249E-2</v>
      </c>
      <c r="K92" s="48">
        <f t="shared" si="8"/>
        <v>1.5022845927902602E-2</v>
      </c>
      <c r="L92" s="48">
        <f t="shared" si="9"/>
        <v>1.4854600686423558E-2</v>
      </c>
      <c r="M92" s="48">
        <f t="shared" si="10"/>
        <v>1.4804972542016516E-2</v>
      </c>
      <c r="N92" s="48">
        <f t="shared" si="11"/>
        <v>1.4820414644313041E-2</v>
      </c>
      <c r="O92" s="48">
        <f t="shared" si="12"/>
        <v>1.4866332220201428E-2</v>
      </c>
      <c r="P92" s="48">
        <f t="shared" si="13"/>
        <v>1.4914173105460411E-2</v>
      </c>
      <c r="Q92" s="48">
        <f t="shared" si="14"/>
        <v>1.494367052622477E-2</v>
      </c>
      <c r="R92" s="48">
        <f t="shared" si="15"/>
        <v>1.4940145165748667E-2</v>
      </c>
      <c r="S92" s="48">
        <f t="shared" si="16"/>
        <v>1.4882582434023035E-2</v>
      </c>
      <c r="T92" s="48">
        <f t="shared" si="17"/>
        <v>1.4785647095741221E-2</v>
      </c>
      <c r="U92" s="48">
        <f t="shared" si="18"/>
        <v>1.4658163156122724E-2</v>
      </c>
      <c r="V92" s="48">
        <f t="shared" si="19"/>
        <v>1.452211700031465E-2</v>
      </c>
      <c r="W92" s="48">
        <f t="shared" si="20"/>
        <v>1.4390286479012143E-2</v>
      </c>
      <c r="X92" s="48">
        <f t="shared" si="21"/>
        <v>1.4261766254497267E-2</v>
      </c>
      <c r="Y92" s="48">
        <f t="shared" si="22"/>
        <v>1.4134297753311159E-2</v>
      </c>
      <c r="Z92" s="48">
        <f t="shared" si="23"/>
        <v>1.4006944320990505E-2</v>
      </c>
      <c r="AA92" s="48">
        <f t="shared" si="24"/>
        <v>1.3888267248791733E-2</v>
      </c>
      <c r="AB92" s="48">
        <f t="shared" si="25"/>
        <v>1.3788806559806098E-2</v>
      </c>
      <c r="AC92" s="48">
        <f t="shared" si="26"/>
        <v>1.3703600152366237E-2</v>
      </c>
      <c r="AD92" s="48">
        <f t="shared" si="27"/>
        <v>1.3628859071743035E-2</v>
      </c>
      <c r="AE92" s="48">
        <f t="shared" si="28"/>
        <v>1.3557341854486921E-2</v>
      </c>
    </row>
    <row r="93" spans="1:31" x14ac:dyDescent="0.25">
      <c r="A93" s="1" t="s">
        <v>561</v>
      </c>
      <c r="B93" s="48">
        <f>AVERAGE(B51:B92)</f>
        <v>0</v>
      </c>
      <c r="C93" s="48">
        <f t="shared" ref="C93:AE93" si="29">AVERAGE(C51:C92)</f>
        <v>2.8682937604372287E-2</v>
      </c>
      <c r="D93" s="48">
        <f t="shared" si="29"/>
        <v>7.534146623685724E-3</v>
      </c>
      <c r="E93" s="48">
        <f t="shared" si="29"/>
        <v>1.0942881068756747E-2</v>
      </c>
      <c r="F93" s="48">
        <f t="shared" si="29"/>
        <v>1.4834218815342502E-2</v>
      </c>
      <c r="G93" s="48">
        <f t="shared" si="29"/>
        <v>1.5726820600975692E-2</v>
      </c>
      <c r="H93" s="48">
        <f t="shared" si="29"/>
        <v>1.5233351492174923E-2</v>
      </c>
      <c r="I93" s="48">
        <f t="shared" si="29"/>
        <v>1.4481563286441755E-2</v>
      </c>
      <c r="J93" s="48">
        <f t="shared" si="29"/>
        <v>1.3837204742597727E-2</v>
      </c>
      <c r="K93" s="48">
        <f t="shared" si="29"/>
        <v>1.3454486550153069E-2</v>
      </c>
      <c r="L93" s="48">
        <f t="shared" si="29"/>
        <v>1.3320836712077656E-2</v>
      </c>
      <c r="M93" s="48">
        <f t="shared" si="29"/>
        <v>1.3294904707786891E-2</v>
      </c>
      <c r="N93" s="48">
        <f t="shared" si="29"/>
        <v>1.3343340522983284E-2</v>
      </c>
      <c r="O93" s="48">
        <f t="shared" si="29"/>
        <v>1.3412955994841371E-2</v>
      </c>
      <c r="P93" s="48">
        <f t="shared" si="29"/>
        <v>1.3476802091929752E-2</v>
      </c>
      <c r="Q93" s="48">
        <f t="shared" si="29"/>
        <v>1.3580766033015203E-2</v>
      </c>
      <c r="R93" s="48">
        <f t="shared" si="29"/>
        <v>1.3677716024093536E-2</v>
      </c>
      <c r="S93" s="48">
        <f t="shared" si="29"/>
        <v>1.3704252482814724E-2</v>
      </c>
      <c r="T93" s="48">
        <f t="shared" si="29"/>
        <v>1.3688329029825466E-2</v>
      </c>
      <c r="U93" s="48">
        <f t="shared" si="29"/>
        <v>1.3660119420781039E-2</v>
      </c>
      <c r="V93" s="48">
        <f t="shared" si="29"/>
        <v>1.3617371127676348E-2</v>
      </c>
      <c r="W93" s="48">
        <f t="shared" si="29"/>
        <v>1.3582420519159144E-2</v>
      </c>
      <c r="X93" s="48">
        <f t="shared" si="29"/>
        <v>1.3557937517349416E-2</v>
      </c>
      <c r="Y93" s="48">
        <f t="shared" si="29"/>
        <v>1.3531326243933117E-2</v>
      </c>
      <c r="Z93" s="48">
        <f t="shared" si="29"/>
        <v>1.3541745658026526E-2</v>
      </c>
      <c r="AA93" s="48">
        <f t="shared" si="29"/>
        <v>1.350158521854134E-2</v>
      </c>
      <c r="AB93" s="48">
        <f t="shared" si="29"/>
        <v>1.3466093201780589E-2</v>
      </c>
      <c r="AC93" s="48">
        <f t="shared" si="29"/>
        <v>1.3417404519647267E-2</v>
      </c>
      <c r="AD93" s="48">
        <f t="shared" si="29"/>
        <v>1.3378081418478563E-2</v>
      </c>
      <c r="AE93" s="48">
        <f t="shared" si="29"/>
        <v>1.3351614346469688E-2</v>
      </c>
    </row>
    <row r="94" spans="1:31" x14ac:dyDescent="0.25">
      <c r="C94" s="124">
        <f>(C93-G46)/G46</f>
        <v>-0.21624727011729625</v>
      </c>
      <c r="D94" s="124">
        <f>(D93-H46)/H46</f>
        <v>0.19014217307734518</v>
      </c>
      <c r="E94" s="124">
        <f t="shared" ref="E94:AD94" si="30">(E93-I46)/I46</f>
        <v>-5.160004667499301E-2</v>
      </c>
      <c r="F94" s="124">
        <f t="shared" si="30"/>
        <v>-0.14264235465638889</v>
      </c>
      <c r="G94" s="124">
        <f t="shared" si="30"/>
        <v>-0.14867785677026463</v>
      </c>
      <c r="H94" s="124">
        <f t="shared" si="30"/>
        <v>-0.13835374474939935</v>
      </c>
      <c r="I94" s="124">
        <f t="shared" si="30"/>
        <v>-0.12373321526186959</v>
      </c>
      <c r="J94" s="124">
        <f t="shared" si="30"/>
        <v>-0.11122305154540107</v>
      </c>
      <c r="K94" s="124">
        <f t="shared" si="30"/>
        <v>-0.10439828680107471</v>
      </c>
      <c r="L94" s="124">
        <f t="shared" si="30"/>
        <v>-0.10325178082691197</v>
      </c>
      <c r="M94" s="124">
        <f t="shared" si="30"/>
        <v>-0.10199734109226154</v>
      </c>
      <c r="N94" s="124">
        <f t="shared" si="30"/>
        <v>-9.9664831030658568E-2</v>
      </c>
      <c r="O94" s="124">
        <f t="shared" si="30"/>
        <v>-9.7762931961462934E-2</v>
      </c>
      <c r="P94" s="124">
        <f t="shared" si="30"/>
        <v>-9.6376178777515031E-2</v>
      </c>
      <c r="Q94" s="124">
        <f t="shared" si="30"/>
        <v>-9.1202793237296992E-2</v>
      </c>
      <c r="R94" s="124">
        <f t="shared" si="30"/>
        <v>-8.4499121504477651E-2</v>
      </c>
      <c r="S94" s="124">
        <f t="shared" si="30"/>
        <v>-7.9175099915088212E-2</v>
      </c>
      <c r="T94" s="124">
        <f t="shared" si="30"/>
        <v>-7.4215085671280559E-2</v>
      </c>
      <c r="U94" s="124">
        <f t="shared" si="30"/>
        <v>-6.8087912838164996E-2</v>
      </c>
      <c r="V94" s="124">
        <f t="shared" si="30"/>
        <v>-6.2301238353795044E-2</v>
      </c>
      <c r="W94" s="124">
        <f t="shared" si="30"/>
        <v>-5.6139671787024545E-2</v>
      </c>
      <c r="X94" s="124">
        <f t="shared" si="30"/>
        <v>-4.9350741316904423E-2</v>
      </c>
      <c r="Y94" s="124">
        <f t="shared" si="30"/>
        <v>-4.2660167480679231E-2</v>
      </c>
      <c r="Z94" s="124">
        <f t="shared" si="30"/>
        <v>-3.321200201151954E-2</v>
      </c>
      <c r="AA94" s="124">
        <f t="shared" si="30"/>
        <v>-2.7842352348456896E-2</v>
      </c>
      <c r="AB94" s="124">
        <f t="shared" si="30"/>
        <v>-2.3404009377157232E-2</v>
      </c>
      <c r="AC94" s="124">
        <f t="shared" si="30"/>
        <v>-2.0884703985583841E-2</v>
      </c>
      <c r="AD94" s="124">
        <f t="shared" si="30"/>
        <v>-1.8400487666969469E-2</v>
      </c>
      <c r="AE94" s="124">
        <f>(AE93-AI46)/AI46</f>
        <v>-1.5174619790910279E-2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43"/>
  <sheetViews>
    <sheetView tabSelected="1" topLeftCell="A4" workbookViewId="0">
      <selection activeCell="B11" sqref="B11"/>
    </sheetView>
  </sheetViews>
  <sheetFormatPr defaultRowHeight="15" x14ac:dyDescent="0.25"/>
  <cols>
    <col min="1" max="1" width="20.140625" customWidth="1"/>
    <col min="2" max="20" width="10.140625" customWidth="1"/>
    <col min="21" max="21" width="12.85546875" customWidth="1"/>
    <col min="22" max="32" width="10.140625" customWidth="1"/>
  </cols>
  <sheetData>
    <row r="1" spans="1:31" s="3" customFormat="1" x14ac:dyDescent="0.25">
      <c r="A1" s="4" t="s">
        <v>573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s="2" t="s">
        <v>540</v>
      </c>
      <c r="B2">
        <f>'Rescale to Fit GDP Proj'!C58</f>
        <v>0</v>
      </c>
      <c r="C2">
        <f>'Rescale to Fit GDP Proj'!D58</f>
        <v>1.2746056026748782E-2</v>
      </c>
      <c r="D2">
        <f>'Rescale to Fit GDP Proj'!E58</f>
        <v>7.8986985890572778E-3</v>
      </c>
      <c r="E2">
        <f>'Rescale to Fit GDP Proj'!F58</f>
        <v>9.7585667241752525E-3</v>
      </c>
      <c r="F2">
        <f>'Rescale to Fit GDP Proj'!G58</f>
        <v>1.0557840272669291E-2</v>
      </c>
      <c r="G2">
        <f>'Rescale to Fit GDP Proj'!H58</f>
        <v>1.116552963967672E-2</v>
      </c>
      <c r="H2">
        <f>'Rescale to Fit GDP Proj'!I58</f>
        <v>1.1445926561702706E-2</v>
      </c>
      <c r="I2">
        <f>'Rescale to Fit GDP Proj'!J58</f>
        <v>1.1503441740186356E-2</v>
      </c>
      <c r="J2">
        <f>'Rescale to Fit GDP Proj'!K58</f>
        <v>1.1380180791877397E-2</v>
      </c>
      <c r="K2">
        <f>'Rescale to Fit GDP Proj'!L58</f>
        <v>1.1111489932228961E-2</v>
      </c>
      <c r="L2">
        <f>'Rescale to Fit GDP Proj'!M58</f>
        <v>1.0875637177919286E-2</v>
      </c>
      <c r="M2">
        <f>'Rescale to Fit GDP Proj'!N58</f>
        <v>1.0833432427051507E-2</v>
      </c>
      <c r="N2">
        <f>'Rescale to Fit GDP Proj'!O58</f>
        <v>1.0885838303319389E-2</v>
      </c>
      <c r="O2">
        <f>'Rescale to Fit GDP Proj'!P58</f>
        <v>1.0890517893584792E-2</v>
      </c>
      <c r="P2">
        <f>'Rescale to Fit GDP Proj'!Q58</f>
        <v>1.0844223318780473E-2</v>
      </c>
      <c r="Q2">
        <f>'Rescale to Fit GDP Proj'!R58</f>
        <v>1.0916943166817347E-2</v>
      </c>
      <c r="R2">
        <f>'Rescale to Fit GDP Proj'!S58</f>
        <v>1.1045768955839278E-2</v>
      </c>
      <c r="S2">
        <f>'Rescale to Fit GDP Proj'!T58</f>
        <v>1.1149696528885708E-2</v>
      </c>
      <c r="T2">
        <f>'Rescale to Fit GDP Proj'!U58</f>
        <v>1.1268179489558367E-2</v>
      </c>
      <c r="U2">
        <f>'Rescale to Fit GDP Proj'!V58</f>
        <v>1.1436199606897037E-2</v>
      </c>
      <c r="V2">
        <f>'Rescale to Fit GDP Proj'!W58</f>
        <v>1.1679291364232016E-2</v>
      </c>
      <c r="W2">
        <f>'Rescale to Fit GDP Proj'!X58</f>
        <v>1.1966991177164637E-2</v>
      </c>
      <c r="X2">
        <f>'Rescale to Fit GDP Proj'!Y58</f>
        <v>1.2201627737380469E-2</v>
      </c>
      <c r="Y2">
        <f>'Rescale to Fit GDP Proj'!Z58</f>
        <v>1.2334857484173489E-2</v>
      </c>
      <c r="Z2">
        <f>'Rescale to Fit GDP Proj'!AA58</f>
        <v>1.2514683903134521E-2</v>
      </c>
      <c r="AA2">
        <f>'Rescale to Fit GDP Proj'!AB58</f>
        <v>1.2455668652803778E-2</v>
      </c>
      <c r="AB2">
        <f>'Rescale to Fit GDP Proj'!AC58</f>
        <v>1.251277670186291E-2</v>
      </c>
      <c r="AC2">
        <f>'Rescale to Fit GDP Proj'!AD58</f>
        <v>1.2615187919262699E-2</v>
      </c>
      <c r="AD2">
        <f>'Rescale to Fit GDP Proj'!AE58</f>
        <v>1.2769203886411873E-2</v>
      </c>
      <c r="AE2">
        <f>'Rescale to Fit GDP Proj'!AF58</f>
        <v>1.298714489000896E-2</v>
      </c>
    </row>
    <row r="3" spans="1:31" x14ac:dyDescent="0.25">
      <c r="A3" s="2" t="s">
        <v>44</v>
      </c>
      <c r="B3">
        <f>'Rescale to Fit GDP Proj'!C59</f>
        <v>0</v>
      </c>
      <c r="C3">
        <f>'Rescale to Fit GDP Proj'!D59</f>
        <v>4.4510906603774755E-2</v>
      </c>
      <c r="D3">
        <f>'Rescale to Fit GDP Proj'!E59</f>
        <v>5.1267720364852965E-3</v>
      </c>
      <c r="E3">
        <f>'Rescale to Fit GDP Proj'!F59</f>
        <v>1.2133630123366294E-2</v>
      </c>
      <c r="F3">
        <f>'Rescale to Fit GDP Proj'!G59</f>
        <v>1.9770287007655683E-2</v>
      </c>
      <c r="G3">
        <f>'Rescale to Fit GDP Proj'!H59</f>
        <v>2.1219993777213685E-2</v>
      </c>
      <c r="H3">
        <f>'Rescale to Fit GDP Proj'!I59</f>
        <v>2.012536189942327E-2</v>
      </c>
      <c r="I3">
        <f>'Rescale to Fit GDP Proj'!J59</f>
        <v>1.8571300381715027E-2</v>
      </c>
      <c r="J3">
        <f>'Rescale to Fit GDP Proj'!K59</f>
        <v>1.7300427183292773E-2</v>
      </c>
      <c r="K3">
        <f>'Rescale to Fit GDP Proj'!L59</f>
        <v>1.6591205305652133E-2</v>
      </c>
      <c r="L3">
        <f>'Rescale to Fit GDP Proj'!M59</f>
        <v>1.6388364660769459E-2</v>
      </c>
      <c r="M3">
        <f>'Rescale to Fit GDP Proj'!N59</f>
        <v>1.6315040376246141E-2</v>
      </c>
      <c r="N3">
        <f>'Rescale to Fit GDP Proj'!O59</f>
        <v>1.6297488765642798E-2</v>
      </c>
      <c r="O3">
        <f>'Rescale to Fit GDP Proj'!P59</f>
        <v>1.6319708445561486E-2</v>
      </c>
      <c r="P3">
        <f>'Rescale to Fit GDP Proj'!Q59</f>
        <v>1.635154411899107E-2</v>
      </c>
      <c r="Q3">
        <f>'Rescale to Fit GDP Proj'!R59</f>
        <v>1.6306575019434336E-2</v>
      </c>
      <c r="R3">
        <f>'Rescale to Fit GDP Proj'!S59</f>
        <v>1.6202574307403798E-2</v>
      </c>
      <c r="S3">
        <f>'Rescale to Fit GDP Proj'!T59</f>
        <v>1.6060912385231343E-2</v>
      </c>
      <c r="T3">
        <f>'Rescale to Fit GDP Proj'!U59</f>
        <v>1.5882965161656978E-2</v>
      </c>
      <c r="U3">
        <f>'Rescale to Fit GDP Proj'!V59</f>
        <v>1.5656206891464412E-2</v>
      </c>
      <c r="V3">
        <f>'Rescale to Fit GDP Proj'!W59</f>
        <v>1.5426862872952952E-2</v>
      </c>
      <c r="W3">
        <f>'Rescale to Fit GDP Proj'!X59</f>
        <v>1.5198152438865143E-2</v>
      </c>
      <c r="X3">
        <f>'Rescale to Fit GDP Proj'!Y59</f>
        <v>1.4965594991645117E-2</v>
      </c>
      <c r="Y3">
        <f>'Rescale to Fit GDP Proj'!Z59</f>
        <v>1.4737269262689201E-2</v>
      </c>
      <c r="Z3">
        <f>'Rescale to Fit GDP Proj'!AA59</f>
        <v>1.4472142983954486E-2</v>
      </c>
      <c r="AA3">
        <f>'Rescale to Fit GDP Proj'!AB59</f>
        <v>1.4274949279042128E-2</v>
      </c>
      <c r="AB3">
        <f>'Rescale to Fit GDP Proj'!AC59</f>
        <v>1.4111519917831607E-2</v>
      </c>
      <c r="AC3">
        <f>'Rescale to Fit GDP Proj'!AD59</f>
        <v>1.3989795785085206E-2</v>
      </c>
      <c r="AD3">
        <f>'Rescale to Fit GDP Proj'!AE59</f>
        <v>1.3879636725007508E-2</v>
      </c>
      <c r="AE3">
        <f>'Rescale to Fit GDP Proj'!AF59</f>
        <v>1.3763069362504153E-2</v>
      </c>
    </row>
    <row r="4" spans="1:31" x14ac:dyDescent="0.25">
      <c r="A4" s="2" t="s">
        <v>39</v>
      </c>
      <c r="B4">
        <f>'Rescale to Fit GDP Proj'!C60</f>
        <v>0</v>
      </c>
      <c r="C4">
        <f>'Rescale to Fit GDP Proj'!D60</f>
        <v>4.4510906603774755E-2</v>
      </c>
      <c r="D4">
        <f>'Rescale to Fit GDP Proj'!E60</f>
        <v>5.1267720364852965E-3</v>
      </c>
      <c r="E4">
        <f>'Rescale to Fit GDP Proj'!F60</f>
        <v>1.2133630123366294E-2</v>
      </c>
      <c r="F4">
        <f>'Rescale to Fit GDP Proj'!G60</f>
        <v>1.9770287007655683E-2</v>
      </c>
      <c r="G4">
        <f>'Rescale to Fit GDP Proj'!H60</f>
        <v>2.1219993777213685E-2</v>
      </c>
      <c r="H4">
        <f>'Rescale to Fit GDP Proj'!I60</f>
        <v>2.012536189942327E-2</v>
      </c>
      <c r="I4">
        <f>'Rescale to Fit GDP Proj'!J60</f>
        <v>1.8571300381715027E-2</v>
      </c>
      <c r="J4">
        <f>'Rescale to Fit GDP Proj'!K60</f>
        <v>1.7300427183292773E-2</v>
      </c>
      <c r="K4">
        <f>'Rescale to Fit GDP Proj'!L60</f>
        <v>1.6591205305652133E-2</v>
      </c>
      <c r="L4">
        <f>'Rescale to Fit GDP Proj'!M60</f>
        <v>1.6388364660769459E-2</v>
      </c>
      <c r="M4">
        <f>'Rescale to Fit GDP Proj'!N60</f>
        <v>1.6315040376246141E-2</v>
      </c>
      <c r="N4">
        <f>'Rescale to Fit GDP Proj'!O60</f>
        <v>1.6297488765642798E-2</v>
      </c>
      <c r="O4">
        <f>'Rescale to Fit GDP Proj'!P60</f>
        <v>1.6319708445561486E-2</v>
      </c>
      <c r="P4">
        <f>'Rescale to Fit GDP Proj'!Q60</f>
        <v>1.635154411899107E-2</v>
      </c>
      <c r="Q4">
        <f>'Rescale to Fit GDP Proj'!R60</f>
        <v>1.6306575019434336E-2</v>
      </c>
      <c r="R4">
        <f>'Rescale to Fit GDP Proj'!S60</f>
        <v>1.6202574307403798E-2</v>
      </c>
      <c r="S4">
        <f>'Rescale to Fit GDP Proj'!T60</f>
        <v>1.6060912385231343E-2</v>
      </c>
      <c r="T4">
        <f>'Rescale to Fit GDP Proj'!U60</f>
        <v>1.5882965161656978E-2</v>
      </c>
      <c r="U4">
        <f>'Rescale to Fit GDP Proj'!V60</f>
        <v>1.5656206891464412E-2</v>
      </c>
      <c r="V4">
        <f>'Rescale to Fit GDP Proj'!W60</f>
        <v>1.5426862872952952E-2</v>
      </c>
      <c r="W4">
        <f>'Rescale to Fit GDP Proj'!X60</f>
        <v>1.5198152438865143E-2</v>
      </c>
      <c r="X4">
        <f>'Rescale to Fit GDP Proj'!Y60</f>
        <v>1.4965594991645117E-2</v>
      </c>
      <c r="Y4">
        <f>'Rescale to Fit GDP Proj'!Z60</f>
        <v>1.4737269262689201E-2</v>
      </c>
      <c r="Z4">
        <f>'Rescale to Fit GDP Proj'!AA60</f>
        <v>1.4472142983954486E-2</v>
      </c>
      <c r="AA4">
        <f>'Rescale to Fit GDP Proj'!AB60</f>
        <v>1.4274949279042128E-2</v>
      </c>
      <c r="AB4">
        <f>'Rescale to Fit GDP Proj'!AC60</f>
        <v>1.4111519917831607E-2</v>
      </c>
      <c r="AC4">
        <f>'Rescale to Fit GDP Proj'!AD60</f>
        <v>1.3989795785085206E-2</v>
      </c>
      <c r="AD4">
        <f>'Rescale to Fit GDP Proj'!AE60</f>
        <v>1.3879636725007508E-2</v>
      </c>
      <c r="AE4">
        <f>'Rescale to Fit GDP Proj'!AF60</f>
        <v>1.3763069362504153E-2</v>
      </c>
    </row>
    <row r="5" spans="1:31" x14ac:dyDescent="0.25">
      <c r="A5" s="2" t="s">
        <v>47</v>
      </c>
      <c r="B5">
        <f>'Rescale to Fit GDP Proj'!C61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2" t="s">
        <v>52</v>
      </c>
      <c r="B6">
        <f>'Rescale to Fit GDP Proj'!C62</f>
        <v>0</v>
      </c>
      <c r="C6">
        <f>'Rescale to Fit GDP Proj'!D62</f>
        <v>4.4510906603774755E-2</v>
      </c>
      <c r="D6">
        <f>'Rescale to Fit GDP Proj'!E62</f>
        <v>5.1267720364852965E-3</v>
      </c>
      <c r="E6">
        <f>'Rescale to Fit GDP Proj'!F62</f>
        <v>1.2133630123366294E-2</v>
      </c>
      <c r="F6">
        <f>'Rescale to Fit GDP Proj'!G62</f>
        <v>1.9770287007655683E-2</v>
      </c>
      <c r="G6">
        <f>'Rescale to Fit GDP Proj'!H62</f>
        <v>2.1219993777213685E-2</v>
      </c>
      <c r="H6">
        <f>'Rescale to Fit GDP Proj'!I62</f>
        <v>2.012536189942327E-2</v>
      </c>
      <c r="I6">
        <f>'Rescale to Fit GDP Proj'!J62</f>
        <v>1.8571300381715027E-2</v>
      </c>
      <c r="J6">
        <f>'Rescale to Fit GDP Proj'!K62</f>
        <v>1.7300427183292773E-2</v>
      </c>
      <c r="K6">
        <f>'Rescale to Fit GDP Proj'!L62</f>
        <v>1.6591205305652133E-2</v>
      </c>
      <c r="L6">
        <f>'Rescale to Fit GDP Proj'!M62</f>
        <v>1.6388364660769459E-2</v>
      </c>
      <c r="M6">
        <f>'Rescale to Fit GDP Proj'!N62</f>
        <v>1.6315040376246141E-2</v>
      </c>
      <c r="N6">
        <f>'Rescale to Fit GDP Proj'!O62</f>
        <v>1.6297488765642798E-2</v>
      </c>
      <c r="O6">
        <f>'Rescale to Fit GDP Proj'!P62</f>
        <v>1.6319708445561486E-2</v>
      </c>
      <c r="P6">
        <f>'Rescale to Fit GDP Proj'!Q62</f>
        <v>1.635154411899107E-2</v>
      </c>
      <c r="Q6">
        <f>'Rescale to Fit GDP Proj'!R62</f>
        <v>1.6306575019434336E-2</v>
      </c>
      <c r="R6">
        <f>'Rescale to Fit GDP Proj'!S62</f>
        <v>1.6202574307403798E-2</v>
      </c>
      <c r="S6">
        <f>'Rescale to Fit GDP Proj'!T62</f>
        <v>1.6060912385231343E-2</v>
      </c>
      <c r="T6">
        <f>'Rescale to Fit GDP Proj'!U62</f>
        <v>1.5882965161656978E-2</v>
      </c>
      <c r="U6">
        <f>'Rescale to Fit GDP Proj'!V62</f>
        <v>1.5656206891464412E-2</v>
      </c>
      <c r="V6">
        <f>'Rescale to Fit GDP Proj'!W62</f>
        <v>1.5426862872952952E-2</v>
      </c>
      <c r="W6">
        <f>'Rescale to Fit GDP Proj'!X62</f>
        <v>1.5198152438865143E-2</v>
      </c>
      <c r="X6">
        <f>'Rescale to Fit GDP Proj'!Y62</f>
        <v>1.4965594991645117E-2</v>
      </c>
      <c r="Y6">
        <f>'Rescale to Fit GDP Proj'!Z62</f>
        <v>1.4737269262689201E-2</v>
      </c>
      <c r="Z6">
        <f>'Rescale to Fit GDP Proj'!AA62</f>
        <v>1.4472142983954486E-2</v>
      </c>
      <c r="AA6">
        <f>'Rescale to Fit GDP Proj'!AB62</f>
        <v>1.4274949279042128E-2</v>
      </c>
      <c r="AB6">
        <f>'Rescale to Fit GDP Proj'!AC62</f>
        <v>1.4111519917831607E-2</v>
      </c>
      <c r="AC6">
        <f>'Rescale to Fit GDP Proj'!AD62</f>
        <v>1.3989795785085206E-2</v>
      </c>
      <c r="AD6">
        <f>'Rescale to Fit GDP Proj'!AE62</f>
        <v>1.3879636725007508E-2</v>
      </c>
      <c r="AE6">
        <f>'Rescale to Fit GDP Proj'!AF62</f>
        <v>1.3763069362504153E-2</v>
      </c>
    </row>
    <row r="7" spans="1:31" x14ac:dyDescent="0.25">
      <c r="A7" s="2" t="s">
        <v>71</v>
      </c>
      <c r="B7">
        <f>'Rescale to Fit GDP Proj'!C63</f>
        <v>0</v>
      </c>
      <c r="C7">
        <f>'Rescale to Fit GDP Proj'!D63</f>
        <v>2.1814468392996739E-2</v>
      </c>
      <c r="D7">
        <f>'Rescale to Fit GDP Proj'!E63</f>
        <v>1.3579086843481072E-2</v>
      </c>
      <c r="E7">
        <f>'Rescale to Fit GDP Proj'!F63</f>
        <v>1.6619012751663428E-2</v>
      </c>
      <c r="F7">
        <f>'Rescale to Fit GDP Proj'!G63</f>
        <v>1.7238483857056876E-2</v>
      </c>
      <c r="G7">
        <f>'Rescale to Fit GDP Proj'!H63</f>
        <v>1.7016445502062973E-2</v>
      </c>
      <c r="H7">
        <f>'Rescale to Fit GDP Proj'!I63</f>
        <v>1.6597123601084129E-2</v>
      </c>
      <c r="I7">
        <f>'Rescale to Fit GDP Proj'!J63</f>
        <v>1.6198869435271539E-2</v>
      </c>
      <c r="J7">
        <f>'Rescale to Fit GDP Proj'!K63</f>
        <v>1.5833269004605764E-2</v>
      </c>
      <c r="K7">
        <f>'Rescale to Fit GDP Proj'!L63</f>
        <v>1.5549384412771771E-2</v>
      </c>
      <c r="L7">
        <f>'Rescale to Fit GDP Proj'!M63</f>
        <v>1.5303493863086177E-2</v>
      </c>
      <c r="M7">
        <f>'Rescale to Fit GDP Proj'!N63</f>
        <v>1.5109710116523763E-2</v>
      </c>
      <c r="N7">
        <f>'Rescale to Fit GDP Proj'!O63</f>
        <v>1.5074728485351518E-2</v>
      </c>
      <c r="O7">
        <f>'Rescale to Fit GDP Proj'!P63</f>
        <v>1.5072079607580799E-2</v>
      </c>
      <c r="P7">
        <f>'Rescale to Fit GDP Proj'!Q63</f>
        <v>1.5079745852333624E-2</v>
      </c>
      <c r="Q7">
        <f>'Rescale to Fit GDP Proj'!R63</f>
        <v>1.5216048784441005E-2</v>
      </c>
      <c r="R7">
        <f>'Rescale to Fit GDP Proj'!S63</f>
        <v>1.5334612308803822E-2</v>
      </c>
      <c r="S7">
        <f>'Rescale to Fit GDP Proj'!T63</f>
        <v>1.5380305253584758E-2</v>
      </c>
      <c r="T7">
        <f>'Rescale to Fit GDP Proj'!U63</f>
        <v>1.5419800522721062E-2</v>
      </c>
      <c r="U7">
        <f>'Rescale to Fit GDP Proj'!V63</f>
        <v>1.5445330094768155E-2</v>
      </c>
      <c r="V7">
        <f>'Rescale to Fit GDP Proj'!W63</f>
        <v>1.5433978034767185E-2</v>
      </c>
      <c r="W7">
        <f>'Rescale to Fit GDP Proj'!X63</f>
        <v>1.546310222200387E-2</v>
      </c>
      <c r="X7">
        <f>'Rescale to Fit GDP Proj'!Y63</f>
        <v>1.5517010560834613E-2</v>
      </c>
      <c r="Y7">
        <f>'Rescale to Fit GDP Proj'!Z63</f>
        <v>1.5603226669717184E-2</v>
      </c>
      <c r="Z7">
        <f>'Rescale to Fit GDP Proj'!AA63</f>
        <v>1.5844769578497196E-2</v>
      </c>
      <c r="AA7">
        <f>'Rescale to Fit GDP Proj'!AB63</f>
        <v>1.5900170879960877E-2</v>
      </c>
      <c r="AB7">
        <f>'Rescale to Fit GDP Proj'!AC63</f>
        <v>1.593716055438785E-2</v>
      </c>
      <c r="AC7">
        <f>'Rescale to Fit GDP Proj'!AD63</f>
        <v>1.5935263301537401E-2</v>
      </c>
      <c r="AD7">
        <f>'Rescale to Fit GDP Proj'!AE63</f>
        <v>1.5943591161593794E-2</v>
      </c>
      <c r="AE7">
        <f>'Rescale to Fit GDP Proj'!AF63</f>
        <v>1.5976487712582161E-2</v>
      </c>
    </row>
    <row r="8" spans="1:31" x14ac:dyDescent="0.25">
      <c r="A8" s="2" t="s">
        <v>98</v>
      </c>
      <c r="B8">
        <f>'Rescale to Fit GDP Proj'!C64</f>
        <v>0</v>
      </c>
      <c r="C8">
        <f>'Rescale to Fit GDP Proj'!D64</f>
        <v>7.8942473643672205E-3</v>
      </c>
      <c r="D8">
        <f>'Rescale to Fit GDP Proj'!E64</f>
        <v>4.9172543033931711E-3</v>
      </c>
      <c r="E8">
        <f>'Rescale to Fit GDP Proj'!F64</f>
        <v>6.1991336156032757E-3</v>
      </c>
      <c r="F8">
        <f>'Rescale to Fit GDP Proj'!G64</f>
        <v>6.717371302500762E-3</v>
      </c>
      <c r="G8">
        <f>'Rescale to Fit GDP Proj'!H64</f>
        <v>7.2023108108673455E-3</v>
      </c>
      <c r="H8">
        <f>'Rescale to Fit GDP Proj'!I64</f>
        <v>7.2031112780311622E-3</v>
      </c>
      <c r="I8">
        <f>'Rescale to Fit GDP Proj'!J64</f>
        <v>7.0200478117777862E-3</v>
      </c>
      <c r="J8">
        <f>'Rescale to Fit GDP Proj'!K64</f>
        <v>6.8352827384686333E-3</v>
      </c>
      <c r="K8">
        <f>'Rescale to Fit GDP Proj'!L64</f>
        <v>6.6715665594276911E-3</v>
      </c>
      <c r="L8">
        <f>'Rescale to Fit GDP Proj'!M64</f>
        <v>6.4979914903876418E-3</v>
      </c>
      <c r="M8">
        <f>'Rescale to Fit GDP Proj'!N64</f>
        <v>6.4498505382748336E-3</v>
      </c>
      <c r="N8">
        <f>'Rescale to Fit GDP Proj'!O64</f>
        <v>6.5857587227357251E-3</v>
      </c>
      <c r="O8">
        <f>'Rescale to Fit GDP Proj'!P64</f>
        <v>6.6966953259207209E-3</v>
      </c>
      <c r="P8">
        <f>'Rescale to Fit GDP Proj'!Q64</f>
        <v>6.8161075530296265E-3</v>
      </c>
      <c r="Q8">
        <f>'Rescale to Fit GDP Proj'!R64</f>
        <v>7.1542666903211365E-3</v>
      </c>
      <c r="R8">
        <f>'Rescale to Fit GDP Proj'!S64</f>
        <v>7.4999785219549619E-3</v>
      </c>
      <c r="S8">
        <f>'Rescale to Fit GDP Proj'!T64</f>
        <v>7.6944701312340576E-3</v>
      </c>
      <c r="T8">
        <f>'Rescale to Fit GDP Proj'!U64</f>
        <v>7.8161523938461101E-3</v>
      </c>
      <c r="U8">
        <f>'Rescale to Fit GDP Proj'!V64</f>
        <v>7.8787362337241242E-3</v>
      </c>
      <c r="V8">
        <f>'Rescale to Fit GDP Proj'!W64</f>
        <v>8.0572076291288881E-3</v>
      </c>
      <c r="W8">
        <f>'Rescale to Fit GDP Proj'!X64</f>
        <v>8.3593433532203869E-3</v>
      </c>
      <c r="X8">
        <f>'Rescale to Fit GDP Proj'!Y64</f>
        <v>8.7496787529173607E-3</v>
      </c>
      <c r="Y8">
        <f>'Rescale to Fit GDP Proj'!Z64</f>
        <v>9.0801384752281188E-3</v>
      </c>
      <c r="Z8">
        <f>'Rescale to Fit GDP Proj'!AA64</f>
        <v>9.5587509367100545E-3</v>
      </c>
      <c r="AA8">
        <f>'Rescale to Fit GDP Proj'!AB64</f>
        <v>9.6673466099153633E-3</v>
      </c>
      <c r="AB8">
        <f>'Rescale to Fit GDP Proj'!AC64</f>
        <v>9.8811921109201242E-3</v>
      </c>
      <c r="AC8">
        <f>'Rescale to Fit GDP Proj'!AD64</f>
        <v>1.0059871014969246E-2</v>
      </c>
      <c r="AD8">
        <f>'Rescale to Fit GDP Proj'!AE64</f>
        <v>1.0235990816352672E-2</v>
      </c>
      <c r="AE8">
        <f>'Rescale to Fit GDP Proj'!AF64</f>
        <v>1.0455895433476855E-2</v>
      </c>
    </row>
    <row r="9" spans="1:31" x14ac:dyDescent="0.25">
      <c r="A9" s="2" t="s">
        <v>103</v>
      </c>
      <c r="B9">
        <f>'Rescale to Fit GDP Proj'!C65</f>
        <v>0</v>
      </c>
      <c r="C9">
        <f>'Rescale to Fit GDP Proj'!D65</f>
        <v>1.4499641678081666E-2</v>
      </c>
      <c r="D9">
        <f>'Rescale to Fit GDP Proj'!E65</f>
        <v>8.9053778427943854E-3</v>
      </c>
      <c r="E9">
        <f>'Rescale to Fit GDP Proj'!F65</f>
        <v>1.0665317510287296E-2</v>
      </c>
      <c r="F9">
        <f>'Rescale to Fit GDP Proj'!G65</f>
        <v>1.0855004361442832E-2</v>
      </c>
      <c r="G9">
        <f>'Rescale to Fit GDP Proj'!H65</f>
        <v>1.0527631642793085E-2</v>
      </c>
      <c r="H9">
        <f>'Rescale to Fit GDP Proj'!I65</f>
        <v>1.0248153398083675E-2</v>
      </c>
      <c r="I9">
        <f>'Rescale to Fit GDP Proj'!J65</f>
        <v>1.003738098459595E-2</v>
      </c>
      <c r="J9">
        <f>'Rescale to Fit GDP Proj'!K65</f>
        <v>9.8685326171946038E-3</v>
      </c>
      <c r="K9">
        <f>'Rescale to Fit GDP Proj'!L65</f>
        <v>9.7775982640964966E-3</v>
      </c>
      <c r="L9">
        <f>'Rescale to Fit GDP Proj'!M65</f>
        <v>9.6859043991721922E-3</v>
      </c>
      <c r="M9">
        <f>'Rescale to Fit GDP Proj'!N65</f>
        <v>9.5877981451145764E-3</v>
      </c>
      <c r="N9">
        <f>'Rescale to Fit GDP Proj'!O65</f>
        <v>9.5877014597518014E-3</v>
      </c>
      <c r="O9">
        <f>'Rescale to Fit GDP Proj'!P65</f>
        <v>9.6234672567053915E-3</v>
      </c>
      <c r="P9">
        <f>'Rescale to Fit GDP Proj'!Q65</f>
        <v>9.6164200622780634E-3</v>
      </c>
      <c r="Q9">
        <f>'Rescale to Fit GDP Proj'!R65</f>
        <v>9.7087816041318449E-3</v>
      </c>
      <c r="R9">
        <f>'Rescale to Fit GDP Proj'!S65</f>
        <v>9.9168439332220516E-3</v>
      </c>
      <c r="S9">
        <f>'Rescale to Fit GDP Proj'!T65</f>
        <v>1.0039946885917752E-2</v>
      </c>
      <c r="T9">
        <f>'Rescale to Fit GDP Proj'!U65</f>
        <v>1.0119979648576083E-2</v>
      </c>
      <c r="U9">
        <f>'Rescale to Fit GDP Proj'!V65</f>
        <v>1.0188406831299422E-2</v>
      </c>
      <c r="V9">
        <f>'Rescale to Fit GDP Proj'!W65</f>
        <v>1.0217490797130571E-2</v>
      </c>
      <c r="W9">
        <f>'Rescale to Fit GDP Proj'!X65</f>
        <v>1.0254639575757216E-2</v>
      </c>
      <c r="X9">
        <f>'Rescale to Fit GDP Proj'!Y65</f>
        <v>1.0259923062864759E-2</v>
      </c>
      <c r="Y9">
        <f>'Rescale to Fit GDP Proj'!Z65</f>
        <v>1.019935752399166E-2</v>
      </c>
      <c r="Z9">
        <f>'Rescale to Fit GDP Proj'!AA65</f>
        <v>1.0175541565532329E-2</v>
      </c>
      <c r="AA9">
        <f>'Rescale to Fit GDP Proj'!AB65</f>
        <v>1.0080696988156017E-2</v>
      </c>
      <c r="AB9">
        <f>'Rescale to Fit GDP Proj'!AC65</f>
        <v>1.0007387514370908E-2</v>
      </c>
      <c r="AC9">
        <f>'Rescale to Fit GDP Proj'!AD65</f>
        <v>9.9456464141519617E-3</v>
      </c>
      <c r="AD9">
        <f>'Rescale to Fit GDP Proj'!AE65</f>
        <v>9.9302915023610598E-3</v>
      </c>
      <c r="AE9">
        <f>'Rescale to Fit GDP Proj'!AF65</f>
        <v>9.9768674715544365E-3</v>
      </c>
    </row>
    <row r="10" spans="1:31" x14ac:dyDescent="0.25">
      <c r="A10" s="2" t="s">
        <v>112</v>
      </c>
      <c r="B10">
        <f>'Rescale to Fit GDP Proj'!C66</f>
        <v>0</v>
      </c>
      <c r="C10">
        <f>'Rescale to Fit GDP Proj'!D66</f>
        <v>8.7049220935256095E-3</v>
      </c>
      <c r="D10">
        <f>'Rescale to Fit GDP Proj'!E66</f>
        <v>5.3248476233888013E-3</v>
      </c>
      <c r="E10">
        <f>'Rescale to Fit GDP Proj'!F66</f>
        <v>6.557602438937913E-3</v>
      </c>
      <c r="F10">
        <f>'Rescale to Fit GDP Proj'!G66</f>
        <v>7.1327425594537213E-3</v>
      </c>
      <c r="G10">
        <f>'Rescale to Fit GDP Proj'!H66</f>
        <v>7.9356151879397506E-3</v>
      </c>
      <c r="H10">
        <f>'Rescale to Fit GDP Proj'!I66</f>
        <v>8.3611925597212016E-3</v>
      </c>
      <c r="I10">
        <f>'Rescale to Fit GDP Proj'!J66</f>
        <v>8.5886970829954692E-3</v>
      </c>
      <c r="J10">
        <f>'Rescale to Fit GDP Proj'!K66</f>
        <v>8.6260106385020029E-3</v>
      </c>
      <c r="K10">
        <f>'Rescale to Fit GDP Proj'!L66</f>
        <v>8.5400923958680701E-3</v>
      </c>
      <c r="L10">
        <f>'Rescale to Fit GDP Proj'!M66</f>
        <v>8.4950288443733316E-3</v>
      </c>
      <c r="M10">
        <f>'Rescale to Fit GDP Proj'!N66</f>
        <v>8.6152052372587239E-3</v>
      </c>
      <c r="N10">
        <f>'Rescale to Fit GDP Proj'!O66</f>
        <v>8.7713975660208051E-3</v>
      </c>
      <c r="O10">
        <f>'Rescale to Fit GDP Proj'!P66</f>
        <v>8.8920141989393148E-3</v>
      </c>
      <c r="P10">
        <f>'Rescale to Fit GDP Proj'!Q66</f>
        <v>8.9354881978327121E-3</v>
      </c>
      <c r="Q10">
        <f>'Rescale to Fit GDP Proj'!R66</f>
        <v>9.1505807992840627E-3</v>
      </c>
      <c r="R10">
        <f>'Rescale to Fit GDP Proj'!S66</f>
        <v>9.4202517239986155E-3</v>
      </c>
      <c r="S10">
        <f>'Rescale to Fit GDP Proj'!T66</f>
        <v>9.534036493166434E-3</v>
      </c>
      <c r="T10">
        <f>'Rescale to Fit GDP Proj'!U66</f>
        <v>9.5522472755289276E-3</v>
      </c>
      <c r="U10">
        <f>'Rescale to Fit GDP Proj'!V66</f>
        <v>9.528792975708902E-3</v>
      </c>
      <c r="V10">
        <f>'Rescale to Fit GDP Proj'!W66</f>
        <v>9.4447320879859943E-3</v>
      </c>
      <c r="W10">
        <f>'Rescale to Fit GDP Proj'!X66</f>
        <v>9.409040046515247E-3</v>
      </c>
      <c r="X10">
        <f>'Rescale to Fit GDP Proj'!Y66</f>
        <v>9.4731519568465126E-3</v>
      </c>
      <c r="Y10">
        <f>'Rescale to Fit GDP Proj'!Z66</f>
        <v>9.6142717273270464E-3</v>
      </c>
      <c r="Z10">
        <f>'Rescale to Fit GDP Proj'!AA66</f>
        <v>9.9389978802014341E-3</v>
      </c>
      <c r="AA10">
        <f>'Rescale to Fit GDP Proj'!AB66</f>
        <v>1.0067091300837145E-2</v>
      </c>
      <c r="AB10">
        <f>'Rescale to Fit GDP Proj'!AC66</f>
        <v>1.0148603957412209E-2</v>
      </c>
      <c r="AC10">
        <f>'Rescale to Fit GDP Proj'!AD66</f>
        <v>1.018223570217907E-2</v>
      </c>
      <c r="AD10">
        <f>'Rescale to Fit GDP Proj'!AE66</f>
        <v>1.0215467209725297E-2</v>
      </c>
      <c r="AE10">
        <f>'Rescale to Fit GDP Proj'!AF66</f>
        <v>1.0281987748869575E-2</v>
      </c>
    </row>
    <row r="11" spans="1:31" x14ac:dyDescent="0.25">
      <c r="A11" s="2" t="s">
        <v>121</v>
      </c>
      <c r="B11">
        <f>'Rescale to Fit GDP Proj'!C67</f>
        <v>0</v>
      </c>
      <c r="C11">
        <f>'Rescale to Fit GDP Proj'!D67</f>
        <v>4.4510906603774755E-2</v>
      </c>
      <c r="D11">
        <f>'Rescale to Fit GDP Proj'!E67</f>
        <v>5.1267720364852965E-3</v>
      </c>
      <c r="E11">
        <f>'Rescale to Fit GDP Proj'!F67</f>
        <v>1.2133630123366294E-2</v>
      </c>
      <c r="F11">
        <f>'Rescale to Fit GDP Proj'!G67</f>
        <v>1.9770287007655683E-2</v>
      </c>
      <c r="G11">
        <f>'Rescale to Fit GDP Proj'!H67</f>
        <v>2.1219993777213685E-2</v>
      </c>
      <c r="H11">
        <f>'Rescale to Fit GDP Proj'!I67</f>
        <v>2.012536189942327E-2</v>
      </c>
      <c r="I11">
        <f>'Rescale to Fit GDP Proj'!J67</f>
        <v>1.8571300381715027E-2</v>
      </c>
      <c r="J11">
        <f>'Rescale to Fit GDP Proj'!K67</f>
        <v>1.7300427183292773E-2</v>
      </c>
      <c r="K11">
        <f>'Rescale to Fit GDP Proj'!L67</f>
        <v>1.6591205305652133E-2</v>
      </c>
      <c r="L11">
        <f>'Rescale to Fit GDP Proj'!M67</f>
        <v>1.6388364660769459E-2</v>
      </c>
      <c r="M11">
        <f>'Rescale to Fit GDP Proj'!N67</f>
        <v>1.6315040376246141E-2</v>
      </c>
      <c r="N11">
        <f>'Rescale to Fit GDP Proj'!O67</f>
        <v>1.6297488765642798E-2</v>
      </c>
      <c r="O11">
        <f>'Rescale to Fit GDP Proj'!P67</f>
        <v>1.6319708445561486E-2</v>
      </c>
      <c r="P11">
        <f>'Rescale to Fit GDP Proj'!Q67</f>
        <v>1.635154411899107E-2</v>
      </c>
      <c r="Q11">
        <f>'Rescale to Fit GDP Proj'!R67</f>
        <v>1.6306575019434336E-2</v>
      </c>
      <c r="R11">
        <f>'Rescale to Fit GDP Proj'!S67</f>
        <v>1.6202574307403798E-2</v>
      </c>
      <c r="S11">
        <f>'Rescale to Fit GDP Proj'!T67</f>
        <v>1.6060912385231343E-2</v>
      </c>
      <c r="T11">
        <f>'Rescale to Fit GDP Proj'!U67</f>
        <v>1.5882965161656978E-2</v>
      </c>
      <c r="U11">
        <f>'Rescale to Fit GDP Proj'!V67</f>
        <v>1.5656206891464412E-2</v>
      </c>
      <c r="V11">
        <f>'Rescale to Fit GDP Proj'!W67</f>
        <v>1.5426862872952952E-2</v>
      </c>
      <c r="W11">
        <f>'Rescale to Fit GDP Proj'!X67</f>
        <v>1.5198152438865143E-2</v>
      </c>
      <c r="X11">
        <f>'Rescale to Fit GDP Proj'!Y67</f>
        <v>1.4965594991645117E-2</v>
      </c>
      <c r="Y11">
        <f>'Rescale to Fit GDP Proj'!Z67</f>
        <v>1.4737269262689201E-2</v>
      </c>
      <c r="Z11">
        <f>'Rescale to Fit GDP Proj'!AA67</f>
        <v>1.4472142983954486E-2</v>
      </c>
      <c r="AA11">
        <f>'Rescale to Fit GDP Proj'!AB67</f>
        <v>1.4274949279042128E-2</v>
      </c>
      <c r="AB11">
        <f>'Rescale to Fit GDP Proj'!AC67</f>
        <v>1.4111519917831607E-2</v>
      </c>
      <c r="AC11">
        <f>'Rescale to Fit GDP Proj'!AD67</f>
        <v>1.3989795785085206E-2</v>
      </c>
      <c r="AD11">
        <f>'Rescale to Fit GDP Proj'!AE67</f>
        <v>1.3879636725007508E-2</v>
      </c>
      <c r="AE11">
        <f>'Rescale to Fit GDP Proj'!AF67</f>
        <v>1.3763069362504153E-2</v>
      </c>
    </row>
    <row r="12" spans="1:31" x14ac:dyDescent="0.25">
      <c r="A12" s="2" t="s">
        <v>126</v>
      </c>
      <c r="B12">
        <f>'Rescale to Fit GDP Proj'!C68</f>
        <v>0</v>
      </c>
      <c r="C12">
        <f>'Rescale to Fit GDP Proj'!D68</f>
        <v>1.431865807200502E-2</v>
      </c>
      <c r="D12">
        <f>'Rescale to Fit GDP Proj'!E68</f>
        <v>8.9124241393808788E-3</v>
      </c>
      <c r="E12">
        <f>'Rescale to Fit GDP Proj'!F68</f>
        <v>1.0913276475137202E-2</v>
      </c>
      <c r="F12">
        <f>'Rescale to Fit GDP Proj'!G68</f>
        <v>1.1529361874542106E-2</v>
      </c>
      <c r="G12">
        <f>'Rescale to Fit GDP Proj'!H68</f>
        <v>1.2129048933673765E-2</v>
      </c>
      <c r="H12">
        <f>'Rescale to Fit GDP Proj'!I68</f>
        <v>1.2439477922216953E-2</v>
      </c>
      <c r="I12">
        <f>'Rescale to Fit GDP Proj'!J68</f>
        <v>1.2628973274818963E-2</v>
      </c>
      <c r="J12">
        <f>'Rescale to Fit GDP Proj'!K68</f>
        <v>1.266756758285816E-2</v>
      </c>
      <c r="K12">
        <f>'Rescale to Fit GDP Proj'!L68</f>
        <v>1.26687983819283E-2</v>
      </c>
      <c r="L12">
        <f>'Rescale to Fit GDP Proj'!M68</f>
        <v>1.2737341447786564E-2</v>
      </c>
      <c r="M12">
        <f>'Rescale to Fit GDP Proj'!N68</f>
        <v>1.2882890566730087E-2</v>
      </c>
      <c r="N12">
        <f>'Rescale to Fit GDP Proj'!O68</f>
        <v>1.3090891457144963E-2</v>
      </c>
      <c r="O12">
        <f>'Rescale to Fit GDP Proj'!P68</f>
        <v>1.3263549851577048E-2</v>
      </c>
      <c r="P12">
        <f>'Rescale to Fit GDP Proj'!Q68</f>
        <v>1.3432285810490531E-2</v>
      </c>
      <c r="Q12">
        <f>'Rescale to Fit GDP Proj'!R68</f>
        <v>1.3698635355015932E-2</v>
      </c>
      <c r="R12">
        <f>'Rescale to Fit GDP Proj'!S68</f>
        <v>1.3950924655392081E-2</v>
      </c>
      <c r="S12">
        <f>'Rescale to Fit GDP Proj'!T68</f>
        <v>1.4158602116914332E-2</v>
      </c>
      <c r="T12">
        <f>'Rescale to Fit GDP Proj'!U68</f>
        <v>1.438111230695779E-2</v>
      </c>
      <c r="U12">
        <f>'Rescale to Fit GDP Proj'!V68</f>
        <v>1.4664149309171818E-2</v>
      </c>
      <c r="V12">
        <f>'Rescale to Fit GDP Proj'!W68</f>
        <v>1.4930316440549435E-2</v>
      </c>
      <c r="W12">
        <f>'Rescale to Fit GDP Proj'!X68</f>
        <v>1.5134385116550058E-2</v>
      </c>
      <c r="X12">
        <f>'Rescale to Fit GDP Proj'!Y68</f>
        <v>1.532999509757205E-2</v>
      </c>
      <c r="Y12">
        <f>'Rescale to Fit GDP Proj'!Z68</f>
        <v>1.5525535260529225E-2</v>
      </c>
      <c r="Z12">
        <f>'Rescale to Fit GDP Proj'!AA68</f>
        <v>1.5803711534059607E-2</v>
      </c>
      <c r="AA12">
        <f>'Rescale to Fit GDP Proj'!AB68</f>
        <v>1.598393298028794E-2</v>
      </c>
      <c r="AB12">
        <f>'Rescale to Fit GDP Proj'!AC68</f>
        <v>1.6096896047802723E-2</v>
      </c>
      <c r="AC12">
        <f>'Rescale to Fit GDP Proj'!AD68</f>
        <v>1.6101536516767073E-2</v>
      </c>
      <c r="AD12">
        <f>'Rescale to Fit GDP Proj'!AE68</f>
        <v>1.6072918738425916E-2</v>
      </c>
      <c r="AE12">
        <f>'Rescale to Fit GDP Proj'!AF68</f>
        <v>1.6019374396624014E-2</v>
      </c>
    </row>
    <row r="13" spans="1:31" x14ac:dyDescent="0.25">
      <c r="A13" s="2" t="s">
        <v>133</v>
      </c>
      <c r="B13">
        <f>'Rescale to Fit GDP Proj'!C69</f>
        <v>0</v>
      </c>
      <c r="C13">
        <f>'Rescale to Fit GDP Proj'!D69</f>
        <v>4.4510906603774755E-2</v>
      </c>
      <c r="D13">
        <f>'Rescale to Fit GDP Proj'!E69</f>
        <v>5.1267720364852965E-3</v>
      </c>
      <c r="E13">
        <f>'Rescale to Fit GDP Proj'!F69</f>
        <v>1.2133630123366294E-2</v>
      </c>
      <c r="F13">
        <f>'Rescale to Fit GDP Proj'!G69</f>
        <v>1.9770287007655683E-2</v>
      </c>
      <c r="G13">
        <f>'Rescale to Fit GDP Proj'!H69</f>
        <v>2.1219993777213685E-2</v>
      </c>
      <c r="H13">
        <f>'Rescale to Fit GDP Proj'!I69</f>
        <v>2.012536189942327E-2</v>
      </c>
      <c r="I13">
        <f>'Rescale to Fit GDP Proj'!J69</f>
        <v>1.8571300381715027E-2</v>
      </c>
      <c r="J13">
        <f>'Rescale to Fit GDP Proj'!K69</f>
        <v>1.7300427183292773E-2</v>
      </c>
      <c r="K13">
        <f>'Rescale to Fit GDP Proj'!L69</f>
        <v>1.6591205305652133E-2</v>
      </c>
      <c r="L13">
        <f>'Rescale to Fit GDP Proj'!M69</f>
        <v>1.6388364660769459E-2</v>
      </c>
      <c r="M13">
        <f>'Rescale to Fit GDP Proj'!N69</f>
        <v>1.6315040376246141E-2</v>
      </c>
      <c r="N13">
        <f>'Rescale to Fit GDP Proj'!O69</f>
        <v>1.6297488765642798E-2</v>
      </c>
      <c r="O13">
        <f>'Rescale to Fit GDP Proj'!P69</f>
        <v>1.6319708445561486E-2</v>
      </c>
      <c r="P13">
        <f>'Rescale to Fit GDP Proj'!Q69</f>
        <v>1.635154411899107E-2</v>
      </c>
      <c r="Q13">
        <f>'Rescale to Fit GDP Proj'!R69</f>
        <v>1.6306575019434336E-2</v>
      </c>
      <c r="R13">
        <f>'Rescale to Fit GDP Proj'!S69</f>
        <v>1.6202574307403798E-2</v>
      </c>
      <c r="S13">
        <f>'Rescale to Fit GDP Proj'!T69</f>
        <v>1.6060912385231343E-2</v>
      </c>
      <c r="T13">
        <f>'Rescale to Fit GDP Proj'!U69</f>
        <v>1.5882965161656978E-2</v>
      </c>
      <c r="U13">
        <f>'Rescale to Fit GDP Proj'!V69</f>
        <v>1.5656206891464412E-2</v>
      </c>
      <c r="V13">
        <f>'Rescale to Fit GDP Proj'!W69</f>
        <v>1.5426862872952952E-2</v>
      </c>
      <c r="W13">
        <f>'Rescale to Fit GDP Proj'!X69</f>
        <v>1.5198152438865143E-2</v>
      </c>
      <c r="X13">
        <f>'Rescale to Fit GDP Proj'!Y69</f>
        <v>1.4965594991645117E-2</v>
      </c>
      <c r="Y13">
        <f>'Rescale to Fit GDP Proj'!Z69</f>
        <v>1.4737269262689201E-2</v>
      </c>
      <c r="Z13">
        <f>'Rescale to Fit GDP Proj'!AA69</f>
        <v>1.4472142983954486E-2</v>
      </c>
      <c r="AA13">
        <f>'Rescale to Fit GDP Proj'!AB69</f>
        <v>1.4274949279042128E-2</v>
      </c>
      <c r="AB13">
        <f>'Rescale to Fit GDP Proj'!AC69</f>
        <v>1.4111519917831607E-2</v>
      </c>
      <c r="AC13">
        <f>'Rescale to Fit GDP Proj'!AD69</f>
        <v>1.3989795785085206E-2</v>
      </c>
      <c r="AD13">
        <f>'Rescale to Fit GDP Proj'!AE69</f>
        <v>1.3879636725007508E-2</v>
      </c>
      <c r="AE13">
        <f>'Rescale to Fit GDP Proj'!AF69</f>
        <v>1.3763069362504153E-2</v>
      </c>
    </row>
    <row r="14" spans="1:31" x14ac:dyDescent="0.25">
      <c r="A14" s="2" t="s">
        <v>142</v>
      </c>
      <c r="B14">
        <f>'Rescale to Fit GDP Proj'!C70</f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2" t="s">
        <v>154</v>
      </c>
      <c r="B15">
        <f>'Rescale to Fit GDP Proj'!C71</f>
        <v>0</v>
      </c>
      <c r="C15">
        <f>'Rescale to Fit GDP Proj'!D71</f>
        <v>1.0926228107465389E-2</v>
      </c>
      <c r="D15">
        <f>'Rescale to Fit GDP Proj'!E71</f>
        <v>6.8183385604544981E-3</v>
      </c>
      <c r="E15">
        <f>'Rescale to Fit GDP Proj'!F71</f>
        <v>8.5566690200962105E-3</v>
      </c>
      <c r="F15">
        <f>'Rescale to Fit GDP Proj'!G71</f>
        <v>9.5010168846182685E-3</v>
      </c>
      <c r="G15">
        <f>'Rescale to Fit GDP Proj'!H71</f>
        <v>1.0509886717046339E-2</v>
      </c>
      <c r="H15">
        <f>'Rescale to Fit GDP Proj'!I71</f>
        <v>1.1060913636315631E-2</v>
      </c>
      <c r="I15">
        <f>'Rescale to Fit GDP Proj'!J71</f>
        <v>1.1364467402966811E-2</v>
      </c>
      <c r="J15">
        <f>'Rescale to Fit GDP Proj'!K71</f>
        <v>1.1460990593275888E-2</v>
      </c>
      <c r="K15">
        <f>'Rescale to Fit GDP Proj'!L71</f>
        <v>1.1397669257984753E-2</v>
      </c>
      <c r="L15">
        <f>'Rescale to Fit GDP Proj'!M71</f>
        <v>1.1367168028291203E-2</v>
      </c>
      <c r="M15">
        <f>'Rescale to Fit GDP Proj'!N71</f>
        <v>1.1504647343868996E-2</v>
      </c>
      <c r="N15">
        <f>'Rescale to Fit GDP Proj'!O71</f>
        <v>1.1693931727988084E-2</v>
      </c>
      <c r="O15">
        <f>'Rescale to Fit GDP Proj'!P71</f>
        <v>1.1858137949794552E-2</v>
      </c>
      <c r="P15">
        <f>'Rescale to Fit GDP Proj'!Q71</f>
        <v>1.1950967129422233E-2</v>
      </c>
      <c r="Q15">
        <f>'Rescale to Fit GDP Proj'!R71</f>
        <v>1.2170190098283792E-2</v>
      </c>
      <c r="R15">
        <f>'Rescale to Fit GDP Proj'!S71</f>
        <v>1.2446166897220935E-2</v>
      </c>
      <c r="S15">
        <f>'Rescale to Fit GDP Proj'!T71</f>
        <v>1.2628214806752873E-2</v>
      </c>
      <c r="T15">
        <f>'Rescale to Fit GDP Proj'!U71</f>
        <v>1.276123931908435E-2</v>
      </c>
      <c r="U15">
        <f>'Rescale to Fit GDP Proj'!V71</f>
        <v>1.2893811020637897E-2</v>
      </c>
      <c r="V15">
        <f>'Rescale to Fit GDP Proj'!W71</f>
        <v>1.3042626947161922E-2</v>
      </c>
      <c r="W15">
        <f>'Rescale to Fit GDP Proj'!X71</f>
        <v>1.3205289197160359E-2</v>
      </c>
      <c r="X15">
        <f>'Rescale to Fit GDP Proj'!Y71</f>
        <v>1.3337148609327108E-2</v>
      </c>
      <c r="Y15">
        <f>'Rescale to Fit GDP Proj'!Z71</f>
        <v>1.3431705921465153E-2</v>
      </c>
      <c r="Z15">
        <f>'Rescale to Fit GDP Proj'!AA71</f>
        <v>1.3588159596580341E-2</v>
      </c>
      <c r="AA15">
        <f>'Rescale to Fit GDP Proj'!AB71</f>
        <v>1.3588454763121668E-2</v>
      </c>
      <c r="AB15">
        <f>'Rescale to Fit GDP Proj'!AC71</f>
        <v>1.3604564163391486E-2</v>
      </c>
      <c r="AC15">
        <f>'Rescale to Fit GDP Proj'!AD71</f>
        <v>1.358288275611772E-2</v>
      </c>
      <c r="AD15">
        <f>'Rescale to Fit GDP Proj'!AE71</f>
        <v>1.3572984058700782E-2</v>
      </c>
      <c r="AE15">
        <f>'Rescale to Fit GDP Proj'!AF71</f>
        <v>1.3600741563295099E-2</v>
      </c>
    </row>
    <row r="16" spans="1:31" x14ac:dyDescent="0.25">
      <c r="A16" s="2" t="s">
        <v>151</v>
      </c>
      <c r="B16">
        <f>'Rescale to Fit GDP Proj'!C72</f>
        <v>0</v>
      </c>
      <c r="C16">
        <f>'Rescale to Fit GDP Proj'!D72</f>
        <v>1.0926228107465389E-2</v>
      </c>
      <c r="D16">
        <f>'Rescale to Fit GDP Proj'!E72</f>
        <v>6.8183385604544981E-3</v>
      </c>
      <c r="E16">
        <f>'Rescale to Fit GDP Proj'!F72</f>
        <v>8.5566690200962105E-3</v>
      </c>
      <c r="F16">
        <f>'Rescale to Fit GDP Proj'!G72</f>
        <v>9.5010168846182685E-3</v>
      </c>
      <c r="G16">
        <f>'Rescale to Fit GDP Proj'!H72</f>
        <v>1.0509886717046339E-2</v>
      </c>
      <c r="H16">
        <f>'Rescale to Fit GDP Proj'!I72</f>
        <v>1.1060913636315631E-2</v>
      </c>
      <c r="I16">
        <f>'Rescale to Fit GDP Proj'!J72</f>
        <v>1.1364467402966811E-2</v>
      </c>
      <c r="J16">
        <f>'Rescale to Fit GDP Proj'!K72</f>
        <v>1.1460990593275888E-2</v>
      </c>
      <c r="K16">
        <f>'Rescale to Fit GDP Proj'!L72</f>
        <v>1.1397669257984753E-2</v>
      </c>
      <c r="L16">
        <f>'Rescale to Fit GDP Proj'!M72</f>
        <v>1.1367168028291203E-2</v>
      </c>
      <c r="M16">
        <f>'Rescale to Fit GDP Proj'!N72</f>
        <v>1.1504647343868996E-2</v>
      </c>
      <c r="N16">
        <f>'Rescale to Fit GDP Proj'!O72</f>
        <v>1.1693931727988084E-2</v>
      </c>
      <c r="O16">
        <f>'Rescale to Fit GDP Proj'!P72</f>
        <v>1.1858137949794552E-2</v>
      </c>
      <c r="P16">
        <f>'Rescale to Fit GDP Proj'!Q72</f>
        <v>1.1950967129422233E-2</v>
      </c>
      <c r="Q16">
        <f>'Rescale to Fit GDP Proj'!R72</f>
        <v>1.2170190098283792E-2</v>
      </c>
      <c r="R16">
        <f>'Rescale to Fit GDP Proj'!S72</f>
        <v>1.2446166897220935E-2</v>
      </c>
      <c r="S16">
        <f>'Rescale to Fit GDP Proj'!T72</f>
        <v>1.2628214806752873E-2</v>
      </c>
      <c r="T16">
        <f>'Rescale to Fit GDP Proj'!U72</f>
        <v>1.276123931908435E-2</v>
      </c>
      <c r="U16">
        <f>'Rescale to Fit GDP Proj'!V72</f>
        <v>1.2893811020637897E-2</v>
      </c>
      <c r="V16">
        <f>'Rescale to Fit GDP Proj'!W72</f>
        <v>1.3042626947161922E-2</v>
      </c>
      <c r="W16">
        <f>'Rescale to Fit GDP Proj'!X72</f>
        <v>1.3205289197160359E-2</v>
      </c>
      <c r="X16">
        <f>'Rescale to Fit GDP Proj'!Y72</f>
        <v>1.3337148609327108E-2</v>
      </c>
      <c r="Y16">
        <f>'Rescale to Fit GDP Proj'!Z72</f>
        <v>1.3431705921465153E-2</v>
      </c>
      <c r="Z16">
        <f>'Rescale to Fit GDP Proj'!AA72</f>
        <v>1.3588159596580341E-2</v>
      </c>
      <c r="AA16">
        <f>'Rescale to Fit GDP Proj'!AB72</f>
        <v>1.3588454763121668E-2</v>
      </c>
      <c r="AB16">
        <f>'Rescale to Fit GDP Proj'!AC72</f>
        <v>1.3604564163391486E-2</v>
      </c>
      <c r="AC16">
        <f>'Rescale to Fit GDP Proj'!AD72</f>
        <v>1.358288275611772E-2</v>
      </c>
      <c r="AD16">
        <f>'Rescale to Fit GDP Proj'!AE72</f>
        <v>1.3572984058700782E-2</v>
      </c>
      <c r="AE16">
        <f>'Rescale to Fit GDP Proj'!AF72</f>
        <v>1.3600741563295099E-2</v>
      </c>
    </row>
    <row r="17" spans="1:31" x14ac:dyDescent="0.25">
      <c r="A17" s="2" t="s">
        <v>163</v>
      </c>
      <c r="B17">
        <f>'Rescale to Fit GDP Proj'!C73</f>
        <v>0</v>
      </c>
      <c r="C17">
        <f>'Rescale to Fit GDP Proj'!D73</f>
        <v>4.4193731432125953E-3</v>
      </c>
      <c r="D17">
        <f>'Rescale to Fit GDP Proj'!E73</f>
        <v>2.4657128385280895E-3</v>
      </c>
      <c r="E17">
        <f>'Rescale to Fit GDP Proj'!F73</f>
        <v>2.8620082007130066E-3</v>
      </c>
      <c r="F17">
        <f>'Rescale to Fit GDP Proj'!G73</f>
        <v>3.3625591585740235E-3</v>
      </c>
      <c r="G17">
        <f>'Rescale to Fit GDP Proj'!H73</f>
        <v>4.584326151443001E-3</v>
      </c>
      <c r="H17">
        <f>'Rescale to Fit GDP Proj'!I73</f>
        <v>5.3881236415561614E-3</v>
      </c>
      <c r="I17">
        <f>'Rescale to Fit GDP Proj'!J73</f>
        <v>5.9701904059806738E-3</v>
      </c>
      <c r="J17">
        <f>'Rescale to Fit GDP Proj'!K73</f>
        <v>6.2884197382329157E-3</v>
      </c>
      <c r="K17">
        <f>'Rescale to Fit GDP Proj'!L73</f>
        <v>6.4195406688599263E-3</v>
      </c>
      <c r="L17">
        <f>'Rescale to Fit GDP Proj'!M73</f>
        <v>6.6314023246450051E-3</v>
      </c>
      <c r="M17">
        <f>'Rescale to Fit GDP Proj'!N73</f>
        <v>7.0373681447156895E-3</v>
      </c>
      <c r="N17">
        <f>'Rescale to Fit GDP Proj'!O73</f>
        <v>7.4226263502505559E-3</v>
      </c>
      <c r="O17">
        <f>'Rescale to Fit GDP Proj'!P73</f>
        <v>7.6526625347828926E-3</v>
      </c>
      <c r="P17">
        <f>'Rescale to Fit GDP Proj'!Q73</f>
        <v>7.7147686214071448E-3</v>
      </c>
      <c r="Q17">
        <f>'Rescale to Fit GDP Proj'!R73</f>
        <v>7.9698445525381734E-3</v>
      </c>
      <c r="R17">
        <f>'Rescale to Fit GDP Proj'!S73</f>
        <v>8.330686034045463E-3</v>
      </c>
      <c r="S17">
        <f>'Rescale to Fit GDP Proj'!T73</f>
        <v>8.5842950307692418E-3</v>
      </c>
      <c r="T17">
        <f>'Rescale to Fit GDP Proj'!U73</f>
        <v>8.7808587809834193E-3</v>
      </c>
      <c r="U17">
        <f>'Rescale to Fit GDP Proj'!V73</f>
        <v>9.0052111609781223E-3</v>
      </c>
      <c r="V17">
        <f>'Rescale to Fit GDP Proj'!W73</f>
        <v>9.1898909409838404E-3</v>
      </c>
      <c r="W17">
        <f>'Rescale to Fit GDP Proj'!X73</f>
        <v>9.3896265090038025E-3</v>
      </c>
      <c r="X17">
        <f>'Rescale to Fit GDP Proj'!Y73</f>
        <v>9.5863871574597432E-3</v>
      </c>
      <c r="Y17">
        <f>'Rescale to Fit GDP Proj'!Z73</f>
        <v>9.7390730843422094E-3</v>
      </c>
      <c r="Z17">
        <f>'Rescale to Fit GDP Proj'!AA73</f>
        <v>9.9276295456095353E-3</v>
      </c>
      <c r="AA17">
        <f>'Rescale to Fit GDP Proj'!AB73</f>
        <v>9.9605416443638121E-3</v>
      </c>
      <c r="AB17">
        <f>'Rescale to Fit GDP Proj'!AC73</f>
        <v>1.0000810993570646E-2</v>
      </c>
      <c r="AC17">
        <f>'Rescale to Fit GDP Proj'!AD73</f>
        <v>1.0031114340019503E-2</v>
      </c>
      <c r="AD17">
        <f>'Rescale to Fit GDP Proj'!AE73</f>
        <v>1.0091036234463849E-2</v>
      </c>
      <c r="AE17">
        <f>'Rescale to Fit GDP Proj'!AF73</f>
        <v>1.0213010317194002E-2</v>
      </c>
    </row>
    <row r="18" spans="1:31" x14ac:dyDescent="0.25">
      <c r="A18" s="2" t="s">
        <v>168</v>
      </c>
      <c r="B18">
        <f>'Rescale to Fit GDP Proj'!C74</f>
        <v>0</v>
      </c>
      <c r="C18">
        <f>'Rescale to Fit GDP Proj'!D74</f>
        <v>1.0983630343968999E-2</v>
      </c>
      <c r="D18">
        <f>'Rescale to Fit GDP Proj'!E74</f>
        <v>6.613257311395151E-3</v>
      </c>
      <c r="E18">
        <f>'Rescale to Fit GDP Proj'!F74</f>
        <v>7.8322177695380954E-3</v>
      </c>
      <c r="F18">
        <f>'Rescale to Fit GDP Proj'!G74</f>
        <v>7.9767446018270561E-3</v>
      </c>
      <c r="G18">
        <f>'Rescale to Fit GDP Proj'!H74</f>
        <v>8.0794907700300362E-3</v>
      </c>
      <c r="H18">
        <f>'Rescale to Fit GDP Proj'!I74</f>
        <v>8.0415354186791198E-3</v>
      </c>
      <c r="I18">
        <f>'Rescale to Fit GDP Proj'!J74</f>
        <v>8.111223296823249E-3</v>
      </c>
      <c r="J18">
        <f>'Rescale to Fit GDP Proj'!K74</f>
        <v>8.2009611224808585E-3</v>
      </c>
      <c r="K18">
        <f>'Rescale to Fit GDP Proj'!L74</f>
        <v>8.3805505169512861E-3</v>
      </c>
      <c r="L18">
        <f>'Rescale to Fit GDP Proj'!M74</f>
        <v>8.6060629567092928E-3</v>
      </c>
      <c r="M18">
        <f>'Rescale to Fit GDP Proj'!N74</f>
        <v>8.812043847590309E-3</v>
      </c>
      <c r="N18">
        <f>'Rescale to Fit GDP Proj'!O74</f>
        <v>9.0841676664713839E-3</v>
      </c>
      <c r="O18">
        <f>'Rescale to Fit GDP Proj'!P74</f>
        <v>9.3256503702868684E-3</v>
      </c>
      <c r="P18">
        <f>'Rescale to Fit GDP Proj'!Q74</f>
        <v>9.5328060476006244E-3</v>
      </c>
      <c r="Q18">
        <f>'Rescale to Fit GDP Proj'!R74</f>
        <v>9.9708857122753382E-3</v>
      </c>
      <c r="R18">
        <f>'Rescale to Fit GDP Proj'!S74</f>
        <v>1.0419698018847175E-2</v>
      </c>
      <c r="S18">
        <f>'Rescale to Fit GDP Proj'!T74</f>
        <v>1.0689290154500493E-2</v>
      </c>
      <c r="T18">
        <f>'Rescale to Fit GDP Proj'!U74</f>
        <v>1.0854218780463255E-2</v>
      </c>
      <c r="U18">
        <f>'Rescale to Fit GDP Proj'!V74</f>
        <v>1.1036237507733094E-2</v>
      </c>
      <c r="V18">
        <f>'Rescale to Fit GDP Proj'!W74</f>
        <v>1.1206803412248294E-2</v>
      </c>
      <c r="W18">
        <f>'Rescale to Fit GDP Proj'!X74</f>
        <v>1.1413914013944402E-2</v>
      </c>
      <c r="X18">
        <f>'Rescale to Fit GDP Proj'!Y74</f>
        <v>1.1602785527281919E-2</v>
      </c>
      <c r="Y18">
        <f>'Rescale to Fit GDP Proj'!Z74</f>
        <v>1.1729336064144353E-2</v>
      </c>
      <c r="Z18">
        <f>'Rescale to Fit GDP Proj'!AA74</f>
        <v>1.1881985975805536E-2</v>
      </c>
      <c r="AA18">
        <f>'Rescale to Fit GDP Proj'!AB74</f>
        <v>1.1835270005989142E-2</v>
      </c>
      <c r="AB18">
        <f>'Rescale to Fit GDP Proj'!AC74</f>
        <v>1.1836532763951678E-2</v>
      </c>
      <c r="AC18">
        <f>'Rescale to Fit GDP Proj'!AD74</f>
        <v>1.1852186452697696E-2</v>
      </c>
      <c r="AD18">
        <f>'Rescale to Fit GDP Proj'!AE74</f>
        <v>1.1925225518345774E-2</v>
      </c>
      <c r="AE18">
        <f>'Rescale to Fit GDP Proj'!AF74</f>
        <v>1.2077822681519572E-2</v>
      </c>
    </row>
    <row r="19" spans="1:31" x14ac:dyDescent="0.25">
      <c r="A19" s="2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s="2" t="s">
        <v>213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s="2" t="s">
        <v>228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2" t="s">
        <v>196</v>
      </c>
      <c r="B22">
        <f>'Rescale to Fit GDP Proj'!C78</f>
        <v>0</v>
      </c>
      <c r="C22">
        <f>'Rescale to Fit GDP Proj'!D77+'Rescale to Fit GDP Proj'!D77+'Rescale to Fit GDP Proj'!D75+'Rescale to Fit GDP Proj'!D78</f>
        <v>0.14988843478625316</v>
      </c>
      <c r="D22">
        <f>'Rescale to Fit GDP Proj'!E77+'Rescale to Fit GDP Proj'!E77+'Rescale to Fit GDP Proj'!E75+'Rescale to Fit GDP Proj'!E78</f>
        <v>2.5361248681948619E-2</v>
      </c>
      <c r="E22">
        <f>'Rescale to Fit GDP Proj'!F77+'Rescale to Fit GDP Proj'!F77+'Rescale to Fit GDP Proj'!F75+'Rescale to Fit GDP Proj'!F78</f>
        <v>4.8275457236196168E-2</v>
      </c>
      <c r="F22">
        <f>'Rescale to Fit GDP Proj'!G77+'Rescale to Fit GDP Proj'!G77+'Rescale to Fit GDP Proj'!G75+'Rescale to Fit GDP Proj'!G78</f>
        <v>7.1183223023190328E-2</v>
      </c>
      <c r="G22">
        <f>'Rescale to Fit GDP Proj'!H77+'Rescale to Fit GDP Proj'!H77+'Rescale to Fit GDP Proj'!H75+'Rescale to Fit GDP Proj'!H78</f>
        <v>7.5017828751718196E-2</v>
      </c>
      <c r="H22">
        <f>'Rescale to Fit GDP Proj'!I77+'Rescale to Fit GDP Proj'!I77+'Rescale to Fit GDP Proj'!I75+'Rescale to Fit GDP Proj'!I78</f>
        <v>7.1254956263424651E-2</v>
      </c>
      <c r="I22">
        <f>'Rescale to Fit GDP Proj'!J77+'Rescale to Fit GDP Proj'!J77+'Rescale to Fit GDP Proj'!J75+'Rescale to Fit GDP Proj'!J78</f>
        <v>6.623286246300214E-2</v>
      </c>
      <c r="J22">
        <f>'Rescale to Fit GDP Proj'!K77+'Rescale to Fit GDP Proj'!K77+'Rescale to Fit GDP Proj'!K75+'Rescale to Fit GDP Proj'!K78</f>
        <v>6.2130986797026097E-2</v>
      </c>
      <c r="K22">
        <f>'Rescale to Fit GDP Proj'!L77+'Rescale to Fit GDP Proj'!L77+'Rescale to Fit GDP Proj'!L75+'Rescale to Fit GDP Proj'!L78</f>
        <v>5.9847039253268938E-2</v>
      </c>
      <c r="L22">
        <f>'Rescale to Fit GDP Proj'!M77+'Rescale to Fit GDP Proj'!M77+'Rescale to Fit GDP Proj'!M75+'Rescale to Fit GDP Proj'!M78</f>
        <v>5.9064111502073011E-2</v>
      </c>
      <c r="M22">
        <f>'Rescale to Fit GDP Proj'!N77+'Rescale to Fit GDP Proj'!N77+'Rescale to Fit GDP Proj'!N75+'Rescale to Fit GDP Proj'!N78</f>
        <v>5.8682816789249907E-2</v>
      </c>
      <c r="N22">
        <f>'Rescale to Fit GDP Proj'!O77+'Rescale to Fit GDP Proj'!O77+'Rescale to Fit GDP Proj'!O75+'Rescale to Fit GDP Proj'!O78</f>
        <v>5.8577809715597631E-2</v>
      </c>
      <c r="O22">
        <f>'Rescale to Fit GDP Proj'!P77+'Rescale to Fit GDP Proj'!P77+'Rescale to Fit GDP Proj'!P75+'Rescale to Fit GDP Proj'!P78</f>
        <v>5.8639844343981604E-2</v>
      </c>
      <c r="P22">
        <f>'Rescale to Fit GDP Proj'!Q77+'Rescale to Fit GDP Proj'!Q77+'Rescale to Fit GDP Proj'!Q75+'Rescale to Fit GDP Proj'!Q78</f>
        <v>5.8752736909407965E-2</v>
      </c>
      <c r="Q22">
        <f>'Rescale to Fit GDP Proj'!R77+'Rescale to Fit GDP Proj'!R77+'Rescale to Fit GDP Proj'!R75+'Rescale to Fit GDP Proj'!R78</f>
        <v>5.8746039924676363E-2</v>
      </c>
      <c r="R22">
        <f>'Rescale to Fit GDP Proj'!S77+'Rescale to Fit GDP Proj'!S77+'Rescale to Fit GDP Proj'!S75+'Rescale to Fit GDP Proj'!S78</f>
        <v>5.8605331728027739E-2</v>
      </c>
      <c r="S22">
        <f>'Rescale to Fit GDP Proj'!T77+'Rescale to Fit GDP Proj'!T77+'Rescale to Fit GDP Proj'!T75+'Rescale to Fit GDP Proj'!T78</f>
        <v>5.8290952514303884E-2</v>
      </c>
      <c r="T22">
        <f>'Rescale to Fit GDP Proj'!U77+'Rescale to Fit GDP Proj'!U77+'Rescale to Fit GDP Proj'!U75+'Rescale to Fit GDP Proj'!U78</f>
        <v>5.7842604741845854E-2</v>
      </c>
      <c r="U22">
        <f>'Rescale to Fit GDP Proj'!V77+'Rescale to Fit GDP Proj'!V77+'Rescale to Fit GDP Proj'!V75+'Rescale to Fit GDP Proj'!V78</f>
        <v>5.7322697485002655E-2</v>
      </c>
      <c r="V22">
        <f>'Rescale to Fit GDP Proj'!W77+'Rescale to Fit GDP Proj'!W77+'Rescale to Fit GDP Proj'!W75+'Rescale to Fit GDP Proj'!W78</f>
        <v>5.6797317418724055E-2</v>
      </c>
      <c r="W22">
        <f>'Rescale to Fit GDP Proj'!X77+'Rescale to Fit GDP Proj'!X77+'Rescale to Fit GDP Proj'!X75+'Rescale to Fit GDP Proj'!X78</f>
        <v>5.6226747178398512E-2</v>
      </c>
      <c r="X22">
        <f>'Rescale to Fit GDP Proj'!Y77+'Rescale to Fit GDP Proj'!Y77+'Rescale to Fit GDP Proj'!Y75+'Rescale to Fit GDP Proj'!Y78</f>
        <v>5.5600879914009922E-2</v>
      </c>
      <c r="Y22">
        <f>'Rescale to Fit GDP Proj'!Z77+'Rescale to Fit GDP Proj'!Z77+'Rescale to Fit GDP Proj'!Z75+'Rescale to Fit GDP Proj'!Z78</f>
        <v>5.4928977676059018E-2</v>
      </c>
      <c r="Z22">
        <f>'Rescale to Fit GDP Proj'!AA77+'Rescale to Fit GDP Proj'!AA77+'Rescale to Fit GDP Proj'!AA75+'Rescale to Fit GDP Proj'!AA78</f>
        <v>5.4162728124473522E-2</v>
      </c>
      <c r="AA22">
        <f>'Rescale to Fit GDP Proj'!AB77+'Rescale to Fit GDP Proj'!AB77+'Rescale to Fit GDP Proj'!AB75+'Rescale to Fit GDP Proj'!AB78</f>
        <v>5.3401203684243566E-2</v>
      </c>
      <c r="AB22">
        <f>'Rescale to Fit GDP Proj'!AC77+'Rescale to Fit GDP Proj'!AC77+'Rescale to Fit GDP Proj'!AC75+'Rescale to Fit GDP Proj'!AC78</f>
        <v>5.2784760865527025E-2</v>
      </c>
      <c r="AC22">
        <f>'Rescale to Fit GDP Proj'!AD77+'Rescale to Fit GDP Proj'!AD77+'Rescale to Fit GDP Proj'!AD75+'Rescale to Fit GDP Proj'!AD78</f>
        <v>5.2315260621721746E-2</v>
      </c>
      <c r="AD22">
        <f>'Rescale to Fit GDP Proj'!AE77+'Rescale to Fit GDP Proj'!AE77+'Rescale to Fit GDP Proj'!AE75+'Rescale to Fit GDP Proj'!AE78</f>
        <v>5.1922741184152334E-2</v>
      </c>
      <c r="AE22">
        <f>'Rescale to Fit GDP Proj'!AF77+'Rescale to Fit GDP Proj'!AF77+'Rescale to Fit GDP Proj'!AF75+'Rescale to Fit GDP Proj'!AF78</f>
        <v>5.1602829722532335E-2</v>
      </c>
    </row>
    <row r="23" spans="1:31" x14ac:dyDescent="0.25">
      <c r="A23" s="2" t="s">
        <v>241</v>
      </c>
      <c r="B23">
        <f>'Rescale to Fit GDP Proj'!C79</f>
        <v>0</v>
      </c>
      <c r="C23">
        <f>'Rescale to Fit GDP Proj'!D79+'Rescale to Fit GDP Proj'!D80</f>
        <v>4.0787411716791774E-2</v>
      </c>
      <c r="D23">
        <f>'Rescale to Fit GDP Proj'!E79+'Rescale to Fit GDP Proj'!E80</f>
        <v>2.5356021476846478E-2</v>
      </c>
      <c r="E23">
        <f>'Rescale to Fit GDP Proj'!F79+'Rescale to Fit GDP Proj'!F80</f>
        <v>3.1046124221898789E-2</v>
      </c>
      <c r="F23">
        <f>'Rescale to Fit GDP Proj'!G79+'Rescale to Fit GDP Proj'!G80</f>
        <v>3.2325855119802793E-2</v>
      </c>
      <c r="G23">
        <f>'Rescale to Fit GDP Proj'!H79+'Rescale to Fit GDP Proj'!H80</f>
        <v>3.2334285401192715E-2</v>
      </c>
      <c r="H23">
        <f>'Rescale to Fit GDP Proj'!I79+'Rescale to Fit GDP Proj'!I80</f>
        <v>3.1958756778312829E-2</v>
      </c>
      <c r="I23">
        <f>'Rescale to Fit GDP Proj'!J79+'Rescale to Fit GDP Proj'!J80</f>
        <v>3.1608943077464126E-2</v>
      </c>
      <c r="J23">
        <f>'Rescale to Fit GDP Proj'!K79+'Rescale to Fit GDP Proj'!K80</f>
        <v>3.1236977931563579E-2</v>
      </c>
      <c r="K23">
        <f>'Rescale to Fit GDP Proj'!L79+'Rescale to Fit GDP Proj'!L80</f>
        <v>3.0949962774314006E-2</v>
      </c>
      <c r="L23">
        <f>'Rescale to Fit GDP Proj'!M79+'Rescale to Fit GDP Proj'!M80</f>
        <v>3.0513155394834644E-2</v>
      </c>
      <c r="M23">
        <f>'Rescale to Fit GDP Proj'!N79+'Rescale to Fit GDP Proj'!N80</f>
        <v>3.0128424515711009E-2</v>
      </c>
      <c r="N23">
        <f>'Rescale to Fit GDP Proj'!O79+'Rescale to Fit GDP Proj'!O80</f>
        <v>3.0071005577487053E-2</v>
      </c>
      <c r="O23">
        <f>'Rescale to Fit GDP Proj'!P79+'Rescale to Fit GDP Proj'!P80</f>
        <v>3.0333150897472908E-2</v>
      </c>
      <c r="P23">
        <f>'Rescale to Fit GDP Proj'!Q79+'Rescale to Fit GDP Proj'!Q80</f>
        <v>3.0810417021239257E-2</v>
      </c>
      <c r="Q23">
        <f>'Rescale to Fit GDP Proj'!R79+'Rescale to Fit GDP Proj'!R80</f>
        <v>3.1570175548831167E-2</v>
      </c>
      <c r="R23">
        <f>'Rescale to Fit GDP Proj'!S79+'Rescale to Fit GDP Proj'!S80</f>
        <v>3.2322420850248841E-2</v>
      </c>
      <c r="S23">
        <f>'Rescale to Fit GDP Proj'!T79+'Rescale to Fit GDP Proj'!T80</f>
        <v>3.2788351042136038E-2</v>
      </c>
      <c r="T23">
        <f>'Rescale to Fit GDP Proj'!U79+'Rescale to Fit GDP Proj'!U80</f>
        <v>3.3062073960035798E-2</v>
      </c>
      <c r="U23">
        <f>'Rescale to Fit GDP Proj'!V79+'Rescale to Fit GDP Proj'!V80</f>
        <v>3.3433992108374902E-2</v>
      </c>
      <c r="V23">
        <f>'Rescale to Fit GDP Proj'!W79+'Rescale to Fit GDP Proj'!W80</f>
        <v>3.3420792189408702E-2</v>
      </c>
      <c r="W23">
        <f>'Rescale to Fit GDP Proj'!X79+'Rescale to Fit GDP Proj'!X80</f>
        <v>3.330686126810694E-2</v>
      </c>
      <c r="X23">
        <f>'Rescale to Fit GDP Proj'!Y79+'Rescale to Fit GDP Proj'!Y80</f>
        <v>3.3434128182878296E-2</v>
      </c>
      <c r="Y23">
        <f>'Rescale to Fit GDP Proj'!Z79+'Rescale to Fit GDP Proj'!Z80</f>
        <v>3.3772958646508616E-2</v>
      </c>
      <c r="Z23">
        <f>'Rescale to Fit GDP Proj'!AA79+'Rescale to Fit GDP Proj'!AA80</f>
        <v>3.4381918146535864E-2</v>
      </c>
      <c r="AA23">
        <f>'Rescale to Fit GDP Proj'!AB79+'Rescale to Fit GDP Proj'!AB80</f>
        <v>3.5177533153368704E-2</v>
      </c>
      <c r="AB23">
        <f>'Rescale to Fit GDP Proj'!AC79+'Rescale to Fit GDP Proj'!AC80</f>
        <v>3.5497890780436345E-2</v>
      </c>
      <c r="AC23">
        <f>'Rescale to Fit GDP Proj'!AD79+'Rescale to Fit GDP Proj'!AD80</f>
        <v>3.5361409526630271E-2</v>
      </c>
      <c r="AD23">
        <f>'Rescale to Fit GDP Proj'!AE79+'Rescale to Fit GDP Proj'!AE80</f>
        <v>3.5095285686903982E-2</v>
      </c>
      <c r="AE23">
        <f>'Rescale to Fit GDP Proj'!AF79+'Rescale to Fit GDP Proj'!AF80</f>
        <v>3.4644533820373455E-2</v>
      </c>
    </row>
    <row r="24" spans="1:31" x14ac:dyDescent="0.25">
      <c r="A24" s="2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2" t="s">
        <v>257</v>
      </c>
      <c r="B25">
        <f>'Rescale to Fit GDP Proj'!C81</f>
        <v>0</v>
      </c>
      <c r="C25">
        <f>'Rescale to Fit GDP Proj'!D81+'Rescale to Fit GDP Proj'!D61+'Rescale to Fit GDP Proj'!D70+'Rescale to Fit GDP Proj'!D85</f>
        <v>0.17804362641509902</v>
      </c>
      <c r="D25">
        <f>'Rescale to Fit GDP Proj'!E81+'Rescale to Fit GDP Proj'!E61+'Rescale to Fit GDP Proj'!E70+'Rescale to Fit GDP Proj'!E85</f>
        <v>2.0507088145941186E-2</v>
      </c>
      <c r="E25">
        <f>'Rescale to Fit GDP Proj'!F81+'Rescale to Fit GDP Proj'!F61+'Rescale to Fit GDP Proj'!F70+'Rescale to Fit GDP Proj'!F85</f>
        <v>4.8534520493465176E-2</v>
      </c>
      <c r="F25">
        <f>'Rescale to Fit GDP Proj'!G81+'Rescale to Fit GDP Proj'!G61+'Rescale to Fit GDP Proj'!G70+'Rescale to Fit GDP Proj'!G85</f>
        <v>7.908114803062273E-2</v>
      </c>
      <c r="G25">
        <f>'Rescale to Fit GDP Proj'!H81+'Rescale to Fit GDP Proj'!H61+'Rescale to Fit GDP Proj'!H70+'Rescale to Fit GDP Proj'!H85</f>
        <v>8.4879975108854741E-2</v>
      </c>
      <c r="H25">
        <f>'Rescale to Fit GDP Proj'!I81+'Rescale to Fit GDP Proj'!I61+'Rescale to Fit GDP Proj'!I70+'Rescale to Fit GDP Proj'!I85</f>
        <v>8.0501447597693079E-2</v>
      </c>
      <c r="I25">
        <f>'Rescale to Fit GDP Proj'!J81+'Rescale to Fit GDP Proj'!J61+'Rescale to Fit GDP Proj'!J70+'Rescale to Fit GDP Proj'!J85</f>
        <v>7.4285201526860106E-2</v>
      </c>
      <c r="J25">
        <f>'Rescale to Fit GDP Proj'!K81+'Rescale to Fit GDP Proj'!K61+'Rescale to Fit GDP Proj'!K70+'Rescale to Fit GDP Proj'!K85</f>
        <v>6.9201708733171094E-2</v>
      </c>
      <c r="K25">
        <f>'Rescale to Fit GDP Proj'!L81+'Rescale to Fit GDP Proj'!L61+'Rescale to Fit GDP Proj'!L70+'Rescale to Fit GDP Proj'!L85</f>
        <v>6.6364821222608533E-2</v>
      </c>
      <c r="L25">
        <f>'Rescale to Fit GDP Proj'!M81+'Rescale to Fit GDP Proj'!M61+'Rescale to Fit GDP Proj'!M70+'Rescale to Fit GDP Proj'!M85</f>
        <v>6.5553458643077836E-2</v>
      </c>
      <c r="M25">
        <f>'Rescale to Fit GDP Proj'!N81+'Rescale to Fit GDP Proj'!N61+'Rescale to Fit GDP Proj'!N70+'Rescale to Fit GDP Proj'!N85</f>
        <v>6.5260161504984565E-2</v>
      </c>
      <c r="N25">
        <f>'Rescale to Fit GDP Proj'!O81+'Rescale to Fit GDP Proj'!O61+'Rescale to Fit GDP Proj'!O70+'Rescale to Fit GDP Proj'!O85</f>
        <v>6.5189955062571192E-2</v>
      </c>
      <c r="O25">
        <f>'Rescale to Fit GDP Proj'!P81+'Rescale to Fit GDP Proj'!P61+'Rescale to Fit GDP Proj'!P70+'Rescale to Fit GDP Proj'!P85</f>
        <v>6.5278833782245943E-2</v>
      </c>
      <c r="P25">
        <f>'Rescale to Fit GDP Proj'!Q81+'Rescale to Fit GDP Proj'!Q61+'Rescale to Fit GDP Proj'!Q70+'Rescale to Fit GDP Proj'!Q85</f>
        <v>6.5406176475964278E-2</v>
      </c>
      <c r="Q25">
        <f>'Rescale to Fit GDP Proj'!R81+'Rescale to Fit GDP Proj'!R61+'Rescale to Fit GDP Proj'!R70+'Rescale to Fit GDP Proj'!R85</f>
        <v>6.5226300077737345E-2</v>
      </c>
      <c r="R25">
        <f>'Rescale to Fit GDP Proj'!S81+'Rescale to Fit GDP Proj'!S61+'Rescale to Fit GDP Proj'!S70+'Rescale to Fit GDP Proj'!S85</f>
        <v>6.4810297229615191E-2</v>
      </c>
      <c r="S25">
        <f>'Rescale to Fit GDP Proj'!T81+'Rescale to Fit GDP Proj'!T61+'Rescale to Fit GDP Proj'!T70+'Rescale to Fit GDP Proj'!T85</f>
        <v>6.4243649540925374E-2</v>
      </c>
      <c r="T25">
        <f>'Rescale to Fit GDP Proj'!U81+'Rescale to Fit GDP Proj'!U61+'Rescale to Fit GDP Proj'!U70+'Rescale to Fit GDP Proj'!U85</f>
        <v>6.3531860646627913E-2</v>
      </c>
      <c r="U25">
        <f>'Rescale to Fit GDP Proj'!V81+'Rescale to Fit GDP Proj'!V61+'Rescale to Fit GDP Proj'!V70+'Rescale to Fit GDP Proj'!V85</f>
        <v>6.2624827565857646E-2</v>
      </c>
      <c r="V25">
        <f>'Rescale to Fit GDP Proj'!W81+'Rescale to Fit GDP Proj'!W61+'Rescale to Fit GDP Proj'!W70+'Rescale to Fit GDP Proj'!W85</f>
        <v>6.170745149181181E-2</v>
      </c>
      <c r="W25">
        <f>'Rescale to Fit GDP Proj'!X81+'Rescale to Fit GDP Proj'!X61+'Rescale to Fit GDP Proj'!X70+'Rescale to Fit GDP Proj'!X85</f>
        <v>6.0792609755460573E-2</v>
      </c>
      <c r="X25">
        <f>'Rescale to Fit GDP Proj'!Y81+'Rescale to Fit GDP Proj'!Y61+'Rescale to Fit GDP Proj'!Y70+'Rescale to Fit GDP Proj'!Y85</f>
        <v>5.9862379966580469E-2</v>
      </c>
      <c r="Y25">
        <f>'Rescale to Fit GDP Proj'!Z81+'Rescale to Fit GDP Proj'!Z61+'Rescale to Fit GDP Proj'!Z70+'Rescale to Fit GDP Proj'!Z85</f>
        <v>5.8949077050756804E-2</v>
      </c>
      <c r="Z25">
        <f>'Rescale to Fit GDP Proj'!AA81+'Rescale to Fit GDP Proj'!AA61+'Rescale to Fit GDP Proj'!AA70+'Rescale to Fit GDP Proj'!AA85</f>
        <v>5.7888571935817944E-2</v>
      </c>
      <c r="AA25">
        <f>'Rescale to Fit GDP Proj'!AB81+'Rescale to Fit GDP Proj'!AB61+'Rescale to Fit GDP Proj'!AB70+'Rescale to Fit GDP Proj'!AB85</f>
        <v>5.7099797116168513E-2</v>
      </c>
      <c r="AB25">
        <f>'Rescale to Fit GDP Proj'!AC81+'Rescale to Fit GDP Proj'!AC61+'Rescale to Fit GDP Proj'!AC70+'Rescale to Fit GDP Proj'!AC85</f>
        <v>5.6446079671326428E-2</v>
      </c>
      <c r="AC25">
        <f>'Rescale to Fit GDP Proj'!AD81+'Rescale to Fit GDP Proj'!AD61+'Rescale to Fit GDP Proj'!AD70+'Rescale to Fit GDP Proj'!AD85</f>
        <v>5.5959183140340825E-2</v>
      </c>
      <c r="AD25">
        <f>'Rescale to Fit GDP Proj'!AE81+'Rescale to Fit GDP Proj'!AE61+'Rescale to Fit GDP Proj'!AE70+'Rescale to Fit GDP Proj'!AE85</f>
        <v>5.5518546900030032E-2</v>
      </c>
      <c r="AE25">
        <f>'Rescale to Fit GDP Proj'!AF81+'Rescale to Fit GDP Proj'!AF61+'Rescale to Fit GDP Proj'!AF70+'Rescale to Fit GDP Proj'!AF85</f>
        <v>5.5052277450016611E-2</v>
      </c>
    </row>
    <row r="26" spans="1:31" x14ac:dyDescent="0.25">
      <c r="A26" s="2" t="s">
        <v>57</v>
      </c>
      <c r="B26">
        <f>'Rescale to Fit GDP Proj'!C82</f>
        <v>0</v>
      </c>
      <c r="C26">
        <f>'Rescale to Fit GDP Proj'!D82</f>
        <v>4.4510906603774755E-2</v>
      </c>
      <c r="D26">
        <f>'Rescale to Fit GDP Proj'!E82</f>
        <v>5.1267720364852965E-3</v>
      </c>
      <c r="E26">
        <f>'Rescale to Fit GDP Proj'!F82</f>
        <v>1.2133630123366294E-2</v>
      </c>
      <c r="F26">
        <f>'Rescale to Fit GDP Proj'!G82</f>
        <v>1.9770287007655683E-2</v>
      </c>
      <c r="G26">
        <f>'Rescale to Fit GDP Proj'!H82</f>
        <v>2.1219993777213685E-2</v>
      </c>
      <c r="H26">
        <f>'Rescale to Fit GDP Proj'!I82</f>
        <v>2.012536189942327E-2</v>
      </c>
      <c r="I26">
        <f>'Rescale to Fit GDP Proj'!J82</f>
        <v>1.8571300381715027E-2</v>
      </c>
      <c r="J26">
        <f>'Rescale to Fit GDP Proj'!K82</f>
        <v>1.7300427183292773E-2</v>
      </c>
      <c r="K26">
        <f>'Rescale to Fit GDP Proj'!L82</f>
        <v>1.6591205305652133E-2</v>
      </c>
      <c r="L26">
        <f>'Rescale to Fit GDP Proj'!M82</f>
        <v>1.6388364660769459E-2</v>
      </c>
      <c r="M26">
        <f>'Rescale to Fit GDP Proj'!N82</f>
        <v>1.6315040376246141E-2</v>
      </c>
      <c r="N26">
        <f>'Rescale to Fit GDP Proj'!O82</f>
        <v>1.6297488765642798E-2</v>
      </c>
      <c r="O26">
        <f>'Rescale to Fit GDP Proj'!P82</f>
        <v>1.6319708445561486E-2</v>
      </c>
      <c r="P26">
        <f>'Rescale to Fit GDP Proj'!Q82</f>
        <v>1.635154411899107E-2</v>
      </c>
      <c r="Q26">
        <f>'Rescale to Fit GDP Proj'!R82</f>
        <v>1.6306575019434336E-2</v>
      </c>
      <c r="R26">
        <f>'Rescale to Fit GDP Proj'!S82</f>
        <v>1.6202574307403798E-2</v>
      </c>
      <c r="S26">
        <f>'Rescale to Fit GDP Proj'!T82</f>
        <v>1.6060912385231343E-2</v>
      </c>
      <c r="T26">
        <f>'Rescale to Fit GDP Proj'!U82</f>
        <v>1.5882965161656978E-2</v>
      </c>
      <c r="U26">
        <f>'Rescale to Fit GDP Proj'!V82</f>
        <v>1.5656206891464412E-2</v>
      </c>
      <c r="V26">
        <f>'Rescale to Fit GDP Proj'!W82</f>
        <v>1.5426862872952952E-2</v>
      </c>
      <c r="W26">
        <f>'Rescale to Fit GDP Proj'!X82</f>
        <v>1.5198152438865143E-2</v>
      </c>
      <c r="X26">
        <f>'Rescale to Fit GDP Proj'!Y82</f>
        <v>1.4965594991645117E-2</v>
      </c>
      <c r="Y26">
        <f>'Rescale to Fit GDP Proj'!Z82</f>
        <v>1.4737269262689201E-2</v>
      </c>
      <c r="Z26">
        <f>'Rescale to Fit GDP Proj'!AA82</f>
        <v>1.4472142983954486E-2</v>
      </c>
      <c r="AA26">
        <f>'Rescale to Fit GDP Proj'!AB82</f>
        <v>1.4274949279042128E-2</v>
      </c>
      <c r="AB26">
        <f>'Rescale to Fit GDP Proj'!AC82</f>
        <v>1.4111519917831607E-2</v>
      </c>
      <c r="AC26">
        <f>'Rescale to Fit GDP Proj'!AD82</f>
        <v>1.3989795785085206E-2</v>
      </c>
      <c r="AD26">
        <f>'Rescale to Fit GDP Proj'!AE82</f>
        <v>1.3879636725007508E-2</v>
      </c>
      <c r="AE26">
        <f>'Rescale to Fit GDP Proj'!AF82</f>
        <v>1.3763069362504153E-2</v>
      </c>
    </row>
    <row r="27" spans="1:31" x14ac:dyDescent="0.25">
      <c r="A27" s="2" t="s">
        <v>60</v>
      </c>
      <c r="B27">
        <f>'Rescale to Fit GDP Proj'!C83</f>
        <v>0</v>
      </c>
      <c r="C27">
        <f>'Rescale to Fit GDP Proj'!D83</f>
        <v>4.4510906603774755E-2</v>
      </c>
      <c r="D27">
        <f>'Rescale to Fit GDP Proj'!E83</f>
        <v>5.1267720364852965E-3</v>
      </c>
      <c r="E27">
        <f>'Rescale to Fit GDP Proj'!F83</f>
        <v>1.2133630123366294E-2</v>
      </c>
      <c r="F27">
        <f>'Rescale to Fit GDP Proj'!G83</f>
        <v>1.9770287007655683E-2</v>
      </c>
      <c r="G27">
        <f>'Rescale to Fit GDP Proj'!H83</f>
        <v>2.1219993777213685E-2</v>
      </c>
      <c r="H27">
        <f>'Rescale to Fit GDP Proj'!I83</f>
        <v>2.012536189942327E-2</v>
      </c>
      <c r="I27">
        <f>'Rescale to Fit GDP Proj'!J83</f>
        <v>1.8571300381715027E-2</v>
      </c>
      <c r="J27">
        <f>'Rescale to Fit GDP Proj'!K83</f>
        <v>1.7300427183292773E-2</v>
      </c>
      <c r="K27">
        <f>'Rescale to Fit GDP Proj'!L83</f>
        <v>1.6591205305652133E-2</v>
      </c>
      <c r="L27">
        <f>'Rescale to Fit GDP Proj'!M83</f>
        <v>1.6388364660769459E-2</v>
      </c>
      <c r="M27">
        <f>'Rescale to Fit GDP Proj'!N83</f>
        <v>1.6315040376246141E-2</v>
      </c>
      <c r="N27">
        <f>'Rescale to Fit GDP Proj'!O83</f>
        <v>1.6297488765642798E-2</v>
      </c>
      <c r="O27">
        <f>'Rescale to Fit GDP Proj'!P83</f>
        <v>1.6319708445561486E-2</v>
      </c>
      <c r="P27">
        <f>'Rescale to Fit GDP Proj'!Q83</f>
        <v>1.635154411899107E-2</v>
      </c>
      <c r="Q27">
        <f>'Rescale to Fit GDP Proj'!R83</f>
        <v>1.6306575019434336E-2</v>
      </c>
      <c r="R27">
        <f>'Rescale to Fit GDP Proj'!S83</f>
        <v>1.6202574307403798E-2</v>
      </c>
      <c r="S27">
        <f>'Rescale to Fit GDP Proj'!T83</f>
        <v>1.6060912385231343E-2</v>
      </c>
      <c r="T27">
        <f>'Rescale to Fit GDP Proj'!U83</f>
        <v>1.5882965161656978E-2</v>
      </c>
      <c r="U27">
        <f>'Rescale to Fit GDP Proj'!V83</f>
        <v>1.5656206891464412E-2</v>
      </c>
      <c r="V27">
        <f>'Rescale to Fit GDP Proj'!W83</f>
        <v>1.5426862872952952E-2</v>
      </c>
      <c r="W27">
        <f>'Rescale to Fit GDP Proj'!X83</f>
        <v>1.5198152438865143E-2</v>
      </c>
      <c r="X27">
        <f>'Rescale to Fit GDP Proj'!Y83</f>
        <v>1.4965594991645117E-2</v>
      </c>
      <c r="Y27">
        <f>'Rescale to Fit GDP Proj'!Z83</f>
        <v>1.4737269262689201E-2</v>
      </c>
      <c r="Z27">
        <f>'Rescale to Fit GDP Proj'!AA83</f>
        <v>1.4472142983954486E-2</v>
      </c>
      <c r="AA27">
        <f>'Rescale to Fit GDP Proj'!AB83</f>
        <v>1.4274949279042128E-2</v>
      </c>
      <c r="AB27">
        <f>'Rescale to Fit GDP Proj'!AC83</f>
        <v>1.4111519917831607E-2</v>
      </c>
      <c r="AC27">
        <f>'Rescale to Fit GDP Proj'!AD83</f>
        <v>1.3989795785085206E-2</v>
      </c>
      <c r="AD27">
        <f>'Rescale to Fit GDP Proj'!AE83</f>
        <v>1.3879636725007508E-2</v>
      </c>
      <c r="AE27">
        <f>'Rescale to Fit GDP Proj'!AF83</f>
        <v>1.3763069362504153E-2</v>
      </c>
    </row>
    <row r="28" spans="1:31" x14ac:dyDescent="0.25">
      <c r="A28" s="2" t="s">
        <v>63</v>
      </c>
      <c r="B28">
        <f>'Rescale to Fit GDP Proj'!C84</f>
        <v>0</v>
      </c>
      <c r="C28">
        <f>'Rescale to Fit GDP Proj'!D84</f>
        <v>4.4510906603774755E-2</v>
      </c>
      <c r="D28">
        <f>'Rescale to Fit GDP Proj'!E84</f>
        <v>5.1267720364852965E-3</v>
      </c>
      <c r="E28">
        <f>'Rescale to Fit GDP Proj'!F84</f>
        <v>1.2133630123366294E-2</v>
      </c>
      <c r="F28">
        <f>'Rescale to Fit GDP Proj'!G84</f>
        <v>1.9770287007655683E-2</v>
      </c>
      <c r="G28">
        <f>'Rescale to Fit GDP Proj'!H84</f>
        <v>2.1219993777213685E-2</v>
      </c>
      <c r="H28">
        <f>'Rescale to Fit GDP Proj'!I84</f>
        <v>2.012536189942327E-2</v>
      </c>
      <c r="I28">
        <f>'Rescale to Fit GDP Proj'!J84</f>
        <v>1.8571300381715027E-2</v>
      </c>
      <c r="J28">
        <f>'Rescale to Fit GDP Proj'!K84</f>
        <v>1.7300427183292773E-2</v>
      </c>
      <c r="K28">
        <f>'Rescale to Fit GDP Proj'!L84</f>
        <v>1.6591205305652133E-2</v>
      </c>
      <c r="L28">
        <f>'Rescale to Fit GDP Proj'!M84</f>
        <v>1.6388364660769459E-2</v>
      </c>
      <c r="M28">
        <f>'Rescale to Fit GDP Proj'!N84</f>
        <v>1.6315040376246141E-2</v>
      </c>
      <c r="N28">
        <f>'Rescale to Fit GDP Proj'!O84</f>
        <v>1.6297488765642798E-2</v>
      </c>
      <c r="O28">
        <f>'Rescale to Fit GDP Proj'!P84</f>
        <v>1.6319708445561486E-2</v>
      </c>
      <c r="P28">
        <f>'Rescale to Fit GDP Proj'!Q84</f>
        <v>1.635154411899107E-2</v>
      </c>
      <c r="Q28">
        <f>'Rescale to Fit GDP Proj'!R84</f>
        <v>1.6306575019434336E-2</v>
      </c>
      <c r="R28">
        <f>'Rescale to Fit GDP Proj'!S84</f>
        <v>1.6202574307403798E-2</v>
      </c>
      <c r="S28">
        <f>'Rescale to Fit GDP Proj'!T84</f>
        <v>1.6060912385231343E-2</v>
      </c>
      <c r="T28">
        <f>'Rescale to Fit GDP Proj'!U84</f>
        <v>1.5882965161656978E-2</v>
      </c>
      <c r="U28">
        <f>'Rescale to Fit GDP Proj'!V84</f>
        <v>1.5656206891464412E-2</v>
      </c>
      <c r="V28">
        <f>'Rescale to Fit GDP Proj'!W84</f>
        <v>1.5426862872952952E-2</v>
      </c>
      <c r="W28">
        <f>'Rescale to Fit GDP Proj'!X84</f>
        <v>1.5198152438865143E-2</v>
      </c>
      <c r="X28">
        <f>'Rescale to Fit GDP Proj'!Y84</f>
        <v>1.4965594991645117E-2</v>
      </c>
      <c r="Y28">
        <f>'Rescale to Fit GDP Proj'!Z84</f>
        <v>1.4737269262689201E-2</v>
      </c>
      <c r="Z28">
        <f>'Rescale to Fit GDP Proj'!AA84</f>
        <v>1.4472142983954486E-2</v>
      </c>
      <c r="AA28">
        <f>'Rescale to Fit GDP Proj'!AB84</f>
        <v>1.4274949279042128E-2</v>
      </c>
      <c r="AB28">
        <f>'Rescale to Fit GDP Proj'!AC84</f>
        <v>1.4111519917831607E-2</v>
      </c>
      <c r="AC28">
        <f>'Rescale to Fit GDP Proj'!AD84</f>
        <v>1.3989795785085206E-2</v>
      </c>
      <c r="AD28">
        <f>'Rescale to Fit GDP Proj'!AE84</f>
        <v>1.3879636725007508E-2</v>
      </c>
      <c r="AE28">
        <f>'Rescale to Fit GDP Proj'!AF84</f>
        <v>1.3763069362504153E-2</v>
      </c>
    </row>
    <row r="29" spans="1:31" x14ac:dyDescent="0.25">
      <c r="A29" s="2" t="s">
        <v>66</v>
      </c>
      <c r="B29">
        <f>'Rescale to Fit GDP Proj'!C85</f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2" t="s">
        <v>272</v>
      </c>
      <c r="B30">
        <f>'Rescale to Fit GDP Proj'!C86</f>
        <v>0</v>
      </c>
      <c r="C30">
        <f>'Rescale to Fit GDP Proj'!D86</f>
        <v>4.4510906603774755E-2</v>
      </c>
      <c r="D30">
        <f>'Rescale to Fit GDP Proj'!E86</f>
        <v>5.1267720364852965E-3</v>
      </c>
      <c r="E30">
        <f>'Rescale to Fit GDP Proj'!F86</f>
        <v>1.2133630123366294E-2</v>
      </c>
      <c r="F30">
        <f>'Rescale to Fit GDP Proj'!G86</f>
        <v>1.9770287007655683E-2</v>
      </c>
      <c r="G30">
        <f>'Rescale to Fit GDP Proj'!H86</f>
        <v>2.1219993777213685E-2</v>
      </c>
      <c r="H30">
        <f>'Rescale to Fit GDP Proj'!I86</f>
        <v>2.012536189942327E-2</v>
      </c>
      <c r="I30">
        <f>'Rescale to Fit GDP Proj'!J86</f>
        <v>1.8571300381715027E-2</v>
      </c>
      <c r="J30">
        <f>'Rescale to Fit GDP Proj'!K86</f>
        <v>1.7300427183292773E-2</v>
      </c>
      <c r="K30">
        <f>'Rescale to Fit GDP Proj'!L86</f>
        <v>1.6591205305652133E-2</v>
      </c>
      <c r="L30">
        <f>'Rescale to Fit GDP Proj'!M86</f>
        <v>1.6388364660769459E-2</v>
      </c>
      <c r="M30">
        <f>'Rescale to Fit GDP Proj'!N86</f>
        <v>1.6315040376246141E-2</v>
      </c>
      <c r="N30">
        <f>'Rescale to Fit GDP Proj'!O86</f>
        <v>1.6297488765642798E-2</v>
      </c>
      <c r="O30">
        <f>'Rescale to Fit GDP Proj'!P86</f>
        <v>1.6319708445561486E-2</v>
      </c>
      <c r="P30">
        <f>'Rescale to Fit GDP Proj'!Q86</f>
        <v>1.635154411899107E-2</v>
      </c>
      <c r="Q30">
        <f>'Rescale to Fit GDP Proj'!R86</f>
        <v>1.6306575019434336E-2</v>
      </c>
      <c r="R30">
        <f>'Rescale to Fit GDP Proj'!S86</f>
        <v>1.6202574307403798E-2</v>
      </c>
      <c r="S30">
        <f>'Rescale to Fit GDP Proj'!T86</f>
        <v>1.6060912385231343E-2</v>
      </c>
      <c r="T30">
        <f>'Rescale to Fit GDP Proj'!U86</f>
        <v>1.5882965161656978E-2</v>
      </c>
      <c r="U30">
        <f>'Rescale to Fit GDP Proj'!V86</f>
        <v>1.5656206891464412E-2</v>
      </c>
      <c r="V30">
        <f>'Rescale to Fit GDP Proj'!W86</f>
        <v>1.5426862872952952E-2</v>
      </c>
      <c r="W30">
        <f>'Rescale to Fit GDP Proj'!X86</f>
        <v>1.5198152438865143E-2</v>
      </c>
      <c r="X30">
        <f>'Rescale to Fit GDP Proj'!Y86</f>
        <v>1.4965594991645117E-2</v>
      </c>
      <c r="Y30">
        <f>'Rescale to Fit GDP Proj'!Z86</f>
        <v>1.4737269262689201E-2</v>
      </c>
      <c r="Z30">
        <f>'Rescale to Fit GDP Proj'!AA86</f>
        <v>1.4472142983954486E-2</v>
      </c>
      <c r="AA30">
        <f>'Rescale to Fit GDP Proj'!AB86</f>
        <v>1.4274949279042128E-2</v>
      </c>
      <c r="AB30">
        <f>'Rescale to Fit GDP Proj'!AC86</f>
        <v>1.4111519917831607E-2</v>
      </c>
      <c r="AC30">
        <f>'Rescale to Fit GDP Proj'!AD86</f>
        <v>1.3989795785085206E-2</v>
      </c>
      <c r="AD30">
        <f>'Rescale to Fit GDP Proj'!AE86</f>
        <v>1.3879636725007508E-2</v>
      </c>
      <c r="AE30">
        <f>'Rescale to Fit GDP Proj'!AF86</f>
        <v>1.3763069362504153E-2</v>
      </c>
    </row>
    <row r="31" spans="1:31" x14ac:dyDescent="0.25">
      <c r="A31" s="2" t="s">
        <v>285</v>
      </c>
      <c r="B31">
        <f>'Rescale to Fit GDP Proj'!C87</f>
        <v>0</v>
      </c>
      <c r="C31">
        <f>'Rescale to Fit GDP Proj'!D87</f>
        <v>4.4510906603774755E-2</v>
      </c>
      <c r="D31">
        <f>'Rescale to Fit GDP Proj'!E87</f>
        <v>5.1267720364852965E-3</v>
      </c>
      <c r="E31">
        <f>'Rescale to Fit GDP Proj'!F87</f>
        <v>1.2133630123366294E-2</v>
      </c>
      <c r="F31">
        <f>'Rescale to Fit GDP Proj'!G87</f>
        <v>1.9770287007655683E-2</v>
      </c>
      <c r="G31">
        <f>'Rescale to Fit GDP Proj'!H87</f>
        <v>2.1219993777213685E-2</v>
      </c>
      <c r="H31">
        <f>'Rescale to Fit GDP Proj'!I87</f>
        <v>2.012536189942327E-2</v>
      </c>
      <c r="I31">
        <f>'Rescale to Fit GDP Proj'!J87</f>
        <v>1.8571300381715027E-2</v>
      </c>
      <c r="J31">
        <f>'Rescale to Fit GDP Proj'!K87</f>
        <v>1.7300427183292773E-2</v>
      </c>
      <c r="K31">
        <f>'Rescale to Fit GDP Proj'!L87</f>
        <v>1.6591205305652133E-2</v>
      </c>
      <c r="L31">
        <f>'Rescale to Fit GDP Proj'!M87</f>
        <v>1.6388364660769459E-2</v>
      </c>
      <c r="M31">
        <f>'Rescale to Fit GDP Proj'!N87</f>
        <v>1.6315040376246141E-2</v>
      </c>
      <c r="N31">
        <f>'Rescale to Fit GDP Proj'!O87</f>
        <v>1.6297488765642798E-2</v>
      </c>
      <c r="O31">
        <f>'Rescale to Fit GDP Proj'!P87</f>
        <v>1.6319708445561486E-2</v>
      </c>
      <c r="P31">
        <f>'Rescale to Fit GDP Proj'!Q87</f>
        <v>1.635154411899107E-2</v>
      </c>
      <c r="Q31">
        <f>'Rescale to Fit GDP Proj'!R87</f>
        <v>1.6306575019434336E-2</v>
      </c>
      <c r="R31">
        <f>'Rescale to Fit GDP Proj'!S87</f>
        <v>1.6202574307403798E-2</v>
      </c>
      <c r="S31">
        <f>'Rescale to Fit GDP Proj'!T87</f>
        <v>1.6060912385231343E-2</v>
      </c>
      <c r="T31">
        <f>'Rescale to Fit GDP Proj'!U87</f>
        <v>1.5882965161656978E-2</v>
      </c>
      <c r="U31">
        <f>'Rescale to Fit GDP Proj'!V87</f>
        <v>1.5656206891464412E-2</v>
      </c>
      <c r="V31">
        <f>'Rescale to Fit GDP Proj'!W87</f>
        <v>1.5426862872952952E-2</v>
      </c>
      <c r="W31">
        <f>'Rescale to Fit GDP Proj'!X87</f>
        <v>1.5198152438865143E-2</v>
      </c>
      <c r="X31">
        <f>'Rescale to Fit GDP Proj'!Y87</f>
        <v>1.4965594991645117E-2</v>
      </c>
      <c r="Y31">
        <f>'Rescale to Fit GDP Proj'!Z87</f>
        <v>1.4737269262689201E-2</v>
      </c>
      <c r="Z31">
        <f>'Rescale to Fit GDP Proj'!AA87</f>
        <v>1.4472142983954486E-2</v>
      </c>
      <c r="AA31">
        <f>'Rescale to Fit GDP Proj'!AB87</f>
        <v>1.4274949279042128E-2</v>
      </c>
      <c r="AB31">
        <f>'Rescale to Fit GDP Proj'!AC87</f>
        <v>1.4111519917831607E-2</v>
      </c>
      <c r="AC31">
        <f>'Rescale to Fit GDP Proj'!AD87</f>
        <v>1.3989795785085206E-2</v>
      </c>
      <c r="AD31">
        <f>'Rescale to Fit GDP Proj'!AE87</f>
        <v>1.3879636725007508E-2</v>
      </c>
      <c r="AE31">
        <f>'Rescale to Fit GDP Proj'!AF87</f>
        <v>1.3763069362504153E-2</v>
      </c>
    </row>
    <row r="32" spans="1:31" x14ac:dyDescent="0.25">
      <c r="A32" s="2" t="s">
        <v>476</v>
      </c>
      <c r="B32">
        <f>'Rescale to Fit GDP Proj'!C88</f>
        <v>0</v>
      </c>
      <c r="C32">
        <f>'Rescale to Fit GDP Proj'!D88</f>
        <v>4.4510906603774755E-2</v>
      </c>
      <c r="D32">
        <f>'Rescale to Fit GDP Proj'!E88</f>
        <v>5.1267720364852965E-3</v>
      </c>
      <c r="E32">
        <f>'Rescale to Fit GDP Proj'!F88</f>
        <v>1.2133630123366294E-2</v>
      </c>
      <c r="F32">
        <f>'Rescale to Fit GDP Proj'!G88</f>
        <v>1.9770287007655683E-2</v>
      </c>
      <c r="G32">
        <f>'Rescale to Fit GDP Proj'!H88</f>
        <v>2.1219993777213685E-2</v>
      </c>
      <c r="H32">
        <f>'Rescale to Fit GDP Proj'!I88</f>
        <v>2.012536189942327E-2</v>
      </c>
      <c r="I32">
        <f>'Rescale to Fit GDP Proj'!J88</f>
        <v>1.8571300381715027E-2</v>
      </c>
      <c r="J32">
        <f>'Rescale to Fit GDP Proj'!K88</f>
        <v>1.7300427183292773E-2</v>
      </c>
      <c r="K32">
        <f>'Rescale to Fit GDP Proj'!L88</f>
        <v>1.6591205305652133E-2</v>
      </c>
      <c r="L32">
        <f>'Rescale to Fit GDP Proj'!M88</f>
        <v>1.6388364660769459E-2</v>
      </c>
      <c r="M32">
        <f>'Rescale to Fit GDP Proj'!N88</f>
        <v>1.6315040376246141E-2</v>
      </c>
      <c r="N32">
        <f>'Rescale to Fit GDP Proj'!O88</f>
        <v>1.6297488765642798E-2</v>
      </c>
      <c r="O32">
        <f>'Rescale to Fit GDP Proj'!P88</f>
        <v>1.6319708445561486E-2</v>
      </c>
      <c r="P32">
        <f>'Rescale to Fit GDP Proj'!Q88</f>
        <v>1.635154411899107E-2</v>
      </c>
      <c r="Q32">
        <f>'Rescale to Fit GDP Proj'!R88</f>
        <v>1.6306575019434336E-2</v>
      </c>
      <c r="R32">
        <f>'Rescale to Fit GDP Proj'!S88</f>
        <v>1.6202574307403798E-2</v>
      </c>
      <c r="S32">
        <f>'Rescale to Fit GDP Proj'!T88</f>
        <v>1.6060912385231343E-2</v>
      </c>
      <c r="T32">
        <f>'Rescale to Fit GDP Proj'!U88</f>
        <v>1.5882965161656978E-2</v>
      </c>
      <c r="U32">
        <f>'Rescale to Fit GDP Proj'!V88</f>
        <v>1.5656206891464412E-2</v>
      </c>
      <c r="V32">
        <f>'Rescale to Fit GDP Proj'!W88</f>
        <v>1.5426862872952952E-2</v>
      </c>
      <c r="W32">
        <f>'Rescale to Fit GDP Proj'!X88</f>
        <v>1.5198152438865143E-2</v>
      </c>
      <c r="X32">
        <f>'Rescale to Fit GDP Proj'!Y88</f>
        <v>1.4965594991645117E-2</v>
      </c>
      <c r="Y32">
        <f>'Rescale to Fit GDP Proj'!Z88</f>
        <v>1.4737269262689201E-2</v>
      </c>
      <c r="Z32">
        <f>'Rescale to Fit GDP Proj'!AA88</f>
        <v>1.4472142983954486E-2</v>
      </c>
      <c r="AA32">
        <f>'Rescale to Fit GDP Proj'!AB88</f>
        <v>1.4274949279042128E-2</v>
      </c>
      <c r="AB32">
        <f>'Rescale to Fit GDP Proj'!AC88</f>
        <v>1.4111519917831607E-2</v>
      </c>
      <c r="AC32">
        <f>'Rescale to Fit GDP Proj'!AD88</f>
        <v>1.3989795785085206E-2</v>
      </c>
      <c r="AD32">
        <f>'Rescale to Fit GDP Proj'!AE88</f>
        <v>1.3879636725007508E-2</v>
      </c>
      <c r="AE32">
        <f>'Rescale to Fit GDP Proj'!AF88</f>
        <v>1.3763069362504153E-2</v>
      </c>
    </row>
    <row r="33" spans="1:31" x14ac:dyDescent="0.25">
      <c r="A33" s="2" t="s">
        <v>310</v>
      </c>
      <c r="B33">
        <f>'Rescale to Fit GDP Proj'!C89</f>
        <v>0</v>
      </c>
      <c r="C33">
        <f>'Rescale to Fit GDP Proj'!D89</f>
        <v>4.4510906603774755E-2</v>
      </c>
      <c r="D33">
        <f>'Rescale to Fit GDP Proj'!E89</f>
        <v>5.1267720364852965E-3</v>
      </c>
      <c r="E33">
        <f>'Rescale to Fit GDP Proj'!F89</f>
        <v>1.2133630123366294E-2</v>
      </c>
      <c r="F33">
        <f>'Rescale to Fit GDP Proj'!G89</f>
        <v>1.9770287007655683E-2</v>
      </c>
      <c r="G33">
        <f>'Rescale to Fit GDP Proj'!H89</f>
        <v>2.1219993777213685E-2</v>
      </c>
      <c r="H33">
        <f>'Rescale to Fit GDP Proj'!I89</f>
        <v>2.012536189942327E-2</v>
      </c>
      <c r="I33">
        <f>'Rescale to Fit GDP Proj'!J89</f>
        <v>1.8571300381715027E-2</v>
      </c>
      <c r="J33">
        <f>'Rescale to Fit GDP Proj'!K89</f>
        <v>1.7300427183292773E-2</v>
      </c>
      <c r="K33">
        <f>'Rescale to Fit GDP Proj'!L89</f>
        <v>1.6591205305652133E-2</v>
      </c>
      <c r="L33">
        <f>'Rescale to Fit GDP Proj'!M89</f>
        <v>1.6388364660769459E-2</v>
      </c>
      <c r="M33">
        <f>'Rescale to Fit GDP Proj'!N89</f>
        <v>1.6315040376246141E-2</v>
      </c>
      <c r="N33">
        <f>'Rescale to Fit GDP Proj'!O89</f>
        <v>1.6297488765642798E-2</v>
      </c>
      <c r="O33">
        <f>'Rescale to Fit GDP Proj'!P89</f>
        <v>1.6319708445561486E-2</v>
      </c>
      <c r="P33">
        <f>'Rescale to Fit GDP Proj'!Q89</f>
        <v>1.635154411899107E-2</v>
      </c>
      <c r="Q33">
        <f>'Rescale to Fit GDP Proj'!R89</f>
        <v>1.6306575019434336E-2</v>
      </c>
      <c r="R33">
        <f>'Rescale to Fit GDP Proj'!S89</f>
        <v>1.6202574307403798E-2</v>
      </c>
      <c r="S33">
        <f>'Rescale to Fit GDP Proj'!T89</f>
        <v>1.6060912385231343E-2</v>
      </c>
      <c r="T33">
        <f>'Rescale to Fit GDP Proj'!U89</f>
        <v>1.5882965161656978E-2</v>
      </c>
      <c r="U33">
        <f>'Rescale to Fit GDP Proj'!V89</f>
        <v>1.5656206891464412E-2</v>
      </c>
      <c r="V33">
        <f>'Rescale to Fit GDP Proj'!W89</f>
        <v>1.5426862872952952E-2</v>
      </c>
      <c r="W33">
        <f>'Rescale to Fit GDP Proj'!X89</f>
        <v>1.5198152438865143E-2</v>
      </c>
      <c r="X33">
        <f>'Rescale to Fit GDP Proj'!Y89</f>
        <v>1.4965594991645117E-2</v>
      </c>
      <c r="Y33">
        <f>'Rescale to Fit GDP Proj'!Z89</f>
        <v>1.4737269262689201E-2</v>
      </c>
      <c r="Z33">
        <f>'Rescale to Fit GDP Proj'!AA89</f>
        <v>1.4472142983954486E-2</v>
      </c>
      <c r="AA33">
        <f>'Rescale to Fit GDP Proj'!AB89</f>
        <v>1.4274949279042128E-2</v>
      </c>
      <c r="AB33">
        <f>'Rescale to Fit GDP Proj'!AC89</f>
        <v>1.4111519917831607E-2</v>
      </c>
      <c r="AC33">
        <f>'Rescale to Fit GDP Proj'!AD89</f>
        <v>1.3989795785085206E-2</v>
      </c>
      <c r="AD33">
        <f>'Rescale to Fit GDP Proj'!AE89</f>
        <v>1.3879636725007508E-2</v>
      </c>
      <c r="AE33">
        <f>'Rescale to Fit GDP Proj'!AF89</f>
        <v>1.3763069362504153E-2</v>
      </c>
    </row>
    <row r="34" spans="1:31" x14ac:dyDescent="0.25">
      <c r="A34" s="2" t="s">
        <v>326</v>
      </c>
      <c r="B34">
        <f>'Rescale to Fit GDP Proj'!C90</f>
        <v>0</v>
      </c>
      <c r="C34">
        <f>'Rescale to Fit GDP Proj'!D90</f>
        <v>4.4510906603774755E-2</v>
      </c>
      <c r="D34">
        <f>'Rescale to Fit GDP Proj'!E90</f>
        <v>5.1267720364852965E-3</v>
      </c>
      <c r="E34">
        <f>'Rescale to Fit GDP Proj'!F90</f>
        <v>1.2133630123366294E-2</v>
      </c>
      <c r="F34">
        <f>'Rescale to Fit GDP Proj'!G90</f>
        <v>1.9770287007655683E-2</v>
      </c>
      <c r="G34">
        <f>'Rescale to Fit GDP Proj'!H90</f>
        <v>2.1219993777213685E-2</v>
      </c>
      <c r="H34">
        <f>'Rescale to Fit GDP Proj'!I90</f>
        <v>2.012536189942327E-2</v>
      </c>
      <c r="I34">
        <f>'Rescale to Fit GDP Proj'!J90</f>
        <v>1.8571300381715027E-2</v>
      </c>
      <c r="J34">
        <f>'Rescale to Fit GDP Proj'!K90</f>
        <v>1.7300427183292773E-2</v>
      </c>
      <c r="K34">
        <f>'Rescale to Fit GDP Proj'!L90</f>
        <v>1.6591205305652133E-2</v>
      </c>
      <c r="L34">
        <f>'Rescale to Fit GDP Proj'!M90</f>
        <v>1.6388364660769459E-2</v>
      </c>
      <c r="M34">
        <f>'Rescale to Fit GDP Proj'!N90</f>
        <v>1.6315040376246141E-2</v>
      </c>
      <c r="N34">
        <f>'Rescale to Fit GDP Proj'!O90</f>
        <v>1.6297488765642798E-2</v>
      </c>
      <c r="O34">
        <f>'Rescale to Fit GDP Proj'!P90</f>
        <v>1.6319708445561486E-2</v>
      </c>
      <c r="P34">
        <f>'Rescale to Fit GDP Proj'!Q90</f>
        <v>1.635154411899107E-2</v>
      </c>
      <c r="Q34">
        <f>'Rescale to Fit GDP Proj'!R90</f>
        <v>1.6306575019434336E-2</v>
      </c>
      <c r="R34">
        <f>'Rescale to Fit GDP Proj'!S90</f>
        <v>1.6202574307403798E-2</v>
      </c>
      <c r="S34">
        <f>'Rescale to Fit GDP Proj'!T90</f>
        <v>1.6060912385231343E-2</v>
      </c>
      <c r="T34">
        <f>'Rescale to Fit GDP Proj'!U90</f>
        <v>1.5882965161656978E-2</v>
      </c>
      <c r="U34">
        <f>'Rescale to Fit GDP Proj'!V90</f>
        <v>1.5656206891464412E-2</v>
      </c>
      <c r="V34">
        <f>'Rescale to Fit GDP Proj'!W90</f>
        <v>1.5426862872952952E-2</v>
      </c>
      <c r="W34">
        <f>'Rescale to Fit GDP Proj'!X90</f>
        <v>1.5198152438865143E-2</v>
      </c>
      <c r="X34">
        <f>'Rescale to Fit GDP Proj'!Y90</f>
        <v>1.4965594991645117E-2</v>
      </c>
      <c r="Y34">
        <f>'Rescale to Fit GDP Proj'!Z90</f>
        <v>1.4737269262689201E-2</v>
      </c>
      <c r="Z34">
        <f>'Rescale to Fit GDP Proj'!AA90</f>
        <v>1.4472142983954486E-2</v>
      </c>
      <c r="AA34">
        <f>'Rescale to Fit GDP Proj'!AB90</f>
        <v>1.4274949279042128E-2</v>
      </c>
      <c r="AB34">
        <f>'Rescale to Fit GDP Proj'!AC90</f>
        <v>1.4111519917831607E-2</v>
      </c>
      <c r="AC34">
        <f>'Rescale to Fit GDP Proj'!AD90</f>
        <v>1.3989795785085206E-2</v>
      </c>
      <c r="AD34">
        <f>'Rescale to Fit GDP Proj'!AE90</f>
        <v>1.3879636725007508E-2</v>
      </c>
      <c r="AE34">
        <f>'Rescale to Fit GDP Proj'!AF90</f>
        <v>1.3763069362504153E-2</v>
      </c>
    </row>
    <row r="35" spans="1:31" x14ac:dyDescent="0.25">
      <c r="A35" s="2" t="s">
        <v>335</v>
      </c>
      <c r="B35">
        <f>'Rescale to Fit GDP Proj'!C91</f>
        <v>0</v>
      </c>
      <c r="C35">
        <f>'Rescale to Fit GDP Proj'!D91</f>
        <v>4.4510906603774755E-2</v>
      </c>
      <c r="D35">
        <f>'Rescale to Fit GDP Proj'!E91</f>
        <v>5.1267720364852965E-3</v>
      </c>
      <c r="E35">
        <f>'Rescale to Fit GDP Proj'!F91</f>
        <v>1.2133630123366294E-2</v>
      </c>
      <c r="F35">
        <f>'Rescale to Fit GDP Proj'!G91</f>
        <v>1.9770287007655683E-2</v>
      </c>
      <c r="G35">
        <f>'Rescale to Fit GDP Proj'!H91</f>
        <v>2.1219993777213685E-2</v>
      </c>
      <c r="H35">
        <f>'Rescale to Fit GDP Proj'!I91</f>
        <v>2.012536189942327E-2</v>
      </c>
      <c r="I35">
        <f>'Rescale to Fit GDP Proj'!J91</f>
        <v>1.8571300381715027E-2</v>
      </c>
      <c r="J35">
        <f>'Rescale to Fit GDP Proj'!K91</f>
        <v>1.7300427183292773E-2</v>
      </c>
      <c r="K35">
        <f>'Rescale to Fit GDP Proj'!L91</f>
        <v>1.6591205305652133E-2</v>
      </c>
      <c r="L35">
        <f>'Rescale to Fit GDP Proj'!M91</f>
        <v>1.6388364660769459E-2</v>
      </c>
      <c r="M35">
        <f>'Rescale to Fit GDP Proj'!N91</f>
        <v>1.6315040376246141E-2</v>
      </c>
      <c r="N35">
        <f>'Rescale to Fit GDP Proj'!O91</f>
        <v>1.6297488765642798E-2</v>
      </c>
      <c r="O35">
        <f>'Rescale to Fit GDP Proj'!P91</f>
        <v>1.6319708445561486E-2</v>
      </c>
      <c r="P35">
        <f>'Rescale to Fit GDP Proj'!Q91</f>
        <v>1.635154411899107E-2</v>
      </c>
      <c r="Q35">
        <f>'Rescale to Fit GDP Proj'!R91</f>
        <v>1.6306575019434336E-2</v>
      </c>
      <c r="R35">
        <f>'Rescale to Fit GDP Proj'!S91</f>
        <v>1.6202574307403798E-2</v>
      </c>
      <c r="S35">
        <f>'Rescale to Fit GDP Proj'!T91</f>
        <v>1.6060912385231343E-2</v>
      </c>
      <c r="T35">
        <f>'Rescale to Fit GDP Proj'!U91</f>
        <v>1.5882965161656978E-2</v>
      </c>
      <c r="U35">
        <f>'Rescale to Fit GDP Proj'!V91</f>
        <v>1.5656206891464412E-2</v>
      </c>
      <c r="V35">
        <f>'Rescale to Fit GDP Proj'!W91</f>
        <v>1.5426862872952952E-2</v>
      </c>
      <c r="W35">
        <f>'Rescale to Fit GDP Proj'!X91</f>
        <v>1.5198152438865143E-2</v>
      </c>
      <c r="X35">
        <f>'Rescale to Fit GDP Proj'!Y91</f>
        <v>1.4965594991645117E-2</v>
      </c>
      <c r="Y35">
        <f>'Rescale to Fit GDP Proj'!Z91</f>
        <v>1.4737269262689201E-2</v>
      </c>
      <c r="Z35">
        <f>'Rescale to Fit GDP Proj'!AA91</f>
        <v>1.4472142983954486E-2</v>
      </c>
      <c r="AA35">
        <f>'Rescale to Fit GDP Proj'!AB91</f>
        <v>1.4274949279042128E-2</v>
      </c>
      <c r="AB35">
        <f>'Rescale to Fit GDP Proj'!AC91</f>
        <v>1.4111519917831607E-2</v>
      </c>
      <c r="AC35">
        <f>'Rescale to Fit GDP Proj'!AD91</f>
        <v>1.3989795785085206E-2</v>
      </c>
      <c r="AD35">
        <f>'Rescale to Fit GDP Proj'!AE91</f>
        <v>1.3879636725007508E-2</v>
      </c>
      <c r="AE35">
        <f>'Rescale to Fit GDP Proj'!AF91</f>
        <v>1.3763069362504153E-2</v>
      </c>
    </row>
    <row r="36" spans="1:31" x14ac:dyDescent="0.25">
      <c r="A36" s="2" t="s">
        <v>340</v>
      </c>
      <c r="B36">
        <f>'Rescale to Fit GDP Proj'!C92</f>
        <v>0</v>
      </c>
      <c r="C36">
        <f>'Rescale to Fit GDP Proj'!D92</f>
        <v>4.4510906603774755E-2</v>
      </c>
      <c r="D36">
        <f>'Rescale to Fit GDP Proj'!E92</f>
        <v>5.1267720364852965E-3</v>
      </c>
      <c r="E36">
        <f>'Rescale to Fit GDP Proj'!F92</f>
        <v>1.2133630123366294E-2</v>
      </c>
      <c r="F36">
        <f>'Rescale to Fit GDP Proj'!G92</f>
        <v>1.9770287007655683E-2</v>
      </c>
      <c r="G36">
        <f>'Rescale to Fit GDP Proj'!H92</f>
        <v>2.1219993777213685E-2</v>
      </c>
      <c r="H36">
        <f>'Rescale to Fit GDP Proj'!I92</f>
        <v>2.012536189942327E-2</v>
      </c>
      <c r="I36">
        <f>'Rescale to Fit GDP Proj'!J92</f>
        <v>1.8571300381715027E-2</v>
      </c>
      <c r="J36">
        <f>'Rescale to Fit GDP Proj'!K92</f>
        <v>1.7300427183292773E-2</v>
      </c>
      <c r="K36">
        <f>'Rescale to Fit GDP Proj'!L92</f>
        <v>1.6591205305652133E-2</v>
      </c>
      <c r="L36">
        <f>'Rescale to Fit GDP Proj'!M92</f>
        <v>1.6388364660769459E-2</v>
      </c>
      <c r="M36">
        <f>'Rescale to Fit GDP Proj'!N92</f>
        <v>1.6315040376246141E-2</v>
      </c>
      <c r="N36">
        <f>'Rescale to Fit GDP Proj'!O92</f>
        <v>1.6297488765642798E-2</v>
      </c>
      <c r="O36">
        <f>'Rescale to Fit GDP Proj'!P92</f>
        <v>1.6319708445561486E-2</v>
      </c>
      <c r="P36">
        <f>'Rescale to Fit GDP Proj'!Q92</f>
        <v>1.635154411899107E-2</v>
      </c>
      <c r="Q36">
        <f>'Rescale to Fit GDP Proj'!R92</f>
        <v>1.6306575019434336E-2</v>
      </c>
      <c r="R36">
        <f>'Rescale to Fit GDP Proj'!S92</f>
        <v>1.6202574307403798E-2</v>
      </c>
      <c r="S36">
        <f>'Rescale to Fit GDP Proj'!T92</f>
        <v>1.6060912385231343E-2</v>
      </c>
      <c r="T36">
        <f>'Rescale to Fit GDP Proj'!U92</f>
        <v>1.5882965161656978E-2</v>
      </c>
      <c r="U36">
        <f>'Rescale to Fit GDP Proj'!V92</f>
        <v>1.5656206891464412E-2</v>
      </c>
      <c r="V36">
        <f>'Rescale to Fit GDP Proj'!W92</f>
        <v>1.5426862872952952E-2</v>
      </c>
      <c r="W36">
        <f>'Rescale to Fit GDP Proj'!X92</f>
        <v>1.5198152438865143E-2</v>
      </c>
      <c r="X36">
        <f>'Rescale to Fit GDP Proj'!Y92</f>
        <v>1.4965594991645117E-2</v>
      </c>
      <c r="Y36">
        <f>'Rescale to Fit GDP Proj'!Z92</f>
        <v>1.4737269262689201E-2</v>
      </c>
      <c r="Z36">
        <f>'Rescale to Fit GDP Proj'!AA92</f>
        <v>1.4472142983954486E-2</v>
      </c>
      <c r="AA36">
        <f>'Rescale to Fit GDP Proj'!AB92</f>
        <v>1.4274949279042128E-2</v>
      </c>
      <c r="AB36">
        <f>'Rescale to Fit GDP Proj'!AC92</f>
        <v>1.4111519917831607E-2</v>
      </c>
      <c r="AC36">
        <f>'Rescale to Fit GDP Proj'!AD92</f>
        <v>1.3989795785085206E-2</v>
      </c>
      <c r="AD36">
        <f>'Rescale to Fit GDP Proj'!AE92</f>
        <v>1.3879636725007508E-2</v>
      </c>
      <c r="AE36">
        <f>'Rescale to Fit GDP Proj'!AF92</f>
        <v>1.3763069362504153E-2</v>
      </c>
    </row>
    <row r="37" spans="1:31" x14ac:dyDescent="0.25">
      <c r="A37" s="2" t="s">
        <v>355</v>
      </c>
      <c r="B37">
        <f>'Rescale to Fit GDP Proj'!C93</f>
        <v>0</v>
      </c>
      <c r="C37">
        <f>'Rescale to Fit GDP Proj'!D93</f>
        <v>4.4510906603774755E-2</v>
      </c>
      <c r="D37">
        <f>'Rescale to Fit GDP Proj'!E93</f>
        <v>5.1267720364852965E-3</v>
      </c>
      <c r="E37">
        <f>'Rescale to Fit GDP Proj'!F93</f>
        <v>1.2133630123366294E-2</v>
      </c>
      <c r="F37">
        <f>'Rescale to Fit GDP Proj'!G93</f>
        <v>1.9770287007655683E-2</v>
      </c>
      <c r="G37">
        <f>'Rescale to Fit GDP Proj'!H93</f>
        <v>2.1219993777213685E-2</v>
      </c>
      <c r="H37">
        <f>'Rescale to Fit GDP Proj'!I93</f>
        <v>2.012536189942327E-2</v>
      </c>
      <c r="I37">
        <f>'Rescale to Fit GDP Proj'!J93</f>
        <v>1.8571300381715027E-2</v>
      </c>
      <c r="J37">
        <f>'Rescale to Fit GDP Proj'!K93</f>
        <v>1.7300427183292773E-2</v>
      </c>
      <c r="K37">
        <f>'Rescale to Fit GDP Proj'!L93</f>
        <v>1.6591205305652133E-2</v>
      </c>
      <c r="L37">
        <f>'Rescale to Fit GDP Proj'!M93</f>
        <v>1.6388364660769459E-2</v>
      </c>
      <c r="M37">
        <f>'Rescale to Fit GDP Proj'!N93</f>
        <v>1.6315040376246141E-2</v>
      </c>
      <c r="N37">
        <f>'Rescale to Fit GDP Proj'!O93</f>
        <v>1.6297488765642798E-2</v>
      </c>
      <c r="O37">
        <f>'Rescale to Fit GDP Proj'!P93</f>
        <v>1.6319708445561486E-2</v>
      </c>
      <c r="P37">
        <f>'Rescale to Fit GDP Proj'!Q93</f>
        <v>1.635154411899107E-2</v>
      </c>
      <c r="Q37">
        <f>'Rescale to Fit GDP Proj'!R93</f>
        <v>1.6306575019434336E-2</v>
      </c>
      <c r="R37">
        <f>'Rescale to Fit GDP Proj'!S93</f>
        <v>1.6202574307403798E-2</v>
      </c>
      <c r="S37">
        <f>'Rescale to Fit GDP Proj'!T93</f>
        <v>1.6060912385231343E-2</v>
      </c>
      <c r="T37">
        <f>'Rescale to Fit GDP Proj'!U93</f>
        <v>1.5882965161656978E-2</v>
      </c>
      <c r="U37">
        <f>'Rescale to Fit GDP Proj'!V93</f>
        <v>1.5656206891464412E-2</v>
      </c>
      <c r="V37">
        <f>'Rescale to Fit GDP Proj'!W93</f>
        <v>1.5426862872952952E-2</v>
      </c>
      <c r="W37">
        <f>'Rescale to Fit GDP Proj'!X93</f>
        <v>1.5198152438865143E-2</v>
      </c>
      <c r="X37">
        <f>'Rescale to Fit GDP Proj'!Y93</f>
        <v>1.4965594991645117E-2</v>
      </c>
      <c r="Y37">
        <f>'Rescale to Fit GDP Proj'!Z93</f>
        <v>1.4737269262689201E-2</v>
      </c>
      <c r="Z37">
        <f>'Rescale to Fit GDP Proj'!AA93</f>
        <v>1.4472142983954486E-2</v>
      </c>
      <c r="AA37">
        <f>'Rescale to Fit GDP Proj'!AB93</f>
        <v>1.4274949279042128E-2</v>
      </c>
      <c r="AB37">
        <f>'Rescale to Fit GDP Proj'!AC93</f>
        <v>1.4111519917831607E-2</v>
      </c>
      <c r="AC37">
        <f>'Rescale to Fit GDP Proj'!AD93</f>
        <v>1.3989795785085206E-2</v>
      </c>
      <c r="AD37">
        <f>'Rescale to Fit GDP Proj'!AE93</f>
        <v>1.3879636725007508E-2</v>
      </c>
      <c r="AE37">
        <f>'Rescale to Fit GDP Proj'!AF93</f>
        <v>1.3763069362504153E-2</v>
      </c>
    </row>
    <row r="38" spans="1:31" x14ac:dyDescent="0.25">
      <c r="A38" s="2" t="s">
        <v>358</v>
      </c>
      <c r="B38">
        <f>'Rescale to Fit GDP Proj'!C94</f>
        <v>0</v>
      </c>
      <c r="C38">
        <f>'Rescale to Fit GDP Proj'!D94</f>
        <v>4.4510906603774755E-2</v>
      </c>
      <c r="D38">
        <f>'Rescale to Fit GDP Proj'!E94</f>
        <v>5.1267720364852965E-3</v>
      </c>
      <c r="E38">
        <f>'Rescale to Fit GDP Proj'!F94</f>
        <v>1.2133630123366294E-2</v>
      </c>
      <c r="F38">
        <f>'Rescale to Fit GDP Proj'!G94</f>
        <v>1.9770287007655683E-2</v>
      </c>
      <c r="G38">
        <f>'Rescale to Fit GDP Proj'!H94</f>
        <v>2.1219993777213685E-2</v>
      </c>
      <c r="H38">
        <f>'Rescale to Fit GDP Proj'!I94</f>
        <v>2.012536189942327E-2</v>
      </c>
      <c r="I38">
        <f>'Rescale to Fit GDP Proj'!J94</f>
        <v>1.8571300381715027E-2</v>
      </c>
      <c r="J38">
        <f>'Rescale to Fit GDP Proj'!K94</f>
        <v>1.7300427183292773E-2</v>
      </c>
      <c r="K38">
        <f>'Rescale to Fit GDP Proj'!L94</f>
        <v>1.6591205305652133E-2</v>
      </c>
      <c r="L38">
        <f>'Rescale to Fit GDP Proj'!M94</f>
        <v>1.6388364660769459E-2</v>
      </c>
      <c r="M38">
        <f>'Rescale to Fit GDP Proj'!N94</f>
        <v>1.6315040376246141E-2</v>
      </c>
      <c r="N38">
        <f>'Rescale to Fit GDP Proj'!O94</f>
        <v>1.6297488765642798E-2</v>
      </c>
      <c r="O38">
        <f>'Rescale to Fit GDP Proj'!P94</f>
        <v>1.6319708445561486E-2</v>
      </c>
      <c r="P38">
        <f>'Rescale to Fit GDP Proj'!Q94</f>
        <v>1.635154411899107E-2</v>
      </c>
      <c r="Q38">
        <f>'Rescale to Fit GDP Proj'!R94</f>
        <v>1.6306575019434336E-2</v>
      </c>
      <c r="R38">
        <f>'Rescale to Fit GDP Proj'!S94</f>
        <v>1.6202574307403798E-2</v>
      </c>
      <c r="S38">
        <f>'Rescale to Fit GDP Proj'!T94</f>
        <v>1.6060912385231343E-2</v>
      </c>
      <c r="T38">
        <f>'Rescale to Fit GDP Proj'!U94</f>
        <v>1.5882965161656978E-2</v>
      </c>
      <c r="U38">
        <f>'Rescale to Fit GDP Proj'!V94</f>
        <v>1.5656206891464412E-2</v>
      </c>
      <c r="V38">
        <f>'Rescale to Fit GDP Proj'!W94</f>
        <v>1.5426862872952952E-2</v>
      </c>
      <c r="W38">
        <f>'Rescale to Fit GDP Proj'!X94</f>
        <v>1.5198152438865143E-2</v>
      </c>
      <c r="X38">
        <f>'Rescale to Fit GDP Proj'!Y94</f>
        <v>1.4965594991645117E-2</v>
      </c>
      <c r="Y38">
        <f>'Rescale to Fit GDP Proj'!Z94</f>
        <v>1.4737269262689201E-2</v>
      </c>
      <c r="Z38">
        <f>'Rescale to Fit GDP Proj'!AA94</f>
        <v>1.4472142983954486E-2</v>
      </c>
      <c r="AA38">
        <f>'Rescale to Fit GDP Proj'!AB94</f>
        <v>1.4274949279042128E-2</v>
      </c>
      <c r="AB38">
        <f>'Rescale to Fit GDP Proj'!AC94</f>
        <v>1.4111519917831607E-2</v>
      </c>
      <c r="AC38">
        <f>'Rescale to Fit GDP Proj'!AD94</f>
        <v>1.3989795785085206E-2</v>
      </c>
      <c r="AD38">
        <f>'Rescale to Fit GDP Proj'!AE94</f>
        <v>1.3879636725007508E-2</v>
      </c>
      <c r="AE38">
        <f>'Rescale to Fit GDP Proj'!AF94</f>
        <v>1.3763069362504153E-2</v>
      </c>
    </row>
    <row r="39" spans="1:31" x14ac:dyDescent="0.25">
      <c r="A39" s="2" t="s">
        <v>515</v>
      </c>
      <c r="B39">
        <f>'Rescale to Fit GDP Proj'!C95</f>
        <v>0</v>
      </c>
      <c r="C39">
        <f>'Rescale to Fit GDP Proj'!D95</f>
        <v>4.4510906603774755E-2</v>
      </c>
      <c r="D39">
        <f>'Rescale to Fit GDP Proj'!E95</f>
        <v>5.1267720364852965E-3</v>
      </c>
      <c r="E39">
        <f>'Rescale to Fit GDP Proj'!F95</f>
        <v>1.2133630123366294E-2</v>
      </c>
      <c r="F39">
        <f>'Rescale to Fit GDP Proj'!G95</f>
        <v>1.9770287007655683E-2</v>
      </c>
      <c r="G39">
        <f>'Rescale to Fit GDP Proj'!H95</f>
        <v>2.1219993777213685E-2</v>
      </c>
      <c r="H39">
        <f>'Rescale to Fit GDP Proj'!I95</f>
        <v>2.012536189942327E-2</v>
      </c>
      <c r="I39">
        <f>'Rescale to Fit GDP Proj'!J95</f>
        <v>1.8571300381715027E-2</v>
      </c>
      <c r="J39">
        <f>'Rescale to Fit GDP Proj'!K95</f>
        <v>1.7300427183292773E-2</v>
      </c>
      <c r="K39">
        <f>'Rescale to Fit GDP Proj'!L95</f>
        <v>1.6591205305652133E-2</v>
      </c>
      <c r="L39">
        <f>'Rescale to Fit GDP Proj'!M95</f>
        <v>1.6388364660769459E-2</v>
      </c>
      <c r="M39">
        <f>'Rescale to Fit GDP Proj'!N95</f>
        <v>1.6315040376246141E-2</v>
      </c>
      <c r="N39">
        <f>'Rescale to Fit GDP Proj'!O95</f>
        <v>1.6297488765642798E-2</v>
      </c>
      <c r="O39">
        <f>'Rescale to Fit GDP Proj'!P95</f>
        <v>1.6319708445561486E-2</v>
      </c>
      <c r="P39">
        <f>'Rescale to Fit GDP Proj'!Q95</f>
        <v>1.635154411899107E-2</v>
      </c>
      <c r="Q39">
        <f>'Rescale to Fit GDP Proj'!R95</f>
        <v>1.6306575019434336E-2</v>
      </c>
      <c r="R39">
        <f>'Rescale to Fit GDP Proj'!S95</f>
        <v>1.6202574307403798E-2</v>
      </c>
      <c r="S39">
        <f>'Rescale to Fit GDP Proj'!T95</f>
        <v>1.6060912385231343E-2</v>
      </c>
      <c r="T39">
        <f>'Rescale to Fit GDP Proj'!U95</f>
        <v>1.5882965161656978E-2</v>
      </c>
      <c r="U39">
        <f>'Rescale to Fit GDP Proj'!V95</f>
        <v>1.5656206891464412E-2</v>
      </c>
      <c r="V39">
        <f>'Rescale to Fit GDP Proj'!W95</f>
        <v>1.5426862872952952E-2</v>
      </c>
      <c r="W39">
        <f>'Rescale to Fit GDP Proj'!X95</f>
        <v>1.5198152438865143E-2</v>
      </c>
      <c r="X39">
        <f>'Rescale to Fit GDP Proj'!Y95</f>
        <v>1.4965594991645117E-2</v>
      </c>
      <c r="Y39">
        <f>'Rescale to Fit GDP Proj'!Z95</f>
        <v>1.4737269262689201E-2</v>
      </c>
      <c r="Z39">
        <f>'Rescale to Fit GDP Proj'!AA95</f>
        <v>1.4472142983954486E-2</v>
      </c>
      <c r="AA39">
        <f>'Rescale to Fit GDP Proj'!AB95</f>
        <v>1.4274949279042128E-2</v>
      </c>
      <c r="AB39">
        <f>'Rescale to Fit GDP Proj'!AC95</f>
        <v>1.4111519917831607E-2</v>
      </c>
      <c r="AC39">
        <f>'Rescale to Fit GDP Proj'!AD95</f>
        <v>1.3989795785085206E-2</v>
      </c>
      <c r="AD39">
        <f>'Rescale to Fit GDP Proj'!AE95</f>
        <v>1.3879636725007508E-2</v>
      </c>
      <c r="AE39">
        <f>'Rescale to Fit GDP Proj'!AF95</f>
        <v>1.3763069362504153E-2</v>
      </c>
    </row>
    <row r="40" spans="1:31" x14ac:dyDescent="0.25">
      <c r="A40" s="2" t="s">
        <v>413</v>
      </c>
      <c r="B40">
        <f>'Rescale to Fit GDP Proj'!C96</f>
        <v>0</v>
      </c>
      <c r="C40">
        <f>'Rescale to Fit GDP Proj'!D96</f>
        <v>4.4510906603774755E-2</v>
      </c>
      <c r="D40">
        <f>'Rescale to Fit GDP Proj'!E96</f>
        <v>5.1267720364852965E-3</v>
      </c>
      <c r="E40">
        <f>'Rescale to Fit GDP Proj'!F96</f>
        <v>1.2133630123366294E-2</v>
      </c>
      <c r="F40">
        <f>'Rescale to Fit GDP Proj'!G96</f>
        <v>1.9770287007655683E-2</v>
      </c>
      <c r="G40">
        <f>'Rescale to Fit GDP Proj'!H96</f>
        <v>2.1219993777213685E-2</v>
      </c>
      <c r="H40">
        <f>'Rescale to Fit GDP Proj'!I96</f>
        <v>2.012536189942327E-2</v>
      </c>
      <c r="I40">
        <f>'Rescale to Fit GDP Proj'!J96</f>
        <v>1.8571300381715027E-2</v>
      </c>
      <c r="J40">
        <f>'Rescale to Fit GDP Proj'!K96</f>
        <v>1.7300427183292773E-2</v>
      </c>
      <c r="K40">
        <f>'Rescale to Fit GDP Proj'!L96</f>
        <v>1.6591205305652133E-2</v>
      </c>
      <c r="L40">
        <f>'Rescale to Fit GDP Proj'!M96</f>
        <v>1.6388364660769459E-2</v>
      </c>
      <c r="M40">
        <f>'Rescale to Fit GDP Proj'!N96</f>
        <v>1.6315040376246141E-2</v>
      </c>
      <c r="N40">
        <f>'Rescale to Fit GDP Proj'!O96</f>
        <v>1.6297488765642798E-2</v>
      </c>
      <c r="O40">
        <f>'Rescale to Fit GDP Proj'!P96</f>
        <v>1.6319708445561486E-2</v>
      </c>
      <c r="P40">
        <f>'Rescale to Fit GDP Proj'!Q96</f>
        <v>1.635154411899107E-2</v>
      </c>
      <c r="Q40">
        <f>'Rescale to Fit GDP Proj'!R96</f>
        <v>1.6306575019434336E-2</v>
      </c>
      <c r="R40">
        <f>'Rescale to Fit GDP Proj'!S96</f>
        <v>1.6202574307403798E-2</v>
      </c>
      <c r="S40">
        <f>'Rescale to Fit GDP Proj'!T96</f>
        <v>1.6060912385231343E-2</v>
      </c>
      <c r="T40">
        <f>'Rescale to Fit GDP Proj'!U96</f>
        <v>1.5882965161656978E-2</v>
      </c>
      <c r="U40">
        <f>'Rescale to Fit GDP Proj'!V96</f>
        <v>1.5656206891464412E-2</v>
      </c>
      <c r="V40">
        <f>'Rescale to Fit GDP Proj'!W96</f>
        <v>1.5426862872952952E-2</v>
      </c>
      <c r="W40">
        <f>'Rescale to Fit GDP Proj'!X96</f>
        <v>1.5198152438865143E-2</v>
      </c>
      <c r="X40">
        <f>'Rescale to Fit GDP Proj'!Y96</f>
        <v>1.4965594991645117E-2</v>
      </c>
      <c r="Y40">
        <f>'Rescale to Fit GDP Proj'!Z96</f>
        <v>1.4737269262689201E-2</v>
      </c>
      <c r="Z40">
        <f>'Rescale to Fit GDP Proj'!AA96</f>
        <v>1.4472142983954486E-2</v>
      </c>
      <c r="AA40">
        <f>'Rescale to Fit GDP Proj'!AB96</f>
        <v>1.4274949279042128E-2</v>
      </c>
      <c r="AB40">
        <f>'Rescale to Fit GDP Proj'!AC96</f>
        <v>1.4111519917831607E-2</v>
      </c>
      <c r="AC40">
        <f>'Rescale to Fit GDP Proj'!AD96</f>
        <v>1.3989795785085206E-2</v>
      </c>
      <c r="AD40">
        <f>'Rescale to Fit GDP Proj'!AE96</f>
        <v>1.3879636725007508E-2</v>
      </c>
      <c r="AE40">
        <f>'Rescale to Fit GDP Proj'!AF96</f>
        <v>1.3763069362504153E-2</v>
      </c>
    </row>
    <row r="41" spans="1:31" x14ac:dyDescent="0.25">
      <c r="A41" s="2" t="s">
        <v>422</v>
      </c>
      <c r="B41">
        <f>'Rescale to Fit GDP Proj'!C97</f>
        <v>0</v>
      </c>
      <c r="C41">
        <f>'Rescale to Fit GDP Proj'!D97</f>
        <v>4.4510906603774755E-2</v>
      </c>
      <c r="D41">
        <f>'Rescale to Fit GDP Proj'!E97</f>
        <v>5.1267720364852965E-3</v>
      </c>
      <c r="E41">
        <f>'Rescale to Fit GDP Proj'!F97</f>
        <v>1.2133630123366294E-2</v>
      </c>
      <c r="F41">
        <f>'Rescale to Fit GDP Proj'!G97</f>
        <v>1.9770287007655683E-2</v>
      </c>
      <c r="G41">
        <f>'Rescale to Fit GDP Proj'!H97</f>
        <v>2.1219993777213685E-2</v>
      </c>
      <c r="H41">
        <f>'Rescale to Fit GDP Proj'!I97</f>
        <v>2.012536189942327E-2</v>
      </c>
      <c r="I41">
        <f>'Rescale to Fit GDP Proj'!J97</f>
        <v>1.8571300381715027E-2</v>
      </c>
      <c r="J41">
        <f>'Rescale to Fit GDP Proj'!K97</f>
        <v>1.7300427183292773E-2</v>
      </c>
      <c r="K41">
        <f>'Rescale to Fit GDP Proj'!L97</f>
        <v>1.6591205305652133E-2</v>
      </c>
      <c r="L41">
        <f>'Rescale to Fit GDP Proj'!M97</f>
        <v>1.6388364660769459E-2</v>
      </c>
      <c r="M41">
        <f>'Rescale to Fit GDP Proj'!N97</f>
        <v>1.6315040376246141E-2</v>
      </c>
      <c r="N41">
        <f>'Rescale to Fit GDP Proj'!O97</f>
        <v>1.6297488765642798E-2</v>
      </c>
      <c r="O41">
        <f>'Rescale to Fit GDP Proj'!P97</f>
        <v>1.6319708445561486E-2</v>
      </c>
      <c r="P41">
        <f>'Rescale to Fit GDP Proj'!Q97</f>
        <v>1.635154411899107E-2</v>
      </c>
      <c r="Q41">
        <f>'Rescale to Fit GDP Proj'!R97</f>
        <v>1.6306575019434336E-2</v>
      </c>
      <c r="R41">
        <f>'Rescale to Fit GDP Proj'!S97</f>
        <v>1.6202574307403798E-2</v>
      </c>
      <c r="S41">
        <f>'Rescale to Fit GDP Proj'!T97</f>
        <v>1.6060912385231343E-2</v>
      </c>
      <c r="T41">
        <f>'Rescale to Fit GDP Proj'!U97</f>
        <v>1.5882965161656978E-2</v>
      </c>
      <c r="U41">
        <f>'Rescale to Fit GDP Proj'!V97</f>
        <v>1.5656206891464412E-2</v>
      </c>
      <c r="V41">
        <f>'Rescale to Fit GDP Proj'!W97</f>
        <v>1.5426862872952952E-2</v>
      </c>
      <c r="W41">
        <f>'Rescale to Fit GDP Proj'!X97</f>
        <v>1.5198152438865143E-2</v>
      </c>
      <c r="X41">
        <f>'Rescale to Fit GDP Proj'!Y97</f>
        <v>1.4965594991645117E-2</v>
      </c>
      <c r="Y41">
        <f>'Rescale to Fit GDP Proj'!Z97</f>
        <v>1.4737269262689201E-2</v>
      </c>
      <c r="Z41">
        <f>'Rescale to Fit GDP Proj'!AA97</f>
        <v>1.4472142983954486E-2</v>
      </c>
      <c r="AA41">
        <f>'Rescale to Fit GDP Proj'!AB97</f>
        <v>1.4274949279042128E-2</v>
      </c>
      <c r="AB41">
        <f>'Rescale to Fit GDP Proj'!AC97</f>
        <v>1.4111519917831607E-2</v>
      </c>
      <c r="AC41">
        <f>'Rescale to Fit GDP Proj'!AD97</f>
        <v>1.3989795785085206E-2</v>
      </c>
      <c r="AD41">
        <f>'Rescale to Fit GDP Proj'!AE97</f>
        <v>1.3879636725007508E-2</v>
      </c>
      <c r="AE41">
        <f>'Rescale to Fit GDP Proj'!AF97</f>
        <v>1.3763069362504153E-2</v>
      </c>
    </row>
    <row r="42" spans="1:31" x14ac:dyDescent="0.25">
      <c r="A42" s="2" t="s">
        <v>453</v>
      </c>
      <c r="B42">
        <f>'Rescale to Fit GDP Proj'!C98</f>
        <v>0</v>
      </c>
      <c r="C42">
        <f>'Rescale to Fit GDP Proj'!D98</f>
        <v>4.4510906603774755E-2</v>
      </c>
      <c r="D42">
        <f>'Rescale to Fit GDP Proj'!E98</f>
        <v>5.1267720364852965E-3</v>
      </c>
      <c r="E42">
        <f>'Rescale to Fit GDP Proj'!F98</f>
        <v>1.2133630123366294E-2</v>
      </c>
      <c r="F42">
        <f>'Rescale to Fit GDP Proj'!G98</f>
        <v>1.9770287007655683E-2</v>
      </c>
      <c r="G42">
        <f>'Rescale to Fit GDP Proj'!H98</f>
        <v>2.1219993777213685E-2</v>
      </c>
      <c r="H42">
        <f>'Rescale to Fit GDP Proj'!I98</f>
        <v>2.012536189942327E-2</v>
      </c>
      <c r="I42">
        <f>'Rescale to Fit GDP Proj'!J98</f>
        <v>1.8571300381715027E-2</v>
      </c>
      <c r="J42">
        <f>'Rescale to Fit GDP Proj'!K98</f>
        <v>1.7300427183292773E-2</v>
      </c>
      <c r="K42">
        <f>'Rescale to Fit GDP Proj'!L98</f>
        <v>1.6591205305652133E-2</v>
      </c>
      <c r="L42">
        <f>'Rescale to Fit GDP Proj'!M98</f>
        <v>1.6388364660769459E-2</v>
      </c>
      <c r="M42">
        <f>'Rescale to Fit GDP Proj'!N98</f>
        <v>1.6315040376246141E-2</v>
      </c>
      <c r="N42">
        <f>'Rescale to Fit GDP Proj'!O98</f>
        <v>1.6297488765642798E-2</v>
      </c>
      <c r="O42">
        <f>'Rescale to Fit GDP Proj'!P98</f>
        <v>1.6319708445561486E-2</v>
      </c>
      <c r="P42">
        <f>'Rescale to Fit GDP Proj'!Q98</f>
        <v>1.635154411899107E-2</v>
      </c>
      <c r="Q42">
        <f>'Rescale to Fit GDP Proj'!R98</f>
        <v>1.6306575019434336E-2</v>
      </c>
      <c r="R42">
        <f>'Rescale to Fit GDP Proj'!S98</f>
        <v>1.6202574307403798E-2</v>
      </c>
      <c r="S42">
        <f>'Rescale to Fit GDP Proj'!T98</f>
        <v>1.6060912385231343E-2</v>
      </c>
      <c r="T42">
        <f>'Rescale to Fit GDP Proj'!U98</f>
        <v>1.5882965161656978E-2</v>
      </c>
      <c r="U42">
        <f>'Rescale to Fit GDP Proj'!V98</f>
        <v>1.5656206891464412E-2</v>
      </c>
      <c r="V42">
        <f>'Rescale to Fit GDP Proj'!W98</f>
        <v>1.5426862872952952E-2</v>
      </c>
      <c r="W42">
        <f>'Rescale to Fit GDP Proj'!X98</f>
        <v>1.5198152438865143E-2</v>
      </c>
      <c r="X42">
        <f>'Rescale to Fit GDP Proj'!Y98</f>
        <v>1.4965594991645117E-2</v>
      </c>
      <c r="Y42">
        <f>'Rescale to Fit GDP Proj'!Z98</f>
        <v>1.4737269262689201E-2</v>
      </c>
      <c r="Z42">
        <f>'Rescale to Fit GDP Proj'!AA98</f>
        <v>1.4472142983954486E-2</v>
      </c>
      <c r="AA42">
        <f>'Rescale to Fit GDP Proj'!AB98</f>
        <v>1.4274949279042128E-2</v>
      </c>
      <c r="AB42">
        <f>'Rescale to Fit GDP Proj'!AC98</f>
        <v>1.4111519917831607E-2</v>
      </c>
      <c r="AC42">
        <f>'Rescale to Fit GDP Proj'!AD98</f>
        <v>1.3989795785085206E-2</v>
      </c>
      <c r="AD42">
        <f>'Rescale to Fit GDP Proj'!AE98</f>
        <v>1.3879636725007508E-2</v>
      </c>
      <c r="AE42">
        <f>'Rescale to Fit GDP Proj'!AF98</f>
        <v>1.3763069362504153E-2</v>
      </c>
    </row>
    <row r="43" spans="1:31" x14ac:dyDescent="0.25">
      <c r="A43" s="2" t="s">
        <v>512</v>
      </c>
      <c r="B43">
        <f>'Rescale to Fit GDP Proj'!C99</f>
        <v>0</v>
      </c>
      <c r="C43">
        <f>'Rescale to Fit GDP Proj'!D99</f>
        <v>4.4510906603774755E-2</v>
      </c>
      <c r="D43">
        <f>'Rescale to Fit GDP Proj'!E99</f>
        <v>5.1267720364852965E-3</v>
      </c>
      <c r="E43">
        <f>'Rescale to Fit GDP Proj'!F99</f>
        <v>1.2133630123366294E-2</v>
      </c>
      <c r="F43">
        <f>'Rescale to Fit GDP Proj'!G99</f>
        <v>1.9770287007655683E-2</v>
      </c>
      <c r="G43">
        <f>'Rescale to Fit GDP Proj'!H99</f>
        <v>2.1219993777213685E-2</v>
      </c>
      <c r="H43">
        <f>'Rescale to Fit GDP Proj'!I99</f>
        <v>2.012536189942327E-2</v>
      </c>
      <c r="I43">
        <f>'Rescale to Fit GDP Proj'!J99</f>
        <v>1.8571300381715027E-2</v>
      </c>
      <c r="J43">
        <f>'Rescale to Fit GDP Proj'!K99</f>
        <v>1.7300427183292773E-2</v>
      </c>
      <c r="K43">
        <f>'Rescale to Fit GDP Proj'!L99</f>
        <v>1.6591205305652133E-2</v>
      </c>
      <c r="L43">
        <f>'Rescale to Fit GDP Proj'!M99</f>
        <v>1.6388364660769459E-2</v>
      </c>
      <c r="M43">
        <f>'Rescale to Fit GDP Proj'!N99</f>
        <v>1.6315040376246141E-2</v>
      </c>
      <c r="N43">
        <f>'Rescale to Fit GDP Proj'!O99</f>
        <v>1.6297488765642798E-2</v>
      </c>
      <c r="O43">
        <f>'Rescale to Fit GDP Proj'!P99</f>
        <v>1.6319708445561486E-2</v>
      </c>
      <c r="P43">
        <f>'Rescale to Fit GDP Proj'!Q99</f>
        <v>1.635154411899107E-2</v>
      </c>
      <c r="Q43">
        <f>'Rescale to Fit GDP Proj'!R99</f>
        <v>1.6306575019434336E-2</v>
      </c>
      <c r="R43">
        <f>'Rescale to Fit GDP Proj'!S99</f>
        <v>1.6202574307403798E-2</v>
      </c>
      <c r="S43">
        <f>'Rescale to Fit GDP Proj'!T99</f>
        <v>1.6060912385231343E-2</v>
      </c>
      <c r="T43">
        <f>'Rescale to Fit GDP Proj'!U99</f>
        <v>1.5882965161656978E-2</v>
      </c>
      <c r="U43">
        <f>'Rescale to Fit GDP Proj'!V99</f>
        <v>1.5656206891464412E-2</v>
      </c>
      <c r="V43">
        <f>'Rescale to Fit GDP Proj'!W99</f>
        <v>1.5426862872952952E-2</v>
      </c>
      <c r="W43">
        <f>'Rescale to Fit GDP Proj'!X99</f>
        <v>1.5198152438865143E-2</v>
      </c>
      <c r="X43">
        <f>'Rescale to Fit GDP Proj'!Y99</f>
        <v>1.4965594991645117E-2</v>
      </c>
      <c r="Y43">
        <f>'Rescale to Fit GDP Proj'!Z99</f>
        <v>1.4737269262689201E-2</v>
      </c>
      <c r="Z43">
        <f>'Rescale to Fit GDP Proj'!AA99</f>
        <v>1.4472142983954486E-2</v>
      </c>
      <c r="AA43">
        <f>'Rescale to Fit GDP Proj'!AB99</f>
        <v>1.4274949279042128E-2</v>
      </c>
      <c r="AB43">
        <f>'Rescale to Fit GDP Proj'!AC99</f>
        <v>1.4111519917831607E-2</v>
      </c>
      <c r="AC43">
        <f>'Rescale to Fit GDP Proj'!AD99</f>
        <v>1.3989795785085206E-2</v>
      </c>
      <c r="AD43">
        <f>'Rescale to Fit GDP Proj'!AE99</f>
        <v>1.3879636725007508E-2</v>
      </c>
      <c r="AE43">
        <f>'Rescale to Fit GDP Proj'!AF99</f>
        <v>1.3763069362504153E-2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239F-D5A5-4DFE-8D32-17DAC6DAE46A}">
  <sheetPr>
    <tabColor theme="8" tint="-0.249977111117893"/>
  </sheetPr>
  <dimension ref="A1:AF43"/>
  <sheetViews>
    <sheetView topLeftCell="A8" workbookViewId="0">
      <selection activeCell="Y45" sqref="Y45"/>
    </sheetView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3" customFormat="1" x14ac:dyDescent="0.25">
      <c r="A1" s="4" t="s">
        <v>573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2" x14ac:dyDescent="0.25">
      <c r="A2" s="2" t="s">
        <v>540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2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2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2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2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s="2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2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2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2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2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2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2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s="2" t="s">
        <v>142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s="2" t="s">
        <v>154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s="2" t="s">
        <v>151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s="2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s="2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s="2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s="2" t="s">
        <v>213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2" t="s">
        <v>228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s="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2" t="s">
        <v>241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s="2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s="2" t="s">
        <v>257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s="2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s="2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s="2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s="2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s="2" t="s">
        <v>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s="2" t="s">
        <v>285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s="2" t="s">
        <v>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s="2" t="s">
        <v>310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s="2" t="s">
        <v>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s="2" t="s">
        <v>335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s="2" t="s">
        <v>340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s="2" t="s">
        <v>355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s="2" t="s">
        <v>358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s="2" t="s">
        <v>515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s="2" t="s">
        <v>413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s="2" t="s">
        <v>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s="2" t="s">
        <v>453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s="2" t="s">
        <v>512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74B2E-6B29-4990-AC05-3BFF331F2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F0A527-6528-467B-A31B-D2963632E2AB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95E01F8B-9C62-48B8-A6F9-609AF5888C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About</vt:lpstr>
      <vt:lpstr>BLS Table 2.7</vt:lpstr>
      <vt:lpstr>POTEnCIA Industry</vt:lpstr>
      <vt:lpstr>Data from BVAbIC</vt:lpstr>
      <vt:lpstr>GDP Forecast</vt:lpstr>
      <vt:lpstr>Rescale to Fit GDP Proj</vt:lpstr>
      <vt:lpstr>Growth Rates</vt:lpstr>
      <vt:lpstr>BPCiObIC</vt:lpstr>
      <vt:lpstr>BPCiDCSbIC</vt:lpstr>
      <vt:lpstr>'BLS Table 2.7'!Print_Area</vt:lpstr>
      <vt:lpstr>'BLS Table 2.7'!Print_Titles</vt:lpstr>
      <vt:lpstr>'POTEnCIA Industry'!Print_Titles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Rachel Goldstein</cp:lastModifiedBy>
  <cp:revision/>
  <dcterms:created xsi:type="dcterms:W3CDTF">2019-12-02T22:49:06Z</dcterms:created>
  <dcterms:modified xsi:type="dcterms:W3CDTF">2024-07-15T17:25:43Z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