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Mary Francis Swint\Vensim\eps-eu\InputData\web-app\BCF\"/>
    </mc:Choice>
  </mc:AlternateContent>
  <xr:revisionPtr revIDLastSave="0" documentId="13_ncr:1_{EB26D93D-863D-41A0-A528-CA04EC9C5A6D}" xr6:coauthVersionLast="47" xr6:coauthVersionMax="47" xr10:uidLastSave="{00000000-0000-0000-0000-000000000000}"/>
  <bookViews>
    <workbookView xWindow="-120" yWindow="-120" windowWidth="29040" windowHeight="1572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B18"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B13" i="12"/>
  <c r="B12" i="12"/>
  <c r="B11"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B10" i="12"/>
  <c r="B2" i="13"/>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4" i="12" l="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4" i="12" l="1"/>
  <c r="B4"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<sst xmlns="http://schemas.openxmlformats.org/spreadsheetml/2006/main" count="533" uniqueCount="429">
  <si>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</si>
  <si>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</si>
  <si>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</si>
  <si>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</si>
  <si>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</si>
  <si>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</si>
  <si>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</si>
  <si>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</si>
  <si>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</si>
  <si>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</si>
  <si>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</si>
  <si>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</si>
  <si>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</si>
  <si>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</si>
  <si>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</si>
  <si>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</si>
  <si>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</si>
  <si>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</si>
  <si>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</si>
  <si>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</si>
  <si>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</si>
  <si>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</si>
  <si>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</si>
  <si>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</si>
  <si>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</si>
  <si>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</si>
  <si>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</si>
  <si>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</si>
  <si>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</si>
  <si>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</si>
  <si>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</si>
  <si>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</si>
  <si>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</si>
  <si>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</si>
  <si>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</si>
  <si>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</si>
  <si>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</si>
  <si>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</si>
  <si>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</si>
  <si>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</si>
  <si>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</si>
  <si>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</si>
  <si>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</si>
  <si>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</si>
  <si>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</si>
  <si>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</si>
  <si>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</si>
  <si>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</si>
  <si>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</si>
  <si>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</si>
  <si>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</si>
  <si>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</si>
  <si>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</si>
  <si>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</si>
  <si>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</si>
  <si>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</si>
  <si>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</si>
  <si>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</si>
  <si>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</si>
  <si>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</si>
  <si>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</si>
  <si>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</si>
  <si>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</si>
  <si>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</si>
  <si>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</si>
  <si>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</si>
  <si>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</si>
  <si>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</si>
  <si>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</si>
  <si>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</si>
  <si>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</si>
  <si>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</si>
  <si>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</si>
  <si>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</si>
  <si>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</si>
  <si>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</si>
  <si>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</si>
  <si>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</si>
  <si>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</si>
  <si>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</si>
  <si>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</si>
  <si>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</si>
  <si>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</si>
  <si>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</si>
  <si>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</si>
  <si>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</si>
  <si>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</si>
  <si>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</si>
  <si>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</si>
  <si>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</si>
  <si>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</si>
  <si>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</si>
  <si>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</si>
  <si>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</si>
  <si>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</si>
  <si>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</si>
  <si>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</si>
  <si>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</si>
  <si>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</si>
  <si>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</si>
  <si>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</si>
  <si>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</si>
  <si>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</si>
  <si>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</si>
  <si>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</si>
  <si>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</si>
  <si>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</si>
  <si>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</si>
  <si>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</si>
  <si>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</si>
  <si>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</si>
  <si>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</si>
  <si>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</si>
  <si>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</si>
  <si>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</si>
  <si>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</si>
  <si>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</si>
  <si>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</si>
  <si>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</si>
  <si>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</si>
  <si>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</si>
  <si>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</si>
  <si>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</si>
  <si>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</si>
  <si>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</si>
  <si>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</si>
  <si>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</si>
  <si>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</si>
  <si>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</si>
  <si>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</si>
  <si>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</si>
  <si>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</si>
  <si>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</si>
  <si>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</si>
  <si>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</si>
  <si>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</si>
  <si>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</si>
  <si>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</si>
  <si>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</si>
  <si>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</si>
  <si>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</si>
  <si>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</si>
  <si>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</si>
  <si>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</si>
  <si>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</si>
  <si>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</si>
  <si>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</si>
  <si>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</si>
  <si>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</si>
  <si>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</si>
  <si>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</si>
  <si>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</si>
  <si>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</si>
  <si>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</si>
  <si>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</si>
  <si>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</si>
  <si>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</si>
  <si>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</si>
  <si>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</si>
  <si>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</si>
  <si>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</si>
  <si>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</si>
  <si>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</si>
  <si>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</si>
  <si>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</si>
  <si>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</si>
  <si>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</si>
  <si>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</si>
  <si>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</si>
  <si>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</si>
  <si>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</si>
  <si>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</si>
  <si>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</si>
  <si>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</si>
  <si>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</si>
  <si>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</si>
  <si>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</si>
  <si>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</si>
  <si>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</si>
  <si>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</si>
  <si>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</si>
  <si>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</si>
  <si>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</si>
  <si>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</si>
  <si>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</si>
  <si>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</si>
  <si>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</si>
  <si>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</si>
  <si>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</si>
  <si>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</si>
  <si>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</si>
  <si>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</si>
  <si>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</si>
  <si>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</si>
  <si>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</si>
  <si>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</si>
  <si>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</si>
  <si>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</si>
  <si>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</si>
  <si>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</si>
  <si>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</si>
  <si>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</si>
  <si>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</si>
  <si>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</si>
  <si>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</si>
  <si>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</si>
  <si>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</si>
  <si>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</si>
  <si>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</si>
  <si>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</si>
  <si>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</si>
  <si>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</si>
  <si>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</si>
  <si>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</si>
  <si>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</si>
  <si>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</si>
  <si>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</si>
  <si>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</si>
  <si>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</si>
  <si>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</si>
  <si>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</si>
  <si>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</si>
  <si>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</si>
  <si>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</si>
  <si>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</si>
  <si>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</si>
  <si>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</si>
  <si>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</si>
  <si>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</si>
  <si>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</si>
  <si>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</si>
  <si>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</si>
  <si>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</si>
  <si>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</si>
  <si>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</si>
  <si>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</si>
  <si>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</si>
  <si>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</si>
  <si>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</si>
  <si>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</si>
  <si>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</si>
  <si>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</si>
  <si>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</si>
  <si>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</si>
  <si>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</si>
  <si>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</si>
  <si>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</si>
  <si>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</si>
  <si>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</si>
  <si>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</si>
  <si>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</si>
  <si>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</si>
  <si>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</si>
  <si>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</si>
  <si>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</si>
  <si>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</si>
  <si>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</si>
  <si>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</si>
  <si>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</si>
  <si>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</si>
  <si>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</si>
  <si>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</si>
  <si>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</si>
  <si>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</si>
  <si>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</si>
  <si>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</si>
  <si>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</si>
  <si>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</si>
  <si>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</si>
  <si>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</si>
  <si>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</si>
  <si>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</si>
  <si>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</si>
  <si>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</si>
  <si>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</si>
  <si>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</si>
  <si>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</si>
  <si>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</si>
  <si>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</si>
  <si>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</si>
  <si>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</si>
  <si>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</si>
  <si>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</si>
  <si>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</si>
  <si>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</si>
  <si>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</si>
  <si>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</si>
  <si>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</si>
  <si>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</si>
  <si>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</si>
  <si>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</si>
  <si>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</si>
  <si>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</si>
  <si>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</si>
  <si>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</si>
  <si>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</si>
  <si>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</si>
  <si>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</si>
  <si>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</si>
  <si>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</si>
  <si>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</si>
  <si>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</si>
  <si>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</si>
  <si>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</si>
  <si>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</si>
  <si>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</si>
  <si>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</si>
  <si>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</si>
  <si>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</si>
  <si>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</si>
  <si>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</si>
  <si>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</si>
  <si>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</si>
  <si>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</si>
  <si>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</si>
  <si>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</si>
  <si>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</si>
  <si>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</si>
  <si>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</si>
  <si>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</si>
  <si>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</si>
  <si>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</si>
  <si>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</si>
  <si>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</si>
  <si>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</si>
  <si>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</si>
  <si>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</si>
  <si>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</si>
  <si>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</si>
  <si>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</si>
  <si>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</si>
  <si>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trillion cubic feet</t>
  </si>
  <si>
    <t>Fuel Economy Output Unit</t>
  </si>
  <si>
    <t>Small Fuel Output Units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</si>
  <si>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</si>
  <si>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</si>
  <si>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</si>
  <si>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</si>
  <si>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</si>
  <si>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</si>
  <si>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</si>
  <si>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</si>
  <si>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</si>
  <si>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</si>
  <si>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</si>
  <si>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</si>
  <si>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</si>
  <si>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</si>
  <si>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</si>
  <si>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</si>
  <si>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</si>
  <si>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</si>
  <si>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</si>
  <si>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</si>
  <si>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</si>
  <si>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</si>
  <si>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</si>
  <si>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</si>
  <si>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</si>
  <si>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</si>
  <si>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</si>
  <si>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</si>
  <si>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</si>
  <si>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</si>
  <si>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</si>
  <si>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</si>
  <si>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</si>
  <si>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</si>
  <si>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</si>
  <si>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</si>
  <si>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</si>
  <si>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</si>
  <si>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</si>
  <si>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</si>
  <si>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</si>
  <si>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</si>
  <si>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</si>
  <si>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</si>
  <si>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</si>
  <si>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</si>
  <si>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</si>
  <si>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</si>
  <si>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</si>
  <si>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</si>
  <si>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</si>
  <si>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</si>
  <si>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</si>
  <si>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</si>
  <si>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</si>
  <si>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</si>
  <si>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</si>
  <si>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</si>
  <si>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</si>
  <si>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</si>
  <si>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</si>
  <si>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</si>
  <si>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</si>
  <si>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</si>
  <si>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</si>
  <si>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</si>
  <si>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</si>
  <si>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</si>
  <si>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</si>
  <si>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</si>
  <si>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</si>
  <si>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</si>
  <si>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</si>
  <si>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</si>
  <si>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</si>
  <si>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</si>
  <si>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</si>
  <si>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</si>
  <si>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</si>
  <si>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</si>
  <si>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</si>
  <si>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</si>
  <si>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</si>
  <si>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</si>
  <si>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Short ton to MT</t>
  </si>
  <si>
    <t>millions of metric tons</t>
  </si>
  <si>
    <t>gallons to liters</t>
  </si>
  <si>
    <t>million liters</t>
  </si>
  <si>
    <t>metric tons</t>
  </si>
  <si>
    <t>liters</t>
  </si>
  <si>
    <t>liter per 100 km</t>
  </si>
  <si>
    <t>mpg to L/100km</t>
  </si>
  <si>
    <t>L per barrel</t>
  </si>
  <si>
    <t>In the EU. model:</t>
  </si>
  <si>
    <t>btu/MMT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</si>
</sst>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25" fillId="0" borderId="19" xfId="55">
      <alignment wrapText="1"/>
    </xf>
    <xf numFmtId="0" fontId="39" fillId="0" borderId="0" xfId="0" applyFon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tabSelected="1" topLeftCell="A54" workbookViewId="0">
      <selection activeCell="G60" sqref="G60"/>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360</v>
      </c>
    </row>
    <row r="5" spans="1:3" x14ac:dyDescent="0.25">
      <c r="A5" s="1"/>
    </row>
    <row r="6" spans="1:3" x14ac:dyDescent="0.25">
      <c r="A6" t="s">
        <v>45</v>
      </c>
      <c r="B6" s="173" t="s">
        <v>341</v>
      </c>
      <c r="C6" s="177"/>
    </row>
    <row r="7" spans="1:3" x14ac:dyDescent="0.25">
      <c r="B7" t="s">
        <v>46</v>
      </c>
    </row>
    <row r="8" spans="1:3" x14ac:dyDescent="0.25">
      <c r="B8" s="2">
        <v>2019</v>
      </c>
    </row>
    <row r="9" spans="1:3" x14ac:dyDescent="0.25">
      <c r="B9" t="s">
        <v>380</v>
      </c>
    </row>
    <row r="10" spans="1:3" x14ac:dyDescent="0.25">
      <c r="B10" s="3" t="s">
        <v>123</v>
      </c>
    </row>
    <row r="11" spans="1:3" x14ac:dyDescent="0.25">
      <c r="B11" t="s">
        <v>122</v>
      </c>
    </row>
    <row r="13" spans="1:3" x14ac:dyDescent="0.25">
      <c r="B13" s="173" t="s">
        <v>395</v>
      </c>
      <c r="C13" s="177"/>
    </row>
    <row r="14" spans="1:3" x14ac:dyDescent="0.25">
      <c r="B14" t="s">
        <v>304</v>
      </c>
    </row>
    <row r="15" spans="1:3" x14ac:dyDescent="0.25">
      <c r="B15" s="2">
        <v>2019</v>
      </c>
    </row>
    <row r="16" spans="1:3" x14ac:dyDescent="0.25">
      <c r="B16" t="s">
        <v>413</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388</v>
      </c>
    </row>
    <row r="25" spans="1:2" x14ac:dyDescent="0.25">
      <c r="A25" t="s">
        <v>389</v>
      </c>
    </row>
    <row r="26" spans="1:2" x14ac:dyDescent="0.25">
      <c r="A26" t="s">
        <v>390</v>
      </c>
    </row>
    <row r="27" spans="1:2" x14ac:dyDescent="0.25">
      <c r="A27" t="s">
        <v>391</v>
      </c>
    </row>
    <row r="28" spans="1:2" x14ac:dyDescent="0.25">
      <c r="A28" t="s">
        <v>393</v>
      </c>
    </row>
    <row r="29" spans="1:2" x14ac:dyDescent="0.25">
      <c r="A29" t="s">
        <v>392</v>
      </c>
    </row>
    <row r="31" spans="1:2" x14ac:dyDescent="0.25">
      <c r="A31" t="s">
        <v>356</v>
      </c>
    </row>
    <row r="32" spans="1:2" x14ac:dyDescent="0.25">
      <c r="A32" t="s">
        <v>357</v>
      </c>
    </row>
    <row r="33" spans="1:3" x14ac:dyDescent="0.25">
      <c r="A33" t="s">
        <v>358</v>
      </c>
    </row>
    <row r="35" spans="1:3" x14ac:dyDescent="0.25">
      <c r="A35" t="s">
        <v>414</v>
      </c>
    </row>
    <row r="36" spans="1:3" x14ac:dyDescent="0.25">
      <c r="A36" t="s">
        <v>415</v>
      </c>
    </row>
    <row r="38" spans="1:3" x14ac:dyDescent="0.25">
      <c r="A38" s="1" t="s">
        <v>427</v>
      </c>
    </row>
    <row r="39" spans="1:3" x14ac:dyDescent="0.25">
      <c r="A39" s="1"/>
    </row>
    <row r="40" spans="1:3" x14ac:dyDescent="0.25">
      <c r="A40" s="174" t="s">
        <v>330</v>
      </c>
      <c r="B40" s="175"/>
    </row>
    <row r="41" spans="1:3" x14ac:dyDescent="0.25">
      <c r="A41" t="s">
        <v>344</v>
      </c>
      <c r="B41" t="s">
        <v>345</v>
      </c>
      <c r="C41" s="178" t="s">
        <v>354</v>
      </c>
    </row>
    <row r="42" spans="1:3" ht="30" x14ac:dyDescent="0.25">
      <c r="A42" s="176" t="s">
        <v>386</v>
      </c>
      <c r="B42" t="s">
        <v>419</v>
      </c>
    </row>
    <row r="43" spans="1:3" x14ac:dyDescent="0.25">
      <c r="A43" t="s">
        <v>323</v>
      </c>
      <c r="B43" t="s">
        <v>331</v>
      </c>
    </row>
    <row r="44" spans="1:3" x14ac:dyDescent="0.25">
      <c r="A44" t="s">
        <v>361</v>
      </c>
      <c r="B44" t="s">
        <v>387</v>
      </c>
    </row>
    <row r="45" spans="1:3" ht="45" x14ac:dyDescent="0.25">
      <c r="A45" s="176" t="s">
        <v>382</v>
      </c>
      <c r="B45" t="s">
        <v>416</v>
      </c>
    </row>
    <row r="46" spans="1:3" x14ac:dyDescent="0.25">
      <c r="A46" s="176" t="s">
        <v>384</v>
      </c>
      <c r="B46" t="s">
        <v>421</v>
      </c>
    </row>
    <row r="47" spans="1:3" x14ac:dyDescent="0.25">
      <c r="A47" s="176" t="s">
        <v>351</v>
      </c>
      <c r="B47" t="s">
        <v>352</v>
      </c>
      <c r="C47" s="178" t="s">
        <v>355</v>
      </c>
    </row>
    <row r="48" spans="1:3" x14ac:dyDescent="0.25">
      <c r="A48" s="176"/>
    </row>
    <row r="49" spans="1:2" x14ac:dyDescent="0.25">
      <c r="A49" s="174" t="s">
        <v>333</v>
      </c>
      <c r="B49" s="175"/>
    </row>
    <row r="50" spans="1:2" x14ac:dyDescent="0.25">
      <c r="A50" t="s">
        <v>344</v>
      </c>
      <c r="B50" t="s">
        <v>346</v>
      </c>
    </row>
    <row r="51" spans="1:2" ht="30" x14ac:dyDescent="0.25">
      <c r="A51" s="176" t="s">
        <v>386</v>
      </c>
      <c r="B51" t="s">
        <v>422</v>
      </c>
    </row>
    <row r="52" spans="1:2" x14ac:dyDescent="0.25">
      <c r="A52" t="s">
        <v>323</v>
      </c>
      <c r="B52" t="s">
        <v>334</v>
      </c>
    </row>
    <row r="53" spans="1:2" x14ac:dyDescent="0.25">
      <c r="A53" t="s">
        <v>361</v>
      </c>
      <c r="B53" t="s">
        <v>270</v>
      </c>
    </row>
    <row r="54" spans="1:2" ht="45" x14ac:dyDescent="0.25">
      <c r="A54" s="176" t="s">
        <v>385</v>
      </c>
      <c r="B54" t="s">
        <v>423</v>
      </c>
    </row>
    <row r="55" spans="1:2" x14ac:dyDescent="0.25">
      <c r="A55" s="176" t="s">
        <v>383</v>
      </c>
      <c r="B55" t="s">
        <v>417</v>
      </c>
    </row>
    <row r="56" spans="1:2" x14ac:dyDescent="0.25">
      <c r="A56" s="176" t="s">
        <v>349</v>
      </c>
      <c r="B56" t="s">
        <v>350</v>
      </c>
    </row>
    <row r="58" spans="1:2" x14ac:dyDescent="0.25">
      <c r="A58" s="174" t="s">
        <v>332</v>
      </c>
    </row>
    <row r="59" spans="1:2" x14ac:dyDescent="0.25">
      <c r="A59" t="s">
        <v>424</v>
      </c>
    </row>
    <row r="61" spans="1:2" x14ac:dyDescent="0.25">
      <c r="A61" s="174" t="s">
        <v>359</v>
      </c>
    </row>
    <row r="62" spans="1:2" x14ac:dyDescent="0.25">
      <c r="A62" t="s">
        <v>345</v>
      </c>
    </row>
    <row r="65" spans="1:2" x14ac:dyDescent="0.25">
      <c r="A65" s="173" t="s">
        <v>316</v>
      </c>
      <c r="B65" s="177"/>
    </row>
    <row r="66" spans="1:2" x14ac:dyDescent="0.25">
      <c r="A66">
        <v>42</v>
      </c>
      <c r="B66" t="s">
        <v>314</v>
      </c>
    </row>
    <row r="67" spans="1:2" x14ac:dyDescent="0.25">
      <c r="A67">
        <v>3412000</v>
      </c>
      <c r="B67" t="s">
        <v>335</v>
      </c>
    </row>
    <row r="68" spans="1:2" x14ac:dyDescent="0.25">
      <c r="A68">
        <v>0.90718500000000002</v>
      </c>
      <c r="B68" t="s">
        <v>418</v>
      </c>
    </row>
    <row r="69" spans="1:2" x14ac:dyDescent="0.25">
      <c r="A69">
        <v>3.7854100000000002</v>
      </c>
      <c r="B69" t="s">
        <v>420</v>
      </c>
    </row>
    <row r="70" spans="1:2" x14ac:dyDescent="0.25">
      <c r="A70">
        <v>235.215</v>
      </c>
      <c r="B70" t="s">
        <v>425</v>
      </c>
    </row>
    <row r="71" spans="1:2" x14ac:dyDescent="0.25">
      <c r="A71">
        <v>159</v>
      </c>
      <c r="B71" t="s">
        <v>426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7109375" style="5" customWidth="1"/>
    <col min="3" max="16384" width="9.140625" style="5"/>
  </cols>
  <sheetData>
    <row r="1" spans="1:37" ht="15" customHeight="1" thickBot="1" x14ac:dyDescent="0.25">
      <c r="B1" s="16" t="s">
        <v>381</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380</v>
      </c>
      <c r="E3" s="18"/>
      <c r="F3" s="18"/>
      <c r="G3" s="18"/>
    </row>
    <row r="4" spans="1:37" ht="15" customHeight="1" x14ac:dyDescent="0.2">
      <c r="C4" s="18" t="s">
        <v>120</v>
      </c>
      <c r="D4" s="18" t="s">
        <v>379</v>
      </c>
      <c r="E4" s="18"/>
      <c r="F4" s="18"/>
      <c r="G4" s="18" t="s">
        <v>119</v>
      </c>
    </row>
    <row r="5" spans="1:37" ht="15" customHeight="1" x14ac:dyDescent="0.2">
      <c r="C5" s="18" t="s">
        <v>118</v>
      </c>
      <c r="D5" s="18" t="s">
        <v>378</v>
      </c>
      <c r="E5" s="18"/>
      <c r="F5" s="18"/>
      <c r="G5" s="18"/>
    </row>
    <row r="6" spans="1:37" ht="15" customHeight="1" x14ac:dyDescent="0.2">
      <c r="C6" s="18" t="s">
        <v>117</v>
      </c>
      <c r="D6" s="18"/>
      <c r="E6" s="18" t="s">
        <v>377</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376</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375</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374</v>
      </c>
      <c r="B35" s="10" t="s">
        <v>373</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372</v>
      </c>
      <c r="B36" s="10" t="s">
        <v>371</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2" t="s">
        <v>57</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370</v>
      </c>
    </row>
    <row r="83" spans="2:2" ht="15" customHeight="1" x14ac:dyDescent="0.2">
      <c r="B83" s="6" t="s">
        <v>369</v>
      </c>
    </row>
    <row r="84" spans="2:2" ht="15" customHeight="1" x14ac:dyDescent="0.2">
      <c r="B84" s="6" t="s">
        <v>368</v>
      </c>
    </row>
    <row r="85" spans="2:2" ht="15" customHeight="1" x14ac:dyDescent="0.2">
      <c r="B85" s="6" t="s">
        <v>367</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election activeCell="D36" sqref="D36"/>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400</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401</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402</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403</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404</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405</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406</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407</v>
      </c>
      <c r="B158" t="s">
        <v>408</v>
      </c>
      <c r="C158" t="s">
        <v>409</v>
      </c>
      <c r="D158" t="s">
        <v>410</v>
      </c>
      <c r="E158" t="s">
        <v>411</v>
      </c>
      <c r="F158" t="s">
        <v>412</v>
      </c>
    </row>
    <row r="159" spans="1:9" x14ac:dyDescent="0.25">
      <c r="A159" t="s">
        <v>408</v>
      </c>
      <c r="B159">
        <v>1</v>
      </c>
      <c r="C159">
        <v>1000</v>
      </c>
      <c r="D159">
        <v>1000000</v>
      </c>
      <c r="E159">
        <v>304.8</v>
      </c>
      <c r="F159">
        <v>1609340</v>
      </c>
    </row>
    <row r="160" spans="1:9" x14ac:dyDescent="0.25">
      <c r="A160" t="s">
        <v>409</v>
      </c>
      <c r="B160">
        <v>1E-3</v>
      </c>
      <c r="C160">
        <v>1</v>
      </c>
      <c r="D160">
        <v>1000</v>
      </c>
      <c r="E160">
        <v>0.30480000000000002</v>
      </c>
      <c r="F160">
        <v>1609.34</v>
      </c>
    </row>
    <row r="161" spans="1:6" x14ac:dyDescent="0.25">
      <c r="A161" t="s">
        <v>410</v>
      </c>
      <c r="B161">
        <v>9.9999999999999995E-7</v>
      </c>
      <c r="C161">
        <v>1E-3</v>
      </c>
      <c r="D161">
        <v>1</v>
      </c>
      <c r="E161">
        <v>3.0480000000000004E-4</v>
      </c>
      <c r="F161">
        <v>1.60934</v>
      </c>
    </row>
    <row r="162" spans="1:6" x14ac:dyDescent="0.25">
      <c r="A162" t="s">
        <v>411</v>
      </c>
      <c r="B162">
        <v>3.2808398950131233E-3</v>
      </c>
      <c r="C162">
        <v>3.2808398950131235</v>
      </c>
      <c r="D162">
        <v>3280.8398950131236</v>
      </c>
      <c r="E162">
        <v>1</v>
      </c>
      <c r="F162">
        <v>5280</v>
      </c>
    </row>
    <row r="163" spans="1:6" x14ac:dyDescent="0.25">
      <c r="A163" t="s">
        <v>412</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2" sqref="B2"/>
    </sheetView>
  </sheetViews>
  <sheetFormatPr defaultRowHeight="15" x14ac:dyDescent="0.25"/>
  <cols>
    <col min="1" max="1" width="30.85546875" customWidth="1"/>
    <col min="2" max="2" width="12" bestFit="1" customWidth="1"/>
    <col min="3" max="35" width="10" bestFit="1" customWidth="1"/>
  </cols>
  <sheetData>
    <row r="1" spans="1:35" x14ac:dyDescent="0.25">
      <c r="A1" s="1" t="s">
        <v>398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342</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'AEO Table 73'!C54*10^15</f>
        <v>1036999999999999.9</v>
      </c>
      <c r="C4">
        <f>'AEO Table 73'!D54*10^15</f>
        <v>1036999999999999.9</v>
      </c>
      <c r="D4">
        <f>'AEO Table 73'!E54*10^15</f>
        <v>1036999999999999.9</v>
      </c>
      <c r="E4">
        <f>'AEO Table 73'!F54*10^15</f>
        <v>1036999999999999.9</v>
      </c>
      <c r="F4">
        <f>'AEO Table 73'!G54*10^15</f>
        <v>1036999999999999.9</v>
      </c>
      <c r="G4">
        <f>'AEO Table 73'!H54*10^15</f>
        <v>1036999999999999.9</v>
      </c>
      <c r="H4">
        <f>'AEO Table 73'!I54*10^15</f>
        <v>1036999999999999.9</v>
      </c>
      <c r="I4">
        <f>'AEO Table 73'!J54*10^15</f>
        <v>1036999999999999.9</v>
      </c>
      <c r="J4">
        <f>'AEO Table 73'!K54*10^15</f>
        <v>1036999999999999.9</v>
      </c>
      <c r="K4">
        <f>'AEO Table 73'!L54*10^15</f>
        <v>1036999999999999.9</v>
      </c>
      <c r="L4">
        <f>'AEO Table 73'!M54*10^15</f>
        <v>1036999999999999.9</v>
      </c>
      <c r="M4">
        <f>'AEO Table 73'!N54*10^15</f>
        <v>1036999999999999.9</v>
      </c>
      <c r="N4">
        <f>'AEO Table 73'!O54*10^15</f>
        <v>1036999999999999.9</v>
      </c>
      <c r="O4">
        <f>'AEO Table 73'!P54*10^15</f>
        <v>1036999999999999.9</v>
      </c>
      <c r="P4">
        <f>'AEO Table 73'!Q54*10^15</f>
        <v>1036999999999999.9</v>
      </c>
      <c r="Q4">
        <f>'AEO Table 73'!R54*10^15</f>
        <v>1036999999999999.9</v>
      </c>
      <c r="R4">
        <f>'AEO Table 73'!S54*10^15</f>
        <v>1036999999999999.9</v>
      </c>
      <c r="S4">
        <f>'AEO Table 73'!T54*10^15</f>
        <v>1036999999999999.9</v>
      </c>
      <c r="T4">
        <f>'AEO Table 73'!U54*10^15</f>
        <v>1036999999999999.9</v>
      </c>
      <c r="U4">
        <f>'AEO Table 73'!V54*10^15</f>
        <v>1036999999999999.9</v>
      </c>
      <c r="V4">
        <f>'AEO Table 73'!W54*10^15</f>
        <v>1036999999999999.9</v>
      </c>
      <c r="W4">
        <f>'AEO Table 73'!X54*10^15</f>
        <v>1036999999999999.9</v>
      </c>
      <c r="X4">
        <f>'AEO Table 73'!Y54*10^15</f>
        <v>1036999999999999.9</v>
      </c>
      <c r="Y4">
        <f>'AEO Table 73'!Z54*10^15</f>
        <v>1036999999999999.9</v>
      </c>
      <c r="Z4">
        <f>'AEO Table 73'!AA54*10^15</f>
        <v>1036999999999999.9</v>
      </c>
      <c r="AA4">
        <f>'AEO Table 73'!AB54*10^15</f>
        <v>1036999999999999.9</v>
      </c>
      <c r="AB4">
        <f>'AEO Table 73'!AC54*10^15</f>
        <v>1036999999999999.9</v>
      </c>
      <c r="AC4">
        <f>'AEO Table 73'!AD54*10^15</f>
        <v>1036999999999999.9</v>
      </c>
      <c r="AD4">
        <f>'AEO Table 73'!AE54*10^15</f>
        <v>1036999999999999.9</v>
      </c>
      <c r="AE4">
        <f>'AEO Table 73'!AF54*10^15</f>
        <v>1036999999999999.9</v>
      </c>
      <c r="AF4">
        <f>'AEO Table 73'!AG54*10^15</f>
        <v>1036999999999999.9</v>
      </c>
      <c r="AG4">
        <f>'AEO Table 73'!AH54*10^15</f>
        <v>1036999999999999.9</v>
      </c>
      <c r="AH4">
        <f>'AEO Table 73'!AI54*10^15</f>
        <v>1036999999999999.9</v>
      </c>
      <c r="AI4">
        <f>'AEO Table 73'!AJ54*10^15</f>
        <v>1036999999999999.9</v>
      </c>
    </row>
    <row r="5" spans="1:35" x14ac:dyDescent="0.25">
      <c r="A5" t="s">
        <v>336</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c r="AI10">
        <f>'GREET1 Fuel_Specs'!$D$7*gal_per_barrel*10^6</f>
        <v>5810700000000</v>
      </c>
    </row>
    <row r="11" spans="1:35" x14ac:dyDescent="0.25">
      <c r="A11" t="s">
        <v>326</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c r="AI11">
        <f>'GREET1 Fuel_Specs'!$D$7*gal_per_barrel*10^6</f>
        <v>5810700000000</v>
      </c>
    </row>
    <row r="12" spans="1:35" x14ac:dyDescent="0.25">
      <c r="A12" t="s">
        <v>327</v>
      </c>
      <c r="B12">
        <f>'GREET1 Fuel_Specs'!$D$7*gal_per_barrel*10^6</f>
        <v>5810700000000</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c r="AI12">
        <f>'GREET1 Fuel_Specs'!$D$7*gal_per_barrel*10^6</f>
        <v>5810700000000</v>
      </c>
    </row>
    <row r="13" spans="1:35" x14ac:dyDescent="0.25">
      <c r="A13" t="s">
        <v>328</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c r="AI13">
        <f>'GREET1 Fuel_Specs'!$D$7*gal_per_barrel*10^6</f>
        <v>5810700000000</v>
      </c>
    </row>
    <row r="14" spans="1:35" x14ac:dyDescent="0.25">
      <c r="A14" t="s">
        <v>366</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c r="AI14">
        <f>'GREET1 Fuel_Specs'!$D$7*gal_per_barrel*10^6</f>
        <v>5810700000000</v>
      </c>
    </row>
    <row r="15" spans="1:35" x14ac:dyDescent="0.25">
      <c r="A15" t="s">
        <v>343</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340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362</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c r="AI18">
        <f>'GREET1 Fuel_Specs'!$D$7*gal_per_barrel*10^6</f>
        <v>5810700000000</v>
      </c>
    </row>
    <row r="19" spans="1:35" x14ac:dyDescent="0.25">
      <c r="A19" t="s">
        <v>363</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c r="AI19">
        <f>'GREET1 Fuel_Specs'!$D$7*gal_per_barrel*10^6</f>
        <v>5810700000000</v>
      </c>
    </row>
    <row r="20" spans="1:35" x14ac:dyDescent="0.25">
      <c r="A20" t="s">
        <v>364</v>
      </c>
      <c r="B20" s="4">
        <f>'GREET1 Fuel_Specs'!$D$36*10^6/About!$A$69</f>
        <v>24147978686.588772</v>
      </c>
      <c r="C20" s="4">
        <f>'GREET1 Fuel_Specs'!$D$36*10^6/About!$A$69</f>
        <v>24147978686.588772</v>
      </c>
      <c r="D20" s="4">
        <f>'GREET1 Fuel_Specs'!$D$36*10^6/About!$A$69</f>
        <v>24147978686.588772</v>
      </c>
      <c r="E20" s="4">
        <f>'GREET1 Fuel_Specs'!$D$36*10^6/About!$A$69</f>
        <v>24147978686.588772</v>
      </c>
      <c r="F20" s="4">
        <f>'GREET1 Fuel_Specs'!$D$36*10^6/About!$A$69</f>
        <v>24147978686.588772</v>
      </c>
      <c r="G20" s="4">
        <f>'GREET1 Fuel_Specs'!$D$36*10^6/About!$A$69</f>
        <v>24147978686.588772</v>
      </c>
      <c r="H20" s="4">
        <f>'GREET1 Fuel_Specs'!$D$36*10^6/About!$A$69</f>
        <v>24147978686.588772</v>
      </c>
      <c r="I20" s="4">
        <f>'GREET1 Fuel_Specs'!$D$36*10^6/About!$A$69</f>
        <v>24147978686.588772</v>
      </c>
      <c r="J20" s="4">
        <f>'GREET1 Fuel_Specs'!$D$36*10^6/About!$A$69</f>
        <v>24147978686.588772</v>
      </c>
      <c r="K20" s="4">
        <f>'GREET1 Fuel_Specs'!$D$36*10^6/About!$A$69</f>
        <v>24147978686.588772</v>
      </c>
      <c r="L20" s="4">
        <f>'GREET1 Fuel_Specs'!$D$36*10^6/About!$A$69</f>
        <v>24147978686.588772</v>
      </c>
      <c r="M20" s="4">
        <f>'GREET1 Fuel_Specs'!$D$36*10^6/About!$A$69</f>
        <v>24147978686.588772</v>
      </c>
      <c r="N20" s="4">
        <f>'GREET1 Fuel_Specs'!$D$36*10^6/About!$A$69</f>
        <v>24147978686.588772</v>
      </c>
      <c r="O20" s="4">
        <f>'GREET1 Fuel_Specs'!$D$36*10^6/About!$A$69</f>
        <v>24147978686.588772</v>
      </c>
      <c r="P20" s="4">
        <f>'GREET1 Fuel_Specs'!$D$36*10^6/About!$A$69</f>
        <v>24147978686.588772</v>
      </c>
      <c r="Q20" s="4">
        <f>'GREET1 Fuel_Specs'!$D$36*10^6/About!$A$69</f>
        <v>24147978686.588772</v>
      </c>
      <c r="R20" s="4">
        <f>'GREET1 Fuel_Specs'!$D$36*10^6/About!$A$69</f>
        <v>24147978686.588772</v>
      </c>
      <c r="S20" s="4">
        <f>'GREET1 Fuel_Specs'!$D$36*10^6/About!$A$69</f>
        <v>24147978686.588772</v>
      </c>
      <c r="T20" s="4">
        <f>'GREET1 Fuel_Specs'!$D$36*10^6/About!$A$69</f>
        <v>24147978686.588772</v>
      </c>
      <c r="U20" s="4">
        <f>'GREET1 Fuel_Specs'!$D$36*10^6/About!$A$69</f>
        <v>24147978686.588772</v>
      </c>
      <c r="V20" s="4">
        <f>'GREET1 Fuel_Specs'!$D$36*10^6/About!$A$69</f>
        <v>24147978686.588772</v>
      </c>
      <c r="W20" s="4">
        <f>'GREET1 Fuel_Specs'!$D$36*10^6/About!$A$69</f>
        <v>24147978686.588772</v>
      </c>
      <c r="X20" s="4">
        <f>'GREET1 Fuel_Specs'!$D$36*10^6/About!$A$69</f>
        <v>24147978686.588772</v>
      </c>
      <c r="Y20" s="4">
        <f>'GREET1 Fuel_Specs'!$D$36*10^6/About!$A$69</f>
        <v>24147978686.588772</v>
      </c>
      <c r="Z20" s="4">
        <f>'GREET1 Fuel_Specs'!$D$36*10^6/About!$A$69</f>
        <v>24147978686.588772</v>
      </c>
      <c r="AA20" s="4">
        <f>'GREET1 Fuel_Specs'!$D$36*10^6/About!$A$69</f>
        <v>24147978686.588772</v>
      </c>
      <c r="AB20" s="4">
        <f>'GREET1 Fuel_Specs'!$D$36*10^6/About!$A$69</f>
        <v>24147978686.588772</v>
      </c>
      <c r="AC20" s="4">
        <f>'GREET1 Fuel_Specs'!$D$36*10^6/About!$A$69</f>
        <v>24147978686.588772</v>
      </c>
      <c r="AD20" s="4">
        <f>'GREET1 Fuel_Specs'!$D$36*10^6/About!$A$69</f>
        <v>24147978686.588772</v>
      </c>
      <c r="AE20" s="4">
        <f>'GREET1 Fuel_Specs'!$D$36*10^6/About!$A$69</f>
        <v>24147978686.588772</v>
      </c>
      <c r="AF20" s="4">
        <f>'GREET1 Fuel_Specs'!$D$36*10^6/About!$A$69</f>
        <v>24147978686.588772</v>
      </c>
      <c r="AG20" s="4">
        <f>'GREET1 Fuel_Specs'!$D$36*10^6/About!$A$69</f>
        <v>24147978686.588772</v>
      </c>
      <c r="AH20" s="4">
        <f>'GREET1 Fuel_Specs'!$D$36*10^6/About!$A$69</f>
        <v>24147978686.588772</v>
      </c>
      <c r="AI20" s="4">
        <f>'GREET1 Fuel_Specs'!$D$36*10^6/About!$A$69</f>
        <v>24147978686.588772</v>
      </c>
    </row>
    <row r="21" spans="1:35" x14ac:dyDescent="0.25">
      <c r="A21" t="s">
        <v>365</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361</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K1" workbookViewId="0">
      <selection activeCell="AF31" sqref="AF31"/>
    </sheetView>
  </sheetViews>
  <sheetFormatPr defaultColWidth="9.140625" defaultRowHeight="15" x14ac:dyDescent="0.25"/>
  <cols>
    <col min="1" max="1" width="30.85546875" customWidth="1"/>
    <col min="2" max="35" width="10" customWidth="1"/>
  </cols>
  <sheetData>
    <row r="1" spans="1:35" x14ac:dyDescent="0.25">
      <c r="A1" s="1" t="s">
        <v>399</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347</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25">
      <c r="A5" t="s">
        <v>353</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('AEO Table 73'!C32*10^6/About!$A$71)</f>
        <v>31802.786163522014</v>
      </c>
      <c r="C10">
        <f>('AEO Table 73'!D32*10^6/About!$A$71)</f>
        <v>31794.088050314465</v>
      </c>
      <c r="D10">
        <f>('AEO Table 73'!E32*10^6/About!$A$71)</f>
        <v>31798.270440251574</v>
      </c>
      <c r="E10">
        <f>('AEO Table 73'!F32*10^6/About!$A$71)</f>
        <v>31800.440251572327</v>
      </c>
      <c r="F10">
        <f>('AEO Table 73'!G32*10^6/About!$A$71)</f>
        <v>31794.723270440252</v>
      </c>
      <c r="G10">
        <f>('AEO Table 73'!H32*10^6/About!$A$71)</f>
        <v>31781.987421383648</v>
      </c>
      <c r="H10">
        <f>('AEO Table 73'!I32*10^6/About!$A$71)</f>
        <v>31766.138364779876</v>
      </c>
      <c r="I10">
        <f>('AEO Table 73'!J32*10^6/About!$A$71)</f>
        <v>31761.018867924529</v>
      </c>
      <c r="J10">
        <f>('AEO Table 73'!K32*10^6/About!$A$71)</f>
        <v>31757.729559748426</v>
      </c>
      <c r="K10">
        <f>('AEO Table 73'!L32*10^6/About!$A$71)</f>
        <v>31755.138364779876</v>
      </c>
      <c r="L10">
        <f>('AEO Table 73'!M32*10^6/About!$A$71)</f>
        <v>31752.327044025158</v>
      </c>
      <c r="M10">
        <f>('AEO Table 73'!N32*10^6/About!$A$71)</f>
        <v>31749.597484276728</v>
      </c>
      <c r="N10">
        <f>('AEO Table 73'!O32*10^6/About!$A$71)</f>
        <v>31746.867924528302</v>
      </c>
      <c r="O10">
        <f>('AEO Table 73'!P32*10^6/About!$A$71)</f>
        <v>31747.33962264151</v>
      </c>
      <c r="P10">
        <f>('AEO Table 73'!Q32*10^6/About!$A$71)</f>
        <v>31742.842767295599</v>
      </c>
      <c r="Q10">
        <f>('AEO Table 73'!R32*10^6/About!$A$71)</f>
        <v>31740.327044025158</v>
      </c>
      <c r="R10">
        <f>('AEO Table 73'!S32*10^6/About!$A$71)</f>
        <v>31738.767295597485</v>
      </c>
      <c r="S10">
        <f>('AEO Table 73'!T32*10^6/About!$A$71)</f>
        <v>31735.075471698114</v>
      </c>
      <c r="T10">
        <f>('AEO Table 73'!U32*10^6/About!$A$71)</f>
        <v>31730.729559748426</v>
      </c>
      <c r="U10">
        <f>('AEO Table 73'!V32*10^6/About!$A$71)</f>
        <v>31725.974842767297</v>
      </c>
      <c r="V10">
        <f>('AEO Table 73'!W32*10^6/About!$A$71)</f>
        <v>31720.635220125787</v>
      </c>
      <c r="W10">
        <f>('AEO Table 73'!X32*10^6/About!$A$71)</f>
        <v>31715.440251572327</v>
      </c>
      <c r="X10">
        <f>('AEO Table 73'!Y32*10^6/About!$A$71)</f>
        <v>31708.729559748426</v>
      </c>
      <c r="Y10">
        <f>('AEO Table 73'!Z32*10^6/About!$A$71)</f>
        <v>31701.245283018867</v>
      </c>
      <c r="Z10">
        <f>('AEO Table 73'!AA32*10^6/About!$A$71)</f>
        <v>31692.830188679247</v>
      </c>
      <c r="AA10">
        <f>('AEO Table 73'!AB32*10^6/About!$A$71)</f>
        <v>31684.698113207549</v>
      </c>
      <c r="AB10">
        <f>('AEO Table 73'!AC32*10^6/About!$A$71)</f>
        <v>31674.364779874213</v>
      </c>
      <c r="AC10">
        <f>('AEO Table 73'!AD32*10^6/About!$A$71)</f>
        <v>31664.163522012579</v>
      </c>
      <c r="AD10">
        <f>('AEO Table 73'!AE32*10^6/About!$A$71)</f>
        <v>31653.289308176099</v>
      </c>
      <c r="AE10">
        <f>('AEO Table 73'!AF32*10^6/About!$A$71)</f>
        <v>31641.163522012579</v>
      </c>
      <c r="AF10">
        <f>('AEO Table 73'!AG32*10^6/About!$A$71)</f>
        <v>31626.088050314465</v>
      </c>
      <c r="AG10">
        <f>('AEO Table 73'!AH32*10^6/About!$A$71)</f>
        <v>31609.547169811322</v>
      </c>
      <c r="AH10">
        <f>('AEO Table 73'!AI32*10^6/About!$A$71)</f>
        <v>31591.433962264149</v>
      </c>
      <c r="AI10">
        <f>('AEO Table 73'!AJ32*10^6/About!$A$71)</f>
        <v>31591.421383647797</v>
      </c>
    </row>
    <row r="11" spans="1:35" x14ac:dyDescent="0.25">
      <c r="A11" t="s">
        <v>326</v>
      </c>
      <c r="B11">
        <f>('AEO Table 73'!C19*10^6/About!$A$71)</f>
        <v>36635.220125786167</v>
      </c>
      <c r="C11">
        <f>('AEO Table 73'!D19*10^6/About!$A$71)</f>
        <v>36635.220125786167</v>
      </c>
      <c r="D11">
        <f>('AEO Table 73'!E19*10^6/About!$A$71)</f>
        <v>36635.220125786167</v>
      </c>
      <c r="E11">
        <f>('AEO Table 73'!F19*10^6/About!$A$71)</f>
        <v>36635.220125786167</v>
      </c>
      <c r="F11">
        <f>('AEO Table 73'!G19*10^6/About!$A$71)</f>
        <v>36635.220125786167</v>
      </c>
      <c r="G11">
        <f>('AEO Table 73'!H19*10^6/About!$A$71)</f>
        <v>36635.220125786167</v>
      </c>
      <c r="H11">
        <f>('AEO Table 73'!I19*10^6/About!$A$71)</f>
        <v>36635.220125786167</v>
      </c>
      <c r="I11">
        <f>('AEO Table 73'!J19*10^6/About!$A$71)</f>
        <v>36635.220125786167</v>
      </c>
      <c r="J11">
        <f>('AEO Table 73'!K19*10^6/About!$A$71)</f>
        <v>36635.220125786167</v>
      </c>
      <c r="K11">
        <f>('AEO Table 73'!L19*10^6/About!$A$71)</f>
        <v>36635.220125786167</v>
      </c>
      <c r="L11">
        <f>('AEO Table 73'!M19*10^6/About!$A$71)</f>
        <v>36635.220125786167</v>
      </c>
      <c r="M11">
        <f>('AEO Table 73'!N19*10^6/About!$A$71)</f>
        <v>36635.220125786167</v>
      </c>
      <c r="N11">
        <f>('AEO Table 73'!O19*10^6/About!$A$71)</f>
        <v>36635.220125786167</v>
      </c>
      <c r="O11">
        <f>('AEO Table 73'!P19*10^6/About!$A$71)</f>
        <v>36635.220125786167</v>
      </c>
      <c r="P11">
        <f>('AEO Table 73'!Q19*10^6/About!$A$71)</f>
        <v>36635.220125786167</v>
      </c>
      <c r="Q11">
        <f>('AEO Table 73'!R19*10^6/About!$A$71)</f>
        <v>36635.220125786167</v>
      </c>
      <c r="R11">
        <f>('AEO Table 73'!S19*10^6/About!$A$71)</f>
        <v>36635.220125786167</v>
      </c>
      <c r="S11">
        <f>('AEO Table 73'!T19*10^6/About!$A$71)</f>
        <v>36635.220125786167</v>
      </c>
      <c r="T11">
        <f>('AEO Table 73'!U19*10^6/About!$A$71)</f>
        <v>36635.220125786167</v>
      </c>
      <c r="U11">
        <f>('AEO Table 73'!V19*10^6/About!$A$71)</f>
        <v>36635.220125786167</v>
      </c>
      <c r="V11">
        <f>('AEO Table 73'!W19*10^6/About!$A$71)</f>
        <v>36635.220125786167</v>
      </c>
      <c r="W11">
        <f>('AEO Table 73'!X19*10^6/About!$A$71)</f>
        <v>36635.220125786167</v>
      </c>
      <c r="X11">
        <f>('AEO Table 73'!Y19*10^6/About!$A$71)</f>
        <v>36635.220125786167</v>
      </c>
      <c r="Y11">
        <f>('AEO Table 73'!Z19*10^6/About!$A$71)</f>
        <v>36635.220125786167</v>
      </c>
      <c r="Z11">
        <f>('AEO Table 73'!AA19*10^6/About!$A$71)</f>
        <v>36635.220125786167</v>
      </c>
      <c r="AA11">
        <f>('AEO Table 73'!AB19*10^6/About!$A$71)</f>
        <v>36635.220125786167</v>
      </c>
      <c r="AB11">
        <f>('AEO Table 73'!AC19*10^6/About!$A$71)</f>
        <v>36635.220125786167</v>
      </c>
      <c r="AC11">
        <f>('AEO Table 73'!AD19*10^6/About!$A$71)</f>
        <v>36635.220125786167</v>
      </c>
      <c r="AD11">
        <f>('AEO Table 73'!AE19*10^6/About!$A$71)</f>
        <v>36635.220125786167</v>
      </c>
      <c r="AE11">
        <f>('AEO Table 73'!AF19*10^6/About!$A$71)</f>
        <v>36635.220125786167</v>
      </c>
      <c r="AF11">
        <f>('AEO Table 73'!AG19*10^6/About!$A$71)</f>
        <v>36635.220125786167</v>
      </c>
      <c r="AG11">
        <f>('AEO Table 73'!AH19*10^6/About!$A$71)</f>
        <v>36635.220125786167</v>
      </c>
      <c r="AH11">
        <f>('AEO Table 73'!AI19*10^6/About!$A$71)</f>
        <v>36635.220125786167</v>
      </c>
      <c r="AI11">
        <f>('AEO Table 73'!AJ19*10^6/About!$A$71)</f>
        <v>36635.220125786167</v>
      </c>
    </row>
    <row r="12" spans="1:35" x14ac:dyDescent="0.25">
      <c r="A12" t="s">
        <v>327</v>
      </c>
      <c r="B12">
        <f>('AEO Table 73'!C29*10^6/About!$A$71)</f>
        <v>25139.748427672956</v>
      </c>
      <c r="C12">
        <f>('AEO Table 73'!D29*10^6/About!$A$71)</f>
        <v>25089.515723270441</v>
      </c>
      <c r="D12">
        <f>('AEO Table 73'!E29*10^6/About!$A$71)</f>
        <v>25089.515723270441</v>
      </c>
      <c r="E12">
        <f>('AEO Table 73'!F29*10^6/About!$A$71)</f>
        <v>25089.515723270441</v>
      </c>
      <c r="F12">
        <f>('AEO Table 73'!G29*10^6/About!$A$71)</f>
        <v>25089.515723270441</v>
      </c>
      <c r="G12">
        <f>('AEO Table 73'!H29*10^6/About!$A$71)</f>
        <v>25089.515723270441</v>
      </c>
      <c r="H12">
        <f>('AEO Table 73'!I29*10^6/About!$A$71)</f>
        <v>25089.515723270441</v>
      </c>
      <c r="I12">
        <f>('AEO Table 73'!J29*10^6/About!$A$71)</f>
        <v>25089.515723270441</v>
      </c>
      <c r="J12">
        <f>('AEO Table 73'!K29*10^6/About!$A$71)</f>
        <v>25089.515723270441</v>
      </c>
      <c r="K12">
        <f>('AEO Table 73'!L29*10^6/About!$A$71)</f>
        <v>25089.515723270441</v>
      </c>
      <c r="L12">
        <f>('AEO Table 73'!M29*10^6/About!$A$71)</f>
        <v>25089.515723270441</v>
      </c>
      <c r="M12">
        <f>('AEO Table 73'!N29*10^6/About!$A$71)</f>
        <v>25089.515723270441</v>
      </c>
      <c r="N12">
        <f>('AEO Table 73'!O29*10^6/About!$A$71)</f>
        <v>25089.515723270441</v>
      </c>
      <c r="O12">
        <f>('AEO Table 73'!P29*10^6/About!$A$71)</f>
        <v>25089.515723270441</v>
      </c>
      <c r="P12">
        <f>('AEO Table 73'!Q29*10^6/About!$A$71)</f>
        <v>25089.515723270441</v>
      </c>
      <c r="Q12">
        <f>('AEO Table 73'!R29*10^6/About!$A$71)</f>
        <v>25089.515723270441</v>
      </c>
      <c r="R12">
        <f>('AEO Table 73'!S29*10^6/About!$A$71)</f>
        <v>25089.515723270441</v>
      </c>
      <c r="S12">
        <f>('AEO Table 73'!T29*10^6/About!$A$71)</f>
        <v>25089.515723270441</v>
      </c>
      <c r="T12">
        <f>('AEO Table 73'!U29*10^6/About!$A$71)</f>
        <v>25089.515723270441</v>
      </c>
      <c r="U12">
        <f>('AEO Table 73'!V29*10^6/About!$A$71)</f>
        <v>25089.515723270441</v>
      </c>
      <c r="V12">
        <f>('AEO Table 73'!W29*10^6/About!$A$71)</f>
        <v>25089.515723270441</v>
      </c>
      <c r="W12">
        <f>('AEO Table 73'!X29*10^6/About!$A$71)</f>
        <v>25089.515723270441</v>
      </c>
      <c r="X12">
        <f>('AEO Table 73'!Y29*10^6/About!$A$71)</f>
        <v>25089.515723270441</v>
      </c>
      <c r="Y12">
        <f>('AEO Table 73'!Z29*10^6/About!$A$71)</f>
        <v>25089.515723270441</v>
      </c>
      <c r="Z12">
        <f>('AEO Table 73'!AA29*10^6/About!$A$71)</f>
        <v>25089.515723270441</v>
      </c>
      <c r="AA12">
        <f>('AEO Table 73'!AB29*10^6/About!$A$71)</f>
        <v>25089.515723270441</v>
      </c>
      <c r="AB12">
        <f>('AEO Table 73'!AC29*10^6/About!$A$71)</f>
        <v>25089.515723270441</v>
      </c>
      <c r="AC12">
        <f>('AEO Table 73'!AD29*10^6/About!$A$71)</f>
        <v>25089.515723270441</v>
      </c>
      <c r="AD12">
        <f>('AEO Table 73'!AE29*10^6/About!$A$71)</f>
        <v>25089.515723270441</v>
      </c>
      <c r="AE12">
        <f>('AEO Table 73'!AF29*10^6/About!$A$71)</f>
        <v>25089.515723270441</v>
      </c>
      <c r="AF12">
        <f>('AEO Table 73'!AG29*10^6/About!$A$71)</f>
        <v>25089.515723270441</v>
      </c>
      <c r="AG12">
        <f>('AEO Table 73'!AH29*10^6/About!$A$71)</f>
        <v>25089.515723270441</v>
      </c>
      <c r="AH12">
        <f>('AEO Table 73'!AI29*10^6/About!$A$71)</f>
        <v>25089.515723270441</v>
      </c>
      <c r="AI12">
        <f>('AEO Table 73'!AJ29*10^6/About!$A$71)</f>
        <v>25089.515723270441</v>
      </c>
    </row>
    <row r="13" spans="1:35" x14ac:dyDescent="0.25">
      <c r="A13" t="s">
        <v>328</v>
      </c>
      <c r="B13">
        <f>('AEO Table 73'!C18*10^6/About!$A$71)</f>
        <v>33704.402515723268</v>
      </c>
      <c r="C13">
        <f>('AEO Table 73'!D18*10^6/About!$A$71)</f>
        <v>33704.402515723268</v>
      </c>
      <c r="D13">
        <f>('AEO Table 73'!E18*10^6/About!$A$71)</f>
        <v>33704.402515723268</v>
      </c>
      <c r="E13">
        <f>('AEO Table 73'!F18*10^6/About!$A$71)</f>
        <v>33704.402515723268</v>
      </c>
      <c r="F13">
        <f>('AEO Table 73'!G18*10^6/About!$A$71)</f>
        <v>33704.402515723268</v>
      </c>
      <c r="G13">
        <f>('AEO Table 73'!H18*10^6/About!$A$71)</f>
        <v>33704.402515723268</v>
      </c>
      <c r="H13">
        <f>('AEO Table 73'!I18*10^6/About!$A$71)</f>
        <v>33704.402515723268</v>
      </c>
      <c r="I13">
        <f>('AEO Table 73'!J18*10^6/About!$A$71)</f>
        <v>33704.402515723268</v>
      </c>
      <c r="J13">
        <f>('AEO Table 73'!K18*10^6/About!$A$71)</f>
        <v>33704.402515723268</v>
      </c>
      <c r="K13">
        <f>('AEO Table 73'!L18*10^6/About!$A$71)</f>
        <v>33704.402515723268</v>
      </c>
      <c r="L13">
        <f>('AEO Table 73'!M18*10^6/About!$A$71)</f>
        <v>33704.402515723268</v>
      </c>
      <c r="M13">
        <f>('AEO Table 73'!N18*10^6/About!$A$71)</f>
        <v>33704.402515723268</v>
      </c>
      <c r="N13">
        <f>('AEO Table 73'!O18*10^6/About!$A$71)</f>
        <v>33704.402515723268</v>
      </c>
      <c r="O13">
        <f>('AEO Table 73'!P18*10^6/About!$A$71)</f>
        <v>33704.402515723268</v>
      </c>
      <c r="P13">
        <f>('AEO Table 73'!Q18*10^6/About!$A$71)</f>
        <v>33704.402515723268</v>
      </c>
      <c r="Q13">
        <f>('AEO Table 73'!R18*10^6/About!$A$71)</f>
        <v>33704.402515723268</v>
      </c>
      <c r="R13">
        <f>('AEO Table 73'!S18*10^6/About!$A$71)</f>
        <v>33704.402515723268</v>
      </c>
      <c r="S13">
        <f>('AEO Table 73'!T18*10^6/About!$A$71)</f>
        <v>33704.402515723268</v>
      </c>
      <c r="T13">
        <f>('AEO Table 73'!U18*10^6/About!$A$71)</f>
        <v>33704.402515723268</v>
      </c>
      <c r="U13">
        <f>('AEO Table 73'!V18*10^6/About!$A$71)</f>
        <v>33704.402515723268</v>
      </c>
      <c r="V13">
        <f>('AEO Table 73'!W18*10^6/About!$A$71)</f>
        <v>33704.402515723268</v>
      </c>
      <c r="W13">
        <f>('AEO Table 73'!X18*10^6/About!$A$71)</f>
        <v>33704.402515723268</v>
      </c>
      <c r="X13">
        <f>('AEO Table 73'!Y18*10^6/About!$A$71)</f>
        <v>33704.402515723268</v>
      </c>
      <c r="Y13">
        <f>('AEO Table 73'!Z18*10^6/About!$A$71)</f>
        <v>33704.402515723268</v>
      </c>
      <c r="Z13">
        <f>('AEO Table 73'!AA18*10^6/About!$A$71)</f>
        <v>33704.402515723268</v>
      </c>
      <c r="AA13">
        <f>('AEO Table 73'!AB18*10^6/About!$A$71)</f>
        <v>33704.402515723268</v>
      </c>
      <c r="AB13">
        <f>('AEO Table 73'!AC18*10^6/About!$A$71)</f>
        <v>33704.402515723268</v>
      </c>
      <c r="AC13">
        <f>('AEO Table 73'!AD18*10^6/About!$A$71)</f>
        <v>33704.402515723268</v>
      </c>
      <c r="AD13">
        <f>('AEO Table 73'!AE18*10^6/About!$A$71)</f>
        <v>33704.402515723268</v>
      </c>
      <c r="AE13">
        <f>('AEO Table 73'!AF18*10^6/About!$A$71)</f>
        <v>33704.402515723268</v>
      </c>
      <c r="AF13">
        <f>('AEO Table 73'!AG18*10^6/About!$A$71)</f>
        <v>33704.402515723268</v>
      </c>
      <c r="AG13">
        <f>('AEO Table 73'!AH18*10^6/About!$A$71)</f>
        <v>33704.402515723268</v>
      </c>
      <c r="AH13">
        <f>('AEO Table 73'!AI18*10^6/About!$A$71)</f>
        <v>33704.402515723268</v>
      </c>
      <c r="AI13">
        <f>('AEO Table 73'!AJ18*10^6/About!$A$71)</f>
        <v>33704.402515723268</v>
      </c>
    </row>
    <row r="14" spans="1:35" x14ac:dyDescent="0.25">
      <c r="A14" t="s">
        <v>366</v>
      </c>
      <c r="B14">
        <f>('AEO Table 73'!C30*10^6/About!$A$71)</f>
        <v>35660.377358490565</v>
      </c>
      <c r="C14">
        <f>('AEO Table 73'!D30*10^6/About!$A$71)</f>
        <v>35660.377358490565</v>
      </c>
      <c r="D14">
        <f>('AEO Table 73'!E30*10^6/About!$A$71)</f>
        <v>35660.377358490565</v>
      </c>
      <c r="E14">
        <f>('AEO Table 73'!F30*10^6/About!$A$71)</f>
        <v>35660.377358490565</v>
      </c>
      <c r="F14">
        <f>('AEO Table 73'!G30*10^6/About!$A$71)</f>
        <v>35660.377358490565</v>
      </c>
      <c r="G14">
        <f>('AEO Table 73'!H30*10^6/About!$A$71)</f>
        <v>35660.377358490565</v>
      </c>
      <c r="H14">
        <f>('AEO Table 73'!I30*10^6/About!$A$71)</f>
        <v>35660.377358490565</v>
      </c>
      <c r="I14">
        <f>('AEO Table 73'!J30*10^6/About!$A$71)</f>
        <v>35660.377358490565</v>
      </c>
      <c r="J14">
        <f>('AEO Table 73'!K30*10^6/About!$A$71)</f>
        <v>35660.377358490565</v>
      </c>
      <c r="K14">
        <f>('AEO Table 73'!L30*10^6/About!$A$71)</f>
        <v>35660.377358490565</v>
      </c>
      <c r="L14">
        <f>('AEO Table 73'!M30*10^6/About!$A$71)</f>
        <v>35660.377358490565</v>
      </c>
      <c r="M14">
        <f>('AEO Table 73'!N30*10^6/About!$A$71)</f>
        <v>35660.377358490565</v>
      </c>
      <c r="N14">
        <f>('AEO Table 73'!O30*10^6/About!$A$71)</f>
        <v>35660.377358490565</v>
      </c>
      <c r="O14">
        <f>('AEO Table 73'!P30*10^6/About!$A$71)</f>
        <v>35660.377358490565</v>
      </c>
      <c r="P14">
        <f>('AEO Table 73'!Q30*10^6/About!$A$71)</f>
        <v>35660.377358490565</v>
      </c>
      <c r="Q14">
        <f>('AEO Table 73'!R30*10^6/About!$A$71)</f>
        <v>35660.377358490565</v>
      </c>
      <c r="R14">
        <f>('AEO Table 73'!S30*10^6/About!$A$71)</f>
        <v>35660.377358490565</v>
      </c>
      <c r="S14">
        <f>('AEO Table 73'!T30*10^6/About!$A$71)</f>
        <v>35660.377358490565</v>
      </c>
      <c r="T14">
        <f>('AEO Table 73'!U30*10^6/About!$A$71)</f>
        <v>35660.377358490565</v>
      </c>
      <c r="U14">
        <f>('AEO Table 73'!V30*10^6/About!$A$71)</f>
        <v>35660.377358490565</v>
      </c>
      <c r="V14">
        <f>('AEO Table 73'!W30*10^6/About!$A$71)</f>
        <v>35660.377358490565</v>
      </c>
      <c r="W14">
        <f>('AEO Table 73'!X30*10^6/About!$A$71)</f>
        <v>35660.377358490565</v>
      </c>
      <c r="X14">
        <f>('AEO Table 73'!Y30*10^6/About!$A$71)</f>
        <v>35660.377358490565</v>
      </c>
      <c r="Y14">
        <f>('AEO Table 73'!Z30*10^6/About!$A$71)</f>
        <v>35660.377358490565</v>
      </c>
      <c r="Z14">
        <f>('AEO Table 73'!AA30*10^6/About!$A$71)</f>
        <v>35660.377358490565</v>
      </c>
      <c r="AA14">
        <f>('AEO Table 73'!AB30*10^6/About!$A$71)</f>
        <v>35660.377358490565</v>
      </c>
      <c r="AB14">
        <f>('AEO Table 73'!AC30*10^6/About!$A$71)</f>
        <v>35660.377358490565</v>
      </c>
      <c r="AC14">
        <f>('AEO Table 73'!AD30*10^6/About!$A$71)</f>
        <v>35660.377358490565</v>
      </c>
      <c r="AD14">
        <f>('AEO Table 73'!AE30*10^6/About!$A$71)</f>
        <v>35660.377358490565</v>
      </c>
      <c r="AE14">
        <f>('AEO Table 73'!AF30*10^6/About!$A$71)</f>
        <v>35660.377358490565</v>
      </c>
      <c r="AF14">
        <f>('AEO Table 73'!AG30*10^6/About!$A$71)</f>
        <v>35660.377358490565</v>
      </c>
      <c r="AG14">
        <f>('AEO Table 73'!AH30*10^6/About!$A$71)</f>
        <v>35660.377358490565</v>
      </c>
      <c r="AH14">
        <f>('AEO Table 73'!AI30*10^6/About!$A$71)</f>
        <v>35660.377358490565</v>
      </c>
      <c r="AI14">
        <f>('AEO Table 73'!AJ30*10^6/About!$A$71)</f>
        <v>35660.377358490565</v>
      </c>
    </row>
    <row r="15" spans="1:35" x14ac:dyDescent="0.25">
      <c r="A15" t="s">
        <v>348</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340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362</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25">
      <c r="A19" t="s">
        <v>363</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25">
      <c r="A20" t="s">
        <v>364</v>
      </c>
      <c r="B20">
        <f>'GREET1 Fuel_Specs'!$D$36/About!$A$69</f>
        <v>24147.978686588769</v>
      </c>
      <c r="C20">
        <f>'GREET1 Fuel_Specs'!$D$36/About!$A$69</f>
        <v>24147.978686588769</v>
      </c>
      <c r="D20">
        <f>'GREET1 Fuel_Specs'!$D$36/About!$A$69</f>
        <v>24147.978686588769</v>
      </c>
      <c r="E20">
        <f>'GREET1 Fuel_Specs'!$D$36/About!$A$69</f>
        <v>24147.978686588769</v>
      </c>
      <c r="F20">
        <f>'GREET1 Fuel_Specs'!$D$36/About!$A$69</f>
        <v>24147.978686588769</v>
      </c>
      <c r="G20">
        <f>'GREET1 Fuel_Specs'!$D$36/About!$A$69</f>
        <v>24147.978686588769</v>
      </c>
      <c r="H20">
        <f>'GREET1 Fuel_Specs'!$D$36/About!$A$69</f>
        <v>24147.978686588769</v>
      </c>
      <c r="I20">
        <f>'GREET1 Fuel_Specs'!$D$36/About!$A$69</f>
        <v>24147.978686588769</v>
      </c>
      <c r="J20">
        <f>'GREET1 Fuel_Specs'!$D$36/About!$A$69</f>
        <v>24147.978686588769</v>
      </c>
      <c r="K20">
        <f>'GREET1 Fuel_Specs'!$D$36/About!$A$69</f>
        <v>24147.978686588769</v>
      </c>
      <c r="L20">
        <f>'GREET1 Fuel_Specs'!$D$36/About!$A$69</f>
        <v>24147.978686588769</v>
      </c>
      <c r="M20">
        <f>'GREET1 Fuel_Specs'!$D$36/About!$A$69</f>
        <v>24147.978686588769</v>
      </c>
      <c r="N20">
        <f>'GREET1 Fuel_Specs'!$D$36/About!$A$69</f>
        <v>24147.978686588769</v>
      </c>
      <c r="O20">
        <f>'GREET1 Fuel_Specs'!$D$36/About!$A$69</f>
        <v>24147.978686588769</v>
      </c>
      <c r="P20">
        <f>'GREET1 Fuel_Specs'!$D$36/About!$A$69</f>
        <v>24147.978686588769</v>
      </c>
      <c r="Q20">
        <f>'GREET1 Fuel_Specs'!$D$36/About!$A$69</f>
        <v>24147.978686588769</v>
      </c>
      <c r="R20">
        <f>'GREET1 Fuel_Specs'!$D$36/About!$A$69</f>
        <v>24147.978686588769</v>
      </c>
      <c r="S20">
        <f>'GREET1 Fuel_Specs'!$D$36/About!$A$69</f>
        <v>24147.978686588769</v>
      </c>
      <c r="T20">
        <f>'GREET1 Fuel_Specs'!$D$36/About!$A$69</f>
        <v>24147.978686588769</v>
      </c>
      <c r="U20">
        <f>'GREET1 Fuel_Specs'!$D$36/About!$A$69</f>
        <v>24147.978686588769</v>
      </c>
      <c r="V20">
        <f>'GREET1 Fuel_Specs'!$D$36/About!$A$69</f>
        <v>24147.978686588769</v>
      </c>
      <c r="W20">
        <f>'GREET1 Fuel_Specs'!$D$36/About!$A$69</f>
        <v>24147.978686588769</v>
      </c>
      <c r="X20">
        <f>'GREET1 Fuel_Specs'!$D$36/About!$A$69</f>
        <v>24147.978686588769</v>
      </c>
      <c r="Y20">
        <f>'GREET1 Fuel_Specs'!$D$36/About!$A$69</f>
        <v>24147.978686588769</v>
      </c>
      <c r="Z20">
        <f>'GREET1 Fuel_Specs'!$D$36/About!$A$69</f>
        <v>24147.978686588769</v>
      </c>
      <c r="AA20">
        <f>'GREET1 Fuel_Specs'!$D$36/About!$A$69</f>
        <v>24147.978686588769</v>
      </c>
      <c r="AB20">
        <f>'GREET1 Fuel_Specs'!$D$36/About!$A$69</f>
        <v>24147.978686588769</v>
      </c>
      <c r="AC20">
        <f>'GREET1 Fuel_Specs'!$D$36/About!$A$69</f>
        <v>24147.978686588769</v>
      </c>
      <c r="AD20">
        <f>'GREET1 Fuel_Specs'!$D$36/About!$A$69</f>
        <v>24147.978686588769</v>
      </c>
      <c r="AE20">
        <f>'GREET1 Fuel_Specs'!$D$36/About!$A$69</f>
        <v>24147.978686588769</v>
      </c>
      <c r="AF20">
        <f>'GREET1 Fuel_Specs'!$D$36/About!$A$69</f>
        <v>24147.978686588769</v>
      </c>
      <c r="AG20">
        <f>'GREET1 Fuel_Specs'!$D$36/About!$A$69</f>
        <v>24147.978686588769</v>
      </c>
      <c r="AH20">
        <f>'GREET1 Fuel_Specs'!$D$36/About!$A$69</f>
        <v>24147.978686588769</v>
      </c>
      <c r="AI20">
        <f>'GREET1 Fuel_Specs'!$D$36/About!$A$69</f>
        <v>24147.978686588769</v>
      </c>
    </row>
    <row r="21" spans="1:35" x14ac:dyDescent="0.25">
      <c r="A21" t="s">
        <v>365</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361</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C15" sqref="C15"/>
    </sheetView>
  </sheetViews>
  <sheetFormatPr defaultRowHeight="15" x14ac:dyDescent="0.25"/>
  <cols>
    <col min="1" max="1" width="55.140625" customWidth="1"/>
    <col min="2" max="35" width="11" customWidth="1"/>
  </cols>
  <sheetData>
    <row r="1" spans="1:35" x14ac:dyDescent="0.25">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361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5" x14ac:dyDescent="0.25"/>
  <cols>
    <col min="2" max="2" width="10" bestFit="1" customWidth="1"/>
  </cols>
  <sheetData>
    <row r="1" spans="1:2" x14ac:dyDescent="0.25">
      <c r="B1" t="s">
        <v>396</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2" sqref="A2"/>
    </sheetView>
  </sheetViews>
  <sheetFormatPr defaultRowHeight="15" x14ac:dyDescent="0.25"/>
  <cols>
    <col min="1" max="1" width="12" bestFit="1" customWidth="1"/>
  </cols>
  <sheetData>
    <row r="1" spans="1:1" x14ac:dyDescent="0.25">
      <c r="A1" t="s">
        <v>428</v>
      </c>
    </row>
    <row r="2" spans="1:1" x14ac:dyDescent="0.25">
      <c r="A2">
        <f>CONVERT(About!A77,"kg","lbm")*1000000000</f>
        <v>0</v>
      </c>
    </row>
    <row r="3" spans="1:1" x14ac:dyDescent="0.25">
      <c r="A3" s="1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2014-08-06T22:04:45Z</dcterms:created>
  <dcterms:modified xsi:type="dcterms:W3CDTF">2024-04-09T18:51:27Z</dcterms:modified>
</cp:coreProperties>
</file>