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74B133D2-96EE-43B1-A933-F1383F2E32E6}" xr6:coauthVersionLast="47" xr6:coauthVersionMax="47" xr10:uidLastSave="{00000000-0000-0000-0000-000000000000}"/>
  <bookViews>
    <workbookView xWindow="35730" yWindow="4035" windowWidth="21600" windowHeight="12525"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P5" i="15"/>
  <c r="R1569" i="1" l="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P3" i="1"/>
  <c r="O3" i="1"/>
  <c r="N3" i="1"/>
  <c r="M3" i="1"/>
  <c r="L3" i="1"/>
  <c r="K3" i="1"/>
  <c r="J3" i="1"/>
  <c r="P2" i="1"/>
  <c r="O2" i="1"/>
  <c r="N2" i="1"/>
  <c r="M2" i="1"/>
  <c r="L2" i="1"/>
  <c r="K2" i="1"/>
  <c r="J2" i="1"/>
  <c r="B1569" i="1"/>
  <c r="B1568" i="1"/>
  <c r="B1567" i="1"/>
  <c r="B1566" i="1"/>
  <c r="A1569" i="1"/>
  <c r="A1568" i="1"/>
  <c r="A1567"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C409" i="1"/>
  <c r="C408" i="1"/>
  <c r="A408" i="1"/>
  <c r="C407" i="1"/>
  <c r="C406" i="1"/>
  <c r="A406" i="1"/>
  <c r="C405" i="1"/>
  <c r="C404" i="1"/>
  <c r="A404" i="1"/>
  <c r="C403" i="1"/>
  <c r="C402" i="1"/>
  <c r="A402" i="1"/>
  <c r="C401" i="1"/>
  <c r="C400" i="1"/>
  <c r="A400" i="1"/>
  <c r="C399" i="1"/>
  <c r="C398" i="1"/>
  <c r="A398" i="1"/>
  <c r="C397" i="1"/>
  <c r="C396" i="1"/>
  <c r="A396" i="1"/>
  <c r="C395" i="1"/>
  <c r="C394" i="1"/>
  <c r="A394" i="1"/>
  <c r="C393" i="1"/>
  <c r="C392" i="1"/>
  <c r="A392" i="1"/>
  <c r="C391" i="1"/>
  <c r="C390" i="1"/>
  <c r="A390" i="1"/>
  <c r="C389" i="1"/>
  <c r="C388" i="1"/>
  <c r="A388" i="1"/>
  <c r="C387" i="1"/>
  <c r="A386" i="1"/>
  <c r="A387" i="1" l="1"/>
  <c r="A389" i="1"/>
  <c r="A391" i="1"/>
  <c r="A393" i="1"/>
  <c r="A395" i="1"/>
  <c r="A397" i="1"/>
  <c r="A399" i="1"/>
  <c r="A401" i="1"/>
  <c r="A403" i="1"/>
  <c r="A405" i="1"/>
  <c r="A407" i="1"/>
  <c r="A409" i="1"/>
  <c r="I47" i="19" l="1"/>
  <c r="I45" i="19"/>
  <c r="E2" i="20"/>
  <c r="D2" i="20"/>
  <c r="P4" i="15"/>
  <c r="I28" i="19" l="1"/>
  <c r="O262" i="1" s="1"/>
  <c r="A262" i="1"/>
  <c r="B262" i="1"/>
  <c r="B161" i="1" l="1"/>
  <c r="A161" i="1"/>
  <c r="C492" i="1" l="1"/>
  <c r="C493" i="1"/>
  <c r="C494" i="1"/>
  <c r="C495" i="1"/>
  <c r="C496" i="1"/>
  <c r="C497" i="1"/>
  <c r="C498" i="1"/>
  <c r="B498" i="1" s="1"/>
  <c r="C499" i="1"/>
  <c r="C500" i="1"/>
  <c r="C501" i="1"/>
  <c r="C502" i="1"/>
  <c r="C503" i="1"/>
  <c r="C504" i="1"/>
  <c r="C505" i="1"/>
  <c r="C506" i="1"/>
  <c r="B506" i="1" s="1"/>
  <c r="C507" i="1"/>
  <c r="C508" i="1"/>
  <c r="C509" i="1"/>
  <c r="C510" i="1"/>
  <c r="C511" i="1"/>
  <c r="C512" i="1"/>
  <c r="C513" i="1"/>
  <c r="C491" i="1"/>
  <c r="A490" i="1"/>
  <c r="B490" i="1"/>
  <c r="A509" i="1" l="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2" i="1"/>
  <c r="C1553" i="1"/>
  <c r="C1554" i="1"/>
  <c r="C1551" i="1"/>
  <c r="I1554" i="1"/>
  <c r="I1553" i="1"/>
  <c r="I1552" i="1"/>
  <c r="I1551" i="1"/>
  <c r="B1550" i="1"/>
  <c r="A1550" i="1"/>
  <c r="C1527" i="1"/>
  <c r="C1528" i="1"/>
  <c r="C1529" i="1"/>
  <c r="C1526" i="1"/>
  <c r="I1529" i="1"/>
  <c r="I1528" i="1"/>
  <c r="I1527" i="1"/>
  <c r="I1526" i="1"/>
  <c r="B1525" i="1"/>
  <c r="A1525" i="1"/>
  <c r="J106" i="19"/>
  <c r="K106" i="19"/>
  <c r="J101" i="19"/>
  <c r="K101" i="19"/>
  <c r="A1528" i="1" l="1"/>
  <c r="A1526" i="1"/>
  <c r="A1554" i="1"/>
  <c r="A1552" i="1"/>
  <c r="B1552" i="1"/>
  <c r="A1551" i="1"/>
  <c r="B1554" i="1"/>
  <c r="B1551" i="1"/>
  <c r="A1553" i="1"/>
  <c r="B1553" i="1"/>
  <c r="B1526" i="1"/>
  <c r="B1528" i="1"/>
  <c r="A1527" i="1"/>
  <c r="A1529" i="1"/>
  <c r="B1527" i="1"/>
  <c r="B1529" i="1"/>
  <c r="H110" i="8" l="1"/>
  <c r="H116" i="8" s="1"/>
  <c r="I110" i="8"/>
  <c r="I116" i="8" s="1"/>
  <c r="H111" i="8"/>
  <c r="H117" i="8" s="1"/>
  <c r="I111" i="8"/>
  <c r="I117" i="8" s="1"/>
  <c r="H112" i="8"/>
  <c r="H118" i="8" s="1"/>
  <c r="I112" i="8"/>
  <c r="I118" i="8" s="1"/>
  <c r="H113" i="8"/>
  <c r="H119" i="8" s="1"/>
  <c r="I113" i="8"/>
  <c r="I119" i="8" s="1"/>
  <c r="I109" i="8"/>
  <c r="I115" i="8" s="1"/>
  <c r="H109" i="8"/>
  <c r="H115" i="8" s="1"/>
  <c r="C1477" i="1"/>
  <c r="C1413" i="1"/>
  <c r="C486" i="1"/>
  <c r="A486" i="1" s="1"/>
  <c r="C462" i="1"/>
  <c r="B462" i="1" s="1"/>
  <c r="C434" i="1"/>
  <c r="C385" i="1"/>
  <c r="C361" i="1"/>
  <c r="A361" i="1" s="1"/>
  <c r="C337" i="1"/>
  <c r="A337" i="1" s="1"/>
  <c r="C312" i="1"/>
  <c r="C287" i="1"/>
  <c r="A287" i="1" s="1"/>
  <c r="C259" i="1"/>
  <c r="A259" i="1" s="1"/>
  <c r="A487" i="1"/>
  <c r="B487" i="1"/>
  <c r="G115" i="8"/>
  <c r="G116" i="8"/>
  <c r="G117" i="8"/>
  <c r="G118" i="8"/>
  <c r="G119" i="8"/>
  <c r="H114" i="8"/>
  <c r="I114" i="8"/>
  <c r="G114" i="8"/>
  <c r="F114" i="8"/>
  <c r="F112" i="8"/>
  <c r="F119" i="8"/>
  <c r="A261" i="1"/>
  <c r="B261" i="1"/>
  <c r="C799" i="1"/>
  <c r="C800" i="1"/>
  <c r="C801" i="1"/>
  <c r="C802" i="1"/>
  <c r="C803" i="1"/>
  <c r="C804" i="1"/>
  <c r="C805" i="1"/>
  <c r="C806" i="1"/>
  <c r="C807" i="1"/>
  <c r="C808" i="1"/>
  <c r="C809" i="1"/>
  <c r="C810" i="1"/>
  <c r="C811" i="1"/>
  <c r="C812" i="1"/>
  <c r="C813" i="1"/>
  <c r="C814" i="1"/>
  <c r="A814" i="1" s="1"/>
  <c r="C815" i="1"/>
  <c r="C816" i="1"/>
  <c r="C817" i="1"/>
  <c r="C818" i="1"/>
  <c r="C819" i="1"/>
  <c r="C820" i="1"/>
  <c r="C821" i="1"/>
  <c r="A821" i="1" s="1"/>
  <c r="C822" i="1"/>
  <c r="B822" i="1" s="1"/>
  <c r="C823" i="1"/>
  <c r="C824" i="1"/>
  <c r="C825" i="1"/>
  <c r="C826" i="1"/>
  <c r="C827" i="1"/>
  <c r="C828" i="1"/>
  <c r="C829" i="1"/>
  <c r="A829" i="1" s="1"/>
  <c r="C830" i="1"/>
  <c r="C831" i="1"/>
  <c r="C832" i="1"/>
  <c r="C833" i="1"/>
  <c r="C834" i="1"/>
  <c r="C835" i="1"/>
  <c r="C836" i="1"/>
  <c r="C837" i="1"/>
  <c r="A837" i="1" s="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A870" i="1" s="1"/>
  <c r="C871" i="1"/>
  <c r="C872" i="1"/>
  <c r="C873" i="1"/>
  <c r="C874" i="1"/>
  <c r="C875" i="1"/>
  <c r="C876" i="1"/>
  <c r="C877" i="1"/>
  <c r="A877" i="1" s="1"/>
  <c r="C878" i="1"/>
  <c r="C879" i="1"/>
  <c r="C880" i="1"/>
  <c r="C881" i="1"/>
  <c r="C882" i="1"/>
  <c r="C883" i="1"/>
  <c r="C884" i="1"/>
  <c r="C885" i="1"/>
  <c r="A885" i="1" s="1"/>
  <c r="C886" i="1"/>
  <c r="C887" i="1"/>
  <c r="C888" i="1"/>
  <c r="C889" i="1"/>
  <c r="C890" i="1"/>
  <c r="C891" i="1"/>
  <c r="C892" i="1"/>
  <c r="C893" i="1"/>
  <c r="A893" i="1" s="1"/>
  <c r="C894" i="1"/>
  <c r="C895" i="1"/>
  <c r="C896" i="1"/>
  <c r="C897" i="1"/>
  <c r="C898" i="1"/>
  <c r="C899" i="1"/>
  <c r="C900" i="1"/>
  <c r="C901" i="1"/>
  <c r="A901" i="1" s="1"/>
  <c r="C902" i="1"/>
  <c r="C903" i="1"/>
  <c r="C904" i="1"/>
  <c r="C905" i="1"/>
  <c r="C906" i="1"/>
  <c r="C907" i="1"/>
  <c r="C908" i="1"/>
  <c r="C909" i="1"/>
  <c r="C910" i="1"/>
  <c r="A910" i="1" s="1"/>
  <c r="C911" i="1"/>
  <c r="C912" i="1"/>
  <c r="C913" i="1"/>
  <c r="C914" i="1"/>
  <c r="C915" i="1"/>
  <c r="C916" i="1"/>
  <c r="C917" i="1"/>
  <c r="C918" i="1"/>
  <c r="C919" i="1"/>
  <c r="C920" i="1"/>
  <c r="C921" i="1"/>
  <c r="C922" i="1"/>
  <c r="C923" i="1"/>
  <c r="C924" i="1"/>
  <c r="C925" i="1"/>
  <c r="A925" i="1" s="1"/>
  <c r="C926" i="1"/>
  <c r="A926" i="1" s="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798" i="1"/>
  <c r="A797" i="1"/>
  <c r="B797" i="1"/>
  <c r="A803" i="1"/>
  <c r="B803" i="1"/>
  <c r="A811" i="1"/>
  <c r="B811" i="1"/>
  <c r="A812" i="1"/>
  <c r="A819" i="1"/>
  <c r="B819" i="1"/>
  <c r="A827" i="1"/>
  <c r="B827" i="1"/>
  <c r="A835" i="1"/>
  <c r="B835" i="1"/>
  <c r="A843" i="1"/>
  <c r="B843" i="1"/>
  <c r="A851" i="1"/>
  <c r="B851" i="1"/>
  <c r="A859" i="1"/>
  <c r="B859" i="1"/>
  <c r="A867" i="1"/>
  <c r="B867" i="1"/>
  <c r="B868" i="1"/>
  <c r="A875" i="1"/>
  <c r="B875" i="1"/>
  <c r="A883" i="1"/>
  <c r="B883" i="1"/>
  <c r="A884" i="1"/>
  <c r="B884" i="1"/>
  <c r="A891" i="1"/>
  <c r="B891" i="1"/>
  <c r="A899" i="1"/>
  <c r="B899" i="1"/>
  <c r="A907" i="1"/>
  <c r="B907" i="1"/>
  <c r="A908" i="1"/>
  <c r="A915" i="1"/>
  <c r="B915" i="1"/>
  <c r="A923" i="1"/>
  <c r="B923" i="1"/>
  <c r="A931" i="1"/>
  <c r="B931" i="1"/>
  <c r="B932" i="1"/>
  <c r="A939" i="1"/>
  <c r="B939" i="1"/>
  <c r="A947" i="1"/>
  <c r="B947" i="1"/>
  <c r="A948" i="1"/>
  <c r="B948" i="1"/>
  <c r="A955" i="1"/>
  <c r="B955" i="1"/>
  <c r="A963" i="1"/>
  <c r="B963" i="1"/>
  <c r="A964" i="1"/>
  <c r="A971" i="1"/>
  <c r="B971" i="1"/>
  <c r="A979" i="1"/>
  <c r="B979" i="1"/>
  <c r="B980" i="1"/>
  <c r="A987" i="1"/>
  <c r="B987" i="1"/>
  <c r="A988" i="1"/>
  <c r="A995" i="1"/>
  <c r="B995" i="1"/>
  <c r="A385" i="1" l="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5" i="1"/>
  <c r="C1466" i="1"/>
  <c r="C1467" i="1"/>
  <c r="C1468" i="1"/>
  <c r="C1469" i="1"/>
  <c r="C1470" i="1"/>
  <c r="C1471" i="1"/>
  <c r="C1472" i="1"/>
  <c r="C1473" i="1"/>
  <c r="C1474" i="1"/>
  <c r="C1475" i="1"/>
  <c r="C1476" i="1"/>
  <c r="C1392" i="1"/>
  <c r="C1393" i="1"/>
  <c r="C1394" i="1"/>
  <c r="C1395" i="1"/>
  <c r="C1396" i="1"/>
  <c r="C1397" i="1"/>
  <c r="C1398" i="1"/>
  <c r="C1399" i="1"/>
  <c r="C1400" i="1"/>
  <c r="C1401" i="1"/>
  <c r="C1402" i="1"/>
  <c r="C1403" i="1"/>
  <c r="C1404" i="1"/>
  <c r="C1405" i="1"/>
  <c r="C1406" i="1"/>
  <c r="C1407" i="1"/>
  <c r="C1408" i="1"/>
  <c r="C1409" i="1"/>
  <c r="C1410" i="1"/>
  <c r="C1411" i="1"/>
  <c r="C1412" i="1"/>
  <c r="C291" i="1"/>
  <c r="A291" i="1" s="1"/>
  <c r="C292" i="1"/>
  <c r="A292" i="1" s="1"/>
  <c r="C293" i="1"/>
  <c r="A293" i="1" s="1"/>
  <c r="C294" i="1"/>
  <c r="A294" i="1" s="1"/>
  <c r="C295" i="1"/>
  <c r="A295" i="1" s="1"/>
  <c r="C296" i="1"/>
  <c r="C297" i="1"/>
  <c r="C298" i="1"/>
  <c r="B298" i="1" s="1"/>
  <c r="C299" i="1"/>
  <c r="A299" i="1" s="1"/>
  <c r="C300" i="1"/>
  <c r="A300" i="1" s="1"/>
  <c r="C301" i="1"/>
  <c r="A301" i="1" s="1"/>
  <c r="C302" i="1"/>
  <c r="A302" i="1" s="1"/>
  <c r="C303" i="1"/>
  <c r="A303" i="1" s="1"/>
  <c r="C304" i="1"/>
  <c r="C305" i="1"/>
  <c r="C306" i="1"/>
  <c r="B306" i="1" s="1"/>
  <c r="C307" i="1"/>
  <c r="B307" i="1" s="1"/>
  <c r="C308" i="1"/>
  <c r="A308" i="1" s="1"/>
  <c r="C309" i="1"/>
  <c r="A309" i="1" s="1"/>
  <c r="C310" i="1"/>
  <c r="A310" i="1" s="1"/>
  <c r="C311" i="1"/>
  <c r="A311" i="1" s="1"/>
  <c r="C465" i="1"/>
  <c r="A465" i="1" s="1"/>
  <c r="C466" i="1"/>
  <c r="A466" i="1" s="1"/>
  <c r="C467" i="1"/>
  <c r="C468" i="1"/>
  <c r="A468" i="1" s="1"/>
  <c r="C469" i="1"/>
  <c r="A469" i="1" s="1"/>
  <c r="C470" i="1"/>
  <c r="C471" i="1"/>
  <c r="B471" i="1" s="1"/>
  <c r="C472" i="1"/>
  <c r="B472" i="1" s="1"/>
  <c r="C473" i="1"/>
  <c r="A473" i="1" s="1"/>
  <c r="C474" i="1"/>
  <c r="A474" i="1" s="1"/>
  <c r="C475" i="1"/>
  <c r="B475" i="1" s="1"/>
  <c r="C476" i="1"/>
  <c r="A476" i="1" s="1"/>
  <c r="C477" i="1"/>
  <c r="A477" i="1" s="1"/>
  <c r="C478" i="1"/>
  <c r="C479" i="1"/>
  <c r="B479" i="1" s="1"/>
  <c r="C480" i="1"/>
  <c r="B480" i="1" s="1"/>
  <c r="C481" i="1"/>
  <c r="B481" i="1" s="1"/>
  <c r="C482" i="1"/>
  <c r="A482" i="1" s="1"/>
  <c r="C483" i="1"/>
  <c r="A483" i="1" s="1"/>
  <c r="C484" i="1"/>
  <c r="A484" i="1" s="1"/>
  <c r="C485" i="1"/>
  <c r="A485" i="1" s="1"/>
  <c r="C464" i="1"/>
  <c r="C441" i="1"/>
  <c r="A441" i="1" s="1"/>
  <c r="C442" i="1"/>
  <c r="A442" i="1" s="1"/>
  <c r="C443" i="1"/>
  <c r="A443" i="1" s="1"/>
  <c r="C444" i="1"/>
  <c r="A444" i="1" s="1"/>
  <c r="C445" i="1"/>
  <c r="A445" i="1" s="1"/>
  <c r="C446" i="1"/>
  <c r="A446" i="1" s="1"/>
  <c r="C447" i="1"/>
  <c r="B447" i="1" s="1"/>
  <c r="C448" i="1"/>
  <c r="A448" i="1" s="1"/>
  <c r="C449" i="1"/>
  <c r="B449" i="1" s="1"/>
  <c r="C450" i="1"/>
  <c r="B450" i="1" s="1"/>
  <c r="C451" i="1"/>
  <c r="B451" i="1" s="1"/>
  <c r="C452" i="1"/>
  <c r="A452" i="1" s="1"/>
  <c r="C453" i="1"/>
  <c r="A453" i="1" s="1"/>
  <c r="C454" i="1"/>
  <c r="A454" i="1" s="1"/>
  <c r="C455" i="1"/>
  <c r="B455" i="1" s="1"/>
  <c r="C456" i="1"/>
  <c r="A456" i="1" s="1"/>
  <c r="C457" i="1"/>
  <c r="B457" i="1" s="1"/>
  <c r="C458" i="1"/>
  <c r="B458" i="1" s="1"/>
  <c r="C459" i="1"/>
  <c r="A459" i="1" s="1"/>
  <c r="C460" i="1"/>
  <c r="A460" i="1" s="1"/>
  <c r="C461" i="1"/>
  <c r="A461" i="1" s="1"/>
  <c r="C433" i="1"/>
  <c r="A433" i="1" s="1"/>
  <c r="B435" i="1"/>
  <c r="A435" i="1"/>
  <c r="B311" i="1" l="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A364" i="1" s="1"/>
  <c r="C365" i="1"/>
  <c r="A365" i="1" s="1"/>
  <c r="C366" i="1"/>
  <c r="C367" i="1"/>
  <c r="A367" i="1" s="1"/>
  <c r="C368" i="1"/>
  <c r="A368" i="1" s="1"/>
  <c r="C369" i="1"/>
  <c r="C370" i="1"/>
  <c r="C371" i="1"/>
  <c r="A371" i="1" s="1"/>
  <c r="C372" i="1"/>
  <c r="A372" i="1" s="1"/>
  <c r="C373" i="1"/>
  <c r="B373" i="1" s="1"/>
  <c r="C374" i="1"/>
  <c r="A374" i="1" s="1"/>
  <c r="C375" i="1"/>
  <c r="A375" i="1" s="1"/>
  <c r="C376" i="1"/>
  <c r="A376" i="1" s="1"/>
  <c r="C377" i="1"/>
  <c r="C378" i="1"/>
  <c r="C379" i="1"/>
  <c r="A379" i="1" s="1"/>
  <c r="C380" i="1"/>
  <c r="B380" i="1" s="1"/>
  <c r="C381" i="1"/>
  <c r="B381" i="1" s="1"/>
  <c r="C382" i="1"/>
  <c r="A382" i="1" s="1"/>
  <c r="C383" i="1"/>
  <c r="A383" i="1" s="1"/>
  <c r="C384" i="1"/>
  <c r="A384" i="1" s="1"/>
  <c r="C340" i="1"/>
  <c r="B340" i="1" s="1"/>
  <c r="C355" i="1"/>
  <c r="A355" i="1" s="1"/>
  <c r="C356" i="1"/>
  <c r="A356" i="1" s="1"/>
  <c r="C357" i="1"/>
  <c r="A357" i="1" s="1"/>
  <c r="C358" i="1"/>
  <c r="C359" i="1"/>
  <c r="C360" i="1"/>
  <c r="A360" i="1" s="1"/>
  <c r="C331" i="1"/>
  <c r="B331" i="1" s="1"/>
  <c r="C332" i="1"/>
  <c r="A332" i="1" s="1"/>
  <c r="C333" i="1"/>
  <c r="B333" i="1" s="1"/>
  <c r="C334" i="1"/>
  <c r="A334" i="1" s="1"/>
  <c r="C335" i="1"/>
  <c r="B335" i="1" s="1"/>
  <c r="C336" i="1"/>
  <c r="A315" i="1"/>
  <c r="B315" i="1"/>
  <c r="C281" i="1"/>
  <c r="C282" i="1"/>
  <c r="A282" i="1" s="1"/>
  <c r="C283" i="1"/>
  <c r="B283" i="1" s="1"/>
  <c r="C284" i="1"/>
  <c r="C285" i="1"/>
  <c r="A285" i="1" s="1"/>
  <c r="C286" i="1"/>
  <c r="B286" i="1" s="1"/>
  <c r="C266" i="1"/>
  <c r="B266" i="1" s="1"/>
  <c r="C238" i="1"/>
  <c r="C253" i="1"/>
  <c r="B253" i="1" s="1"/>
  <c r="C254" i="1"/>
  <c r="B254" i="1" s="1"/>
  <c r="C255" i="1"/>
  <c r="A255" i="1" s="1"/>
  <c r="C256" i="1"/>
  <c r="A256" i="1" s="1"/>
  <c r="C257" i="1"/>
  <c r="A257" i="1" s="1"/>
  <c r="C258" i="1"/>
  <c r="A258" i="1" s="1"/>
  <c r="A238" i="1" l="1"/>
  <c r="A430" i="1"/>
  <c r="A422" i="1"/>
  <c r="B418" i="1"/>
  <c r="B430" i="1"/>
  <c r="B421" i="1"/>
  <c r="B429" i="1"/>
  <c r="A418" i="1"/>
  <c r="B426" i="1"/>
  <c r="B417" i="1"/>
  <c r="A426" i="1"/>
  <c r="B414" i="1"/>
  <c r="B425" i="1"/>
  <c r="A414" i="1"/>
  <c r="B422" i="1"/>
  <c r="B413" i="1"/>
  <c r="A429" i="1"/>
  <c r="A425" i="1"/>
  <c r="A421" i="1"/>
  <c r="A417" i="1"/>
  <c r="A413" i="1"/>
  <c r="B432" i="1"/>
  <c r="B428" i="1"/>
  <c r="B424" i="1"/>
  <c r="B420" i="1"/>
  <c r="B416" i="1"/>
  <c r="A432" i="1"/>
  <c r="A428" i="1"/>
  <c r="A424" i="1"/>
  <c r="A420" i="1"/>
  <c r="A416" i="1"/>
  <c r="B431" i="1"/>
  <c r="B427" i="1"/>
  <c r="B423" i="1"/>
  <c r="B419" i="1"/>
  <c r="B415" i="1"/>
  <c r="A431" i="1"/>
  <c r="A427" i="1"/>
  <c r="A423" i="1"/>
  <c r="A419" i="1"/>
  <c r="A415" i="1"/>
  <c r="B411" i="1"/>
  <c r="A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A290" i="1" s="1"/>
  <c r="F5" i="8"/>
  <c r="C225" i="1"/>
  <c r="C224" i="1"/>
  <c r="B223" i="1"/>
  <c r="F4" i="8" l="1"/>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A76" i="1" s="1"/>
  <c r="C77" i="1"/>
  <c r="C78" i="1"/>
  <c r="C79" i="1"/>
  <c r="C80" i="1"/>
  <c r="A80" i="1" s="1"/>
  <c r="C81" i="1"/>
  <c r="A81" i="1" s="1"/>
  <c r="C82" i="1"/>
  <c r="C83" i="1"/>
  <c r="C84" i="1"/>
  <c r="A84" i="1" s="1"/>
  <c r="C85" i="1"/>
  <c r="A85" i="1" s="1"/>
  <c r="C86" i="1"/>
  <c r="C87" i="1"/>
  <c r="C88" i="1"/>
  <c r="A88" i="1" s="1"/>
  <c r="C89" i="1"/>
  <c r="A89" i="1" s="1"/>
  <c r="C90" i="1"/>
  <c r="C91" i="1"/>
  <c r="C92" i="1"/>
  <c r="A92" i="1" s="1"/>
  <c r="C93" i="1"/>
  <c r="A93" i="1" s="1"/>
  <c r="C94" i="1"/>
  <c r="C95" i="1"/>
  <c r="C96" i="1"/>
  <c r="A96" i="1" s="1"/>
  <c r="C97" i="1"/>
  <c r="A97" i="1" s="1"/>
  <c r="C98" i="1"/>
  <c r="C99" i="1"/>
  <c r="C100" i="1"/>
  <c r="A100" i="1" s="1"/>
  <c r="C101" i="1"/>
  <c r="A101" i="1" s="1"/>
  <c r="C102" i="1"/>
  <c r="C103" i="1"/>
  <c r="C104" i="1"/>
  <c r="A104" i="1" s="1"/>
  <c r="B18" i="10" a="1"/>
  <c r="B18" i="10" s="1"/>
  <c r="C176" i="1"/>
  <c r="C177" i="1"/>
  <c r="C178" i="1"/>
  <c r="C179" i="1"/>
  <c r="C180" i="1"/>
  <c r="C181" i="1"/>
  <c r="C182" i="1"/>
  <c r="C183" i="1"/>
  <c r="C184" i="1"/>
  <c r="C185" i="1"/>
  <c r="C175" i="1"/>
  <c r="A174" i="1"/>
  <c r="B174" i="1"/>
  <c r="A186" i="1"/>
  <c r="B186" i="1"/>
  <c r="A178" i="1" l="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B1000" i="1" s="1"/>
  <c r="C1001" i="1"/>
  <c r="A1001" i="1" s="1"/>
  <c r="C1002" i="1"/>
  <c r="A1002" i="1" s="1"/>
  <c r="C1003" i="1"/>
  <c r="C1004" i="1"/>
  <c r="B1004" i="1" s="1"/>
  <c r="C1005" i="1"/>
  <c r="C1006" i="1"/>
  <c r="C1007" i="1"/>
  <c r="C1008" i="1"/>
  <c r="B1008" i="1" s="1"/>
  <c r="C1009" i="1"/>
  <c r="A1009" i="1" s="1"/>
  <c r="C1010" i="1"/>
  <c r="A1010" i="1" s="1"/>
  <c r="C1011" i="1"/>
  <c r="C1012" i="1"/>
  <c r="B1012" i="1" s="1"/>
  <c r="C1013" i="1"/>
  <c r="C1014" i="1"/>
  <c r="A1014" i="1" s="1"/>
  <c r="C1015" i="1"/>
  <c r="C1016" i="1"/>
  <c r="B1016" i="1" s="1"/>
  <c r="C1017" i="1"/>
  <c r="A1017" i="1" s="1"/>
  <c r="C1018" i="1"/>
  <c r="A1018" i="1" s="1"/>
  <c r="C1019" i="1"/>
  <c r="C1020" i="1"/>
  <c r="B1020" i="1" s="1"/>
  <c r="C1021" i="1"/>
  <c r="C1022" i="1"/>
  <c r="A1022" i="1" s="1"/>
  <c r="C1023" i="1"/>
  <c r="C1024" i="1"/>
  <c r="B1024" i="1" s="1"/>
  <c r="C1025" i="1"/>
  <c r="A1025" i="1" s="1"/>
  <c r="C1026" i="1"/>
  <c r="A1026" i="1" s="1"/>
  <c r="C1027" i="1"/>
  <c r="C1028" i="1"/>
  <c r="B1028" i="1" s="1"/>
  <c r="C1029" i="1"/>
  <c r="C1030" i="1"/>
  <c r="A1030" i="1" s="1"/>
  <c r="C1031" i="1"/>
  <c r="C1032" i="1"/>
  <c r="B1032" i="1" s="1"/>
  <c r="C1033" i="1"/>
  <c r="A1033" i="1" s="1"/>
  <c r="C1034" i="1"/>
  <c r="A1034" i="1" s="1"/>
  <c r="C1035" i="1"/>
  <c r="C1036" i="1"/>
  <c r="B1036" i="1" s="1"/>
  <c r="C1037" i="1"/>
  <c r="C1038" i="1"/>
  <c r="A1038" i="1" s="1"/>
  <c r="C1039" i="1"/>
  <c r="C1040" i="1"/>
  <c r="B1040" i="1" s="1"/>
  <c r="C1041" i="1"/>
  <c r="A1041" i="1" s="1"/>
  <c r="C1042" i="1"/>
  <c r="A1042" i="1" s="1"/>
  <c r="C1043" i="1"/>
  <c r="C1044" i="1"/>
  <c r="B1044" i="1" s="1"/>
  <c r="C1045" i="1"/>
  <c r="C1046" i="1"/>
  <c r="A1046" i="1" s="1"/>
  <c r="C1047" i="1"/>
  <c r="C1048" i="1"/>
  <c r="B1048" i="1" s="1"/>
  <c r="C1049" i="1"/>
  <c r="A1049" i="1" s="1"/>
  <c r="C1050" i="1"/>
  <c r="A1050" i="1" s="1"/>
  <c r="C1051" i="1"/>
  <c r="C1052" i="1"/>
  <c r="B1052" i="1" s="1"/>
  <c r="C1053" i="1"/>
  <c r="C1054" i="1"/>
  <c r="A1054" i="1" s="1"/>
  <c r="C1055" i="1"/>
  <c r="C1056" i="1"/>
  <c r="B1056" i="1" s="1"/>
  <c r="C1057" i="1"/>
  <c r="A1057" i="1" s="1"/>
  <c r="C1058" i="1"/>
  <c r="A1058" i="1" s="1"/>
  <c r="C1059" i="1"/>
  <c r="C1060" i="1"/>
  <c r="C1061" i="1"/>
  <c r="A1061" i="1" s="1"/>
  <c r="C1062" i="1"/>
  <c r="A1062" i="1" s="1"/>
  <c r="C1063" i="1"/>
  <c r="C1064" i="1"/>
  <c r="A1064" i="1" s="1"/>
  <c r="C1065" i="1"/>
  <c r="A1065" i="1" s="1"/>
  <c r="C1066" i="1"/>
  <c r="A1066" i="1" s="1"/>
  <c r="C1067" i="1"/>
  <c r="C1068" i="1"/>
  <c r="B1068" i="1" s="1"/>
  <c r="C1069" i="1"/>
  <c r="A1069" i="1" s="1"/>
  <c r="C1070" i="1"/>
  <c r="A1070" i="1" s="1"/>
  <c r="C1071" i="1"/>
  <c r="C1072" i="1"/>
  <c r="A1072" i="1" s="1"/>
  <c r="C1073" i="1"/>
  <c r="A1073" i="1" s="1"/>
  <c r="C1074" i="1"/>
  <c r="A1074" i="1" s="1"/>
  <c r="C1075" i="1"/>
  <c r="C1076" i="1"/>
  <c r="B1076" i="1" s="1"/>
  <c r="C1077" i="1"/>
  <c r="A1077" i="1" s="1"/>
  <c r="C1078" i="1"/>
  <c r="A1078" i="1" s="1"/>
  <c r="C1079" i="1"/>
  <c r="C1080" i="1"/>
  <c r="A1080" i="1" s="1"/>
  <c r="C1081" i="1"/>
  <c r="A1081" i="1" s="1"/>
  <c r="C1082" i="1"/>
  <c r="A1082" i="1" s="1"/>
  <c r="C1083" i="1"/>
  <c r="C1084" i="1"/>
  <c r="B1084" i="1" s="1"/>
  <c r="C1085" i="1"/>
  <c r="B1085" i="1" s="1"/>
  <c r="C1086" i="1"/>
  <c r="A1086" i="1" s="1"/>
  <c r="C1087" i="1"/>
  <c r="C1088" i="1"/>
  <c r="A1088" i="1" s="1"/>
  <c r="C1089" i="1"/>
  <c r="A1089" i="1" s="1"/>
  <c r="C1090" i="1"/>
  <c r="A1090" i="1" s="1"/>
  <c r="C1091" i="1"/>
  <c r="C1092" i="1"/>
  <c r="B1092" i="1" s="1"/>
  <c r="C1093" i="1"/>
  <c r="A1093" i="1" s="1"/>
  <c r="C1094" i="1"/>
  <c r="A1094" i="1" s="1"/>
  <c r="C1095" i="1"/>
  <c r="C1096" i="1"/>
  <c r="A1096" i="1" s="1"/>
  <c r="C1097" i="1"/>
  <c r="A1097" i="1" s="1"/>
  <c r="C1098" i="1"/>
  <c r="A1098" i="1" s="1"/>
  <c r="C1099" i="1"/>
  <c r="C1100" i="1"/>
  <c r="B1100" i="1" s="1"/>
  <c r="C1101" i="1"/>
  <c r="B1101" i="1" s="1"/>
  <c r="C1102" i="1"/>
  <c r="A1102" i="1" s="1"/>
  <c r="C1103" i="1"/>
  <c r="C1104" i="1"/>
  <c r="A1104" i="1" s="1"/>
  <c r="C1105" i="1"/>
  <c r="A1105" i="1" s="1"/>
  <c r="C1106" i="1"/>
  <c r="A1106" i="1" s="1"/>
  <c r="C1107" i="1"/>
  <c r="C1108" i="1"/>
  <c r="B1108" i="1" s="1"/>
  <c r="C1109" i="1"/>
  <c r="B1109" i="1" s="1"/>
  <c r="C1110" i="1"/>
  <c r="A1110"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10"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7" i="1"/>
  <c r="B1447" i="1"/>
  <c r="A1565" i="1"/>
  <c r="B1565" i="1"/>
  <c r="A1510" i="1"/>
  <c r="B1510" i="1"/>
  <c r="A1515" i="1"/>
  <c r="B1515" i="1"/>
  <c r="A1520" i="1"/>
  <c r="B1520" i="1"/>
  <c r="A1530" i="1"/>
  <c r="B1530" i="1"/>
  <c r="A1535" i="1"/>
  <c r="B1535" i="1"/>
  <c r="A1540" i="1"/>
  <c r="B1540" i="1"/>
  <c r="A1545" i="1"/>
  <c r="B1545" i="1"/>
  <c r="A1555" i="1"/>
  <c r="B1555" i="1"/>
  <c r="A1560" i="1"/>
  <c r="B1560" i="1"/>
  <c r="K108" i="19"/>
  <c r="K107" i="19"/>
  <c r="K105" i="19"/>
  <c r="K104" i="19"/>
  <c r="K103" i="19"/>
  <c r="K102" i="19"/>
  <c r="K100" i="19"/>
  <c r="K99" i="19"/>
  <c r="J108" i="19"/>
  <c r="J107" i="19"/>
  <c r="J105" i="19"/>
  <c r="J104" i="19"/>
  <c r="J103" i="19"/>
  <c r="J102" i="19"/>
  <c r="J100" i="19"/>
  <c r="J99" i="19"/>
  <c r="L97" i="19"/>
  <c r="K97" i="19"/>
  <c r="J97" i="19"/>
  <c r="I97" i="19"/>
  <c r="H97" i="19"/>
  <c r="G97" i="19"/>
  <c r="F97" i="19"/>
  <c r="D97" i="19"/>
  <c r="L96" i="19"/>
  <c r="K96" i="19"/>
  <c r="J96" i="19"/>
  <c r="I96" i="19"/>
  <c r="H96" i="19"/>
  <c r="G96" i="19"/>
  <c r="F96" i="19"/>
  <c r="D96" i="19"/>
  <c r="L95" i="19"/>
  <c r="K95" i="19"/>
  <c r="J95" i="19"/>
  <c r="I95" i="19"/>
  <c r="H95" i="19"/>
  <c r="G95" i="19"/>
  <c r="F95" i="19"/>
  <c r="D95" i="19"/>
  <c r="L94" i="19"/>
  <c r="K94" i="19"/>
  <c r="J94" i="19"/>
  <c r="I94" i="19"/>
  <c r="H94" i="19"/>
  <c r="G94" i="19"/>
  <c r="F94" i="19"/>
  <c r="D94" i="19"/>
  <c r="B94" i="19"/>
  <c r="B1453" i="1" s="1"/>
  <c r="B95" i="19"/>
  <c r="B1477" i="1" s="1"/>
  <c r="B96" i="19"/>
  <c r="B1478" i="1" s="1"/>
  <c r="B97" i="19"/>
  <c r="B1503" i="1" s="1"/>
  <c r="A95" i="19"/>
  <c r="A1477" i="1" s="1"/>
  <c r="A96" i="19"/>
  <c r="A1478" i="1" s="1"/>
  <c r="A97" i="19"/>
  <c r="A1503" i="1" s="1"/>
  <c r="A94" i="19"/>
  <c r="A1453" i="1" s="1"/>
  <c r="L91" i="19"/>
  <c r="K91" i="19"/>
  <c r="J91" i="19"/>
  <c r="I91" i="19"/>
  <c r="H91" i="19"/>
  <c r="G91" i="19"/>
  <c r="F91" i="19"/>
  <c r="D91" i="19"/>
  <c r="L90" i="19"/>
  <c r="K90" i="19"/>
  <c r="J90" i="19"/>
  <c r="I90" i="19"/>
  <c r="H90" i="19"/>
  <c r="G90" i="19"/>
  <c r="F90" i="19"/>
  <c r="D90" i="19"/>
  <c r="L89" i="19"/>
  <c r="K89" i="19"/>
  <c r="J89" i="19"/>
  <c r="I89" i="19"/>
  <c r="H89" i="19"/>
  <c r="G89" i="19"/>
  <c r="F89" i="19"/>
  <c r="D89" i="19"/>
  <c r="L88" i="19"/>
  <c r="K88" i="19"/>
  <c r="J88" i="19"/>
  <c r="I88" i="19"/>
  <c r="H88" i="19"/>
  <c r="G88" i="19"/>
  <c r="F88" i="19"/>
  <c r="D88" i="19"/>
  <c r="B91" i="19"/>
  <c r="B1439" i="1" s="1"/>
  <c r="A91" i="19"/>
  <c r="A1439" i="1" s="1"/>
  <c r="B90" i="19"/>
  <c r="B1414" i="1" s="1"/>
  <c r="A90" i="19"/>
  <c r="A1414" i="1" s="1"/>
  <c r="B89" i="19"/>
  <c r="B1413" i="1" s="1"/>
  <c r="A89" i="19"/>
  <c r="A1413" i="1" s="1"/>
  <c r="B88" i="19"/>
  <c r="B1389" i="1" s="1"/>
  <c r="A88" i="19"/>
  <c r="A1389" i="1" s="1"/>
  <c r="G20" i="19"/>
  <c r="G13" i="19"/>
  <c r="G10" i="19"/>
  <c r="C516" i="1"/>
  <c r="B516" i="1" s="1"/>
  <c r="C517" i="1"/>
  <c r="C518" i="1"/>
  <c r="C519" i="1"/>
  <c r="C520" i="1"/>
  <c r="C521" i="1"/>
  <c r="C522" i="1"/>
  <c r="C523" i="1"/>
  <c r="C524" i="1"/>
  <c r="A524" i="1" s="1"/>
  <c r="C525" i="1"/>
  <c r="C526" i="1"/>
  <c r="C527" i="1"/>
  <c r="C528" i="1"/>
  <c r="C529" i="1"/>
  <c r="C530" i="1"/>
  <c r="C531" i="1"/>
  <c r="C532" i="1"/>
  <c r="C533" i="1"/>
  <c r="C534" i="1"/>
  <c r="B534" i="1" s="1"/>
  <c r="C535" i="1"/>
  <c r="C536" i="1"/>
  <c r="C537" i="1"/>
  <c r="B537" i="1" s="1"/>
  <c r="C538" i="1"/>
  <c r="C515" i="1"/>
  <c r="H696" i="15"/>
  <c r="H692" i="15"/>
  <c r="H694" i="15"/>
  <c r="H695" i="15"/>
  <c r="H690" i="15"/>
  <c r="C1486" i="1"/>
  <c r="C1487" i="1"/>
  <c r="C1488" i="1"/>
  <c r="C1489" i="1"/>
  <c r="C1490" i="1"/>
  <c r="C1491" i="1"/>
  <c r="C1492" i="1"/>
  <c r="C1493" i="1"/>
  <c r="C1494" i="1"/>
  <c r="C1495" i="1"/>
  <c r="C1496" i="1"/>
  <c r="C1497" i="1"/>
  <c r="C1498" i="1"/>
  <c r="C1499" i="1"/>
  <c r="C1500" i="1"/>
  <c r="C1501" i="1"/>
  <c r="C1502" i="1"/>
  <c r="C1422" i="1"/>
  <c r="C1423" i="1"/>
  <c r="C1424" i="1"/>
  <c r="C1425" i="1"/>
  <c r="C1426" i="1"/>
  <c r="C1427" i="1"/>
  <c r="C1428" i="1"/>
  <c r="C1429" i="1"/>
  <c r="C1430" i="1"/>
  <c r="C1431" i="1"/>
  <c r="C1432" i="1"/>
  <c r="C1433" i="1"/>
  <c r="C1434" i="1"/>
  <c r="C1435" i="1"/>
  <c r="C1436" i="1"/>
  <c r="C1437" i="1"/>
  <c r="C1438" i="1"/>
  <c r="C1256" i="1"/>
  <c r="C1252" i="1"/>
  <c r="C656" i="1"/>
  <c r="C657" i="1"/>
  <c r="C658" i="1"/>
  <c r="C659" i="1"/>
  <c r="A659" i="1" s="1"/>
  <c r="C660" i="1"/>
  <c r="C661" i="1"/>
  <c r="C662" i="1"/>
  <c r="C663" i="1"/>
  <c r="C664" i="1"/>
  <c r="C665" i="1"/>
  <c r="C666" i="1"/>
  <c r="C667" i="1"/>
  <c r="C668" i="1"/>
  <c r="B668" i="1" s="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A696" i="1" s="1"/>
  <c r="C697" i="1"/>
  <c r="C698" i="1"/>
  <c r="C699" i="1"/>
  <c r="A699" i="1" s="1"/>
  <c r="C700" i="1"/>
  <c r="C701" i="1"/>
  <c r="C702" i="1"/>
  <c r="C703" i="1"/>
  <c r="C704" i="1"/>
  <c r="C705" i="1"/>
  <c r="C706" i="1"/>
  <c r="C707" i="1"/>
  <c r="C708" i="1"/>
  <c r="C709" i="1"/>
  <c r="C710" i="1"/>
  <c r="C711" i="1"/>
  <c r="C712" i="1"/>
  <c r="C713" i="1"/>
  <c r="C714" i="1"/>
  <c r="C715" i="1"/>
  <c r="A715" i="1" s="1"/>
  <c r="C716" i="1"/>
  <c r="C717" i="1"/>
  <c r="C718" i="1"/>
  <c r="C719" i="1"/>
  <c r="B719" i="1" s="1"/>
  <c r="C720" i="1"/>
  <c r="C721" i="1"/>
  <c r="C722" i="1"/>
  <c r="C723" i="1"/>
  <c r="B723" i="1" s="1"/>
  <c r="C724" i="1"/>
  <c r="C725" i="1"/>
  <c r="C726" i="1"/>
  <c r="C727" i="1"/>
  <c r="A727" i="1" s="1"/>
  <c r="C728" i="1"/>
  <c r="B728" i="1" s="1"/>
  <c r="C729" i="1"/>
  <c r="B729" i="1" s="1"/>
  <c r="C730" i="1"/>
  <c r="C731" i="1"/>
  <c r="C732" i="1"/>
  <c r="C733" i="1"/>
  <c r="C734" i="1"/>
  <c r="C735" i="1"/>
  <c r="C736" i="1"/>
  <c r="C737" i="1"/>
  <c r="B737" i="1" s="1"/>
  <c r="C738" i="1"/>
  <c r="C739" i="1"/>
  <c r="C740" i="1"/>
  <c r="C741" i="1"/>
  <c r="A741" i="1" s="1"/>
  <c r="C742" i="1"/>
  <c r="A742" i="1" s="1"/>
  <c r="C743" i="1"/>
  <c r="C744" i="1"/>
  <c r="C745" i="1"/>
  <c r="C746" i="1"/>
  <c r="C747" i="1"/>
  <c r="C748" i="1"/>
  <c r="C749" i="1"/>
  <c r="C750" i="1"/>
  <c r="A750" i="1" s="1"/>
  <c r="C751" i="1"/>
  <c r="C752" i="1"/>
  <c r="C753" i="1"/>
  <c r="B753" i="1" s="1"/>
  <c r="C754" i="1"/>
  <c r="C755" i="1"/>
  <c r="C756" i="1"/>
  <c r="C757" i="1"/>
  <c r="C758" i="1"/>
  <c r="A758" i="1" s="1"/>
  <c r="C759" i="1"/>
  <c r="C760" i="1"/>
  <c r="C761" i="1"/>
  <c r="C762" i="1"/>
  <c r="C763" i="1"/>
  <c r="C764" i="1"/>
  <c r="C765" i="1"/>
  <c r="C766" i="1"/>
  <c r="C767" i="1"/>
  <c r="C768" i="1"/>
  <c r="C769" i="1"/>
  <c r="C770" i="1"/>
  <c r="C771" i="1"/>
  <c r="A771" i="1" s="1"/>
  <c r="C772" i="1"/>
  <c r="C773" i="1"/>
  <c r="C774" i="1"/>
  <c r="C775" i="1"/>
  <c r="C776" i="1"/>
  <c r="B776" i="1" s="1"/>
  <c r="C777" i="1"/>
  <c r="C778" i="1"/>
  <c r="C779" i="1"/>
  <c r="C780" i="1"/>
  <c r="C781" i="1"/>
  <c r="C782" i="1"/>
  <c r="C783" i="1"/>
  <c r="C784" i="1"/>
  <c r="C785" i="1"/>
  <c r="C786" i="1"/>
  <c r="C787" i="1"/>
  <c r="C788" i="1"/>
  <c r="C789" i="1"/>
  <c r="C790" i="1"/>
  <c r="C791" i="1"/>
  <c r="B664" i="1"/>
  <c r="C1111" i="1"/>
  <c r="C1112" i="1"/>
  <c r="C1113" i="1"/>
  <c r="C1114" i="1"/>
  <c r="C1115" i="1"/>
  <c r="C1116" i="1"/>
  <c r="A1116" i="1" s="1"/>
  <c r="C1117" i="1"/>
  <c r="C1118" i="1"/>
  <c r="C1119" i="1"/>
  <c r="C1120" i="1"/>
  <c r="C1121" i="1"/>
  <c r="C1122" i="1"/>
  <c r="C1123" i="1"/>
  <c r="C1124" i="1"/>
  <c r="C1125" i="1"/>
  <c r="C1126" i="1"/>
  <c r="A1126" i="1" s="1"/>
  <c r="C1127" i="1"/>
  <c r="C1128" i="1"/>
  <c r="C1129" i="1"/>
  <c r="B1129" i="1" s="1"/>
  <c r="C1130" i="1"/>
  <c r="C1131" i="1"/>
  <c r="C1132" i="1"/>
  <c r="A1132" i="1" s="1"/>
  <c r="C1133" i="1"/>
  <c r="C1134" i="1"/>
  <c r="C1135" i="1"/>
  <c r="C1136" i="1"/>
  <c r="C1137" i="1"/>
  <c r="C1138" i="1"/>
  <c r="B1138" i="1" s="1"/>
  <c r="C1139" i="1"/>
  <c r="C1140" i="1"/>
  <c r="C1141" i="1"/>
  <c r="C1142" i="1"/>
  <c r="C1143" i="1"/>
  <c r="C1144" i="1"/>
  <c r="C1145" i="1"/>
  <c r="C1146" i="1"/>
  <c r="C1147" i="1"/>
  <c r="C1148" i="1"/>
  <c r="C1149" i="1"/>
  <c r="C1150" i="1"/>
  <c r="C1151" i="1"/>
  <c r="C1152" i="1"/>
  <c r="C1153" i="1"/>
  <c r="C1154" i="1"/>
  <c r="C1155" i="1"/>
  <c r="C1156" i="1"/>
  <c r="B1156" i="1" s="1"/>
  <c r="C1157" i="1"/>
  <c r="C1158" i="1"/>
  <c r="C1159" i="1"/>
  <c r="C1160" i="1"/>
  <c r="C1161" i="1"/>
  <c r="C1162" i="1"/>
  <c r="C1163" i="1"/>
  <c r="C1164" i="1"/>
  <c r="C1165" i="1"/>
  <c r="C1166" i="1"/>
  <c r="C1167" i="1"/>
  <c r="C1168" i="1"/>
  <c r="C1169" i="1"/>
  <c r="C1170" i="1"/>
  <c r="C1171" i="1"/>
  <c r="C1172" i="1"/>
  <c r="C1173" i="1"/>
  <c r="C1174" i="1"/>
  <c r="C1175" i="1"/>
  <c r="B1175" i="1" s="1"/>
  <c r="C1176" i="1"/>
  <c r="C1177" i="1"/>
  <c r="C1178" i="1"/>
  <c r="C1179" i="1"/>
  <c r="C1180" i="1"/>
  <c r="C1181" i="1"/>
  <c r="C1182" i="1"/>
  <c r="B1182" i="1" s="1"/>
  <c r="C1183" i="1"/>
  <c r="C1184" i="1"/>
  <c r="C1185" i="1"/>
  <c r="C1186" i="1"/>
  <c r="C1187" i="1"/>
  <c r="C1188" i="1"/>
  <c r="C1189" i="1"/>
  <c r="C1190" i="1"/>
  <c r="C1191" i="1"/>
  <c r="C1192" i="1"/>
  <c r="C1193" i="1"/>
  <c r="C1194" i="1"/>
  <c r="B1194" i="1" s="1"/>
  <c r="C1195" i="1"/>
  <c r="C1196" i="1"/>
  <c r="C1197" i="1"/>
  <c r="C1198" i="1"/>
  <c r="C1199" i="1"/>
  <c r="C1200" i="1"/>
  <c r="C1201" i="1"/>
  <c r="C1202" i="1"/>
  <c r="C1203" i="1"/>
  <c r="C1204" i="1"/>
  <c r="B1204" i="1" s="1"/>
  <c r="C1205" i="1"/>
  <c r="C1206" i="1"/>
  <c r="A1206" i="1" s="1"/>
  <c r="C1207" i="1"/>
  <c r="C1208" i="1"/>
  <c r="C1209" i="1"/>
  <c r="C1210" i="1"/>
  <c r="C1211" i="1"/>
  <c r="B1211" i="1" s="1"/>
  <c r="C1212" i="1"/>
  <c r="B1212" i="1" s="1"/>
  <c r="C1213" i="1"/>
  <c r="C1214" i="1"/>
  <c r="C1215" i="1"/>
  <c r="C1216" i="1"/>
  <c r="C1217" i="1"/>
  <c r="C1218" i="1"/>
  <c r="C1219" i="1"/>
  <c r="C1220" i="1"/>
  <c r="C1221" i="1"/>
  <c r="C1222" i="1"/>
  <c r="C1223" i="1"/>
  <c r="C1224" i="1"/>
  <c r="C1225" i="1"/>
  <c r="C1226" i="1"/>
  <c r="C1227" i="1"/>
  <c r="C1228" i="1"/>
  <c r="C1229" i="1"/>
  <c r="C1230" i="1"/>
  <c r="A1230" i="1" s="1"/>
  <c r="C1231" i="1"/>
  <c r="C1232" i="1"/>
  <c r="B1232" i="1" s="1"/>
  <c r="C1233" i="1"/>
  <c r="C1234" i="1"/>
  <c r="C1235" i="1"/>
  <c r="C1236" i="1"/>
  <c r="C1237" i="1"/>
  <c r="C1238" i="1"/>
  <c r="C1239" i="1"/>
  <c r="B1239" i="1" s="1"/>
  <c r="C1240" i="1"/>
  <c r="C1241" i="1"/>
  <c r="C1242" i="1"/>
  <c r="C1243" i="1"/>
  <c r="C1244" i="1"/>
  <c r="C1245" i="1"/>
  <c r="C1246" i="1"/>
  <c r="C1247" i="1"/>
  <c r="A1200" i="1"/>
  <c r="C555" i="1"/>
  <c r="C556" i="1"/>
  <c r="C557" i="1"/>
  <c r="C558" i="1"/>
  <c r="B558" i="1" s="1"/>
  <c r="C559" i="1"/>
  <c r="C560" i="1"/>
  <c r="B560" i="1" s="1"/>
  <c r="C561" i="1"/>
  <c r="C562" i="1"/>
  <c r="C563" i="1"/>
  <c r="C564" i="1"/>
  <c r="C565" i="1"/>
  <c r="C566" i="1"/>
  <c r="C567" i="1"/>
  <c r="C568" i="1"/>
  <c r="C569" i="1"/>
  <c r="C570" i="1"/>
  <c r="C571" i="1"/>
  <c r="C572" i="1"/>
  <c r="C573" i="1"/>
  <c r="A573" i="1" s="1"/>
  <c r="C574" i="1"/>
  <c r="C575" i="1"/>
  <c r="C576" i="1"/>
  <c r="C577" i="1"/>
  <c r="C578" i="1"/>
  <c r="C579" i="1"/>
  <c r="C580" i="1"/>
  <c r="C581" i="1"/>
  <c r="C582" i="1"/>
  <c r="C583" i="1"/>
  <c r="C584" i="1"/>
  <c r="C585" i="1"/>
  <c r="C586" i="1"/>
  <c r="C587" i="1"/>
  <c r="C588" i="1"/>
  <c r="G152" i="13"/>
  <c r="G139" i="13"/>
  <c r="C541" i="1"/>
  <c r="C542" i="1"/>
  <c r="A542" i="1" s="1"/>
  <c r="C543" i="1"/>
  <c r="C544" i="1"/>
  <c r="A544" i="1" s="1"/>
  <c r="C545" i="1"/>
  <c r="B545" i="1" s="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B172" i="1" s="1"/>
  <c r="C171" i="1"/>
  <c r="C170" i="1"/>
  <c r="C169" i="1"/>
  <c r="C168" i="1"/>
  <c r="C167" i="1"/>
  <c r="A167" i="1" s="1"/>
  <c r="C166" i="1"/>
  <c r="C165" i="1"/>
  <c r="C164" i="1"/>
  <c r="A164" i="1" s="1"/>
  <c r="C1341" i="1"/>
  <c r="A1341" i="1" s="1"/>
  <c r="C1342" i="1"/>
  <c r="C1343" i="1"/>
  <c r="C1344" i="1"/>
  <c r="C1345" i="1"/>
  <c r="C1346" i="1"/>
  <c r="A1346" i="1" s="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17" i="1"/>
  <c r="B1517" i="1" s="1"/>
  <c r="C1518" i="1"/>
  <c r="C1519" i="1"/>
  <c r="C1516" i="1"/>
  <c r="B1516" i="1" s="1"/>
  <c r="C1522" i="1"/>
  <c r="C1523" i="1"/>
  <c r="C1524" i="1"/>
  <c r="C1521" i="1"/>
  <c r="C1532" i="1"/>
  <c r="C1533" i="1"/>
  <c r="C1534" i="1"/>
  <c r="C1531" i="1"/>
  <c r="A1531" i="1" s="1"/>
  <c r="C1537" i="1"/>
  <c r="C1538" i="1"/>
  <c r="C1539" i="1"/>
  <c r="C1536" i="1"/>
  <c r="B1536" i="1" s="1"/>
  <c r="C1542" i="1"/>
  <c r="C1543" i="1"/>
  <c r="C1544" i="1"/>
  <c r="B1544" i="1" s="1"/>
  <c r="C1541" i="1"/>
  <c r="C1547" i="1"/>
  <c r="C1548" i="1"/>
  <c r="C1549" i="1"/>
  <c r="B1549" i="1" s="1"/>
  <c r="C1546" i="1"/>
  <c r="C1557" i="1"/>
  <c r="C1558" i="1"/>
  <c r="C1559" i="1"/>
  <c r="C1556" i="1"/>
  <c r="B1556" i="1" s="1"/>
  <c r="C1561" i="1"/>
  <c r="C1562" i="1"/>
  <c r="A1562" i="1" s="1"/>
  <c r="C1563" i="1"/>
  <c r="C1564" i="1"/>
  <c r="C1511" i="1"/>
  <c r="C1512" i="1"/>
  <c r="C1513" i="1"/>
  <c r="C1514"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C279" i="1"/>
  <c r="C278" i="1"/>
  <c r="C277" i="1"/>
  <c r="C276" i="1"/>
  <c r="C275" i="1"/>
  <c r="C274" i="1"/>
  <c r="C273" i="1"/>
  <c r="C272" i="1"/>
  <c r="B272" i="1" s="1"/>
  <c r="C271" i="1"/>
  <c r="C270" i="1"/>
  <c r="C269" i="1"/>
  <c r="C268" i="1"/>
  <c r="C267" i="1"/>
  <c r="C265" i="1"/>
  <c r="C1509" i="1"/>
  <c r="C1445" i="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A602" i="1" s="1"/>
  <c r="C603" i="1"/>
  <c r="C604" i="1"/>
  <c r="C605" i="1"/>
  <c r="C606" i="1"/>
  <c r="C607" i="1"/>
  <c r="A607" i="1" s="1"/>
  <c r="C608" i="1"/>
  <c r="C609" i="1"/>
  <c r="C610" i="1"/>
  <c r="A610" i="1" s="1"/>
  <c r="C611" i="1"/>
  <c r="C612" i="1"/>
  <c r="C613" i="1"/>
  <c r="B613" i="1" s="1"/>
  <c r="C614" i="1"/>
  <c r="C615" i="1"/>
  <c r="C616" i="1"/>
  <c r="C617" i="1"/>
  <c r="C618" i="1"/>
  <c r="C619" i="1"/>
  <c r="C620" i="1"/>
  <c r="B620" i="1" s="1"/>
  <c r="C621" i="1"/>
  <c r="C622" i="1"/>
  <c r="B622" i="1" s="1"/>
  <c r="C623" i="1"/>
  <c r="C624" i="1"/>
  <c r="C625" i="1"/>
  <c r="C626" i="1"/>
  <c r="C627" i="1"/>
  <c r="C628" i="1"/>
  <c r="C629" i="1"/>
  <c r="C630" i="1"/>
  <c r="B630" i="1" s="1"/>
  <c r="C631" i="1"/>
  <c r="C632" i="1"/>
  <c r="C633" i="1"/>
  <c r="C634" i="1"/>
  <c r="C635" i="1"/>
  <c r="C636" i="1"/>
  <c r="C637" i="1"/>
  <c r="C638" i="1"/>
  <c r="C639" i="1"/>
  <c r="C640" i="1"/>
  <c r="C641" i="1"/>
  <c r="C642" i="1"/>
  <c r="C643" i="1"/>
  <c r="C644" i="1"/>
  <c r="C645" i="1"/>
  <c r="C646" i="1"/>
  <c r="C647" i="1"/>
  <c r="C648" i="1"/>
  <c r="C649" i="1"/>
  <c r="C650" i="1"/>
  <c r="A650" i="1" s="1"/>
  <c r="C651" i="1"/>
  <c r="C652" i="1"/>
  <c r="A652" i="1" s="1"/>
  <c r="C653" i="1"/>
  <c r="A653" i="1" s="1"/>
  <c r="C654" i="1"/>
  <c r="A654" i="1" s="1"/>
  <c r="C655" i="1"/>
  <c r="C599" i="1"/>
  <c r="C598" i="1"/>
  <c r="C1268" i="1"/>
  <c r="C1267" i="1"/>
  <c r="C1266" i="1"/>
  <c r="C1265" i="1"/>
  <c r="C1264" i="1"/>
  <c r="C1263" i="1"/>
  <c r="B1263" i="1" s="1"/>
  <c r="C1262" i="1"/>
  <c r="C1261" i="1"/>
  <c r="C1304" i="1"/>
  <c r="C1305" i="1"/>
  <c r="C1306" i="1"/>
  <c r="C1307" i="1"/>
  <c r="C1308" i="1"/>
  <c r="C1378" i="1"/>
  <c r="C1379" i="1"/>
  <c r="C1380" i="1"/>
  <c r="B1380" i="1" s="1"/>
  <c r="C1381" i="1"/>
  <c r="C1382" i="1"/>
  <c r="C192" i="1"/>
  <c r="C197" i="1"/>
  <c r="B197" i="1" s="1"/>
  <c r="C202" i="1"/>
  <c r="C190" i="1"/>
  <c r="C191" i="1"/>
  <c r="C193" i="1"/>
  <c r="C194" i="1"/>
  <c r="C195" i="1"/>
  <c r="C196" i="1"/>
  <c r="C198" i="1"/>
  <c r="C199" i="1"/>
  <c r="C200" i="1"/>
  <c r="C201" i="1"/>
  <c r="B17" i="10"/>
  <c r="C1250" i="1"/>
  <c r="C1249" i="1"/>
  <c r="C61" i="1"/>
  <c r="C60" i="1"/>
  <c r="C59" i="1"/>
  <c r="C58" i="1"/>
  <c r="C57" i="1"/>
  <c r="C56" i="1"/>
  <c r="B56" i="1" s="1"/>
  <c r="C55" i="1"/>
  <c r="C54" i="1"/>
  <c r="C53" i="1"/>
  <c r="C52" i="1"/>
  <c r="C51" i="1"/>
  <c r="C50" i="1"/>
  <c r="C49" i="1"/>
  <c r="A49" i="1" s="1"/>
  <c r="C48" i="1"/>
  <c r="A48" i="1" s="1"/>
  <c r="C47" i="1"/>
  <c r="C46" i="1"/>
  <c r="C45" i="1"/>
  <c r="A45" i="1" s="1"/>
  <c r="C44" i="1"/>
  <c r="C43" i="1"/>
  <c r="C42" i="1"/>
  <c r="C41" i="1"/>
  <c r="A41" i="1" s="1"/>
  <c r="C40" i="1"/>
  <c r="C39" i="1"/>
  <c r="C38" i="1"/>
  <c r="C37" i="1"/>
  <c r="C36" i="1"/>
  <c r="C35" i="1"/>
  <c r="B35" i="1" s="1"/>
  <c r="C34" i="1"/>
  <c r="C33" i="1"/>
  <c r="C32" i="1"/>
  <c r="C31" i="1"/>
  <c r="C30" i="1"/>
  <c r="C29" i="1"/>
  <c r="C28" i="1"/>
  <c r="B28" i="1" s="1"/>
  <c r="C27" i="1"/>
  <c r="C26" i="1"/>
  <c r="C25" i="1"/>
  <c r="C24" i="1"/>
  <c r="B24" i="1" s="1"/>
  <c r="C23" i="1"/>
  <c r="A23" i="1" s="1"/>
  <c r="C22" i="1"/>
  <c r="C21" i="1"/>
  <c r="C20" i="1"/>
  <c r="C19" i="1"/>
  <c r="A19" i="1" s="1"/>
  <c r="C18" i="1"/>
  <c r="C17" i="1"/>
  <c r="C16" i="1"/>
  <c r="C15" i="1"/>
  <c r="B15" i="1" s="1"/>
  <c r="C14" i="1"/>
  <c r="C13" i="1"/>
  <c r="C12" i="1"/>
  <c r="C11" i="1"/>
  <c r="C10" i="1"/>
  <c r="C9" i="1"/>
  <c r="C8" i="1"/>
  <c r="C7" i="1"/>
  <c r="C6" i="1"/>
  <c r="C5" i="1"/>
  <c r="C4" i="1"/>
  <c r="C3" i="1"/>
  <c r="C363" i="1"/>
  <c r="C323" i="1"/>
  <c r="C597" i="1"/>
  <c r="C596" i="1"/>
  <c r="B596" i="1" s="1"/>
  <c r="C595" i="1"/>
  <c r="C594" i="1"/>
  <c r="C593" i="1"/>
  <c r="A593" i="1" s="1"/>
  <c r="C437" i="1"/>
  <c r="C436" i="1"/>
  <c r="C14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B71" i="1" s="1"/>
  <c r="C70" i="1"/>
  <c r="C69" i="1"/>
  <c r="C68" i="1"/>
  <c r="C67" i="1"/>
  <c r="C66" i="1"/>
  <c r="A66" i="1" s="1"/>
  <c r="C65" i="1"/>
  <c r="C64" i="1"/>
  <c r="C1464" i="1"/>
  <c r="C249" i="1"/>
  <c r="C327" i="1"/>
  <c r="C1463" i="1"/>
  <c r="C248" i="1"/>
  <c r="C326" i="1"/>
  <c r="C1303" i="1"/>
  <c r="A1303" i="1" s="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C1286" i="1"/>
  <c r="C1287" i="1"/>
  <c r="A1287" i="1" s="1"/>
  <c r="C239" i="1"/>
  <c r="B239" i="1" s="1"/>
  <c r="C240" i="1"/>
  <c r="C241" i="1"/>
  <c r="C242" i="1"/>
  <c r="C243" i="1"/>
  <c r="C244" i="1"/>
  <c r="C246" i="1"/>
  <c r="C247" i="1"/>
  <c r="C237" i="1"/>
  <c r="C324" i="1"/>
  <c r="C325" i="1"/>
  <c r="C189" i="1"/>
  <c r="C209" i="1"/>
  <c r="A209" i="1" s="1"/>
  <c r="C210" i="1"/>
  <c r="C211" i="1"/>
  <c r="C212" i="1"/>
  <c r="C213" i="1"/>
  <c r="B213" i="1" s="1"/>
  <c r="C214" i="1"/>
  <c r="C215" i="1"/>
  <c r="C216" i="1"/>
  <c r="A216" i="1" s="1"/>
  <c r="C217" i="1"/>
  <c r="C218" i="1"/>
  <c r="B218" i="1" s="1"/>
  <c r="C219" i="1"/>
  <c r="C220" i="1"/>
  <c r="B194" i="13"/>
  <c r="B196" i="13"/>
  <c r="B197" i="13"/>
  <c r="C1508" i="1"/>
  <c r="C1507" i="1"/>
  <c r="C1506" i="1"/>
  <c r="C1505" i="1"/>
  <c r="C1504" i="1"/>
  <c r="C1485" i="1"/>
  <c r="C1484" i="1"/>
  <c r="C1483" i="1"/>
  <c r="C1482" i="1"/>
  <c r="C1481" i="1"/>
  <c r="C1480" i="1"/>
  <c r="C1479" i="1"/>
  <c r="C1461" i="1"/>
  <c r="C1460" i="1"/>
  <c r="C1459" i="1"/>
  <c r="C1458" i="1"/>
  <c r="C1457" i="1"/>
  <c r="C1456" i="1"/>
  <c r="C1455" i="1"/>
  <c r="C1444" i="1"/>
  <c r="C1443" i="1"/>
  <c r="C1442" i="1"/>
  <c r="C1441" i="1"/>
  <c r="C1440" i="1"/>
  <c r="C1452" i="1"/>
  <c r="C1451" i="1"/>
  <c r="C1450" i="1"/>
  <c r="C1449" i="1"/>
  <c r="B1449" i="1" s="1"/>
  <c r="C1448" i="1"/>
  <c r="C1421" i="1"/>
  <c r="C1420" i="1"/>
  <c r="C1419" i="1"/>
  <c r="C1418" i="1"/>
  <c r="C1417" i="1"/>
  <c r="C1416" i="1"/>
  <c r="C1415" i="1"/>
  <c r="C1391" i="1"/>
  <c r="C1385" i="1"/>
  <c r="C1386" i="1"/>
  <c r="A1386" i="1" s="1"/>
  <c r="C1387" i="1"/>
  <c r="C1388" i="1"/>
  <c r="C1384" i="1"/>
  <c r="C1301" i="1"/>
  <c r="C1290" i="1"/>
  <c r="C1291" i="1"/>
  <c r="C1292" i="1"/>
  <c r="B1292" i="1" s="1"/>
  <c r="C1293" i="1"/>
  <c r="C1294" i="1"/>
  <c r="A1294" i="1" s="1"/>
  <c r="C1295" i="1"/>
  <c r="C1296" i="1"/>
  <c r="C1297" i="1"/>
  <c r="C1298" i="1"/>
  <c r="C1299" i="1"/>
  <c r="B1299" i="1" s="1"/>
  <c r="C1300" i="1"/>
  <c r="C1289" i="1"/>
  <c r="C317" i="1"/>
  <c r="B317" i="1" s="1"/>
  <c r="C318" i="1"/>
  <c r="C319" i="1"/>
  <c r="C320" i="1"/>
  <c r="C321" i="1"/>
  <c r="C322" i="1"/>
  <c r="C316" i="1"/>
  <c r="C232" i="1"/>
  <c r="C233" i="1"/>
  <c r="C234" i="1"/>
  <c r="A234" i="1" s="1"/>
  <c r="C235" i="1"/>
  <c r="C231" i="1"/>
  <c r="A231" i="1" s="1"/>
  <c r="C229" i="1"/>
  <c r="C228" i="1"/>
  <c r="C205" i="1"/>
  <c r="C206" i="1"/>
  <c r="C207" i="1"/>
  <c r="C208" i="1"/>
  <c r="C204" i="1"/>
  <c r="C150" i="1"/>
  <c r="C1376" i="1"/>
  <c r="C1375" i="1"/>
  <c r="C1374" i="1"/>
  <c r="A1374" i="1" s="1"/>
  <c r="C1373" i="1"/>
  <c r="C1372" i="1"/>
  <c r="B1372" i="1" s="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N1333" i="1" l="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6" i="1"/>
  <c r="B1454" i="1"/>
  <c r="B1468" i="1"/>
  <c r="B1467" i="1"/>
  <c r="B1470" i="1"/>
  <c r="B1476" i="1"/>
  <c r="B1469" i="1"/>
  <c r="B1475" i="1"/>
  <c r="B1474" i="1"/>
  <c r="B1471" i="1"/>
  <c r="B1466" i="1"/>
  <c r="B1473" i="1"/>
  <c r="B1472" i="1"/>
  <c r="B1465"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B1390" i="1"/>
  <c r="B1395" i="1"/>
  <c r="B1397" i="1"/>
  <c r="B1399" i="1"/>
  <c r="B1412" i="1"/>
  <c r="B1401" i="1"/>
  <c r="B1407" i="1"/>
  <c r="B1404" i="1"/>
  <c r="B1396" i="1"/>
  <c r="B1392" i="1"/>
  <c r="B1405" i="1"/>
  <c r="B1393" i="1"/>
  <c r="B1409" i="1"/>
  <c r="B1400" i="1"/>
  <c r="B1394" i="1"/>
  <c r="B1402" i="1"/>
  <c r="B1411" i="1"/>
  <c r="B1398" i="1"/>
  <c r="B1408" i="1"/>
  <c r="B1406" i="1"/>
  <c r="B1410" i="1"/>
  <c r="B1403" i="1"/>
  <c r="A1454" i="1"/>
  <c r="A1467" i="1"/>
  <c r="A1471" i="1"/>
  <c r="A1470" i="1"/>
  <c r="A1475" i="1"/>
  <c r="A1465" i="1"/>
  <c r="A1473" i="1"/>
  <c r="A1472" i="1"/>
  <c r="A1468" i="1"/>
  <c r="A1466" i="1"/>
  <c r="A1474" i="1"/>
  <c r="A1469" i="1"/>
  <c r="A1476" i="1"/>
  <c r="A342" i="1"/>
  <c r="B242" i="1"/>
  <c r="A279" i="1"/>
  <c r="A271" i="1"/>
  <c r="A1556" i="1"/>
  <c r="A242" i="1"/>
  <c r="A1549" i="1"/>
  <c r="A1544" i="1"/>
  <c r="A149" i="1"/>
  <c r="B189" i="1"/>
  <c r="A1338" i="1"/>
  <c r="A189" i="1"/>
  <c r="B216" i="1"/>
  <c r="B67" i="1"/>
  <c r="A67" i="1"/>
  <c r="B1283" i="1"/>
  <c r="B1548" i="1"/>
  <c r="A644" i="1"/>
  <c r="A152" i="1"/>
  <c r="B1523"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4" i="1"/>
  <c r="A1210" i="1"/>
  <c r="B1541" i="1"/>
  <c r="B276" i="1"/>
  <c r="A638" i="1"/>
  <c r="A1541" i="1"/>
  <c r="A276" i="1"/>
  <c r="B268" i="1"/>
  <c r="A618" i="1"/>
  <c r="B754" i="1"/>
  <c r="A268" i="1"/>
  <c r="A440" i="1"/>
  <c r="B612" i="1"/>
  <c r="A1299" i="1"/>
  <c r="B1261" i="1"/>
  <c r="B440" i="1"/>
  <c r="A1362" i="1"/>
  <c r="B1354" i="1"/>
  <c r="A606" i="1"/>
  <c r="A612" i="1"/>
  <c r="A1241" i="1"/>
  <c r="B193" i="1"/>
  <c r="A1380" i="1"/>
  <c r="A193" i="1"/>
  <c r="A1443" i="1"/>
  <c r="A1373" i="1"/>
  <c r="B1563" i="1"/>
  <c r="B40" i="1"/>
  <c r="A1172" i="1"/>
  <c r="B18" i="1"/>
  <c r="B248" i="1"/>
  <c r="A1480" i="1"/>
  <c r="B249" i="1"/>
  <c r="B58" i="1"/>
  <c r="B34" i="1"/>
  <c r="B190" i="1"/>
  <c r="A50" i="1"/>
  <c r="B1450" i="1"/>
  <c r="B1416" i="1"/>
  <c r="B1291" i="1"/>
  <c r="A249" i="1"/>
  <c r="A1263" i="1"/>
  <c r="A1450" i="1"/>
  <c r="A1416" i="1"/>
  <c r="A1291" i="1"/>
  <c r="B244" i="1"/>
  <c r="A218" i="1"/>
  <c r="B1285" i="1"/>
  <c r="B1218" i="1"/>
  <c r="B65" i="1"/>
  <c r="B73" i="1"/>
  <c r="B1480" i="1"/>
  <c r="B1489" i="1"/>
  <c r="A1391" i="1"/>
  <c r="A1445"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18" i="1"/>
  <c r="A1249" i="1"/>
  <c r="B1249" i="1"/>
  <c r="B655" i="1"/>
  <c r="B1511" i="1"/>
  <c r="A1511" i="1"/>
  <c r="B624" i="1"/>
  <c r="B730" i="1"/>
  <c r="B1107" i="1"/>
  <c r="B1099" i="1"/>
  <c r="B1091" i="1"/>
  <c r="B1083" i="1"/>
  <c r="B1075" i="1"/>
  <c r="B1067" i="1"/>
  <c r="B1060" i="1"/>
  <c r="B279" i="1"/>
  <c r="B271" i="1"/>
  <c r="B1357" i="1"/>
  <c r="B609" i="1"/>
  <c r="A655" i="1"/>
  <c r="B1382" i="1"/>
  <c r="A157" i="1"/>
  <c r="A32" i="1"/>
  <c r="A609" i="1"/>
  <c r="B1504"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87" i="1"/>
  <c r="A195" i="1"/>
  <c r="A1215" i="1"/>
  <c r="A1037" i="1"/>
  <c r="A1029" i="1"/>
  <c r="A1005" i="1"/>
  <c r="A24" i="1"/>
  <c r="B437" i="1"/>
  <c r="B1448" i="1"/>
  <c r="B1289" i="1"/>
  <c r="A642" i="1"/>
  <c r="B1373" i="1"/>
  <c r="B1485" i="1"/>
  <c r="A437" i="1"/>
  <c r="A1289" i="1"/>
  <c r="B46" i="1"/>
  <c r="A1305" i="1"/>
  <c r="A776" i="1"/>
  <c r="B1362" i="1"/>
  <c r="B606" i="1"/>
  <c r="A1056" i="1"/>
  <c r="A9" i="1"/>
  <c r="B9" i="1"/>
  <c r="B1352" i="1"/>
  <c r="B48" i="1"/>
  <c r="A16" i="1"/>
  <c r="A1548" i="1"/>
  <c r="A46" i="1"/>
  <c r="B38" i="1"/>
  <c r="A30" i="1"/>
  <c r="B22" i="1"/>
  <c r="A22" i="1"/>
  <c r="B14" i="1"/>
  <c r="R3" i="1"/>
  <c r="B3" i="1"/>
  <c r="A3" i="1"/>
  <c r="Q3" i="1"/>
  <c r="B650" i="1"/>
  <c r="B644" i="1"/>
  <c r="A624" i="1"/>
  <c r="B618" i="1"/>
  <c r="B1338" i="1"/>
  <c r="A1354" i="1"/>
  <c r="A323" i="1"/>
  <c r="A4" i="1"/>
  <c r="B4" i="1"/>
  <c r="B12" i="1"/>
  <c r="A17" i="1"/>
  <c r="A1261" i="1"/>
  <c r="A40" i="1"/>
  <c r="B1538"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2" i="1"/>
  <c r="B1162" i="1"/>
  <c r="B1226" i="1"/>
  <c r="A1146" i="1"/>
  <c r="A1170" i="1"/>
  <c r="A698" i="1"/>
  <c r="A668" i="1"/>
  <c r="A728" i="1"/>
  <c r="A5" i="1"/>
  <c r="B5" i="1"/>
  <c r="B1122" i="1"/>
  <c r="B1146" i="1"/>
  <c r="B1247" i="1"/>
  <c r="A679" i="1"/>
  <c r="B685" i="1"/>
  <c r="B691" i="1"/>
  <c r="B781" i="1"/>
  <c r="A10" i="1"/>
  <c r="B10" i="1"/>
  <c r="A1485" i="1"/>
  <c r="A1455" i="1"/>
  <c r="B1426" i="1"/>
  <c r="A1461" i="1"/>
  <c r="A1484" i="1"/>
  <c r="A1462" i="1"/>
  <c r="A1502" i="1"/>
  <c r="A1509" i="1"/>
  <c r="B1462" i="1"/>
  <c r="B1442" i="1"/>
  <c r="A1504" i="1"/>
  <c r="B1455" i="1"/>
  <c r="B1391" i="1"/>
  <c r="A1506" i="1"/>
  <c r="B1457" i="1"/>
  <c r="I695" i="15"/>
  <c r="I692" i="15"/>
  <c r="I690" i="15"/>
  <c r="I691" i="15"/>
  <c r="A634" i="1"/>
  <c r="B654" i="1"/>
  <c r="B1387" i="1"/>
  <c r="A1448" i="1"/>
  <c r="B1293" i="1"/>
  <c r="A1538" i="1"/>
  <c r="A245" i="1"/>
  <c r="B1461" i="1"/>
  <c r="A1293" i="1"/>
  <c r="B1303" i="1"/>
  <c r="B1287" i="1"/>
  <c r="A265" i="1"/>
  <c r="B582" i="1"/>
  <c r="A1193" i="1"/>
  <c r="B1153" i="1"/>
  <c r="A71" i="1"/>
  <c r="A247" i="1"/>
  <c r="A583" i="1"/>
  <c r="B575" i="1"/>
  <c r="B567" i="1"/>
  <c r="B566" i="1"/>
  <c r="A622" i="1"/>
  <c r="B640" i="1"/>
  <c r="B1443" i="1"/>
  <c r="B1386" i="1"/>
  <c r="A1523" i="1"/>
  <c r="B1562" i="1"/>
  <c r="B212" i="1"/>
  <c r="B157" i="1"/>
  <c r="B626" i="1"/>
  <c r="B247" i="1"/>
  <c r="A600" i="1"/>
  <c r="A640" i="1"/>
  <c r="B1378" i="1"/>
  <c r="B42" i="1"/>
  <c r="B207" i="1"/>
  <c r="B1539" i="1"/>
  <c r="A220" i="1"/>
  <c r="B632" i="1"/>
  <c r="A1514" i="1"/>
  <c r="B783" i="1"/>
  <c r="A1148" i="1"/>
  <c r="A1188" i="1"/>
  <c r="A667" i="1"/>
  <c r="B1124" i="1"/>
  <c r="B1164" i="1"/>
  <c r="A1154" i="1"/>
  <c r="B693" i="1"/>
  <c r="B1196" i="1"/>
  <c r="B1172" i="1"/>
  <c r="A1381" i="1"/>
  <c r="A1519" i="1"/>
  <c r="A1369" i="1"/>
  <c r="B320" i="1"/>
  <c r="B32" i="1"/>
  <c r="A56" i="1"/>
  <c r="A1512" i="1"/>
  <c r="B1512" i="1"/>
  <c r="A1558"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59" i="1"/>
  <c r="B66" i="1"/>
  <c r="A1481" i="1"/>
  <c r="B1534" i="1"/>
  <c r="A1304" i="1"/>
  <c r="B1519" i="1"/>
  <c r="B1559" i="1"/>
  <c r="A1534" i="1"/>
  <c r="A269" i="1"/>
  <c r="B1268" i="1"/>
  <c r="A1169" i="1"/>
  <c r="B1193" i="1"/>
  <c r="B1241" i="1"/>
  <c r="A1268" i="1"/>
  <c r="A1355" i="1"/>
  <c r="B55" i="1"/>
  <c r="A763" i="1"/>
  <c r="B167" i="1"/>
  <c r="A737" i="1"/>
  <c r="A317" i="1"/>
  <c r="A44" i="1"/>
  <c r="A673" i="1"/>
  <c r="B705" i="1"/>
  <c r="A1438" i="1"/>
  <c r="A1372" i="1"/>
  <c r="A1421" i="1"/>
  <c r="B154" i="1"/>
  <c r="B23" i="1"/>
  <c r="A154" i="1"/>
  <c r="A277" i="1"/>
  <c r="A1290" i="1"/>
  <c r="B1290" i="1"/>
  <c r="A1417" i="1"/>
  <c r="B1456" i="1"/>
  <c r="B1481" i="1"/>
  <c r="B209" i="1"/>
  <c r="B363" i="1"/>
  <c r="A39" i="1"/>
  <c r="B39" i="1"/>
  <c r="A55" i="1"/>
  <c r="B1250" i="1"/>
  <c r="B631" i="1"/>
  <c r="A611" i="1"/>
  <c r="A605" i="1"/>
  <c r="B1355" i="1"/>
  <c r="B1363" i="1"/>
  <c r="B269" i="1"/>
  <c r="A1513"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3" i="1"/>
  <c r="A782" i="1"/>
  <c r="A687" i="1"/>
  <c r="A751" i="1"/>
  <c r="B1326" i="1"/>
  <c r="A719" i="1"/>
  <c r="A1326" i="1"/>
  <c r="A12" i="1"/>
  <c r="B1077" i="1"/>
  <c r="B1318" i="1"/>
  <c r="B1069" i="1"/>
  <c r="A1048" i="1"/>
  <c r="B738" i="1"/>
  <c r="A1495" i="1"/>
  <c r="B751" i="1"/>
  <c r="B769" i="1"/>
  <c r="A1367" i="1"/>
  <c r="A1375" i="1"/>
  <c r="B228" i="1"/>
  <c r="A322" i="1"/>
  <c r="B322" i="1"/>
  <c r="A210" i="1"/>
  <c r="B210" i="1"/>
  <c r="A244" i="1"/>
  <c r="A248" i="1"/>
  <c r="A65" i="1"/>
  <c r="A73" i="1"/>
  <c r="A1357" i="1"/>
  <c r="B201" i="1"/>
  <c r="B1370" i="1"/>
  <c r="A1370" i="1"/>
  <c r="A204" i="1"/>
  <c r="B319" i="1"/>
  <c r="A319" i="1"/>
  <c r="A1296" i="1"/>
  <c r="A1384" i="1"/>
  <c r="B1483" i="1"/>
  <c r="A215" i="1"/>
  <c r="B68" i="1"/>
  <c r="A68" i="1"/>
  <c r="A1262" i="1"/>
  <c r="A623" i="1"/>
  <c r="B623" i="1"/>
  <c r="B1458"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0" i="1"/>
  <c r="A525" i="1"/>
  <c r="B1334" i="1"/>
  <c r="B1314" i="1"/>
  <c r="A35" i="1"/>
  <c r="A757" i="1"/>
  <c r="B525" i="1"/>
  <c r="A1109" i="1"/>
  <c r="B1038" i="1"/>
  <c r="B1330" i="1"/>
  <c r="A1314" i="1"/>
  <c r="B1093" i="1"/>
  <c r="A1330" i="1"/>
  <c r="B1322" i="1"/>
  <c r="A1322" i="1"/>
  <c r="A199" i="1"/>
  <c r="A1385" i="1"/>
  <c r="A1449" i="1"/>
  <c r="B1479" i="1"/>
  <c r="A1479" i="1"/>
  <c r="B246" i="1"/>
  <c r="B72" i="1"/>
  <c r="A29" i="1"/>
  <c r="B29" i="1"/>
  <c r="B53" i="1"/>
  <c r="A1306" i="1"/>
  <c r="B1306" i="1"/>
  <c r="A619" i="1"/>
  <c r="A1361" i="1"/>
  <c r="B1361" i="1"/>
  <c r="B267" i="1"/>
  <c r="A267" i="1"/>
  <c r="A1561" i="1"/>
  <c r="B1522" i="1"/>
  <c r="B1385" i="1"/>
  <c r="B464" i="1"/>
  <c r="A205" i="1"/>
  <c r="B316" i="1"/>
  <c r="A1300" i="1"/>
  <c r="B1300" i="1"/>
  <c r="B597" i="1"/>
  <c r="A597" i="1"/>
  <c r="A13" i="1"/>
  <c r="B13" i="1"/>
  <c r="B37" i="1"/>
  <c r="A37" i="1"/>
  <c r="B196" i="1"/>
  <c r="A196" i="1"/>
  <c r="A1266" i="1"/>
  <c r="B1266" i="1"/>
  <c r="B651" i="1"/>
  <c r="A651" i="1"/>
  <c r="A613" i="1"/>
  <c r="B1337" i="1"/>
  <c r="A1337" i="1"/>
  <c r="A1353" i="1"/>
  <c r="B1353" i="1"/>
  <c r="A1547" i="1"/>
  <c r="B619" i="1"/>
  <c r="B1505"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37" i="1"/>
  <c r="B205" i="1"/>
  <c r="A1522" i="1"/>
  <c r="B1547" i="1"/>
  <c r="B625" i="1"/>
  <c r="A72" i="1"/>
  <c r="A316" i="1"/>
  <c r="A464" i="1"/>
  <c r="B61" i="1"/>
  <c r="A1537" i="1"/>
  <c r="B1561" i="1"/>
  <c r="A246" i="1"/>
  <c r="A53" i="1"/>
  <c r="B233" i="1"/>
  <c r="B1524" i="1"/>
  <c r="B235" i="1"/>
  <c r="B1377" i="1"/>
  <c r="B1558" i="1"/>
  <c r="A621" i="1"/>
  <c r="B19" i="1"/>
  <c r="A233" i="1"/>
  <c r="A1524" i="1"/>
  <c r="A1563" i="1"/>
  <c r="A235" i="1"/>
  <c r="A1463" i="1"/>
  <c r="A1377" i="1"/>
  <c r="B1509" i="1"/>
  <c r="B1464" i="1"/>
  <c r="B1463" i="1"/>
  <c r="B463" i="1"/>
  <c r="B1369" i="1"/>
  <c r="B150" i="1"/>
  <c r="A150" i="1"/>
  <c r="B231" i="1"/>
  <c r="A320" i="1"/>
  <c r="A1418" i="1"/>
  <c r="B1418" i="1"/>
  <c r="B1452" i="1"/>
  <c r="B1543" i="1"/>
  <c r="B1533" i="1"/>
  <c r="A1533" i="1"/>
  <c r="A1518" i="1"/>
  <c r="B627" i="1"/>
  <c r="B1296" i="1"/>
  <c r="B1384" i="1"/>
  <c r="A1419" i="1"/>
  <c r="B1419" i="1"/>
  <c r="A1440" i="1"/>
  <c r="B1440" i="1"/>
  <c r="A1458" i="1"/>
  <c r="A1483" i="1"/>
  <c r="B215" i="1"/>
  <c r="B325" i="1"/>
  <c r="A325" i="1"/>
  <c r="B241" i="1"/>
  <c r="B1302" i="1"/>
  <c r="A1302" i="1"/>
  <c r="B593" i="1"/>
  <c r="A25" i="1"/>
  <c r="B25" i="1"/>
  <c r="B33" i="1"/>
  <c r="B41" i="1"/>
  <c r="B49" i="1"/>
  <c r="B57" i="1"/>
  <c r="A191" i="1"/>
  <c r="B1379" i="1"/>
  <c r="B1262" i="1"/>
  <c r="A641" i="1"/>
  <c r="A635" i="1"/>
  <c r="B635" i="1"/>
  <c r="A629" i="1"/>
  <c r="A603" i="1"/>
  <c r="B603" i="1"/>
  <c r="B252" i="1"/>
  <c r="A1557" i="1"/>
  <c r="B1557" i="1"/>
  <c r="A1542" i="1"/>
  <c r="B1542" i="1"/>
  <c r="A1517" i="1"/>
  <c r="A207" i="1"/>
  <c r="A1539" i="1"/>
  <c r="B204" i="1"/>
  <c r="A627" i="1"/>
  <c r="A1543" i="1"/>
  <c r="B629" i="1"/>
  <c r="A1442" i="1"/>
  <c r="A213" i="1"/>
  <c r="B237" i="1"/>
  <c r="A239" i="1"/>
  <c r="A1464"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17" i="1"/>
  <c r="A1456" i="1"/>
  <c r="A217" i="1"/>
  <c r="B349" i="1"/>
  <c r="A349" i="1"/>
  <c r="B341" i="1"/>
  <c r="B171" i="1"/>
  <c r="A171" i="1"/>
  <c r="A36" i="1"/>
  <c r="B1173" i="1"/>
  <c r="B1187" i="1"/>
  <c r="B1435" i="1"/>
  <c r="B1427" i="1"/>
  <c r="A1427" i="1"/>
  <c r="B1500" i="1"/>
  <c r="A1500" i="1"/>
  <c r="A1492" i="1"/>
  <c r="A1006" i="1"/>
  <c r="B1006" i="1"/>
  <c r="A1149" i="1"/>
  <c r="B559" i="1"/>
  <c r="A1173" i="1"/>
  <c r="A786" i="1"/>
  <c r="A780" i="1"/>
  <c r="B780" i="1"/>
  <c r="B760" i="1"/>
  <c r="A754" i="1"/>
  <c r="B748" i="1"/>
  <c r="B742" i="1"/>
  <c r="B722" i="1"/>
  <c r="A722" i="1"/>
  <c r="A716" i="1"/>
  <c r="B710" i="1"/>
  <c r="A710" i="1"/>
  <c r="A690" i="1"/>
  <c r="B690" i="1"/>
  <c r="A678" i="1"/>
  <c r="B1492" i="1"/>
  <c r="B1178" i="1"/>
  <c r="A1194" i="1"/>
  <c r="A1202" i="1"/>
  <c r="A1234" i="1"/>
  <c r="A1114" i="1"/>
  <c r="A1224" i="1"/>
  <c r="A1144" i="1"/>
  <c r="B673" i="1"/>
  <c r="A705" i="1"/>
  <c r="B725" i="1"/>
  <c r="A783" i="1"/>
  <c r="A789" i="1"/>
  <c r="B661" i="1"/>
  <c r="A693" i="1"/>
  <c r="A1497" i="1"/>
  <c r="B1154" i="1"/>
  <c r="A1242" i="1"/>
  <c r="A1112" i="1"/>
  <c r="A661" i="1"/>
  <c r="B731" i="1"/>
  <c r="B699" i="1"/>
  <c r="A731" i="1"/>
  <c r="B1256" i="1"/>
  <c r="B1438" i="1"/>
  <c r="B1495" i="1"/>
  <c r="B1487" i="1"/>
  <c r="A1487"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88" i="1"/>
  <c r="A1420" i="1"/>
  <c r="B1420" i="1"/>
  <c r="A1441" i="1"/>
  <c r="B1441" i="1"/>
  <c r="B1484" i="1"/>
  <c r="A214" i="1"/>
  <c r="B214" i="1"/>
  <c r="B240" i="1"/>
  <c r="A163" i="1"/>
  <c r="A69" i="1"/>
  <c r="A159" i="1"/>
  <c r="B159" i="1"/>
  <c r="A151" i="1"/>
  <c r="B151" i="1"/>
  <c r="A594" i="1"/>
  <c r="B50" i="1"/>
  <c r="A1564" i="1"/>
  <c r="B1564" i="1"/>
  <c r="A1546" i="1"/>
  <c r="B1546" i="1"/>
  <c r="A1521" i="1"/>
  <c r="B1521" i="1"/>
  <c r="B1445" i="1"/>
  <c r="A608" i="1"/>
  <c r="B628" i="1"/>
  <c r="A1378" i="1"/>
  <c r="A42" i="1"/>
  <c r="B565" i="1"/>
  <c r="B280" i="1"/>
  <c r="A1358" i="1"/>
  <c r="A328" i="1"/>
  <c r="A200" i="1"/>
  <c r="A34" i="1"/>
  <c r="B26" i="1"/>
  <c r="A280" i="1"/>
  <c r="B634" i="1"/>
  <c r="B200" i="1"/>
  <c r="A26" i="1"/>
  <c r="B594" i="1"/>
  <c r="A58" i="1"/>
  <c r="A18" i="1"/>
  <c r="A541" i="1"/>
  <c r="A1388" i="1"/>
  <c r="B541" i="1"/>
  <c r="B234" i="1"/>
  <c r="A1295" i="1"/>
  <c r="B1295" i="1"/>
  <c r="B1459" i="1"/>
  <c r="A1459" i="1"/>
  <c r="A324" i="1"/>
  <c r="B324" i="1"/>
  <c r="A190" i="1"/>
  <c r="A1536"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1" i="1"/>
  <c r="B1488" i="1"/>
  <c r="A1247" i="1"/>
  <c r="A1151" i="1"/>
  <c r="B1376" i="1"/>
  <c r="B1451"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57" i="1"/>
  <c r="A1482" i="1"/>
  <c r="B1508" i="1"/>
  <c r="A153" i="1"/>
  <c r="A228" i="1"/>
  <c r="B637" i="1"/>
  <c r="A1250" i="1"/>
  <c r="A363" i="1"/>
  <c r="A1297" i="1"/>
  <c r="B1344" i="1"/>
  <c r="B354" i="1"/>
  <c r="A346" i="1"/>
  <c r="B346" i="1"/>
  <c r="A229" i="1"/>
  <c r="B206" i="1"/>
  <c r="B20" i="1"/>
  <c r="A52" i="1"/>
  <c r="B1265" i="1"/>
  <c r="A614" i="1"/>
  <c r="A586" i="1"/>
  <c r="B1367" i="1"/>
  <c r="B1368" i="1"/>
  <c r="A321" i="1"/>
  <c r="A1451"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6" i="1"/>
  <c r="A1488" i="1"/>
  <c r="A1075" i="1"/>
  <c r="B1046" i="1"/>
  <c r="B1014" i="1"/>
  <c r="A1108" i="1"/>
  <c r="A1084" i="1"/>
  <c r="B1078" i="1"/>
  <c r="A1032" i="1"/>
  <c r="A1000" i="1"/>
  <c r="B1110" i="1"/>
  <c r="A1092" i="1"/>
  <c r="B1086" i="1"/>
  <c r="B1082" i="1"/>
  <c r="A1068" i="1"/>
  <c r="B1062" i="1"/>
  <c r="B1030" i="1"/>
  <c r="B1497" i="1"/>
  <c r="B1424" i="1"/>
  <c r="B1432" i="1"/>
  <c r="A1076" i="1"/>
  <c r="B1054" i="1"/>
  <c r="B1022" i="1"/>
  <c r="F56" i="8"/>
  <c r="F51" i="8"/>
  <c r="F59" i="8"/>
  <c r="F54" i="8"/>
  <c r="F86" i="8"/>
  <c r="F135" i="8"/>
  <c r="F22" i="8"/>
  <c r="F175" i="8"/>
  <c r="F84" i="8"/>
  <c r="F140" i="8"/>
  <c r="F143" i="8"/>
  <c r="F81" i="8"/>
  <c r="F25" i="8"/>
  <c r="F57" i="8"/>
  <c r="F83" i="8"/>
  <c r="F55" i="8"/>
  <c r="F85" i="8"/>
  <c r="F63" i="8"/>
  <c r="F53" i="8"/>
  <c r="A1452" i="1"/>
  <c r="A1264" i="1"/>
  <c r="B43" i="1"/>
  <c r="A240" i="1"/>
  <c r="B163" i="1"/>
  <c r="B69" i="1"/>
  <c r="B51" i="1"/>
  <c r="B202" i="1"/>
  <c r="B615" i="1"/>
  <c r="A273" i="1"/>
  <c r="A1532" i="1"/>
  <c r="B1307" i="1"/>
  <c r="A599" i="1"/>
  <c r="B1257" i="1"/>
  <c r="A274" i="1"/>
  <c r="B1444" i="1"/>
  <c r="A1505" i="1"/>
  <c r="A412" i="1"/>
  <c r="B1532" i="1"/>
  <c r="B1360" i="1"/>
  <c r="B158" i="1"/>
  <c r="B1482" i="1"/>
  <c r="B273" i="1"/>
  <c r="B1359" i="1"/>
  <c r="B327" i="1"/>
  <c r="A1298" i="1"/>
  <c r="A1507" i="1"/>
  <c r="B217" i="1"/>
  <c r="A74" i="1"/>
  <c r="B31" i="1"/>
  <c r="A47" i="1"/>
  <c r="A637" i="1"/>
  <c r="A1460" i="1"/>
  <c r="A1301" i="1"/>
  <c r="A1508" i="1"/>
  <c r="B153" i="1"/>
  <c r="B1531" i="1"/>
  <c r="A1516"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2" i="1"/>
  <c r="A1494" i="1"/>
  <c r="A1486" i="1"/>
  <c r="B1059" i="1"/>
  <c r="A1059" i="1"/>
  <c r="B1027" i="1"/>
  <c r="A1027" i="1"/>
  <c r="B1501" i="1"/>
  <c r="B532" i="1"/>
  <c r="A532" i="1"/>
  <c r="A1083" i="1"/>
  <c r="B1152" i="1"/>
  <c r="A760" i="1"/>
  <c r="B1490"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3" i="1"/>
  <c r="B773" i="1"/>
  <c r="A1257" i="1"/>
  <c r="A620" i="1"/>
  <c r="A1265" i="1"/>
  <c r="B198" i="1"/>
  <c r="A28" i="1"/>
  <c r="B1507" i="1"/>
  <c r="A243" i="1"/>
  <c r="A232" i="1"/>
  <c r="B643" i="1"/>
  <c r="B436" i="1"/>
  <c r="A649" i="1"/>
  <c r="B265" i="1"/>
  <c r="B599" i="1"/>
  <c r="A198" i="1"/>
  <c r="B44" i="1"/>
  <c r="B243" i="1"/>
  <c r="B47" i="1"/>
  <c r="B1294" i="1"/>
  <c r="B1264" i="1"/>
  <c r="A633" i="1"/>
  <c r="A206" i="1"/>
  <c r="A1360" i="1"/>
  <c r="B330" i="1"/>
  <c r="A626" i="1"/>
  <c r="B646" i="1"/>
  <c r="A1307" i="1"/>
  <c r="B60" i="1"/>
  <c r="A20" i="1"/>
  <c r="A596" i="1"/>
  <c r="B1284" i="1"/>
  <c r="A1415" i="1"/>
  <c r="A327" i="1"/>
  <c r="A330" i="1"/>
  <c r="B614" i="1"/>
  <c r="A646" i="1"/>
  <c r="A60" i="1"/>
  <c r="B36" i="1"/>
  <c r="B1415" i="1"/>
  <c r="B1460" i="1"/>
  <c r="A1284" i="1"/>
  <c r="B326" i="1"/>
  <c r="B1375" i="1"/>
  <c r="A155" i="1"/>
  <c r="A1368" i="1"/>
  <c r="A31" i="1"/>
  <c r="B274" i="1"/>
  <c r="A1352" i="1"/>
  <c r="B600" i="1"/>
  <c r="A632" i="1"/>
  <c r="B652" i="1"/>
  <c r="A197" i="1"/>
  <c r="B52" i="1"/>
  <c r="B321" i="1"/>
  <c r="B229" i="1"/>
  <c r="A1292" i="1"/>
  <c r="A15" i="1"/>
  <c r="A318" i="1"/>
  <c r="A1444"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4" i="1"/>
  <c r="B1434" i="1"/>
  <c r="B1499" i="1"/>
  <c r="A1491" i="1"/>
  <c r="A538" i="1"/>
  <c r="B538" i="1"/>
  <c r="A530" i="1"/>
  <c r="B522" i="1"/>
  <c r="A663" i="1"/>
  <c r="A669" i="1"/>
  <c r="B675" i="1"/>
  <c r="B681" i="1"/>
  <c r="A765" i="1"/>
  <c r="B1491" i="1"/>
  <c r="A1426" i="1"/>
  <c r="B1425" i="1"/>
  <c r="A1498" i="1"/>
  <c r="B1498" i="1"/>
  <c r="A1490"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3" i="1"/>
  <c r="A1499" i="1"/>
  <c r="B1437" i="1"/>
  <c r="B1494" i="1"/>
  <c r="B1486"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6" i="1"/>
  <c r="B1428" i="1"/>
  <c r="A1501" i="1"/>
  <c r="A1493" i="1"/>
  <c r="B1493" i="1"/>
  <c r="B535" i="1"/>
  <c r="B727" i="1"/>
  <c r="A733" i="1"/>
  <c r="A777" i="1"/>
  <c r="A683" i="1"/>
  <c r="B1252" i="1"/>
  <c r="A526" i="1"/>
  <c r="A775" i="1"/>
  <c r="A517" i="1"/>
  <c r="A1489" i="1"/>
  <c r="B524" i="1"/>
  <c r="A1496" i="1"/>
  <c r="B1423"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37" i="1"/>
  <c r="A1422" i="1"/>
  <c r="A1428" i="1"/>
  <c r="A1423" i="1"/>
  <c r="A1425" i="1"/>
  <c r="A1432" i="1"/>
  <c r="A1430" i="1"/>
  <c r="A1424" i="1"/>
  <c r="A1429" i="1"/>
  <c r="A1431" i="1"/>
  <c r="A1436" i="1"/>
  <c r="A1435"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<sst xmlns="http://schemas.openxmlformats.org/spreadsheetml/2006/main" count="12713" uniqueCount="2689">
  <si>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</si>
  <si>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</si>
  <si>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</si>
  <si>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</si>
  <si>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</si>
  <si>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</si>
  <si>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</si>
  <si>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</si>
  <si>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</si>
  <si>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</si>
  <si>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</si>
  <si>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</si>
  <si>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</si>
  <si>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</si>
  <si>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</si>
  <si>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</si>
  <si>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</si>
  <si>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</si>
  <si>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</si>
  <si>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</si>
  <si>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</si>
  <si>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</si>
  <si>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</si>
  <si>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</si>
  <si>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</si>
  <si>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</si>
  <si>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</si>
  <si>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</si>
  <si>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</si>
  <si>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</si>
  <si>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</si>
  <si>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</si>
  <si>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</si>
  <si>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</si>
  <si>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</si>
  <si>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</si>
  <si>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</si>
  <si>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</si>
  <si>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</si>
  <si>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</si>
  <si>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</si>
  <si>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</si>
  <si>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</si>
  <si>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</si>
  <si>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</si>
  <si>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</si>
  <si>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</si>
  <si>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</si>
  <si>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</si>
  <si>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</si>
  <si>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</si>
  <si>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</si>
  <si>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</si>
  <si>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</si>
  <si>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</si>
  <si>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</si>
  <si>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</si>
  <si>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</si>
  <si>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</si>
  <si>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</si>
  <si>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</si>
  <si>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</si>
  <si>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</si>
  <si>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</si>
  <si>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</si>
  <si>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</si>
  <si>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</si>
  <si>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</si>
  <si>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</si>
  <si>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</si>
  <si>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</si>
  <si>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</si>
  <si>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</si>
  <si>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</si>
  <si>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</si>
  <si>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</si>
  <si>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</si>
  <si>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</si>
  <si>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</si>
  <si>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</si>
  <si>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</si>
  <si>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</si>
  <si>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</si>
  <si>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</si>
  <si>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</si>
  <si>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</si>
  <si>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</si>
  <si>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</si>
  <si>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</si>
  <si>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</si>
  <si>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</si>
  <si>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</si>
  <si>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</si>
  <si>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</si>
  <si>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</si>
  <si>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</si>
  <si>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</si>
  <si>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</si>
  <si>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</si>
  <si>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</si>
  <si>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</si>
  <si>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</si>
  <si>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</si>
  <si>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</si>
  <si>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</si>
  <si>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</si>
  <si>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</si>
  <si>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</si>
  <si>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</si>
  <si>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</si>
  <si>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</si>
  <si>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</si>
  <si>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</si>
  <si>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</si>
  <si>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</si>
  <si>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</si>
  <si>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</si>
  <si>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</si>
  <si>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</si>
  <si>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</si>
  <si>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</si>
  <si>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</si>
  <si>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</si>
  <si>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</si>
  <si>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</si>
  <si>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</si>
  <si>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</si>
  <si>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</si>
  <si>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</si>
  <si>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</si>
  <si>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</si>
  <si>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</si>
  <si>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</si>
  <si>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</si>
  <si>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</si>
  <si>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</si>
  <si>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</si>
  <si>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</si>
  <si>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</si>
  <si>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</si>
  <si>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</si>
  <si>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</si>
  <si>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</si>
  <si>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</si>
  <si>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</si>
  <si>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</si>
  <si>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</si>
  <si>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</si>
  <si>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</si>
  <si>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</si>
  <si>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</si>
  <si>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</si>
  <si>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</si>
  <si>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</si>
  <si>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</si>
  <si>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</si>
  <si>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</si>
  <si>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</si>
  <si>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</si>
  <si>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</si>
  <si>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</si>
  <si>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</si>
  <si>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</si>
  <si>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</si>
  <si>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</si>
  <si>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</si>
  <si>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</si>
  <si>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</si>
  <si>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</si>
  <si>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</si>
  <si>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</si>
  <si>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</si>
  <si>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</si>
  <si>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</si>
  <si>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</si>
  <si>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</si>
  <si>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</si>
  <si>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</si>
  <si>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</si>
  <si>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</si>
  <si>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</si>
  <si>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</si>
  <si>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</si>
  <si>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</si>
  <si>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</si>
  <si>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</si>
  <si>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</si>
  <si>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</si>
  <si>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</si>
  <si>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</si>
  <si>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</si>
  <si>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</si>
  <si>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</si>
  <si>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</si>
  <si>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</si>
  <si>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</si>
  <si>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</si>
  <si>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</si>
  <si>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</si>
  <si>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</si>
  <si>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</si>
  <si>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</si>
  <si>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</si>
  <si>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</si>
  <si>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</si>
  <si>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</si>
  <si>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</si>
  <si>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</si>
  <si>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</si>
  <si>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</si>
  <si>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</si>
  <si>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</si>
  <si>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</si>
  <si>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</si>
  <si>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</si>
  <si>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</si>
  <si>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</si>
  <si>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</si>
  <si>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</si>
  <si>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</si>
  <si>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</si>
  <si>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</si>
  <si>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</si>
  <si>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</si>
  <si>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</si>
  <si>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</si>
  <si>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</si>
  <si>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</si>
  <si>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</si>
  <si>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</si>
  <si>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</si>
  <si>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</si>
  <si>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</si>
  <si>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</si>
  <si>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</si>
  <si>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</si>
  <si>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</si>
  <si>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</si>
  <si>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</si>
  <si>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</si>
  <si>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</si>
  <si>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</si>
  <si>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</si>
  <si>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</si>
  <si>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</si>
  <si>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</si>
  <si>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</si>
  <si>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</si>
  <si>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</si>
  <si>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</si>
  <si>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</si>
  <si>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</si>
  <si>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</si>
  <si>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</si>
  <si>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</si>
  <si>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</si>
  <si>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</si>
  <si>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</si>
  <si>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</si>
  <si>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</si>
  <si>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</si>
  <si>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</si>
  <si>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</si>
  <si>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</si>
  <si>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</si>
  <si>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</si>
  <si>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</si>
  <si>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</si>
  <si>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</si>
  <si>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</si>
  <si>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</si>
  <si>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</si>
  <si>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</si>
  <si>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</si>
  <si>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</si>
  <si>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</si>
  <si>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</si>
  <si>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</si>
  <si>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</si>
  <si>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</si>
  <si>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</si>
  <si>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</si>
  <si>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</si>
  <si>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</si>
  <si>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</si>
  <si>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</si>
  <si>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</si>
  <si>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</si>
  <si>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</si>
  <si>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</si>
  <si>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</si>
  <si>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</si>
  <si>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</si>
  <si>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</si>
  <si>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</si>
  <si>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</si>
  <si>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</si>
  <si>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</si>
  <si>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</si>
  <si>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</si>
  <si>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</si>
  <si>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</si>
  <si>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</si>
  <si>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</si>
  <si>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</si>
  <si>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</si>
  <si>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</si>
  <si>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</si>
  <si>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</si>
  <si>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</si>
  <si>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</si>
  <si>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</si>
  <si>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</si>
  <si>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</si>
  <si>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</si>
  <si>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</si>
  <si>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</si>
  <si>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</si>
  <si>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</si>
  <si>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</si>
  <si>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</si>
  <si>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</si>
  <si>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</si>
  <si>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</si>
  <si>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</si>
  <si>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</si>
  <si>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</si>
  <si>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</si>
  <si>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</si>
  <si>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</si>
  <si>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</si>
  <si>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</si>
  <si>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</si>
  <si>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</si>
  <si>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</si>
  <si>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</si>
  <si>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</si>
  <si>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</si>
  <si>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</si>
  <si>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</si>
  <si>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</si>
  <si>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</si>
  <si>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</si>
  <si>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</si>
  <si>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</si>
  <si>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</si>
  <si>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</si>
  <si>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</si>
  <si>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</si>
  <si>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</si>
  <si>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</si>
  <si>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</si>
  <si>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</si>
  <si>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</si>
  <si>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</si>
  <si>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</si>
  <si>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</si>
  <si>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</si>
  <si>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</si>
  <si>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</si>
  <si>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</si>
  <si>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</si>
  <si>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</si>
  <si>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</si>
  <si>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</si>
  <si>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</si>
  <si>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</si>
  <si>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</si>
  <si>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</si>
  <si>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</si>
  <si>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</si>
  <si>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</si>
  <si>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</si>
  <si>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</si>
  <si>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</si>
  <si>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</si>
  <si>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</si>
  <si>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</si>
  <si>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</si>
  <si>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</si>
  <si>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</si>
  <si>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</si>
  <si>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</si>
  <si>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</si>
  <si>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</si>
  <si>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</si>
  <si>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</si>
  <si>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</si>
  <si>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</si>
  <si>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</si>
  <si>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</si>
  <si>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</si>
  <si>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</si>
  <si>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</si>
  <si>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</si>
  <si>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</si>
  <si>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</si>
  <si>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</si>
  <si>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</si>
  <si>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</si>
  <si>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</si>
  <si>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</si>
  <si>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</si>
  <si>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</si>
  <si>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</si>
  <si>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</si>
  <si>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</si>
  <si>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</si>
  <si>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</si>
  <si>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</si>
  <si>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</si>
  <si>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</si>
  <si>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</si>
  <si>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</si>
  <si>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</si>
  <si>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</si>
  <si>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</si>
  <si>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</si>
  <si>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</si>
  <si>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</si>
  <si>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</si>
  <si>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</si>
  <si>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</si>
  <si>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</si>
  <si>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</si>
  <si>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</si>
  <si>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</si>
  <si>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</si>
  <si>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</si>
  <si>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</si>
  <si>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</si>
  <si>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</si>
  <si>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</si>
  <si>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</si>
  <si>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</si>
  <si>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</si>
  <si>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</si>
  <si>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</si>
  <si>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</si>
  <si>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</si>
  <si>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</si>
  <si>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</si>
  <si>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</si>
  <si>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</si>
  <si>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</si>
  <si>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</si>
  <si>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</si>
  <si>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</si>
  <si>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</si>
  <si>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</si>
  <si>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</si>
  <si>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</si>
  <si>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</si>
  <si>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</si>
  <si>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</si>
  <si>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</si>
  <si>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</si>
  <si>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</si>
  <si>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</si>
  <si>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</si>
  <si>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</si>
  <si>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</si>
  <si>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</si>
  <si>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</si>
  <si>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</si>
  <si>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</si>
  <si>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</si>
  <si>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</si>
  <si>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</si>
  <si>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</si>
  <si>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</si>
  <si>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</si>
  <si>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</si>
  <si>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</si>
  <si>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</si>
  <si>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</si>
  <si>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</si>
  <si>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</si>
  <si>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</si>
  <si>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</si>
  <si>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</si>
  <si>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</si>
  <si>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</si>
  <si>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</si>
  <si>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</si>
  <si>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</si>
  <si>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</si>
  <si>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</si>
  <si>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</si>
  <si>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</si>
  <si>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</si>
  <si>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</si>
  <si>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</si>
  <si>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</si>
  <si>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</si>
  <si>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</si>
  <si>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</si>
  <si>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</si>
  <si>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</si>
  <si>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</si>
  <si>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</si>
  <si>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</si>
  <si>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</si>
  <si>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</si>
  <si>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</si>
  <si>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</si>
  <si>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</si>
  <si>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</si>
  <si>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</si>
  <si>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</si>
  <si>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</si>
  <si>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</si>
  <si>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</si>
  <si>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</si>
  <si>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</si>
  <si>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</si>
  <si>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</si>
  <si>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</si>
  <si>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</si>
  <si>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</si>
  <si>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</si>
  <si>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</si>
  <si>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</si>
  <si>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</si>
  <si>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</si>
  <si>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</si>
  <si>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</si>
  <si>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</si>
  <si>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</si>
  <si>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</si>
  <si>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</si>
  <si>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</si>
  <si>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</si>
  <si>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</si>
  <si>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</si>
  <si>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</si>
  <si>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</si>
  <si>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</si>
  <si>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</si>
  <si>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</si>
  <si>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</si>
  <si>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</si>
  <si>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</si>
  <si>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</si>
  <si>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</si>
  <si>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</si>
  <si>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</si>
  <si>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</si>
  <si>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</si>
  <si>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</si>
  <si>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</si>
  <si>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</si>
  <si>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</si>
  <si>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</si>
  <si>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</si>
  <si>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</si>
  <si>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</si>
  <si>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</si>
  <si>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</si>
  <si>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</si>
  <si>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</si>
  <si>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</si>
  <si>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</si>
  <si>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</si>
  <si>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</si>
  <si>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</si>
  <si>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</si>
  <si>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</si>
  <si>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</si>
  <si>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</si>
  <si>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</si>
  <si>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</si>
  <si>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</si>
  <si>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</si>
  <si>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</si>
  <si>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</si>
  <si>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</si>
  <si>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</si>
  <si>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</si>
  <si>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</si>
  <si>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</si>
  <si>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</si>
  <si>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</si>
  <si>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</si>
  <si>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</si>
  <si>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</si>
  <si>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</si>
  <si>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</si>
  <si>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</si>
  <si>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</si>
  <si>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</si>
  <si>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</si>
  <si>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</si>
  <si>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</si>
  <si>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</si>
  <si>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</si>
  <si>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</si>
  <si>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</si>
  <si>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</si>
  <si>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</si>
  <si>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</si>
  <si>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</si>
  <si>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</si>
  <si>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</si>
  <si>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</si>
  <si>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</si>
  <si>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</si>
  <si>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</si>
  <si>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</si>
  <si>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</si>
  <si>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</si>
  <si>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</si>
  <si>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</si>
  <si>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</si>
  <si>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</si>
  <si>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</si>
  <si>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</si>
  <si>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</si>
  <si>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</si>
  <si>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</si>
  <si>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</si>
  <si>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</si>
  <si>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</si>
  <si>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</si>
  <si>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</si>
  <si>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</si>
  <si>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</si>
  <si>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</si>
  <si>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</si>
  <si>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</si>
  <si>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</si>
  <si>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</si>
  <si>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</si>
  <si>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</si>
  <si>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</si>
  <si>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</si>
  <si>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</si>
  <si>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</si>
  <si>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</si>
  <si>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</si>
  <si>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</si>
  <si>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</si>
  <si>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</si>
  <si>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</si>
  <si>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</si>
  <si>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</si>
  <si>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</si>
  <si>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</si>
  <si>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</si>
  <si>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</si>
  <si>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</si>
  <si>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</si>
  <si>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</si>
  <si>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</si>
  <si>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</si>
  <si>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</si>
  <si>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</si>
  <si>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</si>
  <si>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</si>
  <si>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</si>
  <si>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</si>
  <si>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</si>
  <si>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</si>
  <si>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</si>
  <si>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</si>
  <si>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</si>
  <si>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</si>
  <si>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</si>
  <si>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</si>
  <si>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</si>
  <si>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</si>
  <si>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</si>
  <si>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</si>
  <si>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</si>
  <si>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</si>
  <si>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</si>
  <si>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</si>
  <si>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</si>
  <si>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</si>
  <si>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</si>
  <si>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</si>
  <si>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</si>
  <si>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</si>
  <si>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</si>
  <si>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</si>
  <si>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</si>
  <si>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</si>
  <si>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</si>
  <si>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</si>
  <si>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</si>
  <si>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</si>
  <si>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</si>
  <si>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</si>
  <si>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</si>
  <si>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</si>
  <si>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</si>
  <si>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</si>
  <si>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</si>
  <si>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</si>
  <si>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</si>
  <si>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</si>
  <si>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</si>
  <si>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</si>
  <si>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</si>
  <si>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</si>
  <si>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</si>
  <si>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</si>
  <si>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</si>
  <si>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</si>
  <si>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</si>
  <si>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</si>
  <si>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</si>
  <si>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</si>
  <si>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</si>
  <si>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</si>
  <si>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</si>
  <si>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</si>
  <si>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</si>
  <si>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</si>
  <si>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</si>
  <si>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</si>
  <si>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</si>
  <si>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</si>
  <si>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</si>
  <si>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</si>
  <si>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</si>
  <si>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</si>
  <si>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</si>
  <si>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</si>
  <si>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</si>
  <si>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</si>
  <si>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</si>
  <si>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</si>
  <si>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</si>
  <si>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</si>
  <si>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</si>
  <si>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</si>
  <si>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</si>
  <si>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</si>
  <si>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</si>
  <si>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</si>
  <si>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</si>
  <si>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</si>
  <si>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</si>
  <si>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</si>
  <si>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</si>
  <si>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</si>
  <si>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</si>
  <si>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</si>
  <si>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</si>
  <si>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</si>
  <si>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</si>
  <si>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</si>
  <si>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</si>
  <si>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</si>
  <si>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</si>
  <si>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</si>
  <si>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</si>
  <si>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</si>
  <si>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</si>
  <si>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</si>
  <si>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</si>
  <si>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</si>
  <si>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</si>
  <si>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</si>
  <si>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</si>
  <si>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</si>
  <si>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</si>
  <si>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</si>
  <si>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</si>
  <si>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</si>
  <si>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</si>
  <si>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</si>
  <si>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</si>
  <si>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</si>
  <si>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</si>
  <si>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</si>
  <si>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</si>
  <si>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</si>
  <si>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</si>
  <si>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</si>
  <si>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</si>
  <si>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</si>
  <si>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</si>
  <si>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</si>
  <si>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</si>
  <si>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</si>
  <si>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</si>
  <si>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</si>
  <si>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</si>
  <si>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</si>
  <si>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</si>
  <si>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</si>
  <si>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</si>
  <si>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</si>
  <si>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</si>
  <si>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</si>
  <si>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</si>
  <si>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</si>
  <si>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</si>
  <si>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</si>
  <si>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</si>
  <si>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</si>
  <si>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</si>
  <si>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</si>
  <si>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</si>
  <si>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</si>
  <si>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</si>
  <si>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</si>
  <si>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</si>
  <si>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</si>
  <si>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</si>
  <si>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</si>
  <si>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</si>
  <si>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</si>
  <si>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</si>
  <si>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</si>
  <si>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</si>
  <si>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</si>
  <si>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</si>
  <si>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</si>
  <si>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</si>
  <si>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</si>
  <si>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</si>
  <si>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</si>
  <si>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</si>
  <si>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</si>
  <si>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</si>
  <si>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</si>
  <si>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</si>
  <si>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</si>
  <si>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</si>
  <si>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</si>
  <si>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</si>
  <si>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</si>
  <si>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</si>
  <si>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</si>
  <si>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</si>
  <si>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</si>
  <si>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</si>
  <si>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</si>
  <si>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</si>
  <si>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</si>
  <si>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</si>
  <si>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</si>
  <si>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</si>
  <si>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</si>
  <si>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</si>
  <si>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</si>
  <si>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</si>
  <si>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</si>
  <si>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</si>
  <si>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</si>
  <si>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</si>
  <si>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</si>
  <si>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</si>
  <si>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</si>
  <si>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</si>
  <si>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</si>
  <si>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</si>
  <si>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</si>
  <si>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</si>
  <si>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</si>
  <si>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</si>
  <si>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</si>
  <si>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</si>
  <si>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</si>
  <si>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</si>
  <si>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</si>
  <si>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</si>
  <si>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</si>
  <si>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</si>
  <si>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</si>
  <si>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</si>
  <si>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</si>
  <si>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</si>
  <si>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</si>
  <si>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</si>
  <si>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</si>
  <si>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</si>
  <si>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</si>
  <si>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</si>
  <si>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</si>
  <si>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</si>
  <si>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</si>
  <si>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</si>
  <si>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</si>
  <si>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</si>
  <si>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</si>
  <si>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</si>
  <si>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</si>
  <si>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</si>
  <si>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</si>
  <si>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</si>
  <si>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</si>
  <si>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</si>
  <si>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</si>
  <si>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</si>
  <si>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</si>
  <si>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</si>
  <si>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</si>
  <si>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</si>
  <si>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</si>
  <si>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</si>
  <si>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</si>
  <si>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</si>
  <si>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</si>
  <si>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</si>
  <si>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</si>
  <si>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</si>
  <si>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</si>
  <si>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</si>
  <si>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</si>
  <si>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</si>
  <si>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</si>
  <si>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</si>
  <si>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</si>
  <si>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</si>
  <si>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</si>
  <si>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</si>
  <si>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</si>
  <si>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</si>
  <si>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</si>
  <si>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</si>
  <si>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</si>
  <si>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</si>
  <si>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</si>
  <si>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</si>
  <si>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</si>
  <si>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</si>
  <si>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</si>
  <si>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</si>
  <si>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</si>
  <si>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</si>
  <si>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</si>
  <si>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</si>
  <si>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</si>
  <si>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</si>
  <si>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</si>
  <si>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</si>
  <si>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</si>
  <si>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</si>
  <si>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</si>
  <si>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</si>
  <si>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</si>
  <si>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</si>
  <si>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</si>
  <si>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</si>
  <si>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</si>
  <si>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</si>
  <si>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</si>
  <si>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</si>
  <si>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</si>
  <si>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</si>
  <si>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</si>
  <si>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</si>
  <si>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</si>
  <si>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</si>
  <si>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</si>
  <si>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</si>
  <si>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</si>
  <si>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</si>
  <si>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</si>
  <si>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</si>
  <si>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</si>
  <si>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</si>
  <si>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</si>
  <si>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</si>
  <si>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</si>
  <si>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</si>
  <si>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</si>
  <si>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</si>
  <si>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</si>
  <si>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</si>
  <si>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</si>
  <si>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</si>
  <si>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</si>
  <si>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</si>
  <si>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</si>
  <si>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</si>
  <si>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</si>
  <si>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</si>
  <si>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</si>
  <si>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</si>
  <si>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</si>
  <si>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</si>
  <si>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</si>
  <si>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</si>
  <si>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</si>
  <si>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</si>
  <si>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</si>
  <si>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</si>
  <si>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</si>
  <si>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</si>
  <si>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</si>
  <si>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</si>
  <si>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</si>
  <si>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</si>
  <si>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</si>
  <si>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</si>
  <si>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</si>
  <si>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</si>
  <si>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</si>
  <si>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</si>
  <si>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</si>
  <si>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</si>
  <si>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</si>
  <si>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</si>
  <si>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</si>
  <si>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</si>
  <si>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</si>
  <si>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</si>
  <si>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</si>
  <si>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</si>
  <si>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</si>
  <si>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</si>
  <si>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</si>
  <si>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</si>
  <si>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</si>
  <si>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</si>
  <si>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</si>
  <si>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</si>
  <si>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</si>
  <si>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</si>
  <si>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</si>
  <si>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</si>
  <si>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</si>
  <si>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</si>
  <si>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</si>
  <si>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</si>
  <si>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</si>
  <si>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</si>
  <si>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</si>
  <si>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</si>
  <si>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</si>
  <si>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</si>
  <si>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</si>
  <si>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</si>
  <si>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</si>
  <si>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</si>
  <si>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</si>
  <si>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</si>
  <si>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</si>
  <si>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</si>
  <si>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</si>
  <si>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</si>
  <si>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</si>
  <si>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</si>
  <si>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</si>
  <si>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</si>
  <si>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</si>
  <si>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</si>
  <si>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</si>
  <si>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</si>
  <si>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</si>
  <si>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</si>
  <si>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</si>
  <si>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</si>
  <si>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</si>
  <si>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</si>
  <si>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</si>
  <si>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</si>
  <si>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</si>
  <si>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</si>
  <si>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</si>
  <si>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</si>
  <si>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</si>
  <si>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</si>
  <si>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</si>
  <si>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</si>
  <si>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</si>
  <si>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</si>
  <si>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</si>
  <si>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</si>
  <si>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</si>
  <si>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</si>
  <si>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</si>
  <si>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</si>
  <si>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</si>
  <si>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</si>
  <si>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</si>
  <si>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</si>
  <si>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</si>
  <si>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</si>
  <si>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</si>
  <si>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</si>
  <si>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</si>
  <si>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</si>
  <si>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</si>
  <si>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</si>
  <si>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</si>
  <si>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</si>
  <si>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</si>
  <si>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</si>
  <si>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</si>
  <si>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</si>
  <si>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</si>
  <si>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</si>
  <si>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</si>
  <si>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</si>
  <si>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</si>
  <si>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</si>
  <si>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</si>
  <si>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</si>
  <si>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</si>
  <si>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</si>
  <si>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</si>
  <si>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</si>
  <si>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</si>
  <si>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</si>
  <si>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</si>
  <si>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</si>
  <si>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</si>
  <si>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</si>
  <si>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</si>
  <si>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</si>
  <si>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</si>
  <si>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</si>
  <si>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</si>
  <si>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</si>
  <si>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</si>
  <si>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</si>
  <si>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</si>
  <si>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</si>
  <si>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</si>
  <si>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</si>
  <si>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</si>
  <si>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</si>
  <si>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</si>
  <si>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</si>
  <si>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</si>
  <si>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</si>
  <si>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</si>
  <si>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</si>
  <si>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</si>
  <si>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</si>
  <si>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</si>
  <si>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</si>
  <si>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</si>
  <si>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</si>
  <si>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</si>
  <si>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</si>
  <si>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</si>
  <si>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</si>
  <si>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</si>
  <si>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</si>
  <si>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</si>
  <si>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</si>
  <si>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</si>
  <si>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</si>
  <si>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</si>
  <si>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</si>
  <si>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</si>
  <si>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</si>
  <si>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</si>
  <si>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</si>
  <si>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</si>
  <si>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</si>
  <si>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</si>
  <si>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</si>
  <si>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</si>
  <si>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</si>
  <si>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</si>
  <si>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</si>
  <si>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</si>
  <si>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</si>
  <si>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</si>
  <si>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</si>
  <si>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</si>
  <si>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</si>
  <si>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</si>
  <si>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</si>
  <si>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</si>
  <si>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</si>
  <si>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</si>
  <si>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</si>
  <si>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</si>
  <si>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</si>
  <si>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</si>
  <si>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</si>
  <si>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</si>
  <si>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</si>
  <si>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</si>
  <si>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</si>
  <si>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</si>
  <si>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</si>
  <si>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</si>
  <si>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</si>
  <si>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</si>
  <si>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</si>
  <si>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</si>
  <si>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</si>
  <si>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</si>
  <si>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</si>
  <si>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</si>
  <si>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</si>
  <si>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</si>
  <si>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</si>
  <si>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</si>
  <si>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</si>
  <si>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</si>
  <si>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</si>
  <si>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</si>
  <si>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</si>
  <si>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</si>
  <si>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</si>
  <si>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</si>
  <si>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</si>
  <si>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</si>
  <si>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</si>
  <si>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</si>
  <si>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</si>
  <si>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</si>
  <si>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</si>
  <si>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</si>
  <si>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</si>
  <si>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</si>
  <si>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</si>
  <si>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</si>
  <si>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</si>
  <si>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</si>
  <si>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</si>
  <si>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</si>
  <si>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</si>
  <si>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</si>
  <si>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</si>
  <si>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</si>
  <si>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</si>
  <si>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</si>
  <si>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</si>
  <si>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</si>
  <si>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</si>
  <si>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</si>
  <si>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</si>
  <si>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</si>
  <si>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</si>
  <si>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</si>
  <si>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</si>
  <si>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</si>
  <si>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</si>
  <si>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</si>
  <si>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</si>
  <si>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</si>
  <si>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</si>
  <si>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</si>
  <si>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</si>
  <si>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</si>
  <si>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</si>
  <si>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</si>
  <si>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</si>
  <si>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</si>
  <si>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</si>
  <si>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</si>
  <si>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</si>
  <si>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</si>
  <si>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</si>
  <si>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</si>
  <si>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</si>
  <si>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</si>
  <si>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</si>
  <si>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</si>
  <si>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</si>
  <si>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</si>
  <si>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</si>
  <si>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</si>
  <si>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</si>
  <si>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</si>
  <si>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</si>
  <si>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</si>
  <si>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</si>
  <si>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</si>
  <si>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</si>
  <si>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</si>
  <si>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</si>
  <si>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</si>
  <si>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</si>
  <si>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</si>
  <si>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</si>
  <si>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</si>
  <si>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</si>
  <si>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</si>
  <si>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</si>
  <si>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</si>
  <si>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</si>
  <si>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</si>
  <si>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</si>
  <si>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</si>
  <si>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</si>
  <si>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</si>
  <si>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</si>
  <si>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</si>
  <si>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</si>
  <si>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</si>
  <si>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</si>
  <si>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</si>
  <si>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</si>
  <si>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</si>
  <si>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</si>
  <si>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</si>
  <si>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</si>
  <si>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</si>
  <si>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</si>
  <si>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</si>
  <si>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</si>
  <si>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</si>
  <si>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</si>
  <si>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</si>
  <si>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</si>
  <si>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</si>
  <si>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</si>
  <si>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</si>
  <si>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</si>
  <si>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</si>
  <si>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</si>
  <si>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</si>
  <si>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</si>
  <si>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</si>
  <si>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</si>
  <si>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</si>
  <si>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</si>
  <si>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</si>
  <si>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</si>
  <si>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</si>
  <si>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</si>
  <si>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</si>
  <si>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</si>
  <si>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</si>
  <si>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</si>
  <si>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</si>
  <si>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</si>
  <si>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</si>
  <si>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</si>
  <si>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</si>
  <si>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</si>
  <si>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</si>
  <si>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</si>
  <si>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</si>
  <si>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</si>
  <si>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</si>
  <si>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</si>
  <si>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</si>
  <si>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</si>
  <si>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</si>
  <si>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</si>
  <si>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</si>
  <si>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</si>
  <si>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</si>
  <si>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</si>
  <si>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</si>
  <si>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</si>
  <si>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</si>
  <si>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</si>
  <si>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</si>
  <si>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</si>
  <si>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</si>
  <si>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</si>
  <si>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</si>
  <si>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</si>
  <si>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</si>
  <si>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</si>
  <si>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</si>
  <si>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</si>
  <si>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</si>
  <si>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</si>
  <si>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</si>
  <si>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</si>
  <si>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</si>
  <si>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</si>
  <si>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</si>
  <si>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</si>
  <si>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</si>
  <si>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</si>
  <si>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</si>
  <si>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</si>
  <si>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</si>
  <si>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</si>
  <si>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</si>
  <si>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</si>
  <si>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</si>
  <si>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</si>
  <si>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</si>
  <si>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</si>
  <si>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</si>
  <si>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</si>
  <si>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</si>
  <si>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</si>
  <si>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</si>
  <si>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</si>
  <si>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</si>
  <si>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</si>
  <si>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</si>
  <si>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</si>
  <si>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</si>
  <si>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</si>
  <si>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</si>
  <si>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</si>
  <si>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</si>
  <si>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</si>
  <si>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</si>
  <si>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</si>
  <si>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</si>
  <si>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</si>
  <si>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</si>
  <si>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</si>
  <si>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</si>
  <si>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</si>
  <si>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</si>
  <si>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</si>
  <si>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</si>
  <si>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</si>
  <si>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</si>
  <si>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</si>
  <si>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</si>
  <si>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</si>
  <si>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</si>
  <si>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</si>
  <si>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</si>
  <si>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</si>
  <si>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</si>
  <si>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</si>
  <si>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</si>
  <si>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</si>
  <si>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</si>
  <si>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</si>
  <si>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</si>
  <si>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</si>
  <si>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</si>
  <si>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</si>
  <si>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</si>
  <si>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</si>
  <si>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</si>
  <si>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</si>
  <si>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</si>
  <si>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</si>
  <si>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</si>
  <si>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</si>
  <si>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</si>
  <si>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</si>
  <si>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</si>
  <si>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</si>
  <si>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</si>
  <si>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</si>
  <si>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</si>
  <si>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</si>
  <si>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</si>
  <si>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</si>
  <si>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</si>
  <si>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</si>
  <si>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</si>
  <si>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</si>
  <si>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</si>
  <si>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</si>
  <si>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</si>
  <si>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</si>
  <si>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</si>
  <si>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</si>
  <si>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</si>
  <si>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</si>
  <si>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</si>
  <si>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</si>
  <si>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</si>
  <si>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</si>
  <si>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</si>
  <si>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</si>
  <si>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</si>
  <si>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</si>
  <si>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</si>
  <si>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</si>
  <si>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</si>
  <si>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</si>
  <si>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</si>
  <si>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</si>
  <si>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</si>
  <si>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</si>
  <si>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</si>
  <si>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</si>
  <si>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</si>
  <si>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</si>
  <si>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</si>
  <si>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</si>
  <si>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</si>
  <si>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</si>
  <si>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</si>
  <si>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</si>
  <si>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</si>
  <si>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</si>
  <si>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</si>
  <si>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</si>
  <si>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</si>
  <si>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</si>
  <si>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</si>
  <si>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</si>
  <si>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</si>
  <si>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</si>
  <si>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</si>
  <si>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</si>
  <si>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</si>
  <si>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</si>
  <si>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</si>
  <si>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</si>
  <si>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</si>
  <si>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</si>
  <si>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</si>
  <si>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</si>
  <si>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</si>
  <si>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</si>
  <si>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</si>
  <si>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</si>
  <si>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</si>
  <si>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</si>
  <si>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</si>
  <si>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</si>
  <si>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</si>
  <si>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</si>
  <si>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</si>
  <si>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</si>
  <si>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</si>
  <si>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</si>
  <si>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</si>
  <si>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</si>
  <si>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</si>
  <si>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</si>
  <si>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</si>
  <si>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</si>
  <si>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</si>
  <si>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</si>
  <si>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</si>
  <si>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</si>
  <si>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</si>
  <si>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</si>
  <si>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</si>
  <si>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</si>
  <si>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</si>
  <si>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</si>
  <si>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</si>
  <si>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</si>
  <si>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</si>
  <si>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</si>
  <si>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</si>
  <si>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</si>
  <si>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</si>
  <si>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</si>
  <si>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</si>
  <si>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</si>
  <si>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</si>
  <si>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</si>
  <si>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</si>
  <si>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</si>
  <si>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</si>
  <si>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</si>
  <si>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</si>
  <si>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</si>
  <si>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</si>
  <si>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</si>
  <si>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</si>
  <si>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</si>
  <si>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</si>
  <si>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</si>
  <si>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</si>
  <si>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</si>
  <si>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</si>
  <si>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</si>
  <si>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</si>
  <si>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</si>
  <si>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</si>
  <si>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</si>
  <si>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</si>
  <si>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</si>
  <si>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</si>
  <si>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</si>
  <si>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</si>
  <si>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</si>
  <si>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</si>
  <si>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</si>
  <si>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</si>
  <si>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</si>
  <si>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</si>
  <si>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</si>
  <si>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</si>
  <si>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</si>
  <si>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</si>
  <si>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</si>
  <si>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</si>
  <si>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</si>
  <si>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</si>
  <si>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</si>
  <si>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</si>
  <si>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</si>
  <si>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</si>
  <si>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</si>
  <si>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</si>
  <si>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</si>
  <si>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</si>
  <si>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</si>
  <si>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</si>
  <si>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</si>
  <si>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</si>
  <si>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</si>
  <si>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</si>
  <si>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</si>
  <si>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</si>
  <si>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</si>
  <si>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</si>
  <si>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</si>
  <si>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</si>
  <si>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</si>
  <si>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</si>
  <si>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</si>
  <si>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</si>
  <si>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</si>
  <si>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</si>
  <si>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</si>
  <si>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</si>
  <si>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</si>
  <si>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</si>
  <si>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</si>
  <si>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</si>
  <si>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</si>
  <si>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</si>
  <si>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</si>
  <si>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</si>
  <si>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</si>
  <si>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</si>
  <si>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</si>
  <si>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</si>
  <si>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</si>
  <si>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</si>
  <si>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</si>
  <si>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</si>
  <si>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</si>
  <si>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</si>
  <si>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</si>
  <si>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</si>
  <si>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</si>
  <si>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</si>
  <si>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</si>
  <si>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</si>
  <si>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</si>
  <si>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</si>
  <si>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</si>
  <si>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</si>
  <si>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</si>
  <si>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</si>
  <si>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</si>
  <si>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</si>
  <si>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</si>
  <si>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</si>
  <si>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</si>
  <si>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</si>
  <si>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</si>
  <si>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</si>
  <si>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</si>
  <si>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</si>
  <si>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</si>
  <si>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</si>
  <si>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</si>
  <si>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</si>
  <si>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</si>
  <si>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</si>
  <si>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</si>
  <si>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</si>
  <si>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</si>
  <si>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</si>
  <si>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</si>
  <si>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</si>
  <si>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</si>
  <si>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</si>
  <si>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</si>
  <si>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</si>
  <si>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</si>
  <si>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</si>
  <si>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</si>
  <si>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</si>
  <si>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</si>
  <si>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</si>
  <si>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</si>
  <si>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</si>
  <si>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</si>
  <si>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</si>
  <si>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</si>
  <si>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</si>
  <si>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</si>
  <si>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</si>
  <si>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</si>
  <si>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</si>
  <si>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</si>
  <si>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</si>
  <si>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</si>
  <si>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</si>
  <si>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</si>
  <si>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</si>
  <si>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</si>
  <si>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</si>
  <si>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</si>
  <si>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</si>
  <si>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</si>
  <si>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</si>
  <si>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</si>
  <si>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</si>
  <si>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</si>
  <si>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</si>
  <si>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</si>
  <si>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</si>
  <si>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</si>
  <si>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</si>
  <si>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</si>
  <si>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</si>
  <si>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</si>
  <si>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</si>
  <si>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</si>
  <si>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</si>
  <si>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</si>
  <si>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</si>
  <si>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</si>
  <si>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</si>
  <si>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</si>
  <si>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</si>
  <si>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</si>
  <si>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</si>
  <si>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</si>
  <si>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</si>
  <si>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</si>
  <si>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</si>
  <si>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</si>
  <si>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</si>
  <si>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</si>
  <si>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</si>
  <si>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</si>
  <si>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</si>
  <si>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</si>
  <si>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</si>
  <si>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</si>
  <si>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</si>
  <si>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</si>
  <si>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</si>
  <si>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</si>
  <si>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</si>
  <si>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</si>
  <si>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</si>
  <si>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</si>
  <si>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</si>
  <si>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</si>
  <si>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</si>
  <si>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</si>
  <si>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</si>
  <si>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</si>
  <si>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</si>
  <si>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</si>
  <si>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</si>
  <si>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</si>
  <si>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</si>
  <si>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</si>
  <si>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</si>
  <si>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</si>
  <si>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</si>
  <si>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</si>
  <si>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</si>
  <si>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</si>
  <si>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</si>
  <si>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</si>
  <si>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</si>
  <si>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</si>
  <si>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</si>
  <si>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</si>
  <si>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</si>
  <si>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</si>
  <si>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</si>
  <si>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</si>
  <si>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</si>
  <si>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</si>
  <si>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</si>
  <si>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</si>
  <si>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</si>
  <si>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</si>
  <si>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</si>
  <si>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</si>
  <si>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</si>
  <si>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</si>
  <si>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</si>
  <si>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</si>
  <si>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</si>
  <si>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</si>
  <si>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</si>
  <si>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</si>
  <si>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</si>
  <si>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</si>
  <si>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</si>
  <si>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</si>
  <si>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</si>
  <si>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</si>
  <si>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</si>
  <si>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</si>
  <si>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</si>
  <si>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</si>
  <si>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</si>
  <si>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</si>
  <si>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</si>
  <si>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</si>
  <si>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</si>
  <si>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</si>
  <si>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</si>
  <si>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</si>
  <si>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</si>
  <si>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</si>
  <si>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</si>
  <si>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</si>
  <si>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</si>
  <si>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</si>
  <si>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</si>
  <si>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</si>
  <si>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</si>
  <si>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</si>
  <si>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</si>
  <si>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</si>
  <si>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</si>
  <si>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</si>
  <si>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</si>
  <si>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</si>
  <si>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</si>
  <si>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</si>
  <si>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</si>
  <si>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</si>
  <si>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</si>
  <si>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</si>
  <si>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</si>
  <si>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</si>
  <si>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</si>
  <si>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</si>
  <si>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</si>
  <si>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</si>
  <si>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</si>
  <si>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</si>
  <si>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</si>
  <si>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</si>
  <si>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</si>
  <si>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</si>
  <si>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</si>
  <si>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</si>
  <si>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</si>
  <si>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</si>
  <si>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</si>
  <si>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</si>
  <si>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</si>
  <si>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</si>
  <si>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</si>
  <si>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</si>
  <si>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</si>
  <si>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</si>
  <si>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</si>
  <si>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</si>
  <si>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</si>
  <si>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</si>
  <si>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</si>
  <si>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</si>
  <si>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</si>
  <si>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</si>
  <si>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</si>
  <si>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</si>
  <si>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</si>
  <si>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</si>
  <si>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</si>
  <si>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</si>
  <si>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</si>
  <si>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</si>
  <si>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</si>
  <si>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</si>
  <si>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</si>
  <si>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</si>
  <si>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</si>
  <si>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</si>
  <si>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</si>
  <si>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</si>
  <si>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</si>
  <si>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</si>
  <si>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</si>
  <si>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</si>
  <si>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</si>
  <si>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</si>
  <si>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</si>
  <si>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</si>
  <si>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</si>
  <si>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</si>
  <si>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</si>
  <si>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</si>
  <si>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</si>
  <si>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</si>
  <si>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</si>
  <si>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</si>
  <si>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</si>
  <si>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</si>
  <si>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</si>
  <si>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</si>
  <si>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</si>
  <si>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</si>
  <si>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</si>
  <si>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</si>
  <si>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</si>
  <si>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</si>
  <si>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</si>
  <si>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</si>
  <si>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</si>
  <si>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</si>
  <si>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</si>
  <si>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</si>
  <si>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</si>
  <si>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</si>
  <si>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</si>
  <si>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</si>
  <si>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</si>
  <si>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</si>
  <si>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</si>
  <si>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</si>
  <si>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</si>
  <si>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</si>
  <si>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</si>
  <si>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</si>
  <si>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</si>
  <si>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</si>
  <si>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</si>
  <si>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</si>
  <si>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</si>
  <si>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</si>
  <si>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</si>
  <si>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</si>
  <si>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</si>
  <si>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</si>
  <si>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</si>
  <si>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</si>
  <si>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</si>
  <si>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</si>
  <si>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</si>
  <si>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</si>
  <si>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</si>
  <si>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</si>
  <si>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</si>
  <si>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</si>
  <si>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</si>
  <si>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</si>
  <si>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</si>
  <si>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</si>
  <si>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</si>
  <si>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</si>
  <si>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</si>
  <si>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</si>
  <si>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</si>
  <si>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</si>
  <si>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</si>
  <si>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</si>
  <si>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</si>
  <si>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</si>
  <si>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</si>
  <si>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</si>
  <si>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</si>
  <si>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</si>
  <si>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</si>
  <si>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</si>
  <si>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</si>
  <si>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</si>
  <si>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</si>
  <si>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</si>
  <si>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</si>
  <si>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</si>
  <si>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</si>
  <si>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</si>
  <si>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</si>
  <si>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</si>
  <si>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</si>
  <si>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</si>
  <si>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</si>
  <si>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</si>
  <si>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</si>
  <si>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</si>
  <si>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</si>
  <si>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</si>
  <si>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</si>
  <si>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</si>
  <si>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</si>
  <si>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</si>
  <si>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</si>
  <si>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</si>
  <si>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</si>
  <si>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</si>
  <si>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</si>
  <si>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</si>
  <si>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</si>
  <si>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</si>
  <si>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</si>
  <si>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</si>
  <si>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</si>
  <si>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</si>
  <si>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</si>
  <si>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</si>
  <si>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</si>
  <si>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</si>
  <si>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</si>
  <si>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</si>
  <si>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</si>
  <si>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</si>
  <si>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</si>
  <si>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</si>
  <si>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</si>
  <si>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</si>
  <si>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</si>
  <si>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</si>
  <si>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</si>
  <si>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</si>
  <si>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</si>
  <si>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</si>
  <si>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</si>
  <si>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</si>
  <si>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</si>
  <si>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</si>
  <si>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</si>
  <si>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</si>
  <si>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</si>
  <si>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</si>
  <si>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</si>
  <si>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</si>
  <si>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</si>
  <si>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</si>
  <si>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</si>
  <si>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</si>
  <si>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</si>
  <si>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</si>
  <si>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</si>
  <si>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</si>
  <si>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</si>
  <si>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</si>
  <si>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</si>
  <si>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</si>
  <si>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</si>
  <si>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</si>
  <si>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</si>
  <si>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</si>
  <si>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</si>
  <si>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</si>
  <si>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</si>
  <si>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</si>
  <si>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</si>
  <si>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</si>
  <si>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</si>
  <si>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</si>
  <si>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</si>
  <si>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</si>
  <si>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</si>
  <si>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</si>
  <si>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</si>
  <si>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</si>
  <si>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</si>
  <si>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</si>
  <si>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</si>
  <si>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</si>
  <si>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</si>
  <si>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</si>
  <si>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</si>
  <si>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</si>
  <si>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</si>
  <si>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</si>
  <si>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</si>
  <si>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</si>
  <si>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</si>
  <si>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</si>
  <si>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</si>
  <si>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</si>
  <si>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</si>
  <si>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</si>
  <si>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</si>
  <si>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</si>
  <si>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</si>
  <si>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</si>
  <si>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</si>
  <si>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</si>
  <si>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</si>
  <si>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</si>
  <si>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</si>
  <si>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</si>
  <si>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</si>
  <si>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</si>
  <si>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</si>
  <si>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</si>
  <si>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</si>
  <si>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</si>
  <si>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</si>
  <si>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</si>
  <si>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</si>
  <si>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</si>
  <si>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</si>
  <si>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</si>
  <si>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</si>
  <si>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</si>
  <si>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</si>
  <si>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</si>
  <si>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</si>
  <si>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</si>
  <si>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</si>
  <si>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</si>
  <si>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</si>
  <si>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</si>
  <si>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</si>
  <si>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</si>
  <si>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</si>
  <si>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</si>
  <si>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</si>
  <si>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</si>
  <si>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</si>
  <si>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</si>
  <si>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</si>
  <si>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</si>
  <si>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</si>
  <si>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</si>
  <si>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</si>
  <si>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</si>
  <si>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</si>
  <si>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</si>
  <si>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</si>
  <si>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</si>
  <si>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</si>
  <si>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</si>
  <si>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</si>
  <si>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</si>
  <si>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</si>
  <si>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</si>
  <si>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</si>
  <si>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</si>
  <si>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</si>
  <si>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</si>
  <si>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</si>
  <si>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</si>
  <si>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</si>
  <si>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</si>
  <si>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</si>
  <si>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</si>
  <si>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</si>
  <si>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</si>
  <si>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</si>
  <si>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</si>
  <si>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</si>
  <si>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</si>
  <si>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</si>
  <si>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</si>
  <si>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</si>
  <si>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</si>
  <si>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</si>
  <si>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</si>
  <si>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</si>
  <si>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</si>
  <si>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</si>
  <si>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</si>
  <si>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</si>
  <si>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</si>
  <si>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</si>
  <si>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</si>
  <si>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</si>
  <si>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</si>
  <si>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</si>
  <si>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</si>
  <si>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</si>
  <si>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</si>
  <si>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</si>
  <si>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</si>
  <si>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</si>
  <si>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</si>
  <si>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</si>
  <si>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</si>
  <si>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</si>
  <si>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</si>
  <si>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</si>
  <si>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</si>
  <si>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</si>
  <si>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</si>
  <si>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</si>
  <si>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</si>
  <si>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</si>
  <si>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</si>
  <si>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</si>
  <si>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</si>
  <si>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</si>
  <si>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</si>
  <si>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</si>
  <si>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</si>
  <si>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</si>
  <si>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</si>
  <si>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</si>
  <si>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</si>
  <si>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</si>
  <si>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</si>
  <si>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</si>
  <si>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</si>
  <si>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</si>
  <si>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</si>
  <si>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</si>
  <si>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</si>
  <si>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</si>
  <si>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</si>
  <si>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</si>
  <si>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</si>
  <si>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</si>
  <si>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</si>
  <si>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</si>
  <si>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</si>
  <si>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</si>
  <si>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</si>
  <si>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</si>
  <si>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</si>
  <si>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</si>
  <si>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</si>
  <si>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</si>
  <si>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</si>
  <si>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</si>
  <si>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</si>
  <si>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</si>
  <si>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</si>
  <si>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</si>
  <si>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</si>
  <si>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</si>
  <si>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</si>
  <si>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</si>
  <si>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</si>
  <si>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</si>
  <si>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</si>
  <si>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</si>
  <si>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</si>
  <si>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</si>
  <si>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</si>
  <si>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</si>
  <si>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</si>
  <si>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</si>
  <si>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</si>
  <si>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</si>
  <si>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</si>
  <si>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</si>
  <si>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</si>
  <si>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</si>
  <si>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</si>
  <si>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</si>
  <si>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</si>
  <si>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</si>
  <si>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</si>
  <si>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</si>
  <si>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</si>
  <si>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</si>
  <si>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</si>
  <si>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</si>
  <si>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</si>
  <si>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</si>
  <si>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</si>
  <si>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</si>
  <si>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</si>
  <si>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</si>
  <si>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</si>
  <si>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</si>
  <si>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</si>
  <si>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</si>
  <si>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</si>
  <si>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</si>
  <si>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</si>
  <si>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</si>
  <si>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</si>
  <si>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</si>
  <si>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</si>
  <si>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</si>
  <si>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</si>
  <si>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</si>
  <si>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</si>
  <si>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</si>
  <si>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</si>
  <si>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</si>
  <si>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</si>
  <si>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</si>
  <si>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</si>
  <si>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</si>
  <si>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</si>
  <si>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</si>
  <si>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</si>
  <si>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</si>
  <si>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</si>
  <si>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</si>
  <si>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</si>
  <si>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</si>
  <si>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</si>
  <si>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</si>
  <si>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</si>
  <si>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</si>
  <si>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</si>
  <si>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</si>
  <si>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</si>
  <si>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</si>
  <si>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</si>
  <si>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</si>
  <si>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</si>
  <si>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</si>
  <si>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</si>
  <si>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</si>
  <si>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</si>
  <si>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</si>
  <si>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</si>
  <si>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</si>
  <si>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</si>
  <si>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</si>
  <si>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</si>
  <si>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</si>
  <si>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</si>
  <si>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</si>
  <si>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</si>
  <si>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</si>
  <si>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</si>
  <si>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</si>
  <si>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</si>
  <si>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</si>
  <si>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</si>
  <si>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</si>
  <si>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</si>
  <si>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</si>
  <si>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</si>
  <si>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</si>
  <si>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</si>
  <si>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</si>
  <si>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</si>
  <si>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</si>
  <si>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</si>
  <si>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</si>
  <si>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</si>
  <si>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</si>
  <si>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</si>
  <si>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</si>
  <si>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</si>
  <si>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</si>
  <si>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</si>
  <si>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</si>
  <si>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</si>
  <si>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</si>
  <si>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</si>
  <si>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</si>
  <si>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</si>
  <si>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</si>
  <si>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</si>
  <si>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</si>
  <si>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</si>
  <si>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</si>
  <si>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</si>
  <si>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</si>
  <si>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</si>
  <si>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</si>
  <si>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</si>
  <si>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</si>
  <si>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</si>
  <si>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</si>
  <si>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</si>
  <si>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</si>
  <si>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</si>
  <si>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</si>
  <si>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</si>
  <si>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</si>
  <si>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</si>
  <si>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</si>
  <si>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</si>
  <si>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</si>
  <si>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</si>
  <si>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</si>
  <si>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</si>
  <si>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</si>
  <si>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</si>
  <si>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</si>
  <si>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</si>
  <si>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</si>
  <si>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</si>
  <si>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</si>
  <si>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</si>
  <si>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</si>
  <si>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</si>
  <si>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</si>
  <si>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</si>
  <si>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</si>
  <si>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</si>
  <si>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</si>
  <si>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</si>
  <si>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</si>
  <si>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</si>
  <si>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</si>
  <si>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</si>
  <si>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</si>
  <si>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</si>
  <si>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</si>
  <si>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</si>
  <si>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</si>
  <si>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</si>
  <si>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</si>
  <si>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</si>
  <si>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</si>
  <si>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</si>
  <si>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</si>
  <si>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</si>
  <si>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</si>
  <si>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</si>
  <si>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</si>
  <si>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</si>
  <si>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</si>
  <si>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</si>
  <si>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</si>
  <si>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</si>
  <si>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</si>
  <si>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</si>
  <si>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</si>
  <si>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</si>
  <si>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</si>
  <si>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</si>
  <si>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</si>
  <si>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</si>
  <si>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</si>
  <si>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</si>
  <si>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</si>
  <si>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</si>
  <si>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</si>
  <si>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</si>
  <si>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</si>
  <si>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</si>
  <si>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</si>
  <si>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</si>
  <si>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</si>
  <si>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</si>
  <si>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</si>
  <si>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</si>
  <si>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</si>
  <si>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</si>
  <si>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</si>
  <si>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Peak Summer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</si>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</sst>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U.S.%20Models\eps-us\WebAppDataUS.xlsx" TargetMode="External"/><Relationship Id="rId1" Type="http://schemas.openxmlformats.org/officeDocument/2006/relationships/externalLinkPath" Target="/Users/dobrien/Dropbox%20(Energy%20Innovation)/Desktop/Models/U.S.%20Model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C3" t="str">
            <v>Vensim Variable Name</v>
          </cell>
        </row>
        <row r="4">
          <cell r="A4" t="str">
            <v>Transportation</v>
          </cell>
          <cell r="C4" t="str">
            <v>Percentage Reduction of Separately Regulated Pollutants</v>
          </cell>
        </row>
        <row r="5">
          <cell r="A5" t="str">
            <v>Transportation</v>
          </cell>
          <cell r="C5" t="str">
            <v>Percentage Increase in EV Chargers</v>
          </cell>
        </row>
        <row r="6">
          <cell r="A6" t="str">
            <v>Transportation</v>
          </cell>
          <cell r="C6" t="str">
            <v>Reduce EV Range Anxiety</v>
          </cell>
        </row>
        <row r="7">
          <cell r="A7" t="str">
            <v>Transportation</v>
          </cell>
          <cell r="C7" t="str">
            <v>Additional Passenger Vehicle Subsidy</v>
          </cell>
        </row>
        <row r="8">
          <cell r="A8" t="str">
            <v>Transportation</v>
          </cell>
          <cell r="C8" t="str">
            <v>Additional Freight Vehicle Subsidy</v>
          </cell>
        </row>
        <row r="9">
          <cell r="A9" t="str">
            <v>Transportation</v>
          </cell>
          <cell r="C9" t="str">
            <v>LDVs Feebate Rate</v>
          </cell>
        </row>
        <row r="10">
          <cell r="A10" t="str">
            <v>Transportation</v>
          </cell>
          <cell r="C10" t="str">
            <v>Percentage Additional Improvement of Fuel Economy Std</v>
          </cell>
        </row>
        <row r="11">
          <cell r="A11" t="str">
            <v>Transportation</v>
          </cell>
          <cell r="C11" t="str">
            <v>Additional LCFS Percentage</v>
          </cell>
        </row>
        <row r="12">
          <cell r="A12" t="str">
            <v>Transportation</v>
          </cell>
          <cell r="C12" t="str">
            <v>Boolean Use Non BAU LCFS Vehicle Types</v>
          </cell>
        </row>
        <row r="13">
          <cell r="A13" t="str">
            <v>Transportation</v>
          </cell>
          <cell r="C13" t="str">
            <v>Percent of Travel Demand Shifted to Other Modes or Eliminated</v>
          </cell>
        </row>
        <row r="14">
          <cell r="A14" t="str">
            <v>Transportation</v>
          </cell>
          <cell r="C14" t="str">
            <v>Minimum Required ZEV Sales Percentage</v>
          </cell>
        </row>
        <row r="15">
          <cell r="A15" t="str">
            <v>Transportation</v>
          </cell>
          <cell r="C15" t="str">
            <v>Boolean Use Non BAU ZEV Qualifying Vehicle Definitions</v>
          </cell>
        </row>
        <row r="16">
          <cell r="A16" t="str">
            <v>Transportation</v>
          </cell>
          <cell r="C16" t="str">
            <v>Additional Subsidy for Vehicle Battery Production</v>
          </cell>
        </row>
        <row r="17">
          <cell r="A17" t="str">
            <v>Buildings and Appliances</v>
          </cell>
          <cell r="C17" t="str">
            <v>Fraction of New Bldg Components Shifted to Other Fuels</v>
          </cell>
        </row>
        <row r="18">
          <cell r="A18" t="str">
            <v>Buildings and Appliances</v>
          </cell>
          <cell r="C18" t="str">
            <v>Reduction in E Use Allowed by Component Eff Std</v>
          </cell>
        </row>
        <row r="19">
          <cell r="A19" t="str">
            <v>Buildings and Appliances</v>
          </cell>
          <cell r="C19" t="str">
            <v>Boolean Improved Contractor Edu and Training</v>
          </cell>
        </row>
        <row r="20">
          <cell r="A20" t="str">
            <v>Buildings and Appliances</v>
          </cell>
          <cell r="C20" t="str">
            <v>Min Fraction of Total Elec Demand to be Met by Distributed Solar PV</v>
          </cell>
        </row>
        <row r="21">
          <cell r="A21" t="str">
            <v>Buildings and Appliances</v>
          </cell>
          <cell r="C21" t="str">
            <v>Additional Perc Subsidy for Distributed Solar PV Capacity</v>
          </cell>
        </row>
        <row r="22">
          <cell r="A22" t="str">
            <v>Buildings and Appliances</v>
          </cell>
          <cell r="C22" t="str">
            <v>Boolean Improved Device Labeling</v>
          </cell>
        </row>
        <row r="23">
          <cell r="A23" t="str">
            <v>Buildings and Appliances</v>
          </cell>
          <cell r="C23" t="str">
            <v>Share of Preexisting Buildings Subject to Retrofitting</v>
          </cell>
        </row>
        <row r="24">
          <cell r="A24" t="str">
            <v>Buildings and Appliances</v>
          </cell>
          <cell r="C24" t="str">
            <v>Boolean Rebate Program for Efficient Components</v>
          </cell>
        </row>
        <row r="25">
          <cell r="A25" t="str">
            <v>Electricity Supply</v>
          </cell>
          <cell r="C25" t="str">
            <v>Boolean Ban New Power Plants</v>
          </cell>
        </row>
        <row r="26">
          <cell r="A26" t="str">
            <v>Electricity Supply</v>
          </cell>
          <cell r="C26" t="str">
            <v>Renewable Portfolio Std Percentage</v>
          </cell>
        </row>
        <row r="27">
          <cell r="A27" t="str">
            <v>Electricity Supply</v>
          </cell>
          <cell r="C27" t="str">
            <v>BESHFoFRV Boolean Electricity Suppliers Have Foresight of Future RPS Values</v>
          </cell>
        </row>
        <row r="28">
          <cell r="A28" t="str">
            <v>Electricity Supply</v>
          </cell>
          <cell r="C28" t="str">
            <v>RACP RPS Alternative Compliance Payment</v>
          </cell>
        </row>
        <row r="29">
          <cell r="A29" t="str">
            <v>Electricity Supply</v>
          </cell>
          <cell r="C29" t="str">
            <v>Percent Change in Electricity Exports</v>
          </cell>
        </row>
        <row r="30">
          <cell r="A30" t="str">
            <v>Electricity Supply</v>
          </cell>
          <cell r="C30" t="str">
            <v>Percent Change in Electricity Imports</v>
          </cell>
        </row>
        <row r="31">
          <cell r="A31" t="str">
            <v>Electricity Supply</v>
          </cell>
          <cell r="C31" t="str">
            <v>Boolean Use Non BAU Guaranteed Dispatch Settings</v>
          </cell>
        </row>
        <row r="32">
          <cell r="A32" t="str">
            <v>Electricity Supply</v>
          </cell>
          <cell r="C32" t="str">
            <v>Percentage Decrease in Cost of Capital for Power Plants</v>
          </cell>
        </row>
        <row r="33">
          <cell r="A33" t="str">
            <v>Electricity Supply</v>
          </cell>
          <cell r="C33" t="str">
            <v>Fraction of Additional Demand Response Potential Achieved</v>
          </cell>
        </row>
        <row r="34">
          <cell r="A34" t="str">
            <v>Electricity Supply</v>
          </cell>
          <cell r="C34" t="str">
            <v>Annual Additional Capacity Retired due to Early Retirement Policy</v>
          </cell>
        </row>
        <row r="35">
          <cell r="A35" t="str">
            <v>Electricity Supply</v>
          </cell>
          <cell r="C35" t="str">
            <v>Boolean Use Non BAU Capacity Retirement Schedule</v>
          </cell>
        </row>
        <row r="36">
          <cell r="A36" t="str">
            <v>Electricity Supply</v>
          </cell>
          <cell r="C36" t="str">
            <v>Boolean Use Non BAU Mandated Capacity Construction Schedule</v>
          </cell>
        </row>
        <row r="37">
          <cell r="A37" t="str">
            <v>Electricity Supply</v>
          </cell>
          <cell r="C37" t="str">
            <v>Boolean Use Non BAU Mandated Capacity Retrofit Schedule</v>
          </cell>
        </row>
        <row r="38">
          <cell r="A38" t="str">
            <v>Electricity Supply</v>
          </cell>
          <cell r="C38" t="str">
            <v>Boolean Use Non BAU RPS Qualifying Resource Definitions</v>
          </cell>
        </row>
        <row r="39">
          <cell r="A39" t="str">
            <v>Electricity Supply</v>
          </cell>
          <cell r="C39" t="str">
            <v>Percentage Reduction in Plant Downtime</v>
          </cell>
        </row>
        <row r="40">
          <cell r="A40" t="str">
            <v>Electricity Supply</v>
          </cell>
          <cell r="C40" t="str">
            <v>Percent Reduction in Soft Costs of Capacity Construction</v>
          </cell>
        </row>
        <row r="41">
          <cell r="A41" t="str">
            <v>Electricity Supply</v>
          </cell>
          <cell r="C41" t="str">
            <v>Percentage TnD Losses Avoided</v>
          </cell>
        </row>
        <row r="42">
          <cell r="A42" t="str">
            <v>Electricity Supply</v>
          </cell>
          <cell r="C42" t="str">
            <v>Perc Subsidy for Elec Capacity Construction</v>
          </cell>
        </row>
        <row r="43">
          <cell r="A43" t="str">
            <v>Electricity Supply</v>
          </cell>
          <cell r="C43" t="str">
            <v>Subsidy for Elec Production by Fuel</v>
          </cell>
        </row>
        <row r="44">
          <cell r="A44" t="str">
            <v>Electricity Supply</v>
          </cell>
          <cell r="C44" t="str">
            <v>Share of EVs Used for Grid Balancing</v>
          </cell>
        </row>
        <row r="45">
          <cell r="A45" t="str">
            <v>Electricity Supply</v>
          </cell>
          <cell r="C45" t="str">
            <v>Additional Subsidy per Unit Electricity Supplied to the Grid by Grid Batteries</v>
          </cell>
        </row>
        <row r="46">
          <cell r="A46" t="str">
            <v>Electricity Supply</v>
          </cell>
          <cell r="C46" t="str">
            <v>Additional Percent Subsidy per Unit Grid Battery Capacity Deployed</v>
          </cell>
        </row>
        <row r="47">
          <cell r="A47" t="str">
            <v>Electricity Supply</v>
          </cell>
          <cell r="C47" t="str">
            <v>Additional Subsidy for Elec CCS</v>
          </cell>
        </row>
        <row r="48">
          <cell r="A48" t="str">
            <v>Industry</v>
          </cell>
          <cell r="C48" t="str">
            <v>Fraction of Imported Industrial Outputs Shifted to In Region Suppliers</v>
          </cell>
        </row>
        <row r="49">
          <cell r="A49" t="str">
            <v>Industry</v>
          </cell>
          <cell r="C49" t="str">
            <v>Industry Sector Fraction of Potential Additional CCS Achieved</v>
          </cell>
        </row>
        <row r="50">
          <cell r="A50" t="str">
            <v>Industry</v>
          </cell>
          <cell r="C50" t="str">
            <v>Fraction of Cement Measures Achieved</v>
          </cell>
        </row>
        <row r="51">
          <cell r="A51" t="str">
            <v>Industry</v>
          </cell>
          <cell r="C51" t="str">
            <v>Fraction of Potential Cogeneration and Waste Heat Recovery Adopted</v>
          </cell>
        </row>
        <row r="52">
          <cell r="A52" t="str">
            <v>Industry</v>
          </cell>
          <cell r="C52" t="str">
            <v>Fraction of Energy Savings from Early Facility Retirement Achieved</v>
          </cell>
        </row>
        <row r="53">
          <cell r="A53" t="str">
            <v>Industry</v>
          </cell>
          <cell r="C53" t="str">
            <v>Percentage Improvement in Eqpt Efficiency Standards above BAU</v>
          </cell>
        </row>
        <row r="54">
          <cell r="A54" t="str">
            <v>Industry</v>
          </cell>
          <cell r="C54" t="str">
            <v>Fraction of Installation and System Integration Issues Remedied</v>
          </cell>
        </row>
        <row r="55">
          <cell r="A55" t="str">
            <v>Industry</v>
          </cell>
          <cell r="C55" t="str">
            <v>Fraction of Eligible Industrial Energy Use Shifted to Electricity</v>
          </cell>
        </row>
        <row r="56">
          <cell r="A56" t="str">
            <v>Industry</v>
          </cell>
          <cell r="C56" t="str">
            <v>Fraction of F Gas Substitution Achieved</v>
          </cell>
        </row>
        <row r="57">
          <cell r="A57" t="str">
            <v>Industry</v>
          </cell>
          <cell r="C57" t="str">
            <v>Fraction of F Gas Destruction Achieved</v>
          </cell>
        </row>
        <row r="58">
          <cell r="A58" t="str">
            <v>Industry</v>
          </cell>
          <cell r="C58" t="str">
            <v>Fraction of F Gas Recovery Achieved</v>
          </cell>
        </row>
        <row r="59">
          <cell r="A59" t="str">
            <v>Industry</v>
          </cell>
          <cell r="C59" t="str">
            <v>Fraction of F Gas Inspct Maint Retrofit Achieved</v>
          </cell>
        </row>
        <row r="60">
          <cell r="A60" t="str">
            <v>Industry</v>
          </cell>
          <cell r="C60" t="str">
            <v>Fraction of Eligible Industrial Energy Use Shifted to Hydrogen</v>
          </cell>
        </row>
        <row r="61">
          <cell r="A61" t="str">
            <v>Industry</v>
          </cell>
          <cell r="C61" t="str">
            <v>Percent Reduction in Nonenergy Nonagriculture Industry Product Demand</v>
          </cell>
        </row>
        <row r="62">
          <cell r="A62" t="str">
            <v>Industry</v>
          </cell>
          <cell r="C62" t="str">
            <v>Fraction of Methane Capture Opportunities Achieved</v>
          </cell>
        </row>
        <row r="63">
          <cell r="A63" t="str">
            <v>Industry</v>
          </cell>
          <cell r="C63" t="str">
            <v>Fraction of Methane Destruction Opportunities Achieved</v>
          </cell>
        </row>
        <row r="64">
          <cell r="A64" t="str">
            <v>Industry</v>
          </cell>
          <cell r="C64" t="str">
            <v>Fraction of N2O Abatement Achieved</v>
          </cell>
        </row>
        <row r="65">
          <cell r="A65" t="str">
            <v>Industry</v>
          </cell>
          <cell r="C65" t="str">
            <v>Percent Reduction in Fossil Fuel Exports</v>
          </cell>
        </row>
        <row r="66">
          <cell r="A66" t="str">
            <v>Agriculture, Land Use, and Forestry</v>
          </cell>
          <cell r="C66" t="str">
            <v>Fraction of Afforestation and Reforestation Achieved</v>
          </cell>
        </row>
        <row r="67">
          <cell r="A67" t="str">
            <v>Agriculture, Land Use, and Forestry</v>
          </cell>
          <cell r="C67" t="str">
            <v>Fraction of Avoided Deforestation Achieved</v>
          </cell>
        </row>
        <row r="68">
          <cell r="A68" t="str">
            <v>Agriculture, Land Use, and Forestry</v>
          </cell>
          <cell r="C68" t="str">
            <v>Fraction of Forest Restoration Achieved</v>
          </cell>
        </row>
        <row r="69">
          <cell r="A69" t="str">
            <v>Agriculture, Land Use, and Forestry</v>
          </cell>
          <cell r="C69" t="str">
            <v>Fraction of Forest Set Asides Achieved</v>
          </cell>
        </row>
        <row r="70">
          <cell r="A70" t="str">
            <v>Agriculture, Land Use, and Forestry</v>
          </cell>
          <cell r="C70" t="str">
            <v>Fraction of Cropland and Rice Measures Achieved</v>
          </cell>
        </row>
        <row r="71">
          <cell r="A71" t="str">
            <v>Agriculture, Land Use, and Forestry</v>
          </cell>
          <cell r="C71" t="str">
            <v>Fraction of CO2 Storage Through Tillage Practices</v>
          </cell>
        </row>
        <row r="72">
          <cell r="A72" t="str">
            <v>Agriculture, Land Use, and Forestry</v>
          </cell>
          <cell r="C72" t="str">
            <v>Fraction of Improved Forest Management Achieved</v>
          </cell>
        </row>
        <row r="73">
          <cell r="A73" t="str">
            <v>Agriculture, Land Use, and Forestry</v>
          </cell>
          <cell r="C73" t="str">
            <v>Fraction of Livestock Measures Achieved</v>
          </cell>
        </row>
        <row r="74">
          <cell r="A74" t="str">
            <v>Agriculture, Land Use, and Forestry</v>
          </cell>
          <cell r="C74" t="str">
            <v>Fraction of Peatland Restoration Achieved</v>
          </cell>
        </row>
        <row r="75">
          <cell r="A75" t="str">
            <v>Agriculture, Land Use, and Forestry</v>
          </cell>
          <cell r="C75" t="str">
            <v>Percent Animal Products Shifted to Nonanimal Products</v>
          </cell>
        </row>
        <row r="76">
          <cell r="A76" t="str">
            <v>District Heat and Hydrogen</v>
          </cell>
          <cell r="C76" t="str">
            <v>Fraction of Non CHP Heat Production Converted to CHP</v>
          </cell>
        </row>
        <row r="77">
          <cell r="A77" t="str">
            <v>District Heat and Hydrogen</v>
          </cell>
          <cell r="C77" t="str">
            <v>Fraction of District Heat Fuel Use Shifted to Other Fuels</v>
          </cell>
        </row>
        <row r="78">
          <cell r="A78" t="str">
            <v>District Heat and Hydrogen</v>
          </cell>
          <cell r="C78" t="str">
            <v>Fraction of Hydrogen Production Pathways Shifted</v>
          </cell>
        </row>
        <row r="79">
          <cell r="A79" t="str">
            <v>Cross-Sector</v>
          </cell>
          <cell r="C79" t="str">
            <v>Additional Carbon Tax Rate</v>
          </cell>
        </row>
        <row r="80">
          <cell r="A80" t="str">
            <v>Cross-Sector</v>
          </cell>
          <cell r="C80" t="str">
            <v>Percent Reduction in BAU Subsidies</v>
          </cell>
        </row>
        <row r="81">
          <cell r="A81" t="str">
            <v>Cross-Sector</v>
          </cell>
          <cell r="C81" t="str">
            <v>Toggle Whether Carbon Tax Affects Non CO2 Emissions</v>
          </cell>
        </row>
        <row r="82">
          <cell r="A82" t="str">
            <v>Cross-Sector</v>
          </cell>
          <cell r="C82" t="str">
            <v>BEPEfCT Boolean Exempt Process Emissions from Carbon Tax</v>
          </cell>
        </row>
        <row r="83">
          <cell r="A83" t="str">
            <v>Cross-Sector</v>
          </cell>
          <cell r="C83" t="str">
            <v>BDCTBA Boolean Disable Carbon Tax Border Adjustment</v>
          </cell>
        </row>
        <row r="84">
          <cell r="A84" t="str">
            <v>Cross-Sector</v>
          </cell>
          <cell r="C84" t="str">
            <v>Toggle Whether Policies Affect Energy Prices</v>
          </cell>
        </row>
        <row r="85">
          <cell r="A85" t="str">
            <v>Cross-Sector</v>
          </cell>
          <cell r="C85" t="str">
            <v>Fuel Price Deregulation</v>
          </cell>
        </row>
        <row r="86">
          <cell r="A86" t="str">
            <v>Cross-Sector</v>
          </cell>
          <cell r="C86" t="str">
            <v>Additional Fuel Tax or Subsidy Rate by Fuel</v>
          </cell>
        </row>
        <row r="87">
          <cell r="A87" t="str">
            <v>Research and Development</v>
          </cell>
          <cell r="C87" t="str">
            <v>RnD Building Capital Cost Perc Reduction</v>
          </cell>
        </row>
        <row r="88">
          <cell r="A88" t="str">
            <v>Research and Development</v>
          </cell>
          <cell r="C88" t="str">
            <v>RnD CCS Capital Cost Perc Reduction</v>
          </cell>
        </row>
        <row r="89">
          <cell r="A89" t="str">
            <v>Research and Development</v>
          </cell>
          <cell r="C89" t="str">
            <v>RnD Electricity Capital Cost Perc Reduction</v>
          </cell>
        </row>
        <row r="90">
          <cell r="A90" t="str">
            <v>Research and Development</v>
          </cell>
          <cell r="C90" t="str">
            <v>RnD Industry Capital Cost Perc Reduction</v>
          </cell>
        </row>
        <row r="91">
          <cell r="A91" t="str">
            <v>Research and Development</v>
          </cell>
          <cell r="C91" t="str">
            <v>RnD Transportation Capital Cost Perc Reduction</v>
          </cell>
        </row>
        <row r="92">
          <cell r="A92" t="str">
            <v>Research and Development</v>
          </cell>
          <cell r="C92" t="str">
            <v>Fraction of Direct Air Capture Potential Achieved</v>
          </cell>
        </row>
        <row r="93">
          <cell r="A93" t="str">
            <v>Research and Development</v>
          </cell>
          <cell r="C93" t="str">
            <v>RnD Building Fuel Use Perc Reduction</v>
          </cell>
        </row>
        <row r="94">
          <cell r="A94" t="str">
            <v>Research and Development</v>
          </cell>
          <cell r="C94" t="str">
            <v>RnD CCS Fuel Use Perc Reduction</v>
          </cell>
        </row>
        <row r="95">
          <cell r="A95" t="str">
            <v>Research and Development</v>
          </cell>
          <cell r="C95" t="str">
            <v>RnD Electricity Fuel Use Perc Reduction</v>
          </cell>
        </row>
        <row r="96">
          <cell r="A96" t="str">
            <v>Research and Development</v>
          </cell>
          <cell r="C96" t="str">
            <v>RnD Industry Fuel Use Perc Reduction</v>
          </cell>
        </row>
        <row r="97">
          <cell r="A97" t="str">
            <v>Research and Development</v>
          </cell>
          <cell r="C97" t="str">
            <v>RnD Transportation Fuel Use Perc Reduction</v>
          </cell>
        </row>
        <row r="98">
          <cell r="A98" t="str">
            <v>Government Revenue Accounting</v>
          </cell>
          <cell r="C98" t="str">
            <v>GRA for Carbon Tax Revenue</v>
          </cell>
        </row>
        <row r="99">
          <cell r="A99" t="str">
            <v>Government Revenue Accounting</v>
          </cell>
          <cell r="C99" t="str">
            <v>GRA for Fuel Tax Revenue</v>
          </cell>
        </row>
        <row r="100">
          <cell r="A100" t="str">
            <v>Government Revenue Accounting</v>
          </cell>
          <cell r="C100" t="str">
            <v>GRA for Vehicle Subsidy</v>
          </cell>
        </row>
        <row r="101">
          <cell r="A101" t="str">
            <v>Government Revenue Accounting</v>
          </cell>
          <cell r="C101" t="str">
            <v>GRA for Vehicle Battery Subsidy</v>
          </cell>
        </row>
        <row r="102">
          <cell r="A102" t="str">
            <v>Government Revenue Accounting</v>
          </cell>
          <cell r="C102" t="str">
            <v>GRA for Electricity Generation Subsidies</v>
          </cell>
        </row>
        <row r="103">
          <cell r="A103" t="str">
            <v>Government Revenue Accounting</v>
          </cell>
          <cell r="C103" t="str">
            <v>GRA for Electricity Capacity Construction Subsidies</v>
          </cell>
        </row>
        <row r="104">
          <cell r="A104" t="str">
            <v>Government Revenue Accounting</v>
          </cell>
          <cell r="C104" t="str">
            <v>GRA for Distributed Solar Subsidy</v>
          </cell>
        </row>
        <row r="105">
          <cell r="A105" t="str">
            <v>Government Revenue Accounting</v>
          </cell>
          <cell r="C105" t="str">
            <v>GRA for Fuel Subsidies</v>
          </cell>
        </row>
        <row r="106">
          <cell r="A106" t="str">
            <v>Government Revenue Accounting</v>
          </cell>
          <cell r="C106" t="str">
            <v>GRA for CCS Subsidies</v>
          </cell>
        </row>
        <row r="107">
          <cell r="A107" t="str">
            <v>Government Revenue Accounting</v>
          </cell>
          <cell r="C107" t="str">
            <v>GRA for National Debt Interest</v>
          </cell>
        </row>
        <row r="108">
          <cell r="A108" t="str">
            <v>Government Revenue Accounting</v>
          </cell>
          <cell r="C108" t="str">
            <v>GRA for Remaining Government Cash Flow Changes</v>
          </cell>
        </row>
        <row r="109">
          <cell r="A109" t="str">
            <v>Control Settings</v>
          </cell>
          <cell r="C109" t="str">
            <v>EGGRA Boolean Use Exogenous GDP Growth Rate Adjustment</v>
          </cell>
        </row>
        <row r="110">
          <cell r="A110" t="str">
            <v>Control Settings</v>
          </cell>
          <cell r="C110" t="str">
            <v>BUTYGV Boolean Use Twenty Year GWP Values</v>
          </cell>
        </row>
        <row r="111">
          <cell r="A111" t="str">
            <v>Cross-Sector</v>
          </cell>
          <cell r="C111" t="str">
            <v>Boolean Use Non BAU Carbon Tax Vehicle Type Qualification</v>
          </cell>
        </row>
        <row r="112">
          <cell r="A112" t="str">
            <v>Cross-Sector</v>
          </cell>
          <cell r="C112" t="str">
            <v>Boolean Use Non BAU Carbon Tax Industry Category Qualification</v>
          </cell>
        </row>
        <row r="113">
          <cell r="A113" t="str">
            <v>Cross-Sector</v>
          </cell>
          <cell r="C113" t="str">
            <v>Boolean Use Non BAU Carbon Tax Border Adjustment Industry Qualification</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AD616FC9-3395-42E5-B276-12B592569509}">
    <text>Leave this cell blank.</text>
  </threadedComment>
  <threadedComment ref="E111" dT="2020-08-19T00:06:43.00" personId="{811026A2-74EF-4287-974D-D90683F22217}" id="{00EB049D-E7F3-49A2-83AA-A4B256E6ECF2}">
    <text>Leave this cell blank.</text>
  </threadedComment>
  <threadedComment ref="D112" dT="2020-08-19T00:06:43.00" personId="{811026A2-74EF-4287-974D-D90683F22217}" id="{1F6D9B8A-9D38-4D1F-B4ED-5F0A991366ED}">
    <text>Leave this cell blank.</text>
  </threadedComment>
  <threadedComment ref="E112" dT="2020-08-19T00:06:43.00" personId="{811026A2-74EF-4287-974D-D90683F22217}" id="{13F601CD-306A-40F0-B922-220BFFE13A1B}">
    <text>Leave this cell blank.</text>
  </threadedComment>
  <threadedComment ref="D113" dT="2020-08-19T00:06:43.00" personId="{811026A2-74EF-4287-974D-D90683F22217}" id="{F68FAF8D-1644-4226-9958-EF646AC2A415}">
    <text>Leave this cell blank.</text>
  </threadedComment>
  <threadedComment ref="E113" dT="2020-08-19T00:06:43.00" personId="{811026A2-74EF-4287-974D-D90683F22217}" id="{6B9A8754-021E-4D8E-93F4-88976B3E34AB}">
    <text>Leave this cell blank.</text>
  </threadedComment>
  <threadedComment ref="D114" dT="2020-08-19T00:06:43.00" personId="{811026A2-74EF-4287-974D-D90683F22217}" id="{7D5DDCCA-4283-4FED-98AD-8E96763E1C42}">
    <text>Leave this cell blank.</text>
  </threadedComment>
  <threadedComment ref="E114" dT="2020-08-19T00:06:43.00" personId="{811026A2-74EF-4287-974D-D90683F22217}" id="{2419812F-F330-4B11-95F5-C4C2E221E69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IF(MIN(IF(COUNTIF(PolicyLevers!$H$2:$H$1566,PolicyLevers!$H$2:$H$1566)&gt;1,PolicyLevers!$H$2:$H$1566, ""))=0,"No duplicate ID numbers",MIN(IF(COUNTIF(PolicyLevers!$H$2:$H$1566,PolicyLevers!$H$2:$H$1566)&gt;1,PolicyLevers!$H$2:$H$1566, "")))</f>
        <v>No duplicate ID numbers</v>
      </c>
    </row>
    <row r="19" spans="1:3" ht="29" x14ac:dyDescent="0.35">
      <c r="A19" s="1" t="s">
        <v>1881</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abSelected="1" zoomScale="75" zoomScaleNormal="90" workbookViewId="0">
      <pane ySplit="3" topLeftCell="A78" activePane="bottomLeft" state="frozen"/>
      <selection pane="bottomLeft" activeCell="C81" sqref="C81"/>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2322</v>
      </c>
      <c r="K4" s="55" t="s">
        <v>1286</v>
      </c>
      <c r="L4" s="2" t="s">
        <v>1285</v>
      </c>
    </row>
    <row r="5" spans="1:14" ht="43.5" x14ac:dyDescent="0.35">
      <c r="A5" s="2" t="s">
        <v>4</v>
      </c>
      <c r="B5" s="2" t="s">
        <v>1352</v>
      </c>
      <c r="C5" s="1" t="s">
        <v>2331</v>
      </c>
      <c r="D5" s="2" t="s">
        <v>1353</v>
      </c>
      <c r="E5" s="2" t="s">
        <v>1354</v>
      </c>
      <c r="F5" s="108">
        <v>0</v>
      </c>
      <c r="G5" s="209">
        <v>3</v>
      </c>
      <c r="H5" s="209">
        <v>0.1</v>
      </c>
      <c r="I5" s="2" t="s">
        <v>2333</v>
      </c>
      <c r="J5" s="6" t="s">
        <v>2334</v>
      </c>
      <c r="K5" s="2"/>
      <c r="L5" s="2" t="s">
        <v>1596</v>
      </c>
      <c r="M5" s="145" t="s">
        <v>2111</v>
      </c>
    </row>
    <row r="6" spans="1:14" ht="93.75" customHeight="1" x14ac:dyDescent="0.35">
      <c r="A6" s="2" t="s">
        <v>4</v>
      </c>
      <c r="B6" s="2" t="s">
        <v>2328</v>
      </c>
      <c r="C6" s="1" t="s">
        <v>2329</v>
      </c>
      <c r="D6" s="2" t="s">
        <v>1356</v>
      </c>
      <c r="E6" s="1" t="s">
        <v>2332</v>
      </c>
      <c r="F6" s="52">
        <v>0</v>
      </c>
      <c r="G6" s="52">
        <v>1</v>
      </c>
      <c r="H6" s="52">
        <v>0.02</v>
      </c>
      <c r="I6" s="47" t="s">
        <v>1351</v>
      </c>
      <c r="J6" s="47" t="s">
        <v>2330</v>
      </c>
      <c r="K6" s="55"/>
      <c r="L6" s="55" t="s">
        <v>1597</v>
      </c>
      <c r="M6" s="144" t="s">
        <v>1355</v>
      </c>
    </row>
    <row r="7" spans="1:14" ht="91" customHeight="1" x14ac:dyDescent="0.35">
      <c r="A7" s="2" t="s">
        <v>4</v>
      </c>
      <c r="B7" s="2" t="s">
        <v>2304</v>
      </c>
      <c r="C7" s="1" t="s">
        <v>2306</v>
      </c>
      <c r="D7" s="2" t="s">
        <v>2308</v>
      </c>
      <c r="E7" s="1" t="s">
        <v>2309</v>
      </c>
      <c r="F7" s="208">
        <v>0</v>
      </c>
      <c r="G7" s="208">
        <v>50000</v>
      </c>
      <c r="H7" s="208">
        <v>100</v>
      </c>
      <c r="I7" s="208" t="s">
        <v>2634</v>
      </c>
      <c r="J7" s="157" t="s">
        <v>2312</v>
      </c>
      <c r="K7" s="55" t="s">
        <v>459</v>
      </c>
      <c r="L7" s="55" t="s">
        <v>460</v>
      </c>
      <c r="M7" s="144" t="s">
        <v>461</v>
      </c>
    </row>
    <row r="8" spans="1:14" ht="91" customHeight="1" x14ac:dyDescent="0.35">
      <c r="A8" s="2" t="s">
        <v>4</v>
      </c>
      <c r="B8" s="2" t="s">
        <v>2305</v>
      </c>
      <c r="C8" s="1" t="s">
        <v>2307</v>
      </c>
      <c r="D8" s="2" t="s">
        <v>2308</v>
      </c>
      <c r="E8" s="1" t="s">
        <v>2310</v>
      </c>
      <c r="F8" s="208">
        <v>0</v>
      </c>
      <c r="G8" s="208">
        <v>50000</v>
      </c>
      <c r="H8" s="208">
        <v>100</v>
      </c>
      <c r="I8" s="208" t="s">
        <v>2634</v>
      </c>
      <c r="J8" s="157" t="s">
        <v>2311</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2323</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2555</v>
      </c>
      <c r="C12" s="1" t="s">
        <v>2556</v>
      </c>
      <c r="D12" s="2" t="s">
        <v>464</v>
      </c>
      <c r="E12" s="1" t="s">
        <v>2557</v>
      </c>
      <c r="F12" s="207">
        <v>0</v>
      </c>
      <c r="G12" s="207">
        <v>1</v>
      </c>
      <c r="H12" s="207">
        <v>1</v>
      </c>
      <c r="I12" s="47" t="s">
        <v>29</v>
      </c>
      <c r="J12" s="47" t="s">
        <v>2558</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2319</v>
      </c>
      <c r="K13" s="47" t="s">
        <v>195</v>
      </c>
      <c r="L13" s="6" t="s">
        <v>196</v>
      </c>
      <c r="M13" s="148" t="s">
        <v>2110</v>
      </c>
    </row>
    <row r="14" spans="1:14" ht="409.5" customHeight="1" x14ac:dyDescent="0.35">
      <c r="A14" s="2" t="s">
        <v>4</v>
      </c>
      <c r="B14" s="2" t="s">
        <v>2295</v>
      </c>
      <c r="C14" s="1" t="s">
        <v>2296</v>
      </c>
      <c r="D14" s="2" t="s">
        <v>2297</v>
      </c>
      <c r="E14" s="1" t="s">
        <v>2298</v>
      </c>
      <c r="F14" s="208">
        <v>0</v>
      </c>
      <c r="G14" s="52">
        <v>1</v>
      </c>
      <c r="H14" s="52">
        <v>0.01</v>
      </c>
      <c r="I14" s="47" t="s">
        <v>2638</v>
      </c>
      <c r="J14" s="47" t="s">
        <v>2300</v>
      </c>
      <c r="K14" s="55" t="s">
        <v>462</v>
      </c>
      <c r="L14" s="55" t="s">
        <v>463</v>
      </c>
      <c r="M14" s="145" t="s">
        <v>2086</v>
      </c>
    </row>
    <row r="15" spans="1:14" ht="43.5" x14ac:dyDescent="0.35">
      <c r="A15" s="2" t="s">
        <v>4</v>
      </c>
      <c r="B15" s="2" t="s">
        <v>2301</v>
      </c>
      <c r="C15" s="1" t="s">
        <v>2302</v>
      </c>
      <c r="D15" s="2" t="s">
        <v>2297</v>
      </c>
      <c r="E15" s="1" t="s">
        <v>2299</v>
      </c>
      <c r="F15" s="207">
        <v>0</v>
      </c>
      <c r="G15" s="207">
        <v>1</v>
      </c>
      <c r="H15" s="207">
        <v>1</v>
      </c>
      <c r="I15" s="47" t="s">
        <v>29</v>
      </c>
      <c r="J15" s="47" t="s">
        <v>2300</v>
      </c>
      <c r="K15" s="55"/>
      <c r="L15" s="55"/>
      <c r="M15" s="145"/>
    </row>
    <row r="16" spans="1:14" ht="43.5" x14ac:dyDescent="0.35">
      <c r="A16" s="2" t="s">
        <v>4</v>
      </c>
      <c r="B16" s="2" t="s">
        <v>2492</v>
      </c>
      <c r="C16" s="1" t="s">
        <v>2493</v>
      </c>
      <c r="D16" s="2" t="s">
        <v>2494</v>
      </c>
      <c r="E16" s="1" t="s">
        <v>2495</v>
      </c>
      <c r="F16" s="207">
        <v>0</v>
      </c>
      <c r="G16" s="207">
        <v>50</v>
      </c>
      <c r="H16" s="207">
        <v>1</v>
      </c>
      <c r="I16" s="47" t="s">
        <v>2635</v>
      </c>
      <c r="J16" s="47" t="s">
        <v>2496</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2326</v>
      </c>
      <c r="D21" s="44" t="s">
        <v>345</v>
      </c>
      <c r="E21" s="1" t="s">
        <v>1192</v>
      </c>
      <c r="F21" s="1">
        <v>0</v>
      </c>
      <c r="G21" s="50">
        <v>0.5</v>
      </c>
      <c r="H21" s="51">
        <v>0.01</v>
      </c>
      <c r="I21" s="47" t="s">
        <v>267</v>
      </c>
      <c r="J21" s="47" t="s">
        <v>2327</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2412</v>
      </c>
      <c r="C27" s="1" t="s">
        <v>2413</v>
      </c>
      <c r="D27" s="102"/>
      <c r="E27" s="102"/>
      <c r="F27" s="2">
        <v>0</v>
      </c>
      <c r="G27" s="2">
        <v>1</v>
      </c>
      <c r="H27" s="2">
        <v>1</v>
      </c>
      <c r="I27" s="6" t="s">
        <v>29</v>
      </c>
      <c r="J27" s="47" t="s">
        <v>2414</v>
      </c>
      <c r="K27" s="47"/>
      <c r="L27" s="6"/>
      <c r="M27" s="147"/>
    </row>
    <row r="28" spans="1:14" ht="43.5" x14ac:dyDescent="0.35">
      <c r="A28" s="1" t="s">
        <v>8</v>
      </c>
      <c r="B28" s="47" t="s">
        <v>2561</v>
      </c>
      <c r="C28" s="1" t="s">
        <v>2563</v>
      </c>
      <c r="D28" s="102"/>
      <c r="E28" s="102"/>
      <c r="F28" s="2">
        <v>0</v>
      </c>
      <c r="G28" s="2">
        <v>1000</v>
      </c>
      <c r="H28" s="2">
        <v>20</v>
      </c>
      <c r="I28" s="2" t="str">
        <f>UnitControlCenter!B43</f>
        <v>2023 Euro / megawatt-hour (MWh)</v>
      </c>
      <c r="J28" s="47" t="s">
        <v>2564</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2350</v>
      </c>
      <c r="C32" s="1" t="s">
        <v>2351</v>
      </c>
      <c r="D32" s="1" t="s">
        <v>2352</v>
      </c>
      <c r="E32" s="1" t="s">
        <v>2511</v>
      </c>
      <c r="F32" s="2">
        <v>0</v>
      </c>
      <c r="G32" s="2">
        <v>100</v>
      </c>
      <c r="H32" s="2">
        <v>1</v>
      </c>
      <c r="I32" s="2" t="s">
        <v>2353</v>
      </c>
      <c r="J32" s="47" t="s">
        <v>2354</v>
      </c>
      <c r="K32" s="47"/>
      <c r="L32" s="6"/>
      <c r="M32" s="210" t="s">
        <v>2355</v>
      </c>
    </row>
    <row r="33" spans="1:14" ht="72.5" x14ac:dyDescent="0.35">
      <c r="A33" s="1" t="s">
        <v>8</v>
      </c>
      <c r="B33" s="1" t="s">
        <v>17</v>
      </c>
      <c r="C33" s="1" t="s">
        <v>27</v>
      </c>
      <c r="D33" s="1" t="s">
        <v>17</v>
      </c>
      <c r="E33" s="1" t="s">
        <v>1184</v>
      </c>
      <c r="F33" s="50">
        <v>0</v>
      </c>
      <c r="G33" s="51">
        <v>1</v>
      </c>
      <c r="H33" s="51">
        <v>0.01</v>
      </c>
      <c r="I33" s="47" t="s">
        <v>33</v>
      </c>
      <c r="J33" s="47" t="s">
        <v>2484</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2290</v>
      </c>
    </row>
    <row r="37" spans="1:14" x14ac:dyDescent="0.35">
      <c r="A37" t="s">
        <v>8</v>
      </c>
      <c r="B37" t="s">
        <v>2657</v>
      </c>
      <c r="C37" t="s">
        <v>2656</v>
      </c>
      <c r="D37" t="s">
        <v>2657</v>
      </c>
      <c r="E37" s="126"/>
      <c r="F37">
        <v>0</v>
      </c>
      <c r="G37">
        <v>1</v>
      </c>
      <c r="H37">
        <v>1</v>
      </c>
      <c r="I37" s="219" t="s">
        <v>29</v>
      </c>
      <c r="J37" s="260" t="s">
        <v>2658</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2369</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2437</v>
      </c>
      <c r="C44" s="1" t="s">
        <v>2438</v>
      </c>
      <c r="D44" s="1" t="s">
        <v>2439</v>
      </c>
      <c r="E44" s="1" t="s">
        <v>2440</v>
      </c>
      <c r="F44" s="50">
        <v>0</v>
      </c>
      <c r="G44" s="51">
        <v>1</v>
      </c>
      <c r="H44" s="51">
        <v>0.01</v>
      </c>
      <c r="I44" s="2" t="s">
        <v>2441</v>
      </c>
      <c r="J44" s="47" t="s">
        <v>2442</v>
      </c>
      <c r="K44" s="47"/>
      <c r="L44" s="6"/>
      <c r="M44" s="146"/>
    </row>
    <row r="45" spans="1:14" ht="58" x14ac:dyDescent="0.35">
      <c r="A45" s="1" t="s">
        <v>8</v>
      </c>
      <c r="B45" s="1" t="s">
        <v>2499</v>
      </c>
      <c r="C45" s="1" t="s">
        <v>2497</v>
      </c>
      <c r="D45" s="1" t="s">
        <v>2498</v>
      </c>
      <c r="E45" s="1" t="s">
        <v>2502</v>
      </c>
      <c r="F45" s="229">
        <v>0</v>
      </c>
      <c r="G45" s="1">
        <v>100</v>
      </c>
      <c r="H45" s="1">
        <v>5</v>
      </c>
      <c r="I45" s="2" t="str">
        <f>UnitControlCenter!B51</f>
        <v>€/MWh</v>
      </c>
      <c r="J45" s="47" t="s">
        <v>2504</v>
      </c>
      <c r="K45" s="47"/>
      <c r="L45" s="6"/>
      <c r="M45" s="146"/>
    </row>
    <row r="46" spans="1:14" ht="58" x14ac:dyDescent="0.35">
      <c r="A46" s="1" t="s">
        <v>8</v>
      </c>
      <c r="B46" s="1" t="s">
        <v>2500</v>
      </c>
      <c r="C46" s="1" t="s">
        <v>2501</v>
      </c>
      <c r="D46" s="1" t="s">
        <v>2498</v>
      </c>
      <c r="E46" s="1" t="s">
        <v>2503</v>
      </c>
      <c r="F46" s="50">
        <v>0</v>
      </c>
      <c r="G46" s="51">
        <v>1</v>
      </c>
      <c r="H46" s="51">
        <v>0.01</v>
      </c>
      <c r="I46" s="2" t="s">
        <v>2506</v>
      </c>
      <c r="J46" s="47" t="s">
        <v>2505</v>
      </c>
      <c r="K46" s="47"/>
      <c r="L46" s="6"/>
      <c r="M46" s="146"/>
    </row>
    <row r="47" spans="1:14" ht="29" x14ac:dyDescent="0.35">
      <c r="A47" s="1" t="s">
        <v>8</v>
      </c>
      <c r="B47" s="1" t="s">
        <v>2507</v>
      </c>
      <c r="C47" s="1" t="s">
        <v>2508</v>
      </c>
      <c r="D47" s="1" t="s">
        <v>2507</v>
      </c>
      <c r="E47" s="1" t="s">
        <v>2509</v>
      </c>
      <c r="F47" s="229">
        <v>0</v>
      </c>
      <c r="G47" s="1">
        <v>100</v>
      </c>
      <c r="H47" s="1">
        <v>5</v>
      </c>
      <c r="I47" s="2" t="str">
        <f>UnitControlCenter!B50</f>
        <v>€/metric ton CO2e</v>
      </c>
      <c r="J47" s="47" t="s">
        <v>2510</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2404</v>
      </c>
      <c r="C55" s="1" t="s">
        <v>2406</v>
      </c>
      <c r="D55" s="1" t="s">
        <v>2404</v>
      </c>
      <c r="E55" s="1" t="s">
        <v>2408</v>
      </c>
      <c r="F55" s="50">
        <v>0</v>
      </c>
      <c r="G55" s="50">
        <v>1</v>
      </c>
      <c r="H55" s="51">
        <v>0.01</v>
      </c>
      <c r="I55" s="47" t="s">
        <v>1311</v>
      </c>
      <c r="J55" s="47" t="s">
        <v>2411</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2405</v>
      </c>
      <c r="C60" s="1" t="s">
        <v>2407</v>
      </c>
      <c r="D60" s="1" t="s">
        <v>2405</v>
      </c>
      <c r="E60" s="1" t="s">
        <v>2409</v>
      </c>
      <c r="F60" s="50">
        <v>0</v>
      </c>
      <c r="G60" s="50">
        <v>1</v>
      </c>
      <c r="H60" s="51">
        <v>0.01</v>
      </c>
      <c r="I60" s="47" t="s">
        <v>1311</v>
      </c>
      <c r="J60" s="47" t="s">
        <v>2410</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2281</v>
      </c>
      <c r="C68" s="1" t="s">
        <v>434</v>
      </c>
      <c r="D68" s="1" t="s">
        <v>2281</v>
      </c>
      <c r="E68" s="1" t="s">
        <v>1170</v>
      </c>
      <c r="F68" s="50">
        <v>0</v>
      </c>
      <c r="G68" s="51">
        <v>1</v>
      </c>
      <c r="H68" s="51">
        <v>0.01</v>
      </c>
      <c r="I68" s="47" t="s">
        <v>33</v>
      </c>
      <c r="J68" s="47" t="s">
        <v>2282</v>
      </c>
      <c r="K68" s="47"/>
      <c r="L68" s="6" t="s">
        <v>1604</v>
      </c>
      <c r="M68" s="146" t="s">
        <v>2283</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2284</v>
      </c>
      <c r="C71" s="1" t="s">
        <v>2226</v>
      </c>
      <c r="D71" s="1" t="s">
        <v>2284</v>
      </c>
      <c r="E71" s="1" t="s">
        <v>2227</v>
      </c>
      <c r="F71" s="50">
        <v>0</v>
      </c>
      <c r="G71" s="51">
        <v>1</v>
      </c>
      <c r="H71" s="51">
        <v>0.01</v>
      </c>
      <c r="I71" s="47" t="s">
        <v>33</v>
      </c>
      <c r="J71" s="47" t="s">
        <v>2285</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2278</v>
      </c>
      <c r="C74" s="1" t="s">
        <v>433</v>
      </c>
      <c r="D74" s="1" t="s">
        <v>2278</v>
      </c>
      <c r="E74" s="1" t="s">
        <v>1166</v>
      </c>
      <c r="F74" s="50">
        <v>0</v>
      </c>
      <c r="G74" s="51">
        <v>1</v>
      </c>
      <c r="H74" s="51">
        <v>0.01</v>
      </c>
      <c r="I74" s="47" t="s">
        <v>33</v>
      </c>
      <c r="J74" s="47" t="s">
        <v>2279</v>
      </c>
      <c r="K74" s="47"/>
      <c r="L74" s="6" t="s">
        <v>1605</v>
      </c>
      <c r="M74" s="146" t="s">
        <v>2280</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2681</v>
      </c>
      <c r="D82" s="102"/>
      <c r="E82" s="2" t="s">
        <v>2255</v>
      </c>
      <c r="F82" s="1">
        <v>0</v>
      </c>
      <c r="G82" s="1">
        <v>1</v>
      </c>
      <c r="H82" s="1">
        <v>1</v>
      </c>
      <c r="I82" s="47" t="s">
        <v>29</v>
      </c>
      <c r="J82" s="47" t="s">
        <v>2254</v>
      </c>
      <c r="K82" s="47" t="s">
        <v>242</v>
      </c>
      <c r="L82" s="6" t="s">
        <v>243</v>
      </c>
    </row>
    <row r="83" spans="1:13" ht="29" x14ac:dyDescent="0.35">
      <c r="A83" s="2" t="s">
        <v>10</v>
      </c>
      <c r="B83" s="1" t="s">
        <v>2208</v>
      </c>
      <c r="C83" s="1" t="s">
        <v>2208</v>
      </c>
      <c r="D83" s="102"/>
      <c r="E83" s="102"/>
      <c r="F83" s="1">
        <v>0</v>
      </c>
      <c r="G83" s="1">
        <v>1</v>
      </c>
      <c r="H83" s="1">
        <v>1</v>
      </c>
      <c r="I83" s="47" t="s">
        <v>29</v>
      </c>
      <c r="J83" s="1" t="s">
        <v>2688</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ht="72.5" x14ac:dyDescent="0.35">
      <c r="A87" s="1" t="s">
        <v>1560</v>
      </c>
      <c r="B87" s="102" t="s">
        <v>314</v>
      </c>
      <c r="C87" s="1" t="s">
        <v>289</v>
      </c>
      <c r="D87" s="1" t="s">
        <v>350</v>
      </c>
      <c r="E87" s="1" t="s">
        <v>1161</v>
      </c>
      <c r="F87" s="51">
        <v>0</v>
      </c>
      <c r="G87" s="51">
        <v>0.4</v>
      </c>
      <c r="H87" s="50">
        <v>0.01</v>
      </c>
      <c r="I87" s="47" t="s">
        <v>31</v>
      </c>
      <c r="J87" s="47" t="s">
        <v>2106</v>
      </c>
      <c r="K87" s="47" t="s">
        <v>250</v>
      </c>
      <c r="L87" s="6" t="s">
        <v>251</v>
      </c>
      <c r="M87" s="146"/>
    </row>
    <row r="88" spans="1:13" ht="72.5" x14ac:dyDescent="0.35">
      <c r="A88" s="4" t="str">
        <f>A$87</f>
        <v>Research and Development</v>
      </c>
      <c r="B88" s="4" t="str">
        <f t="shared" ref="B88:B91" si="0">B$87</f>
        <v>Capital Cost Reduction</v>
      </c>
      <c r="C88" s="1" t="s">
        <v>290</v>
      </c>
      <c r="D88" s="4" t="str">
        <f t="shared" ref="D88:L91" si="1">D$87</f>
        <v>R&amp;D Capital Cost Reductions</v>
      </c>
      <c r="E88" s="1" t="s">
        <v>2121</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ref="A89:A91" si="2">A$87</f>
        <v>Research and Development</v>
      </c>
      <c r="B89" s="4" t="str">
        <f t="shared" si="0"/>
        <v>Capital Cost Reduction</v>
      </c>
      <c r="C89" s="1" t="s">
        <v>291</v>
      </c>
      <c r="D89" s="4" t="str">
        <f t="shared" si="1"/>
        <v>R&amp;D Capital Cost Reductions</v>
      </c>
      <c r="E89" s="1" t="s">
        <v>2122</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1" t="s">
        <v>292</v>
      </c>
      <c r="D90" s="4" t="str">
        <f t="shared" si="1"/>
        <v>R&amp;D Capital Cost Reductions</v>
      </c>
      <c r="E90" s="1" t="s">
        <v>2123</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72.5" x14ac:dyDescent="0.35">
      <c r="A91" s="4" t="str">
        <f t="shared" si="2"/>
        <v>Research and Development</v>
      </c>
      <c r="B91" s="4" t="str">
        <f t="shared" si="0"/>
        <v>Capital Cost Reduction</v>
      </c>
      <c r="C91" s="2" t="s">
        <v>293</v>
      </c>
      <c r="D91" s="4" t="str">
        <f t="shared" si="1"/>
        <v>R&amp;D Capital Cost Reductions</v>
      </c>
      <c r="E91" s="1" t="s">
        <v>2124</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87" x14ac:dyDescent="0.35">
      <c r="A92" s="2" t="s">
        <v>1560</v>
      </c>
      <c r="B92" s="2" t="s">
        <v>1704</v>
      </c>
      <c r="C92" s="1" t="s">
        <v>1705</v>
      </c>
      <c r="D92" s="2" t="s">
        <v>1704</v>
      </c>
      <c r="E92" s="52" t="s">
        <v>1707</v>
      </c>
      <c r="F92" s="51">
        <v>0</v>
      </c>
      <c r="G92" s="51">
        <v>1</v>
      </c>
      <c r="H92" s="50">
        <v>0.01</v>
      </c>
      <c r="I92" s="47" t="s">
        <v>33</v>
      </c>
      <c r="J92" s="47" t="s">
        <v>2276</v>
      </c>
      <c r="K92" s="6" t="s">
        <v>1710</v>
      </c>
      <c r="L92" s="6" t="s">
        <v>1709</v>
      </c>
      <c r="M92" s="147" t="s">
        <v>1708</v>
      </c>
    </row>
    <row r="93" spans="1:13" ht="72.5" x14ac:dyDescent="0.35">
      <c r="A93" s="1" t="s">
        <v>1560</v>
      </c>
      <c r="B93" s="102" t="s">
        <v>327</v>
      </c>
      <c r="C93" s="1" t="s">
        <v>294</v>
      </c>
      <c r="D93" s="1" t="s">
        <v>351</v>
      </c>
      <c r="E93" s="1" t="s">
        <v>1160</v>
      </c>
      <c r="F93" s="51">
        <v>0</v>
      </c>
      <c r="G93" s="51">
        <v>0.4</v>
      </c>
      <c r="H93" s="50">
        <v>0.01</v>
      </c>
      <c r="I93" s="47" t="s">
        <v>32</v>
      </c>
      <c r="J93" s="47" t="s">
        <v>2112</v>
      </c>
      <c r="K93" s="47" t="s">
        <v>250</v>
      </c>
      <c r="L93" s="6" t="s">
        <v>251</v>
      </c>
    </row>
    <row r="94" spans="1:13" ht="72.5" x14ac:dyDescent="0.35">
      <c r="A94" s="4" t="str">
        <f>A$93</f>
        <v>Research and Development</v>
      </c>
      <c r="B94" s="4" t="str">
        <f>B$93</f>
        <v>Fuel Use Reduction</v>
      </c>
      <c r="C94" s="1" t="s">
        <v>295</v>
      </c>
      <c r="D94" s="4" t="str">
        <f t="shared" ref="D94:L97" si="3">D$93</f>
        <v>R&amp;D Fuel Use Reductions</v>
      </c>
      <c r="E94" s="1" t="s">
        <v>2125</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ref="A95:B97" si="4">A$93</f>
        <v>Research and Development</v>
      </c>
      <c r="B95" s="4" t="str">
        <f t="shared" si="4"/>
        <v>Fuel Use Reduction</v>
      </c>
      <c r="C95" s="1" t="s">
        <v>296</v>
      </c>
      <c r="D95" s="4" t="str">
        <f t="shared" si="3"/>
        <v>R&amp;D Fuel Use Reductions</v>
      </c>
      <c r="E95" s="1" t="s">
        <v>2126</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297</v>
      </c>
      <c r="D96" s="4" t="str">
        <f t="shared" si="3"/>
        <v>R&amp;D Fuel Use Reductions</v>
      </c>
      <c r="E96" s="1" t="s">
        <v>2127</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72.5" x14ac:dyDescent="0.35">
      <c r="A97" s="4" t="str">
        <f t="shared" si="4"/>
        <v>Research and Development</v>
      </c>
      <c r="B97" s="4" t="str">
        <f t="shared" si="4"/>
        <v>Fuel Use Reduction</v>
      </c>
      <c r="C97" s="1" t="s">
        <v>298</v>
      </c>
      <c r="D97" s="4" t="str">
        <f t="shared" si="3"/>
        <v>R&amp;D Fuel Use Reductions</v>
      </c>
      <c r="E97" s="1" t="s">
        <v>2128</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130.5" x14ac:dyDescent="0.35">
      <c r="A98" s="1" t="s">
        <v>1849</v>
      </c>
      <c r="B98" s="1" t="s">
        <v>1850</v>
      </c>
      <c r="C98" s="1" t="s">
        <v>1857</v>
      </c>
      <c r="D98" s="102"/>
      <c r="E98" s="1" t="s">
        <v>1883</v>
      </c>
      <c r="F98" s="1">
        <v>0</v>
      </c>
      <c r="G98" s="1">
        <v>10</v>
      </c>
      <c r="H98" s="1">
        <v>1</v>
      </c>
      <c r="I98" s="1" t="s">
        <v>1826</v>
      </c>
      <c r="J98" s="1" t="s">
        <v>2113</v>
      </c>
      <c r="K98" s="1" t="s">
        <v>1827</v>
      </c>
    </row>
    <row r="99" spans="1:13" ht="130.5" x14ac:dyDescent="0.35">
      <c r="A99" s="1" t="s">
        <v>1849</v>
      </c>
      <c r="B99" s="1" t="s">
        <v>1851</v>
      </c>
      <c r="C99" s="1" t="s">
        <v>1858</v>
      </c>
      <c r="D99" s="102"/>
      <c r="E99" s="1" t="s">
        <v>1884</v>
      </c>
      <c r="F99" s="1">
        <v>0</v>
      </c>
      <c r="G99" s="1">
        <v>10</v>
      </c>
      <c r="H99" s="1">
        <v>1</v>
      </c>
      <c r="I99" s="1" t="s">
        <v>1826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30.5" x14ac:dyDescent="0.35">
      <c r="A100" s="1" t="s">
        <v>1849</v>
      </c>
      <c r="B100" s="1" t="s">
        <v>2308</v>
      </c>
      <c r="C100" s="1" t="s">
        <v>2485</v>
      </c>
      <c r="D100" s="102"/>
      <c r="E100" s="1" t="s">
        <v>1885</v>
      </c>
      <c r="F100" s="1">
        <v>0</v>
      </c>
      <c r="G100" s="1">
        <v>10</v>
      </c>
      <c r="H100" s="1">
        <v>1</v>
      </c>
      <c r="I100" s="1" t="s">
        <v>1826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1849</v>
      </c>
      <c r="B101" s="1" t="s">
        <v>2486</v>
      </c>
      <c r="C101" s="1" t="s">
        <v>2487</v>
      </c>
      <c r="D101" s="102"/>
      <c r="E101" s="1" t="s">
        <v>2488</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1849</v>
      </c>
      <c r="B102" s="1" t="s">
        <v>1852</v>
      </c>
      <c r="C102" s="1" t="s">
        <v>1859</v>
      </c>
      <c r="D102" s="102"/>
      <c r="E102" s="1" t="s">
        <v>1886</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1849</v>
      </c>
      <c r="B103" s="1" t="s">
        <v>1853</v>
      </c>
      <c r="C103" s="1" t="s">
        <v>1860</v>
      </c>
      <c r="D103" s="102"/>
      <c r="E103" s="1" t="s">
        <v>1887</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264</v>
      </c>
      <c r="C104" s="1" t="s">
        <v>1861</v>
      </c>
      <c r="D104" s="102"/>
      <c r="E104" s="1" t="s">
        <v>1888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1854</v>
      </c>
      <c r="C105" s="1" t="s">
        <v>1862</v>
      </c>
      <c r="D105" s="102"/>
      <c r="E105" s="1" t="s">
        <v>1889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2489</v>
      </c>
      <c r="C106" s="1" t="s">
        <v>2490</v>
      </c>
      <c r="D106" s="102"/>
      <c r="E106" s="1" t="s">
        <v>2491</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1855</v>
      </c>
      <c r="C107" s="1" t="s">
        <v>1863</v>
      </c>
      <c r="D107" s="102"/>
      <c r="E107" s="1" t="s">
        <v>1890</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1856</v>
      </c>
      <c r="C108" s="1" t="s">
        <v>1864</v>
      </c>
      <c r="D108" s="102"/>
      <c r="E108" s="1" t="s">
        <v>1891</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58" x14ac:dyDescent="0.35">
      <c r="A109" s="1" t="s">
        <v>1725</v>
      </c>
      <c r="B109" s="1" t="s">
        <v>1726</v>
      </c>
      <c r="C109" s="1" t="s">
        <v>2286</v>
      </c>
      <c r="D109" s="102"/>
      <c r="E109" s="1" t="s">
        <v>1727</v>
      </c>
      <c r="F109" s="1">
        <v>0</v>
      </c>
      <c r="G109" s="1">
        <v>1</v>
      </c>
      <c r="H109" s="1">
        <v>1</v>
      </c>
      <c r="I109" s="47" t="s">
        <v>29</v>
      </c>
      <c r="J109" s="1" t="s">
        <v>2287</v>
      </c>
      <c r="K109" s="1"/>
      <c r="L109" s="1"/>
      <c r="M109" s="175"/>
    </row>
    <row r="110" spans="1:13" ht="116" x14ac:dyDescent="0.35">
      <c r="A110" s="1" t="s">
        <v>1725</v>
      </c>
      <c r="B110" s="1" t="s">
        <v>2166</v>
      </c>
      <c r="C110" s="1" t="s">
        <v>2164</v>
      </c>
      <c r="D110" s="102"/>
      <c r="E110" s="102"/>
      <c r="F110" s="1">
        <v>0</v>
      </c>
      <c r="G110" s="1">
        <v>1</v>
      </c>
      <c r="H110" s="1">
        <v>1</v>
      </c>
      <c r="I110" s="47" t="s">
        <v>29</v>
      </c>
      <c r="J110" s="1" t="s">
        <v>2165</v>
      </c>
    </row>
    <row r="111" spans="1:13" x14ac:dyDescent="0.35">
      <c r="A111" t="s">
        <v>1725</v>
      </c>
      <c r="B111" t="s">
        <v>2166</v>
      </c>
      <c r="C111" t="s">
        <v>2164</v>
      </c>
      <c r="D111" s="126"/>
      <c r="E111" s="126"/>
      <c r="F111">
        <v>0</v>
      </c>
      <c r="G111">
        <v>1</v>
      </c>
      <c r="H111">
        <v>1</v>
      </c>
      <c r="I111" s="219" t="s">
        <v>29</v>
      </c>
      <c r="J111" t="s">
        <v>2165</v>
      </c>
    </row>
    <row r="112" spans="1:13" x14ac:dyDescent="0.35">
      <c r="A112" t="s">
        <v>10</v>
      </c>
      <c r="B112" t="s">
        <v>2646</v>
      </c>
      <c r="C112" t="s">
        <v>2647</v>
      </c>
      <c r="D112" s="126"/>
      <c r="E112" s="126"/>
      <c r="F112">
        <v>0</v>
      </c>
      <c r="G112">
        <v>1</v>
      </c>
      <c r="H112">
        <v>1</v>
      </c>
      <c r="I112" s="219" t="s">
        <v>29</v>
      </c>
      <c r="J112" t="s">
        <v>2648</v>
      </c>
    </row>
    <row r="113" spans="1:10" x14ac:dyDescent="0.35">
      <c r="A113" t="s">
        <v>10</v>
      </c>
      <c r="B113" t="s">
        <v>2649</v>
      </c>
      <c r="C113" t="s">
        <v>2650</v>
      </c>
      <c r="D113" s="126"/>
      <c r="E113" s="126"/>
      <c r="F113">
        <v>0</v>
      </c>
      <c r="G113">
        <v>1</v>
      </c>
      <c r="H113">
        <v>1</v>
      </c>
      <c r="I113" s="219" t="s">
        <v>29</v>
      </c>
      <c r="J113" t="s">
        <v>2651</v>
      </c>
    </row>
    <row r="114" spans="1:10" x14ac:dyDescent="0.35">
      <c r="A114" t="s">
        <v>10</v>
      </c>
      <c r="B114" t="s">
        <v>2652</v>
      </c>
      <c r="C114" t="s">
        <v>2653</v>
      </c>
      <c r="D114" s="126"/>
      <c r="E114" s="126"/>
      <c r="F114">
        <v>0</v>
      </c>
      <c r="G114">
        <v>1</v>
      </c>
      <c r="H114">
        <v>1</v>
      </c>
      <c r="I114" s="219" t="s">
        <v>29</v>
      </c>
      <c r="J114" t="s">
        <v>2654</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1320" activePane="bottomLeft" state="frozen"/>
      <selection pane="bottomLeft" activeCell="C1335" sqref="C1335"/>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2324</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2324</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2324</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2324</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2324</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2324</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2324</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2324</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2324</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2324</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2320</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2320</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2320</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2320</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2320</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2320</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2320</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2320</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2320</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2320</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2331</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2306</v>
      </c>
      <c r="D63" s="47" t="s">
        <v>37</v>
      </c>
      <c r="E63" s="47" t="s">
        <v>1145</v>
      </c>
      <c r="F63" s="2" t="s">
        <v>2176</v>
      </c>
      <c r="G63" s="47" t="s">
        <v>2313</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2314</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2315</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2316</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2317</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2318</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2313</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2314</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2315</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2316</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2317</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2318</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2313</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2314</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2315</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2316</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2317</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2318</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2313</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2314</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2315</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2316</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2317</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2318</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2313</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2314</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2315</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2316</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2317</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2318</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2313</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2314</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2315</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2316</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2317</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2318</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2307</v>
      </c>
      <c r="D105" s="47" t="s">
        <v>37</v>
      </c>
      <c r="E105" s="47" t="s">
        <v>1145</v>
      </c>
      <c r="F105" s="2" t="s">
        <v>2325</v>
      </c>
      <c r="G105" s="47" t="s">
        <v>2313</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2325</v>
      </c>
      <c r="G106" s="2" t="s">
        <v>2314</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2325</v>
      </c>
      <c r="G107" s="2" t="s">
        <v>2315</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2325</v>
      </c>
      <c r="G108" s="2" t="s">
        <v>2316</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2325</v>
      </c>
      <c r="G109" s="2" t="s">
        <v>2317</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2325</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2325</v>
      </c>
      <c r="G111" s="2" t="s">
        <v>2318</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2321</v>
      </c>
      <c r="G112" s="47" t="s">
        <v>2313</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2321</v>
      </c>
      <c r="G113" s="2" t="s">
        <v>2314</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2321</v>
      </c>
      <c r="G114" s="2" t="s">
        <v>2315</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2321</v>
      </c>
      <c r="G115" s="2" t="s">
        <v>2316</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2321</v>
      </c>
      <c r="G116" s="2" t="s">
        <v>2317</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2321</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2321</v>
      </c>
      <c r="G118" s="2" t="s">
        <v>2318</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2313</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2314</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2315</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2316</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2317</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2318</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2313</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2314</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2315</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2316</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2317</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2318</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2313</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2314</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2315</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2316</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2317</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2318</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2313</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2314</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2315</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2316</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2317</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2318</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2325</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2321</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2556</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2325</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2321</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2296</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2325</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2321</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2302</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2493</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2326</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2357</v>
      </c>
      <c r="E237" s="47"/>
      <c r="F237" s="6" t="s">
        <v>2639</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2358</v>
      </c>
      <c r="E238" s="47"/>
      <c r="F238" s="6" t="s">
        <v>2292</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2368</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2643</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2641</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2356</v>
      </c>
      <c r="E253" s="47"/>
      <c r="F253" s="6" t="s">
        <v>2363</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2359</v>
      </c>
      <c r="E254" s="47"/>
      <c r="F254" s="6" t="s">
        <v>2364</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2360</v>
      </c>
      <c r="E255" s="47"/>
      <c r="F255" s="6" t="s">
        <v>2365</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2361</v>
      </c>
      <c r="E256" s="47"/>
      <c r="F256" s="6" t="s">
        <v>2366</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2362</v>
      </c>
      <c r="E257" s="47"/>
      <c r="F257" s="6" t="s">
        <v>2367</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2445</v>
      </c>
      <c r="E258" s="47"/>
      <c r="F258" s="6" t="s">
        <v>2443</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2446</v>
      </c>
      <c r="E259" s="47"/>
      <c r="F259" s="6" t="s">
        <v>2444</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2413</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2563</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2357</v>
      </c>
      <c r="E265" s="47"/>
      <c r="F265" s="6" t="s">
        <v>2639</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2358</v>
      </c>
      <c r="E266" s="47"/>
      <c r="F266" s="6" t="s">
        <v>2292</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2368</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2643</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2641</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2356</v>
      </c>
      <c r="E281" s="47"/>
      <c r="F281" s="6" t="s">
        <v>2363</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2359</v>
      </c>
      <c r="E282" s="47"/>
      <c r="F282" s="6" t="s">
        <v>2364</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2360</v>
      </c>
      <c r="E283" s="47"/>
      <c r="F283" s="6" t="s">
        <v>2365</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2361</v>
      </c>
      <c r="E284" s="47"/>
      <c r="F284" s="6" t="s">
        <v>2366</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2362</v>
      </c>
      <c r="E285" s="47"/>
      <c r="F285" s="6" t="s">
        <v>2367</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2445</v>
      </c>
      <c r="E286" s="47"/>
      <c r="F286" s="6" t="s">
        <v>2443</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2446</v>
      </c>
      <c r="E287" s="47"/>
      <c r="F287" s="6" t="s">
        <v>2444</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2351</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2357</v>
      </c>
      <c r="E290" s="47"/>
      <c r="F290" s="6" t="s">
        <v>2639</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2358</v>
      </c>
      <c r="E291" s="47"/>
      <c r="F291" s="6" t="s">
        <v>2292</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2368</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2643</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2641</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2356</v>
      </c>
      <c r="E306" s="47"/>
      <c r="F306" s="6" t="s">
        <v>2363</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2359</v>
      </c>
      <c r="E307" s="47"/>
      <c r="F307" s="6" t="s">
        <v>2364</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2360</v>
      </c>
      <c r="E308" s="47"/>
      <c r="F308" s="6" t="s">
        <v>2365</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2361</v>
      </c>
      <c r="E309" s="47"/>
      <c r="F309" s="6" t="s">
        <v>2366</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2362</v>
      </c>
      <c r="E310" s="47"/>
      <c r="F310" s="6" t="s">
        <v>2367</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2445</v>
      </c>
      <c r="E311" s="47"/>
      <c r="F311" s="6" t="s">
        <v>2443</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2446</v>
      </c>
      <c r="E312" s="47"/>
      <c r="F312" s="6" t="s">
        <v>2444</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2357</v>
      </c>
      <c r="E315" s="47"/>
      <c r="F315" s="6" t="s">
        <v>2639</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2358</v>
      </c>
      <c r="E316" s="47"/>
      <c r="F316" s="6" t="s">
        <v>2292</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2368</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2643</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2641</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2356</v>
      </c>
      <c r="E331" s="47"/>
      <c r="F331" s="6" t="s">
        <v>2363</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2359</v>
      </c>
      <c r="E332" s="47"/>
      <c r="F332" s="6" t="s">
        <v>2364</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2360</v>
      </c>
      <c r="E333" s="47"/>
      <c r="F333" s="6" t="s">
        <v>2365</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2361</v>
      </c>
      <c r="E334" s="47"/>
      <c r="F334" s="6" t="s">
        <v>2366</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2362</v>
      </c>
      <c r="E335" s="47"/>
      <c r="F335" s="6" t="s">
        <v>2367</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2445</v>
      </c>
      <c r="E336" s="47"/>
      <c r="F336" s="6" t="s">
        <v>2443</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2446</v>
      </c>
      <c r="E337" s="47"/>
      <c r="F337" s="6" t="s">
        <v>2444</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2357</v>
      </c>
      <c r="E339" s="47"/>
      <c r="F339" s="6" t="s">
        <v>2639</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2358</v>
      </c>
      <c r="E340" s="47"/>
      <c r="F340" s="6" t="s">
        <v>2292</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2368</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2643</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2641</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2356</v>
      </c>
      <c r="E355" s="47"/>
      <c r="F355" s="6" t="s">
        <v>2363</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2359</v>
      </c>
      <c r="E356" s="47"/>
      <c r="F356" s="6" t="s">
        <v>2364</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2360</v>
      </c>
      <c r="E357" s="47"/>
      <c r="F357" s="6" t="s">
        <v>2365</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2361</v>
      </c>
      <c r="E358" s="47"/>
      <c r="F358" s="6" t="s">
        <v>2366</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2362</v>
      </c>
      <c r="E359" s="47"/>
      <c r="F359" s="6" t="s">
        <v>2367</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2445</v>
      </c>
      <c r="E360" s="47"/>
      <c r="F360" s="6" t="s">
        <v>2443</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2446</v>
      </c>
      <c r="E361" s="47"/>
      <c r="F361" s="6" t="s">
        <v>2444</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2357</v>
      </c>
      <c r="E363" s="47"/>
      <c r="F363" s="6" t="s">
        <v>2639</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2358</v>
      </c>
      <c r="E364" s="47"/>
      <c r="F364" s="6" t="s">
        <v>2292</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2368</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2643</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2641</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2356</v>
      </c>
      <c r="E379" s="47"/>
      <c r="F379" s="6" t="s">
        <v>2363</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2359</v>
      </c>
      <c r="E380" s="47"/>
      <c r="F380" s="6" t="s">
        <v>2364</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2360</v>
      </c>
      <c r="E381" s="47"/>
      <c r="F381" s="6" t="s">
        <v>2365</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2361</v>
      </c>
      <c r="E382" s="47"/>
      <c r="F382" s="6" t="s">
        <v>2366</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2362</v>
      </c>
      <c r="E383" s="47"/>
      <c r="F383" s="6" t="s">
        <v>2367</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2445</v>
      </c>
      <c r="E384" s="47"/>
      <c r="F384" s="6" t="s">
        <v>2443</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2446</v>
      </c>
      <c r="E385" s="47"/>
      <c r="F385" s="6" t="s">
        <v>2444</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IF(ISBLANK(INDEX('[1]Policy Characteristics'!A:A,MATCH($C386,'[1]Policy Characteristics'!$C:$C,0))),"",INDEX('[1]Policy Characteristics'!A:A,MATCH($C386,'[1]Policy Characteristics'!$C:$C,0)))</f>
        <v>Electricity Supply</v>
      </c>
      <c r="B386" s="184" t="str">
        <f>IF(ISBLANK(INDEX('Policy Characteristics'!B:B,MATCH($C386,'Policy Characteristics'!$C:$C,0))),"",INDEX('Policy Characteristics'!B:B,MATCH($C386,'Policy Characteristics'!$C:$C,0)))</f>
        <v>Non BAU Mandated Capacity CCUS Retrofits</v>
      </c>
      <c r="C386" t="s">
        <v>2656</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IF(ISBLANK(INDEX('[1]Policy Characteristics'!A:A,MATCH($C387,'[1]Policy Characteristics'!$C:$C,0))),"",INDEX('[1]Policy Characteristics'!A:A,MATCH($C387,'[1]Policy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2357</v>
      </c>
      <c r="E387" s="47"/>
      <c r="F387" s="6" t="s">
        <v>2291</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IF(ISBLANK(INDEX('[1]Policy Characteristics'!A:A,MATCH($C388,'[1]Policy Characteristics'!$C:$C,0))),"",INDEX('[1]Policy Characteristics'!A:A,MATCH($C388,'[1]Policy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2358</v>
      </c>
      <c r="E388" s="47"/>
      <c r="F388" s="6" t="s">
        <v>2292</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IF(ISBLANK(INDEX('[1]Policy Characteristics'!A:A,MATCH($C389,'[1]Policy Characteristics'!$C:$C,0))),"",INDEX('[1]Policy Characteristics'!A:A,MATCH($C389,'[1]Policy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2368</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IF(ISBLANK(INDEX('[1]Policy Characteristics'!A:A,MATCH($C390,'[1]Policy Characteristics'!$C:$C,0))),"",INDEX('[1]Policy Characteristics'!A:A,MATCH($C390,'[1]Policy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IF(ISBLANK(INDEX('[1]Policy Characteristics'!A:A,MATCH($C391,'[1]Policy Characteristics'!$C:$C,0))),"",INDEX('[1]Policy Characteristics'!A:A,MATCH($C391,'[1]Policy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IF(ISBLANK(INDEX('[1]Policy Characteristics'!A:A,MATCH($C392,'[1]Policy Characteristics'!$C:$C,0))),"",INDEX('[1]Policy Characteristics'!A:A,MATCH($C392,'[1]Policy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IF(ISBLANK(INDEX('[1]Policy Characteristics'!A:A,MATCH($C393,'[1]Policy Characteristics'!$C:$C,0))),"",INDEX('[1]Policy Characteristics'!A:A,MATCH($C393,'[1]Policy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IF(ISBLANK(INDEX('[1]Policy Characteristics'!A:A,MATCH($C394,'[1]Policy Characteristics'!$C:$C,0))),"",INDEX('[1]Policy Characteristics'!A:A,MATCH($C394,'[1]Policy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IF(ISBLANK(INDEX('[1]Policy Characteristics'!A:A,MATCH($C395,'[1]Policy Characteristics'!$C:$C,0))),"",INDEX('[1]Policy Characteristics'!A:A,MATCH($C395,'[1]Policy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2655</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IF(ISBLANK(INDEX('[1]Policy Characteristics'!A:A,MATCH($C397,'[1]Policy Characteristics'!$C:$C,0))),"",INDEX('[1]Policy Characteristics'!A:A,MATCH($C397,'[1]Policy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IF(ISBLANK(INDEX('[1]Policy Characteristics'!A:A,MATCH($C398,'[1]Policy Characteristics'!$C:$C,0))),"",INDEX('[1]Policy Characteristics'!A:A,MATCH($C398,'[1]Policy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IF(ISBLANK(INDEX('[1]Policy Characteristics'!A:A,MATCH($C399,'[1]Policy Characteristics'!$C:$C,0))),"",INDEX('[1]Policy Characteristics'!A:A,MATCH($C399,'[1]Policy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IF(ISBLANK(INDEX('[1]Policy Characteristics'!A:A,MATCH($C400,'[1]Policy Characteristics'!$C:$C,0))),"",INDEX('[1]Policy Characteristics'!A:A,MATCH($C400,'[1]Policy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IF(ISBLANK(INDEX('[1]Policy Characteristics'!A:A,MATCH($C401,'[1]Policy Characteristics'!$C:$C,0))),"",INDEX('[1]Policy Characteristics'!A:A,MATCH($C401,'[1]Policy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IF(ISBLANK(INDEX('[1]Policy Characteristics'!A:A,MATCH($C402,'[1]Policy Characteristics'!$C:$C,0))),"",INDEX('[1]Policy Characteristics'!A:A,MATCH($C402,'[1]Policy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IF(ISBLANK(INDEX('[1]Policy Characteristics'!A:A,MATCH($C403,'[1]Policy Characteristics'!$C:$C,0))),"",INDEX('[1]Policy Characteristics'!A:A,MATCH($C403,'[1]Policy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2356</v>
      </c>
      <c r="E403" s="47"/>
      <c r="F403" s="6" t="s">
        <v>2363</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IF(ISBLANK(INDEX('[1]Policy Characteristics'!A:A,MATCH($C404,'[1]Policy Characteristics'!$C:$C,0))),"",INDEX('[1]Policy Characteristics'!A:A,MATCH($C404,'[1]Policy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2359</v>
      </c>
      <c r="E404" s="47"/>
      <c r="F404" s="6" t="s">
        <v>2364</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IF(ISBLANK(INDEX('[1]Policy Characteristics'!A:A,MATCH($C405,'[1]Policy Characteristics'!$C:$C,0))),"",INDEX('[1]Policy Characteristics'!A:A,MATCH($C405,'[1]Policy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2360</v>
      </c>
      <c r="E405" s="47"/>
      <c r="F405" s="6" t="s">
        <v>2365</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IF(ISBLANK(INDEX('[1]Policy Characteristics'!A:A,MATCH($C406,'[1]Policy Characteristics'!$C:$C,0))),"",INDEX('[1]Policy Characteristics'!A:A,MATCH($C406,'[1]Policy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2361</v>
      </c>
      <c r="E406" s="47"/>
      <c r="F406" s="6" t="s">
        <v>2366</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IF(ISBLANK(INDEX('[1]Policy Characteristics'!A:A,MATCH($C407,'[1]Policy Characteristics'!$C:$C,0))),"",INDEX('[1]Policy Characteristics'!A:A,MATCH($C407,'[1]Policy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2362</v>
      </c>
      <c r="E407" s="47"/>
      <c r="F407" s="6" t="s">
        <v>2367</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IF(ISBLANK(INDEX('[1]Policy Characteristics'!A:A,MATCH($C408,'[1]Policy Characteristics'!$C:$C,0))),"",INDEX('[1]Policy Characteristics'!A:A,MATCH($C408,'[1]Policy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2445</v>
      </c>
      <c r="E408" s="47"/>
      <c r="F408" s="6" t="s">
        <v>2443</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IF(ISBLANK(INDEX('[1]Policy Characteristics'!A:A,MATCH($C409,'[1]Policy Characteristics'!$C:$C,0))),"",INDEX('[1]Policy Characteristics'!A:A,MATCH($C409,'[1]Policy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2446</v>
      </c>
      <c r="E409" s="47"/>
      <c r="F409" s="6" t="s">
        <v>2444</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2357</v>
      </c>
      <c r="E412" s="47"/>
      <c r="F412" s="6" t="s">
        <v>2639</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2358</v>
      </c>
      <c r="E413" s="47"/>
      <c r="F413" s="6" t="s">
        <v>2292</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2368</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2643</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2641</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2356</v>
      </c>
      <c r="E428" s="47"/>
      <c r="F428" s="6" t="s">
        <v>2363</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2359</v>
      </c>
      <c r="E429" s="47"/>
      <c r="F429" s="6" t="s">
        <v>2364</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2360</v>
      </c>
      <c r="E430" s="47"/>
      <c r="F430" s="6" t="s">
        <v>2365</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2361</v>
      </c>
      <c r="E431" s="47"/>
      <c r="F431" s="6" t="s">
        <v>2366</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2362</v>
      </c>
      <c r="E432" s="47"/>
      <c r="F432" s="6" t="s">
        <v>2367</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2445</v>
      </c>
      <c r="E433" s="47"/>
      <c r="F433" s="6" t="s">
        <v>2443</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2446</v>
      </c>
      <c r="E434" s="47"/>
      <c r="F434" s="6" t="s">
        <v>2444</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2357</v>
      </c>
      <c r="E440" s="47"/>
      <c r="F440" s="6" t="s">
        <v>2639</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2358</v>
      </c>
      <c r="E441" s="47"/>
      <c r="F441" s="6" t="s">
        <v>2292</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2368</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2643</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2641</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2356</v>
      </c>
      <c r="E456" s="47"/>
      <c r="F456" s="6" t="s">
        <v>2363</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2359</v>
      </c>
      <c r="E457" s="47"/>
      <c r="F457" s="6" t="s">
        <v>2364</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2360</v>
      </c>
      <c r="E458" s="47"/>
      <c r="F458" s="6" t="s">
        <v>2365</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2361</v>
      </c>
      <c r="E459" s="47"/>
      <c r="F459" s="6" t="s">
        <v>2366</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2362</v>
      </c>
      <c r="E460" s="47"/>
      <c r="F460" s="6" t="s">
        <v>2367</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2445</v>
      </c>
      <c r="E461" s="47"/>
      <c r="F461" s="6" t="s">
        <v>2443</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2446</v>
      </c>
      <c r="E462" s="47"/>
      <c r="F462" s="6" t="s">
        <v>2444</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2357</v>
      </c>
      <c r="E464" s="47"/>
      <c r="F464" s="6" t="s">
        <v>2639</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2358</v>
      </c>
      <c r="E465" s="47"/>
      <c r="F465" s="6" t="s">
        <v>2292</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2368</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2643</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2641</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2356</v>
      </c>
      <c r="E480" s="47"/>
      <c r="F480" s="6" t="s">
        <v>2363</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2359</v>
      </c>
      <c r="E481" s="47"/>
      <c r="F481" s="6" t="s">
        <v>2364</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2360</v>
      </c>
      <c r="E482" s="47"/>
      <c r="F482" s="6" t="s">
        <v>2365</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2361</v>
      </c>
      <c r="E483" s="47"/>
      <c r="F483" s="6" t="s">
        <v>2366</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2362</v>
      </c>
      <c r="E484" s="47"/>
      <c r="F484" s="6" t="s">
        <v>2367</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2445</v>
      </c>
      <c r="E485" s="47"/>
      <c r="F485" s="6" t="s">
        <v>2443</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2446</v>
      </c>
      <c r="E486" s="47"/>
      <c r="F486" s="6" t="s">
        <v>2444</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2438</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2497</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2501</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2508</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2357</v>
      </c>
      <c r="F491" s="6" t="s">
        <v>2639</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2358</v>
      </c>
      <c r="F492" s="6" t="s">
        <v>2292</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2368</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2643</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2641</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2356</v>
      </c>
      <c r="F507" s="6" t="s">
        <v>2363</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2359</v>
      </c>
      <c r="F508" s="6" t="s">
        <v>2364</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2360</v>
      </c>
      <c r="F509" s="6" t="s">
        <v>2365</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2361</v>
      </c>
      <c r="F510" s="6" t="s">
        <v>2366</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2362</v>
      </c>
      <c r="F511" s="6" t="s">
        <v>2367</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2445</v>
      </c>
      <c r="F512" s="6" t="s">
        <v>2443</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2446</v>
      </c>
      <c r="F513" s="6" t="s">
        <v>2444</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2406</v>
      </c>
      <c r="D592" s="47" t="s">
        <v>1968</v>
      </c>
      <c r="E592" s="1" t="s">
        <v>2383</v>
      </c>
      <c r="F592" t="s">
        <v>1993</v>
      </c>
      <c r="G592" s="47" t="s">
        <v>2390</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2384</v>
      </c>
      <c r="F593" t="s">
        <v>1993</v>
      </c>
      <c r="G593" s="47" t="s">
        <v>2391</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2385</v>
      </c>
      <c r="F594" t="s">
        <v>1993</v>
      </c>
      <c r="G594" s="47" t="s">
        <v>2392</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2386</v>
      </c>
      <c r="F595" t="s">
        <v>1993</v>
      </c>
      <c r="G595" s="47" t="s">
        <v>2393</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2387</v>
      </c>
      <c r="F596" t="s">
        <v>1993</v>
      </c>
      <c r="G596" s="47" t="s">
        <v>2394</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2388</v>
      </c>
      <c r="F597" t="s">
        <v>1993</v>
      </c>
      <c r="G597" s="47" t="s">
        <v>2395</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2389</v>
      </c>
      <c r="F598" t="s">
        <v>1993</v>
      </c>
      <c r="G598" s="47" t="s">
        <v>2396</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2554</v>
      </c>
      <c r="F599" t="s">
        <v>1993</v>
      </c>
      <c r="G599" s="47" t="s">
        <v>2554</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2383</v>
      </c>
      <c r="F600" t="s">
        <v>1661</v>
      </c>
      <c r="G600" s="47" t="s">
        <v>2390</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2384</v>
      </c>
      <c r="F601" t="s">
        <v>1661</v>
      </c>
      <c r="G601" s="47" t="s">
        <v>2391</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2385</v>
      </c>
      <c r="F602" t="s">
        <v>1661</v>
      </c>
      <c r="G602" s="47" t="s">
        <v>2392</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2386</v>
      </c>
      <c r="F603" t="s">
        <v>1661</v>
      </c>
      <c r="G603" s="47" t="s">
        <v>2393</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2387</v>
      </c>
      <c r="F604" t="s">
        <v>1661</v>
      </c>
      <c r="G604" s="47" t="s">
        <v>2394</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2388</v>
      </c>
      <c r="F605" t="s">
        <v>1661</v>
      </c>
      <c r="G605" s="47" t="s">
        <v>2395</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2389</v>
      </c>
      <c r="F606" t="s">
        <v>1661</v>
      </c>
      <c r="G606" s="47" t="s">
        <v>2396</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2554</v>
      </c>
      <c r="F607" t="s">
        <v>1661</v>
      </c>
      <c r="G607" s="47" t="s">
        <v>2554</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2383</v>
      </c>
      <c r="F608" t="s">
        <v>1934</v>
      </c>
      <c r="G608" s="47" t="s">
        <v>2390</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2384</v>
      </c>
      <c r="F609" t="s">
        <v>1934</v>
      </c>
      <c r="G609" s="47" t="s">
        <v>2391</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2385</v>
      </c>
      <c r="F610" t="s">
        <v>1934</v>
      </c>
      <c r="G610" s="47" t="s">
        <v>2392</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2386</v>
      </c>
      <c r="F611" t="s">
        <v>1934</v>
      </c>
      <c r="G611" s="47" t="s">
        <v>2393</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2387</v>
      </c>
      <c r="F612" t="s">
        <v>1934</v>
      </c>
      <c r="G612" s="47" t="s">
        <v>2394</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2388</v>
      </c>
      <c r="F613" t="s">
        <v>1934</v>
      </c>
      <c r="G613" s="47" t="s">
        <v>2395</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2389</v>
      </c>
      <c r="F614" t="s">
        <v>1934</v>
      </c>
      <c r="G614" s="47" t="s">
        <v>2396</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2554</v>
      </c>
      <c r="F615" t="s">
        <v>1934</v>
      </c>
      <c r="G615" s="47" t="s">
        <v>2554</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2383</v>
      </c>
      <c r="F616" t="s">
        <v>1935</v>
      </c>
      <c r="G616" s="47" t="s">
        <v>2390</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2384</v>
      </c>
      <c r="F617" t="s">
        <v>1935</v>
      </c>
      <c r="G617" s="47" t="s">
        <v>2391</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2385</v>
      </c>
      <c r="F618" t="s">
        <v>1935</v>
      </c>
      <c r="G618" s="47" t="s">
        <v>2392</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2386</v>
      </c>
      <c r="F619" t="s">
        <v>1935</v>
      </c>
      <c r="G619" s="47" t="s">
        <v>2393</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2387</v>
      </c>
      <c r="F620" t="s">
        <v>1935</v>
      </c>
      <c r="G620" s="47" t="s">
        <v>2394</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2388</v>
      </c>
      <c r="F621" t="s">
        <v>1935</v>
      </c>
      <c r="G621" s="47" t="s">
        <v>2395</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2389</v>
      </c>
      <c r="F622" t="s">
        <v>1935</v>
      </c>
      <c r="G622" s="47" t="s">
        <v>2396</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2554</v>
      </c>
      <c r="F623" t="s">
        <v>1935</v>
      </c>
      <c r="G623" s="47" t="s">
        <v>2554</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2383</v>
      </c>
      <c r="F624" t="s">
        <v>1936</v>
      </c>
      <c r="G624" s="47" t="s">
        <v>2390</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2384</v>
      </c>
      <c r="F625" t="s">
        <v>1936</v>
      </c>
      <c r="G625" s="47" t="s">
        <v>2391</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2385</v>
      </c>
      <c r="F626" t="s">
        <v>1936</v>
      </c>
      <c r="G626" s="47" t="s">
        <v>2392</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2386</v>
      </c>
      <c r="F627" t="s">
        <v>1936</v>
      </c>
      <c r="G627" s="47" t="s">
        <v>2393</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2387</v>
      </c>
      <c r="F628" t="s">
        <v>1936</v>
      </c>
      <c r="G628" s="47" t="s">
        <v>2394</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2388</v>
      </c>
      <c r="F629" t="s">
        <v>1936</v>
      </c>
      <c r="G629" s="47" t="s">
        <v>2395</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2389</v>
      </c>
      <c r="F630" t="s">
        <v>1936</v>
      </c>
      <c r="G630" s="47" t="s">
        <v>2396</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2554</v>
      </c>
      <c r="F631" t="s">
        <v>1936</v>
      </c>
      <c r="G631" s="47" t="s">
        <v>2554</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2383</v>
      </c>
      <c r="F632" t="s">
        <v>1937</v>
      </c>
      <c r="G632" s="47" t="s">
        <v>2390</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2384</v>
      </c>
      <c r="F633" t="s">
        <v>1937</v>
      </c>
      <c r="G633" s="47" t="s">
        <v>2391</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2385</v>
      </c>
      <c r="F634" t="s">
        <v>1937</v>
      </c>
      <c r="G634" s="47" t="s">
        <v>2392</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2386</v>
      </c>
      <c r="F635" t="s">
        <v>1937</v>
      </c>
      <c r="G635" s="47" t="s">
        <v>2393</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2387</v>
      </c>
      <c r="F636" t="s">
        <v>1937</v>
      </c>
      <c r="G636" s="47" t="s">
        <v>2394</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2388</v>
      </c>
      <c r="F637" t="s">
        <v>1937</v>
      </c>
      <c r="G637" s="47" t="s">
        <v>2395</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2389</v>
      </c>
      <c r="F638" t="s">
        <v>1937</v>
      </c>
      <c r="G638" s="47" t="s">
        <v>2396</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2554</v>
      </c>
      <c r="F639" t="s">
        <v>1937</v>
      </c>
      <c r="G639" s="47" t="s">
        <v>2554</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2383</v>
      </c>
      <c r="F640" t="s">
        <v>1938</v>
      </c>
      <c r="G640" s="47" t="s">
        <v>2390</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2384</v>
      </c>
      <c r="F641" t="s">
        <v>1938</v>
      </c>
      <c r="G641" s="47" t="s">
        <v>2391</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2385</v>
      </c>
      <c r="F642" t="s">
        <v>1938</v>
      </c>
      <c r="G642" s="47" t="s">
        <v>2392</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2386</v>
      </c>
      <c r="F643" t="s">
        <v>1938</v>
      </c>
      <c r="G643" s="47" t="s">
        <v>2393</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2387</v>
      </c>
      <c r="F644" t="s">
        <v>1938</v>
      </c>
      <c r="G644" s="47" t="s">
        <v>2394</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2388</v>
      </c>
      <c r="F645" t="s">
        <v>1938</v>
      </c>
      <c r="G645" s="47" t="s">
        <v>2395</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2389</v>
      </c>
      <c r="F646" t="s">
        <v>1938</v>
      </c>
      <c r="G646" s="47" t="s">
        <v>2396</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2554</v>
      </c>
      <c r="F647" t="s">
        <v>1938</v>
      </c>
      <c r="G647" s="47" t="s">
        <v>2554</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2383</v>
      </c>
      <c r="F648" t="s">
        <v>1939</v>
      </c>
      <c r="G648" s="47" t="s">
        <v>2390</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2384</v>
      </c>
      <c r="F649" t="s">
        <v>1939</v>
      </c>
      <c r="G649" s="47" t="s">
        <v>2391</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2385</v>
      </c>
      <c r="F650" t="s">
        <v>1939</v>
      </c>
      <c r="G650" s="47" t="s">
        <v>2392</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2386</v>
      </c>
      <c r="F651" t="s">
        <v>1939</v>
      </c>
      <c r="G651" s="47" t="s">
        <v>2393</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2387</v>
      </c>
      <c r="F652" t="s">
        <v>1939</v>
      </c>
      <c r="G652" s="47" t="s">
        <v>2394</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2388</v>
      </c>
      <c r="F653" t="s">
        <v>1939</v>
      </c>
      <c r="G653" s="47" t="s">
        <v>2395</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2389</v>
      </c>
      <c r="F654" t="s">
        <v>1939</v>
      </c>
      <c r="G654" s="47" t="s">
        <v>2396</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2554</v>
      </c>
      <c r="F655" t="s">
        <v>1939</v>
      </c>
      <c r="G655" s="47" t="s">
        <v>2554</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2383</v>
      </c>
      <c r="F656" t="s">
        <v>1940</v>
      </c>
      <c r="G656" s="47" t="s">
        <v>2390</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2384</v>
      </c>
      <c r="F657" t="s">
        <v>1940</v>
      </c>
      <c r="G657" s="47" t="s">
        <v>2391</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2385</v>
      </c>
      <c r="F658" t="s">
        <v>1940</v>
      </c>
      <c r="G658" s="47" t="s">
        <v>2392</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2386</v>
      </c>
      <c r="F659" t="s">
        <v>1940</v>
      </c>
      <c r="G659" s="47" t="s">
        <v>2393</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2387</v>
      </c>
      <c r="F660" t="s">
        <v>1940</v>
      </c>
      <c r="G660" s="47" t="s">
        <v>2394</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2388</v>
      </c>
      <c r="F661" t="s">
        <v>1940</v>
      </c>
      <c r="G661" s="47" t="s">
        <v>2395</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2389</v>
      </c>
      <c r="F662" t="s">
        <v>1940</v>
      </c>
      <c r="G662" s="47" t="s">
        <v>2396</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2554</v>
      </c>
      <c r="F663" t="s">
        <v>1940</v>
      </c>
      <c r="G663" s="47" t="s">
        <v>2554</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2383</v>
      </c>
      <c r="F664" t="s">
        <v>1480</v>
      </c>
      <c r="G664" s="47" t="s">
        <v>2390</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2384</v>
      </c>
      <c r="F665" t="s">
        <v>1480</v>
      </c>
      <c r="G665" s="47" t="s">
        <v>2391</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2385</v>
      </c>
      <c r="F666" t="s">
        <v>1480</v>
      </c>
      <c r="G666" s="47" t="s">
        <v>2392</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2386</v>
      </c>
      <c r="F667" t="s">
        <v>1480</v>
      </c>
      <c r="G667" s="47" t="s">
        <v>2393</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2387</v>
      </c>
      <c r="F668" t="s">
        <v>1480</v>
      </c>
      <c r="G668" s="47" t="s">
        <v>2394</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2388</v>
      </c>
      <c r="F669" t="s">
        <v>1480</v>
      </c>
      <c r="G669" s="47" t="s">
        <v>2395</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2389</v>
      </c>
      <c r="F670" t="s">
        <v>1480</v>
      </c>
      <c r="G670" s="47" t="s">
        <v>2396</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2554</v>
      </c>
      <c r="F671" t="s">
        <v>1480</v>
      </c>
      <c r="G671" s="47" t="s">
        <v>2554</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2383</v>
      </c>
      <c r="F672" t="s">
        <v>1941</v>
      </c>
      <c r="G672" s="47" t="s">
        <v>2390</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2384</v>
      </c>
      <c r="F673" t="s">
        <v>1941</v>
      </c>
      <c r="G673" s="47" t="s">
        <v>2391</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2385</v>
      </c>
      <c r="F674" t="s">
        <v>1941</v>
      </c>
      <c r="G674" s="47" t="s">
        <v>2392</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2386</v>
      </c>
      <c r="F675" t="s">
        <v>1941</v>
      </c>
      <c r="G675" s="47" t="s">
        <v>2393</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2387</v>
      </c>
      <c r="F676" t="s">
        <v>1941</v>
      </c>
      <c r="G676" s="47" t="s">
        <v>2394</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2388</v>
      </c>
      <c r="F677" t="s">
        <v>1941</v>
      </c>
      <c r="G677" s="47" t="s">
        <v>2395</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2389</v>
      </c>
      <c r="F678" t="s">
        <v>1941</v>
      </c>
      <c r="G678" s="47" t="s">
        <v>2396</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2554</v>
      </c>
      <c r="F679" t="s">
        <v>1941</v>
      </c>
      <c r="G679" s="47" t="s">
        <v>2554</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2383</v>
      </c>
      <c r="F680" t="s">
        <v>1942</v>
      </c>
      <c r="G680" s="47" t="s">
        <v>2390</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2384</v>
      </c>
      <c r="F681" t="s">
        <v>1942</v>
      </c>
      <c r="G681" s="47" t="s">
        <v>2391</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2385</v>
      </c>
      <c r="F682" t="s">
        <v>1942</v>
      </c>
      <c r="G682" s="47" t="s">
        <v>2392</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2386</v>
      </c>
      <c r="F683" t="s">
        <v>1942</v>
      </c>
      <c r="G683" s="47" t="s">
        <v>2393</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2387</v>
      </c>
      <c r="F684" t="s">
        <v>1942</v>
      </c>
      <c r="G684" s="47" t="s">
        <v>2394</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2388</v>
      </c>
      <c r="F685" t="s">
        <v>1942</v>
      </c>
      <c r="G685" s="47" t="s">
        <v>2395</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2389</v>
      </c>
      <c r="F686" t="s">
        <v>1942</v>
      </c>
      <c r="G686" s="47" t="s">
        <v>2396</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2554</v>
      </c>
      <c r="F687" t="s">
        <v>1942</v>
      </c>
      <c r="G687" s="47" t="s">
        <v>2554</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2383</v>
      </c>
      <c r="F688" t="s">
        <v>1943</v>
      </c>
      <c r="G688" s="47" t="s">
        <v>2390</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2384</v>
      </c>
      <c r="F689" t="s">
        <v>1943</v>
      </c>
      <c r="G689" s="47" t="s">
        <v>2391</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2385</v>
      </c>
      <c r="F690" t="s">
        <v>1943</v>
      </c>
      <c r="G690" s="47" t="s">
        <v>2392</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2386</v>
      </c>
      <c r="F691" t="s">
        <v>1943</v>
      </c>
      <c r="G691" s="47" t="s">
        <v>2393</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2387</v>
      </c>
      <c r="F692" t="s">
        <v>1943</v>
      </c>
      <c r="G692" s="47" t="s">
        <v>2394</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2388</v>
      </c>
      <c r="F693" t="s">
        <v>1943</v>
      </c>
      <c r="G693" s="47" t="s">
        <v>2395</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2389</v>
      </c>
      <c r="F694" t="s">
        <v>1943</v>
      </c>
      <c r="G694" s="47" t="s">
        <v>2396</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2554</v>
      </c>
      <c r="F695" t="s">
        <v>1943</v>
      </c>
      <c r="G695" s="47" t="s">
        <v>2554</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2383</v>
      </c>
      <c r="F696" t="s">
        <v>1481</v>
      </c>
      <c r="G696" s="47" t="s">
        <v>2390</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2384</v>
      </c>
      <c r="F697" t="s">
        <v>1481</v>
      </c>
      <c r="G697" s="47" t="s">
        <v>2391</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2385</v>
      </c>
      <c r="F698" t="s">
        <v>1481</v>
      </c>
      <c r="G698" s="47" t="s">
        <v>2392</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2386</v>
      </c>
      <c r="F699" t="s">
        <v>1481</v>
      </c>
      <c r="G699" s="47" t="s">
        <v>2393</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2387</v>
      </c>
      <c r="F700" t="s">
        <v>1481</v>
      </c>
      <c r="G700" s="47" t="s">
        <v>2394</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2388</v>
      </c>
      <c r="F701" t="s">
        <v>1481</v>
      </c>
      <c r="G701" s="47" t="s">
        <v>2395</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2389</v>
      </c>
      <c r="F702" t="s">
        <v>1481</v>
      </c>
      <c r="G702" s="47" t="s">
        <v>2396</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2554</v>
      </c>
      <c r="F703" t="s">
        <v>1481</v>
      </c>
      <c r="G703" s="47" t="s">
        <v>2554</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2383</v>
      </c>
      <c r="F704" t="s">
        <v>1944</v>
      </c>
      <c r="G704" s="47" t="s">
        <v>2390</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2384</v>
      </c>
      <c r="F705" t="s">
        <v>1944</v>
      </c>
      <c r="G705" s="47" t="s">
        <v>2391</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2385</v>
      </c>
      <c r="F706" t="s">
        <v>1944</v>
      </c>
      <c r="G706" s="47" t="s">
        <v>2392</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2386</v>
      </c>
      <c r="F707" t="s">
        <v>1944</v>
      </c>
      <c r="G707" s="47" t="s">
        <v>2393</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2387</v>
      </c>
      <c r="F708" t="s">
        <v>1944</v>
      </c>
      <c r="G708" s="47" t="s">
        <v>2394</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2388</v>
      </c>
      <c r="F709" t="s">
        <v>1944</v>
      </c>
      <c r="G709" s="47" t="s">
        <v>2395</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2389</v>
      </c>
      <c r="F710" t="s">
        <v>1944</v>
      </c>
      <c r="G710" s="47" t="s">
        <v>2396</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2554</v>
      </c>
      <c r="F711" t="s">
        <v>1944</v>
      </c>
      <c r="G711" s="47" t="s">
        <v>2554</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2383</v>
      </c>
      <c r="F712" t="s">
        <v>1945</v>
      </c>
      <c r="G712" s="47" t="s">
        <v>2390</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2384</v>
      </c>
      <c r="F713" t="s">
        <v>1945</v>
      </c>
      <c r="G713" s="47" t="s">
        <v>2391</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2385</v>
      </c>
      <c r="F714" t="s">
        <v>1945</v>
      </c>
      <c r="G714" s="47" t="s">
        <v>2392</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2386</v>
      </c>
      <c r="F715" t="s">
        <v>1945</v>
      </c>
      <c r="G715" s="47" t="s">
        <v>2393</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2387</v>
      </c>
      <c r="F716" t="s">
        <v>1945</v>
      </c>
      <c r="G716" s="47" t="s">
        <v>2394</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2388</v>
      </c>
      <c r="F717" t="s">
        <v>1945</v>
      </c>
      <c r="G717" s="47" t="s">
        <v>2395</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2389</v>
      </c>
      <c r="F718" t="s">
        <v>1945</v>
      </c>
      <c r="G718" s="47" t="s">
        <v>2396</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2554</v>
      </c>
      <c r="F719" t="s">
        <v>1945</v>
      </c>
      <c r="G719" s="47" t="s">
        <v>2554</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2383</v>
      </c>
      <c r="F720" t="s">
        <v>1946</v>
      </c>
      <c r="G720" s="47" t="s">
        <v>2390</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2384</v>
      </c>
      <c r="F721" t="s">
        <v>1946</v>
      </c>
      <c r="G721" s="47" t="s">
        <v>2391</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2385</v>
      </c>
      <c r="F722" t="s">
        <v>1946</v>
      </c>
      <c r="G722" s="47" t="s">
        <v>2392</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2386</v>
      </c>
      <c r="F723" t="s">
        <v>1946</v>
      </c>
      <c r="G723" s="47" t="s">
        <v>2393</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2387</v>
      </c>
      <c r="F724" t="s">
        <v>1946</v>
      </c>
      <c r="G724" s="47" t="s">
        <v>2394</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2388</v>
      </c>
      <c r="F725" t="s">
        <v>1946</v>
      </c>
      <c r="G725" s="47" t="s">
        <v>2395</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2389</v>
      </c>
      <c r="F726" t="s">
        <v>1946</v>
      </c>
      <c r="G726" s="47" t="s">
        <v>2396</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2554</v>
      </c>
      <c r="F727" t="s">
        <v>1946</v>
      </c>
      <c r="G727" s="47" t="s">
        <v>2554</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2383</v>
      </c>
      <c r="F728" t="s">
        <v>1947</v>
      </c>
      <c r="G728" s="47" t="s">
        <v>2390</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2384</v>
      </c>
      <c r="F729" t="s">
        <v>1947</v>
      </c>
      <c r="G729" s="47" t="s">
        <v>2391</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2385</v>
      </c>
      <c r="F730" t="s">
        <v>1947</v>
      </c>
      <c r="G730" s="47" t="s">
        <v>2392</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2386</v>
      </c>
      <c r="F731" t="s">
        <v>1947</v>
      </c>
      <c r="G731" s="47" t="s">
        <v>2393</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2387</v>
      </c>
      <c r="F732" t="s">
        <v>1947</v>
      </c>
      <c r="G732" s="47" t="s">
        <v>2394</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2388</v>
      </c>
      <c r="F733" t="s">
        <v>1947</v>
      </c>
      <c r="G733" s="47" t="s">
        <v>2395</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2389</v>
      </c>
      <c r="F734" t="s">
        <v>1947</v>
      </c>
      <c r="G734" s="47" t="s">
        <v>2396</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2554</v>
      </c>
      <c r="F735" t="s">
        <v>1947</v>
      </c>
      <c r="G735" s="47" t="s">
        <v>2554</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2383</v>
      </c>
      <c r="F736" t="s">
        <v>1948</v>
      </c>
      <c r="G736" s="47" t="s">
        <v>2390</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2384</v>
      </c>
      <c r="F737" t="s">
        <v>1948</v>
      </c>
      <c r="G737" s="47" t="s">
        <v>2391</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2385</v>
      </c>
      <c r="F738" t="s">
        <v>1948</v>
      </c>
      <c r="G738" s="47" t="s">
        <v>2392</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2386</v>
      </c>
      <c r="F739" t="s">
        <v>1948</v>
      </c>
      <c r="G739" s="47" t="s">
        <v>2393</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2387</v>
      </c>
      <c r="F740" t="s">
        <v>1948</v>
      </c>
      <c r="G740" s="47" t="s">
        <v>2394</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2388</v>
      </c>
      <c r="F741" t="s">
        <v>1948</v>
      </c>
      <c r="G741" s="47" t="s">
        <v>2395</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2389</v>
      </c>
      <c r="F742" t="s">
        <v>1948</v>
      </c>
      <c r="G742" s="47" t="s">
        <v>2396</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2554</v>
      </c>
      <c r="F743" t="s">
        <v>1948</v>
      </c>
      <c r="G743" s="47" t="s">
        <v>2554</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2383</v>
      </c>
      <c r="F744" t="s">
        <v>1949</v>
      </c>
      <c r="G744" s="47" t="s">
        <v>2390</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2384</v>
      </c>
      <c r="F745" t="s">
        <v>1949</v>
      </c>
      <c r="G745" s="47" t="s">
        <v>2391</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2385</v>
      </c>
      <c r="F746" t="s">
        <v>1949</v>
      </c>
      <c r="G746" s="47" t="s">
        <v>2392</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2386</v>
      </c>
      <c r="F747" t="s">
        <v>1949</v>
      </c>
      <c r="G747" s="47" t="s">
        <v>2393</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2387</v>
      </c>
      <c r="F748" t="s">
        <v>1949</v>
      </c>
      <c r="G748" s="47" t="s">
        <v>2394</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2388</v>
      </c>
      <c r="F749" t="s">
        <v>1949</v>
      </c>
      <c r="G749" s="47" t="s">
        <v>2395</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2389</v>
      </c>
      <c r="F750" t="s">
        <v>1949</v>
      </c>
      <c r="G750" s="47" t="s">
        <v>2396</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2554</v>
      </c>
      <c r="F751" t="s">
        <v>1949</v>
      </c>
      <c r="G751" s="47" t="s">
        <v>2554</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2383</v>
      </c>
      <c r="F752" t="s">
        <v>1950</v>
      </c>
      <c r="G752" s="47" t="s">
        <v>2390</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2384</v>
      </c>
      <c r="F753" t="s">
        <v>1950</v>
      </c>
      <c r="G753" s="47" t="s">
        <v>2391</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2385</v>
      </c>
      <c r="F754" t="s">
        <v>1950</v>
      </c>
      <c r="G754" s="47" t="s">
        <v>2392</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2386</v>
      </c>
      <c r="F755" t="s">
        <v>1950</v>
      </c>
      <c r="G755" s="47" t="s">
        <v>2393</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2387</v>
      </c>
      <c r="F756" t="s">
        <v>1950</v>
      </c>
      <c r="G756" s="47" t="s">
        <v>2394</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2388</v>
      </c>
      <c r="F757" t="s">
        <v>1950</v>
      </c>
      <c r="G757" s="47" t="s">
        <v>2395</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2389</v>
      </c>
      <c r="F758" t="s">
        <v>1950</v>
      </c>
      <c r="G758" s="47" t="s">
        <v>2396</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2554</v>
      </c>
      <c r="F759" t="s">
        <v>1950</v>
      </c>
      <c r="G759" s="47" t="s">
        <v>2554</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2383</v>
      </c>
      <c r="F760" t="s">
        <v>1951</v>
      </c>
      <c r="G760" s="47" t="s">
        <v>2390</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2384</v>
      </c>
      <c r="F761" t="s">
        <v>1951</v>
      </c>
      <c r="G761" s="47" t="s">
        <v>2391</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2385</v>
      </c>
      <c r="F762" t="s">
        <v>1951</v>
      </c>
      <c r="G762" s="47" t="s">
        <v>2392</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2386</v>
      </c>
      <c r="F763" t="s">
        <v>1951</v>
      </c>
      <c r="G763" s="47" t="s">
        <v>2393</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2387</v>
      </c>
      <c r="F764" t="s">
        <v>1951</v>
      </c>
      <c r="G764" s="47" t="s">
        <v>2394</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2388</v>
      </c>
      <c r="F765" t="s">
        <v>1951</v>
      </c>
      <c r="G765" s="47" t="s">
        <v>2395</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2389</v>
      </c>
      <c r="F766" t="s">
        <v>1951</v>
      </c>
      <c r="G766" s="47" t="s">
        <v>2396</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2554</v>
      </c>
      <c r="F767" t="s">
        <v>1951</v>
      </c>
      <c r="G767" s="47" t="s">
        <v>2554</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2383</v>
      </c>
      <c r="F768" t="s">
        <v>1952</v>
      </c>
      <c r="G768" s="47" t="s">
        <v>2390</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2384</v>
      </c>
      <c r="F769" t="s">
        <v>1952</v>
      </c>
      <c r="G769" s="47" t="s">
        <v>2391</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2385</v>
      </c>
      <c r="F770" t="s">
        <v>1952</v>
      </c>
      <c r="G770" s="47" t="s">
        <v>2392</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2386</v>
      </c>
      <c r="F771" t="s">
        <v>1952</v>
      </c>
      <c r="G771" s="47" t="s">
        <v>2393</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2387</v>
      </c>
      <c r="F772" t="s">
        <v>1952</v>
      </c>
      <c r="G772" s="47" t="s">
        <v>2394</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2388</v>
      </c>
      <c r="F773" t="s">
        <v>1952</v>
      </c>
      <c r="G773" s="47" t="s">
        <v>2395</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2389</v>
      </c>
      <c r="F774" t="s">
        <v>1952</v>
      </c>
      <c r="G774" s="47" t="s">
        <v>2396</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2554</v>
      </c>
      <c r="F775" t="s">
        <v>1952</v>
      </c>
      <c r="G775" s="47" t="s">
        <v>2554</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2383</v>
      </c>
      <c r="F776" t="s">
        <v>1994</v>
      </c>
      <c r="G776" s="47" t="s">
        <v>2390</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2384</v>
      </c>
      <c r="F777" t="s">
        <v>1994</v>
      </c>
      <c r="G777" s="47" t="s">
        <v>2391</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2385</v>
      </c>
      <c r="F778" t="s">
        <v>1994</v>
      </c>
      <c r="G778" s="47" t="s">
        <v>2392</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2386</v>
      </c>
      <c r="F779" t="s">
        <v>1994</v>
      </c>
      <c r="G779" s="47" t="s">
        <v>2393</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2387</v>
      </c>
      <c r="F780" t="s">
        <v>1994</v>
      </c>
      <c r="G780" s="47" t="s">
        <v>2394</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2388</v>
      </c>
      <c r="F781" t="s">
        <v>1994</v>
      </c>
      <c r="G781" s="47" t="s">
        <v>2395</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2389</v>
      </c>
      <c r="F782" t="s">
        <v>1994</v>
      </c>
      <c r="G782" s="47" t="s">
        <v>2396</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2554</v>
      </c>
      <c r="F783" t="s">
        <v>1994</v>
      </c>
      <c r="G783" s="47" t="s">
        <v>2554</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2383</v>
      </c>
      <c r="F784" t="s">
        <v>1953</v>
      </c>
      <c r="G784" s="47" t="s">
        <v>2390</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2384</v>
      </c>
      <c r="F785" t="s">
        <v>1953</v>
      </c>
      <c r="G785" s="47" t="s">
        <v>2391</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2385</v>
      </c>
      <c r="F786" t="s">
        <v>1953</v>
      </c>
      <c r="G786" s="47" t="s">
        <v>2392</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2386</v>
      </c>
      <c r="F787" t="s">
        <v>1953</v>
      </c>
      <c r="G787" s="47" t="s">
        <v>2393</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2387</v>
      </c>
      <c r="F788" t="s">
        <v>1953</v>
      </c>
      <c r="G788" s="47" t="s">
        <v>2394</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2388</v>
      </c>
      <c r="F789" t="s">
        <v>1953</v>
      </c>
      <c r="G789" s="47" t="s">
        <v>2395</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2389</v>
      </c>
      <c r="F790" t="s">
        <v>1953</v>
      </c>
      <c r="G790" s="47" t="s">
        <v>2396</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2554</v>
      </c>
      <c r="F791" t="s">
        <v>1953</v>
      </c>
      <c r="G791" s="47" t="s">
        <v>2554</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2407</v>
      </c>
      <c r="D797" s="47" t="s">
        <v>1968</v>
      </c>
      <c r="E797" s="1" t="s">
        <v>2383</v>
      </c>
      <c r="F797" t="s">
        <v>1993</v>
      </c>
      <c r="G797" s="47" t="s">
        <v>2390</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2384</v>
      </c>
      <c r="F798" t="s">
        <v>1993</v>
      </c>
      <c r="G798" s="47" t="s">
        <v>2391</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2385</v>
      </c>
      <c r="F799" t="s">
        <v>1993</v>
      </c>
      <c r="G799" s="47" t="s">
        <v>2392</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2386</v>
      </c>
      <c r="F800" t="s">
        <v>1993</v>
      </c>
      <c r="G800" s="47" t="s">
        <v>2393</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2387</v>
      </c>
      <c r="F801" t="s">
        <v>1993</v>
      </c>
      <c r="G801" s="47" t="s">
        <v>2394</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2388</v>
      </c>
      <c r="F802" t="s">
        <v>1993</v>
      </c>
      <c r="G802" s="47" t="s">
        <v>2395</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2389</v>
      </c>
      <c r="F803" t="s">
        <v>1993</v>
      </c>
      <c r="G803" s="47" t="s">
        <v>2396</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2554</v>
      </c>
      <c r="F804" t="s">
        <v>1993</v>
      </c>
      <c r="G804" s="47" t="s">
        <v>2554</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2383</v>
      </c>
      <c r="F805" t="s">
        <v>1661</v>
      </c>
      <c r="G805" s="47" t="s">
        <v>2390</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2384</v>
      </c>
      <c r="F806" t="s">
        <v>1661</v>
      </c>
      <c r="G806" s="47" t="s">
        <v>2391</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2385</v>
      </c>
      <c r="F807" t="s">
        <v>1661</v>
      </c>
      <c r="G807" s="47" t="s">
        <v>2392</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2386</v>
      </c>
      <c r="F808" t="s">
        <v>1661</v>
      </c>
      <c r="G808" s="47" t="s">
        <v>2393</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2387</v>
      </c>
      <c r="F809" t="s">
        <v>1661</v>
      </c>
      <c r="G809" s="47" t="s">
        <v>2394</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2388</v>
      </c>
      <c r="F810" t="s">
        <v>1661</v>
      </c>
      <c r="G810" s="47" t="s">
        <v>2395</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2389</v>
      </c>
      <c r="F811" t="s">
        <v>1661</v>
      </c>
      <c r="G811" s="47" t="s">
        <v>2396</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2554</v>
      </c>
      <c r="F812" t="s">
        <v>1661</v>
      </c>
      <c r="G812" s="47" t="s">
        <v>2554</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2383</v>
      </c>
      <c r="F813" t="s">
        <v>1934</v>
      </c>
      <c r="G813" s="47" t="s">
        <v>2390</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2384</v>
      </c>
      <c r="F814" t="s">
        <v>1934</v>
      </c>
      <c r="G814" s="47" t="s">
        <v>2391</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2385</v>
      </c>
      <c r="F815" t="s">
        <v>1934</v>
      </c>
      <c r="G815" s="47" t="s">
        <v>2392</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2386</v>
      </c>
      <c r="F816" t="s">
        <v>1934</v>
      </c>
      <c r="G816" s="47" t="s">
        <v>2393</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2387</v>
      </c>
      <c r="F817" t="s">
        <v>1934</v>
      </c>
      <c r="G817" s="47" t="s">
        <v>2394</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2388</v>
      </c>
      <c r="F818" t="s">
        <v>1934</v>
      </c>
      <c r="G818" s="47" t="s">
        <v>2395</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2389</v>
      </c>
      <c r="F819" t="s">
        <v>1934</v>
      </c>
      <c r="G819" s="47" t="s">
        <v>2396</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2554</v>
      </c>
      <c r="F820" t="s">
        <v>1934</v>
      </c>
      <c r="G820" s="47" t="s">
        <v>2554</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2383</v>
      </c>
      <c r="F821" t="s">
        <v>1935</v>
      </c>
      <c r="G821" s="47" t="s">
        <v>2390</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2384</v>
      </c>
      <c r="F822" t="s">
        <v>1935</v>
      </c>
      <c r="G822" s="47" t="s">
        <v>2391</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2385</v>
      </c>
      <c r="F823" t="s">
        <v>1935</v>
      </c>
      <c r="G823" s="47" t="s">
        <v>2392</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2386</v>
      </c>
      <c r="F824" t="s">
        <v>1935</v>
      </c>
      <c r="G824" s="47" t="s">
        <v>2393</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2387</v>
      </c>
      <c r="F825" t="s">
        <v>1935</v>
      </c>
      <c r="G825" s="47" t="s">
        <v>2394</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2388</v>
      </c>
      <c r="F826" t="s">
        <v>1935</v>
      </c>
      <c r="G826" s="47" t="s">
        <v>2395</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2389</v>
      </c>
      <c r="F827" t="s">
        <v>1935</v>
      </c>
      <c r="G827" s="47" t="s">
        <v>2396</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2554</v>
      </c>
      <c r="F828" t="s">
        <v>1935</v>
      </c>
      <c r="G828" s="47" t="s">
        <v>2554</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2383</v>
      </c>
      <c r="F829" t="s">
        <v>1936</v>
      </c>
      <c r="G829" s="47" t="s">
        <v>2390</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2384</v>
      </c>
      <c r="F830" t="s">
        <v>1936</v>
      </c>
      <c r="G830" s="47" t="s">
        <v>2391</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2385</v>
      </c>
      <c r="F831" t="s">
        <v>1936</v>
      </c>
      <c r="G831" s="47" t="s">
        <v>2392</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2386</v>
      </c>
      <c r="F832" t="s">
        <v>1936</v>
      </c>
      <c r="G832" s="47" t="s">
        <v>2393</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2387</v>
      </c>
      <c r="F833" t="s">
        <v>1936</v>
      </c>
      <c r="G833" s="47" t="s">
        <v>2394</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2388</v>
      </c>
      <c r="F834" t="s">
        <v>1936</v>
      </c>
      <c r="G834" s="47" t="s">
        <v>2395</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2389</v>
      </c>
      <c r="F835" t="s">
        <v>1936</v>
      </c>
      <c r="G835" s="47" t="s">
        <v>2396</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2554</v>
      </c>
      <c r="F836" t="s">
        <v>1936</v>
      </c>
      <c r="G836" s="47" t="s">
        <v>2554</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2383</v>
      </c>
      <c r="F837" t="s">
        <v>1937</v>
      </c>
      <c r="G837" s="47" t="s">
        <v>2390</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2384</v>
      </c>
      <c r="F838" t="s">
        <v>1937</v>
      </c>
      <c r="G838" s="47" t="s">
        <v>2391</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2385</v>
      </c>
      <c r="F839" t="s">
        <v>1937</v>
      </c>
      <c r="G839" s="47" t="s">
        <v>2392</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2386</v>
      </c>
      <c r="F840" t="s">
        <v>1937</v>
      </c>
      <c r="G840" s="47" t="s">
        <v>2393</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2387</v>
      </c>
      <c r="F841" t="s">
        <v>1937</v>
      </c>
      <c r="G841" s="47" t="s">
        <v>2394</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2388</v>
      </c>
      <c r="F842" t="s">
        <v>1937</v>
      </c>
      <c r="G842" s="47" t="s">
        <v>2395</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2389</v>
      </c>
      <c r="F843" t="s">
        <v>1937</v>
      </c>
      <c r="G843" s="47" t="s">
        <v>2396</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2554</v>
      </c>
      <c r="F844" t="s">
        <v>1937</v>
      </c>
      <c r="G844" s="47" t="s">
        <v>2554</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2383</v>
      </c>
      <c r="F845" t="s">
        <v>1938</v>
      </c>
      <c r="G845" s="47" t="s">
        <v>2390</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2384</v>
      </c>
      <c r="F846" t="s">
        <v>1938</v>
      </c>
      <c r="G846" s="47" t="s">
        <v>2391</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2385</v>
      </c>
      <c r="F847" t="s">
        <v>1938</v>
      </c>
      <c r="G847" s="47" t="s">
        <v>2392</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2386</v>
      </c>
      <c r="F848" t="s">
        <v>1938</v>
      </c>
      <c r="G848" s="47" t="s">
        <v>2393</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2387</v>
      </c>
      <c r="F849" t="s">
        <v>1938</v>
      </c>
      <c r="G849" s="47" t="s">
        <v>2394</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2388</v>
      </c>
      <c r="F850" t="s">
        <v>1938</v>
      </c>
      <c r="G850" s="47" t="s">
        <v>2395</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2389</v>
      </c>
      <c r="F851" t="s">
        <v>1938</v>
      </c>
      <c r="G851" s="47" t="s">
        <v>2396</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2554</v>
      </c>
      <c r="F852" t="s">
        <v>1938</v>
      </c>
      <c r="G852" s="47" t="s">
        <v>2554</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2383</v>
      </c>
      <c r="F853" t="s">
        <v>1939</v>
      </c>
      <c r="G853" s="47" t="s">
        <v>2390</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2384</v>
      </c>
      <c r="F854" t="s">
        <v>1939</v>
      </c>
      <c r="G854" s="47" t="s">
        <v>2391</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2385</v>
      </c>
      <c r="F855" t="s">
        <v>1939</v>
      </c>
      <c r="G855" s="47" t="s">
        <v>2392</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2386</v>
      </c>
      <c r="F856" t="s">
        <v>1939</v>
      </c>
      <c r="G856" s="47" t="s">
        <v>2393</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2387</v>
      </c>
      <c r="F857" t="s">
        <v>1939</v>
      </c>
      <c r="G857" s="47" t="s">
        <v>2394</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2388</v>
      </c>
      <c r="F858" t="s">
        <v>1939</v>
      </c>
      <c r="G858" s="47" t="s">
        <v>2395</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2389</v>
      </c>
      <c r="F859" t="s">
        <v>1939</v>
      </c>
      <c r="G859" s="47" t="s">
        <v>2396</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2554</v>
      </c>
      <c r="F860" t="s">
        <v>1939</v>
      </c>
      <c r="G860" s="47" t="s">
        <v>2554</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2383</v>
      </c>
      <c r="F861" t="s">
        <v>1940</v>
      </c>
      <c r="G861" s="47" t="s">
        <v>2390</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2384</v>
      </c>
      <c r="F862" t="s">
        <v>1940</v>
      </c>
      <c r="G862" s="47" t="s">
        <v>2391</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2385</v>
      </c>
      <c r="F863" t="s">
        <v>1940</v>
      </c>
      <c r="G863" s="47" t="s">
        <v>2392</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2386</v>
      </c>
      <c r="F864" t="s">
        <v>1940</v>
      </c>
      <c r="G864" s="47" t="s">
        <v>2393</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2387</v>
      </c>
      <c r="F865" t="s">
        <v>1940</v>
      </c>
      <c r="G865" s="47" t="s">
        <v>2394</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2388</v>
      </c>
      <c r="F866" t="s">
        <v>1940</v>
      </c>
      <c r="G866" s="47" t="s">
        <v>2395</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2389</v>
      </c>
      <c r="F867" t="s">
        <v>1940</v>
      </c>
      <c r="G867" s="47" t="s">
        <v>2396</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2554</v>
      </c>
      <c r="F868" t="s">
        <v>1940</v>
      </c>
      <c r="G868" s="47" t="s">
        <v>2554</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2383</v>
      </c>
      <c r="F869" t="s">
        <v>1480</v>
      </c>
      <c r="G869" s="47" t="s">
        <v>2390</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2384</v>
      </c>
      <c r="F870" t="s">
        <v>1480</v>
      </c>
      <c r="G870" s="47" t="s">
        <v>2391</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2385</v>
      </c>
      <c r="F871" t="s">
        <v>1480</v>
      </c>
      <c r="G871" s="47" t="s">
        <v>2392</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2386</v>
      </c>
      <c r="F872" t="s">
        <v>1480</v>
      </c>
      <c r="G872" s="47" t="s">
        <v>2393</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2387</v>
      </c>
      <c r="F873" t="s">
        <v>1480</v>
      </c>
      <c r="G873" s="47" t="s">
        <v>2394</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2388</v>
      </c>
      <c r="F874" t="s">
        <v>1480</v>
      </c>
      <c r="G874" s="47" t="s">
        <v>2395</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2389</v>
      </c>
      <c r="F875" t="s">
        <v>1480</v>
      </c>
      <c r="G875" s="47" t="s">
        <v>2396</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2554</v>
      </c>
      <c r="F876" t="s">
        <v>1480</v>
      </c>
      <c r="G876" s="47" t="s">
        <v>2554</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2383</v>
      </c>
      <c r="F877" t="s">
        <v>1941</v>
      </c>
      <c r="G877" s="47" t="s">
        <v>2390</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2384</v>
      </c>
      <c r="F878" t="s">
        <v>1941</v>
      </c>
      <c r="G878" s="47" t="s">
        <v>2391</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2385</v>
      </c>
      <c r="F879" t="s">
        <v>1941</v>
      </c>
      <c r="G879" s="47" t="s">
        <v>2392</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2386</v>
      </c>
      <c r="F880" t="s">
        <v>1941</v>
      </c>
      <c r="G880" s="47" t="s">
        <v>2393</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2387</v>
      </c>
      <c r="F881" t="s">
        <v>1941</v>
      </c>
      <c r="G881" s="47" t="s">
        <v>2394</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2388</v>
      </c>
      <c r="F882" t="s">
        <v>1941</v>
      </c>
      <c r="G882" s="47" t="s">
        <v>2395</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2389</v>
      </c>
      <c r="F883" t="s">
        <v>1941</v>
      </c>
      <c r="G883" s="47" t="s">
        <v>2396</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2554</v>
      </c>
      <c r="F884" t="s">
        <v>1941</v>
      </c>
      <c r="G884" s="47" t="s">
        <v>2554</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2383</v>
      </c>
      <c r="F885" t="s">
        <v>1942</v>
      </c>
      <c r="G885" s="47" t="s">
        <v>2390</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2384</v>
      </c>
      <c r="F886" t="s">
        <v>1942</v>
      </c>
      <c r="G886" s="47" t="s">
        <v>2391</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2385</v>
      </c>
      <c r="F887" t="s">
        <v>1942</v>
      </c>
      <c r="G887" s="47" t="s">
        <v>2392</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2386</v>
      </c>
      <c r="F888" t="s">
        <v>1942</v>
      </c>
      <c r="G888" s="47" t="s">
        <v>2393</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2387</v>
      </c>
      <c r="F889" t="s">
        <v>1942</v>
      </c>
      <c r="G889" s="47" t="s">
        <v>2394</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2388</v>
      </c>
      <c r="F890" t="s">
        <v>1942</v>
      </c>
      <c r="G890" s="47" t="s">
        <v>2395</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2389</v>
      </c>
      <c r="F891" t="s">
        <v>1942</v>
      </c>
      <c r="G891" s="47" t="s">
        <v>2396</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2554</v>
      </c>
      <c r="F892" t="s">
        <v>1942</v>
      </c>
      <c r="G892" s="47" t="s">
        <v>2554</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2383</v>
      </c>
      <c r="F893" t="s">
        <v>1943</v>
      </c>
      <c r="G893" s="47" t="s">
        <v>2390</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2384</v>
      </c>
      <c r="F894" t="s">
        <v>1943</v>
      </c>
      <c r="G894" s="47" t="s">
        <v>2391</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2385</v>
      </c>
      <c r="F895" t="s">
        <v>1943</v>
      </c>
      <c r="G895" s="47" t="s">
        <v>2392</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2386</v>
      </c>
      <c r="F896" t="s">
        <v>1943</v>
      </c>
      <c r="G896" s="47" t="s">
        <v>2393</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2387</v>
      </c>
      <c r="F897" t="s">
        <v>1943</v>
      </c>
      <c r="G897" s="47" t="s">
        <v>2394</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2388</v>
      </c>
      <c r="F898" t="s">
        <v>1943</v>
      </c>
      <c r="G898" s="47" t="s">
        <v>2395</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2389</v>
      </c>
      <c r="F899" t="s">
        <v>1943</v>
      </c>
      <c r="G899" s="47" t="s">
        <v>2396</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2554</v>
      </c>
      <c r="F900" t="s">
        <v>1943</v>
      </c>
      <c r="G900" s="47" t="s">
        <v>2554</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2383</v>
      </c>
      <c r="F901" t="s">
        <v>1481</v>
      </c>
      <c r="G901" s="47" t="s">
        <v>2390</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2384</v>
      </c>
      <c r="F902" t="s">
        <v>1481</v>
      </c>
      <c r="G902" s="47" t="s">
        <v>2391</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2385</v>
      </c>
      <c r="F903" t="s">
        <v>1481</v>
      </c>
      <c r="G903" s="47" t="s">
        <v>2392</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2386</v>
      </c>
      <c r="F904" t="s">
        <v>1481</v>
      </c>
      <c r="G904" s="47" t="s">
        <v>2393</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2387</v>
      </c>
      <c r="F905" t="s">
        <v>1481</v>
      </c>
      <c r="G905" s="47" t="s">
        <v>2394</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2388</v>
      </c>
      <c r="F906" t="s">
        <v>1481</v>
      </c>
      <c r="G906" s="47" t="s">
        <v>2395</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2389</v>
      </c>
      <c r="F907" t="s">
        <v>1481</v>
      </c>
      <c r="G907" s="47" t="s">
        <v>2396</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2554</v>
      </c>
      <c r="F908" t="s">
        <v>1481</v>
      </c>
      <c r="G908" s="47" t="s">
        <v>2554</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2383</v>
      </c>
      <c r="F909" t="s">
        <v>1944</v>
      </c>
      <c r="G909" s="47" t="s">
        <v>2390</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2384</v>
      </c>
      <c r="F910" t="s">
        <v>1944</v>
      </c>
      <c r="G910" s="47" t="s">
        <v>2391</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2385</v>
      </c>
      <c r="F911" t="s">
        <v>1944</v>
      </c>
      <c r="G911" s="47" t="s">
        <v>2392</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2386</v>
      </c>
      <c r="F912" t="s">
        <v>1944</v>
      </c>
      <c r="G912" s="47" t="s">
        <v>2393</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2387</v>
      </c>
      <c r="F913" t="s">
        <v>1944</v>
      </c>
      <c r="G913" s="47" t="s">
        <v>2394</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2388</v>
      </c>
      <c r="F914" t="s">
        <v>1944</v>
      </c>
      <c r="G914" s="47" t="s">
        <v>2395</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2389</v>
      </c>
      <c r="F915" t="s">
        <v>1944</v>
      </c>
      <c r="G915" s="47" t="s">
        <v>2396</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2554</v>
      </c>
      <c r="F916" t="s">
        <v>1944</v>
      </c>
      <c r="G916" s="47" t="s">
        <v>2554</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2383</v>
      </c>
      <c r="F917" t="s">
        <v>1945</v>
      </c>
      <c r="G917" s="47" t="s">
        <v>2390</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2384</v>
      </c>
      <c r="F918" t="s">
        <v>1945</v>
      </c>
      <c r="G918" s="47" t="s">
        <v>2391</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2385</v>
      </c>
      <c r="F919" t="s">
        <v>1945</v>
      </c>
      <c r="G919" s="47" t="s">
        <v>2392</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2386</v>
      </c>
      <c r="F920" t="s">
        <v>1945</v>
      </c>
      <c r="G920" s="47" t="s">
        <v>2393</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2387</v>
      </c>
      <c r="F921" t="s">
        <v>1945</v>
      </c>
      <c r="G921" s="47" t="s">
        <v>2394</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2388</v>
      </c>
      <c r="F922" t="s">
        <v>1945</v>
      </c>
      <c r="G922" s="47" t="s">
        <v>2395</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2389</v>
      </c>
      <c r="F923" t="s">
        <v>1945</v>
      </c>
      <c r="G923" s="47" t="s">
        <v>2396</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2554</v>
      </c>
      <c r="F924" t="s">
        <v>1945</v>
      </c>
      <c r="G924" s="47" t="s">
        <v>2554</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2383</v>
      </c>
      <c r="F925" t="s">
        <v>1946</v>
      </c>
      <c r="G925" s="47" t="s">
        <v>2390</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2384</v>
      </c>
      <c r="F926" t="s">
        <v>1946</v>
      </c>
      <c r="G926" s="47" t="s">
        <v>2391</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2385</v>
      </c>
      <c r="F927" t="s">
        <v>1946</v>
      </c>
      <c r="G927" s="47" t="s">
        <v>2392</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2386</v>
      </c>
      <c r="F928" t="s">
        <v>1946</v>
      </c>
      <c r="G928" s="47" t="s">
        <v>2393</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2387</v>
      </c>
      <c r="F929" t="s">
        <v>1946</v>
      </c>
      <c r="G929" s="47" t="s">
        <v>2394</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2388</v>
      </c>
      <c r="F930" t="s">
        <v>1946</v>
      </c>
      <c r="G930" s="47" t="s">
        <v>2395</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2389</v>
      </c>
      <c r="F931" t="s">
        <v>1946</v>
      </c>
      <c r="G931" s="47" t="s">
        <v>2396</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2554</v>
      </c>
      <c r="F932" t="s">
        <v>1946</v>
      </c>
      <c r="G932" s="47" t="s">
        <v>2554</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2383</v>
      </c>
      <c r="F933" t="s">
        <v>1947</v>
      </c>
      <c r="G933" s="47" t="s">
        <v>2390</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2384</v>
      </c>
      <c r="F934" t="s">
        <v>1947</v>
      </c>
      <c r="G934" s="47" t="s">
        <v>2391</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2385</v>
      </c>
      <c r="F935" t="s">
        <v>1947</v>
      </c>
      <c r="G935" s="47" t="s">
        <v>2392</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2386</v>
      </c>
      <c r="F936" t="s">
        <v>1947</v>
      </c>
      <c r="G936" s="47" t="s">
        <v>2393</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2387</v>
      </c>
      <c r="F937" t="s">
        <v>1947</v>
      </c>
      <c r="G937" s="47" t="s">
        <v>2394</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2388</v>
      </c>
      <c r="F938" t="s">
        <v>1947</v>
      </c>
      <c r="G938" s="47" t="s">
        <v>2395</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2389</v>
      </c>
      <c r="F939" t="s">
        <v>1947</v>
      </c>
      <c r="G939" s="47" t="s">
        <v>2396</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2554</v>
      </c>
      <c r="F940" t="s">
        <v>1947</v>
      </c>
      <c r="G940" s="47" t="s">
        <v>2554</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2383</v>
      </c>
      <c r="F941" t="s">
        <v>1948</v>
      </c>
      <c r="G941" s="47" t="s">
        <v>2390</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2384</v>
      </c>
      <c r="F942" t="s">
        <v>1948</v>
      </c>
      <c r="G942" s="47" t="s">
        <v>2391</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2385</v>
      </c>
      <c r="F943" t="s">
        <v>1948</v>
      </c>
      <c r="G943" s="47" t="s">
        <v>2392</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2386</v>
      </c>
      <c r="F944" t="s">
        <v>1948</v>
      </c>
      <c r="G944" s="47" t="s">
        <v>2393</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2387</v>
      </c>
      <c r="F945" t="s">
        <v>1948</v>
      </c>
      <c r="G945" s="47" t="s">
        <v>2394</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2388</v>
      </c>
      <c r="F946" t="s">
        <v>1948</v>
      </c>
      <c r="G946" s="47" t="s">
        <v>2395</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2389</v>
      </c>
      <c r="F947" t="s">
        <v>1948</v>
      </c>
      <c r="G947" s="47" t="s">
        <v>2396</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2554</v>
      </c>
      <c r="F948" t="s">
        <v>1948</v>
      </c>
      <c r="G948" s="47" t="s">
        <v>2554</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2383</v>
      </c>
      <c r="F949" t="s">
        <v>1949</v>
      </c>
      <c r="G949" s="47" t="s">
        <v>2390</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2384</v>
      </c>
      <c r="F950" t="s">
        <v>1949</v>
      </c>
      <c r="G950" s="47" t="s">
        <v>2391</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2385</v>
      </c>
      <c r="F951" t="s">
        <v>1949</v>
      </c>
      <c r="G951" s="47" t="s">
        <v>2392</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2386</v>
      </c>
      <c r="F952" t="s">
        <v>1949</v>
      </c>
      <c r="G952" s="47" t="s">
        <v>2393</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2387</v>
      </c>
      <c r="F953" t="s">
        <v>1949</v>
      </c>
      <c r="G953" s="47" t="s">
        <v>2394</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2388</v>
      </c>
      <c r="F954" t="s">
        <v>1949</v>
      </c>
      <c r="G954" s="47" t="s">
        <v>2395</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2389</v>
      </c>
      <c r="F955" t="s">
        <v>1949</v>
      </c>
      <c r="G955" s="47" t="s">
        <v>2396</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2554</v>
      </c>
      <c r="F956" t="s">
        <v>1949</v>
      </c>
      <c r="G956" s="47" t="s">
        <v>2554</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2383</v>
      </c>
      <c r="F957" t="s">
        <v>1950</v>
      </c>
      <c r="G957" s="47" t="s">
        <v>2390</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2384</v>
      </c>
      <c r="F958" t="s">
        <v>1950</v>
      </c>
      <c r="G958" s="47" t="s">
        <v>2391</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2385</v>
      </c>
      <c r="F959" t="s">
        <v>1950</v>
      </c>
      <c r="G959" s="47" t="s">
        <v>2392</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2386</v>
      </c>
      <c r="F960" t="s">
        <v>1950</v>
      </c>
      <c r="G960" s="47" t="s">
        <v>2393</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2387</v>
      </c>
      <c r="F961" t="s">
        <v>1950</v>
      </c>
      <c r="G961" s="47" t="s">
        <v>2394</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2388</v>
      </c>
      <c r="F962" t="s">
        <v>1950</v>
      </c>
      <c r="G962" s="47" t="s">
        <v>2395</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2389</v>
      </c>
      <c r="F963" t="s">
        <v>1950</v>
      </c>
      <c r="G963" s="47" t="s">
        <v>2396</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2554</v>
      </c>
      <c r="F964" t="s">
        <v>1950</v>
      </c>
      <c r="G964" s="47" t="s">
        <v>2554</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2383</v>
      </c>
      <c r="F965" t="s">
        <v>1951</v>
      </c>
      <c r="G965" s="47" t="s">
        <v>2390</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2384</v>
      </c>
      <c r="F966" t="s">
        <v>1951</v>
      </c>
      <c r="G966" s="47" t="s">
        <v>2391</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2385</v>
      </c>
      <c r="F967" t="s">
        <v>1951</v>
      </c>
      <c r="G967" s="47" t="s">
        <v>2392</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2386</v>
      </c>
      <c r="F968" t="s">
        <v>1951</v>
      </c>
      <c r="G968" s="47" t="s">
        <v>2393</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2387</v>
      </c>
      <c r="F969" t="s">
        <v>1951</v>
      </c>
      <c r="G969" s="47" t="s">
        <v>2394</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2388</v>
      </c>
      <c r="F970" t="s">
        <v>1951</v>
      </c>
      <c r="G970" s="47" t="s">
        <v>2395</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2389</v>
      </c>
      <c r="F971" t="s">
        <v>1951</v>
      </c>
      <c r="G971" s="47" t="s">
        <v>2396</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2554</v>
      </c>
      <c r="F972" t="s">
        <v>1951</v>
      </c>
      <c r="G972" s="47" t="s">
        <v>2554</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2383</v>
      </c>
      <c r="F973" t="s">
        <v>1952</v>
      </c>
      <c r="G973" s="47" t="s">
        <v>2390</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2384</v>
      </c>
      <c r="F974" t="s">
        <v>1952</v>
      </c>
      <c r="G974" s="47" t="s">
        <v>2391</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2385</v>
      </c>
      <c r="F975" t="s">
        <v>1952</v>
      </c>
      <c r="G975" s="47" t="s">
        <v>2392</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2386</v>
      </c>
      <c r="F976" t="s">
        <v>1952</v>
      </c>
      <c r="G976" s="47" t="s">
        <v>2393</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2387</v>
      </c>
      <c r="F977" t="s">
        <v>1952</v>
      </c>
      <c r="G977" s="47" t="s">
        <v>2394</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2388</v>
      </c>
      <c r="F978" t="s">
        <v>1952</v>
      </c>
      <c r="G978" s="47" t="s">
        <v>2395</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2389</v>
      </c>
      <c r="F979" t="s">
        <v>1952</v>
      </c>
      <c r="G979" s="47" t="s">
        <v>2396</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2554</v>
      </c>
      <c r="F980" t="s">
        <v>1952</v>
      </c>
      <c r="G980" s="47" t="s">
        <v>2554</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2383</v>
      </c>
      <c r="F981" t="s">
        <v>1994</v>
      </c>
      <c r="G981" s="47" t="s">
        <v>2390</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2384</v>
      </c>
      <c r="F982" t="s">
        <v>1994</v>
      </c>
      <c r="G982" s="47" t="s">
        <v>2391</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2385</v>
      </c>
      <c r="F983" t="s">
        <v>1994</v>
      </c>
      <c r="G983" s="47" t="s">
        <v>2392</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2386</v>
      </c>
      <c r="F984" t="s">
        <v>1994</v>
      </c>
      <c r="G984" s="47" t="s">
        <v>2393</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2387</v>
      </c>
      <c r="F985" t="s">
        <v>1994</v>
      </c>
      <c r="G985" s="47" t="s">
        <v>2394</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2388</v>
      </c>
      <c r="F986" t="s">
        <v>1994</v>
      </c>
      <c r="G986" s="47" t="s">
        <v>2395</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2389</v>
      </c>
      <c r="F987" t="s">
        <v>1994</v>
      </c>
      <c r="G987" s="47" t="s">
        <v>2396</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2554</v>
      </c>
      <c r="F988" t="s">
        <v>1994</v>
      </c>
      <c r="G988" s="47" t="s">
        <v>2554</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2383</v>
      </c>
      <c r="F989" t="s">
        <v>1953</v>
      </c>
      <c r="G989" s="47" t="s">
        <v>2390</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2384</v>
      </c>
      <c r="F990" t="s">
        <v>1953</v>
      </c>
      <c r="G990" s="47" t="s">
        <v>2391</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2385</v>
      </c>
      <c r="F991" t="s">
        <v>1953</v>
      </c>
      <c r="G991" s="47" t="s">
        <v>2392</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2386</v>
      </c>
      <c r="F992" t="s">
        <v>1953</v>
      </c>
      <c r="G992" s="47" t="s">
        <v>2393</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2387</v>
      </c>
      <c r="F993" t="s">
        <v>1953</v>
      </c>
      <c r="G993" s="47" t="s">
        <v>2394</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2388</v>
      </c>
      <c r="F994" t="s">
        <v>1953</v>
      </c>
      <c r="G994" s="47" t="s">
        <v>2395</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2389</v>
      </c>
      <c r="F995" t="s">
        <v>1953</v>
      </c>
      <c r="G995" s="47" t="s">
        <v>2396</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2554</v>
      </c>
      <c r="F996" t="s">
        <v>1953</v>
      </c>
      <c r="G996" s="47" t="s">
        <v>2554</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2681</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2208</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Research and Development</v>
      </c>
      <c r="B1383" s="184" t="str">
        <f>IF(ISBLANK(INDEX('Policy Characteristics'!B:B,MATCH($C1383,'Policy Characteristics'!$C:$C,0))),"",INDEX('Policy Characteristics'!B:B,MATCH($C1383,'Policy Characteristics'!$C:$C,0)))</f>
        <v>Capital Cost Reduction</v>
      </c>
      <c r="C1383" t="s">
        <v>289</v>
      </c>
      <c r="D1383" s="47" t="s">
        <v>115</v>
      </c>
      <c r="E1383" s="47"/>
      <c r="F1383" s="47" t="s">
        <v>315</v>
      </c>
      <c r="G1383" s="47"/>
      <c r="H1383" s="44">
        <v>85</v>
      </c>
      <c r="I1383" s="198" t="s">
        <v>43</v>
      </c>
      <c r="J1383" s="177" t="str">
        <f>IF(ISBLANK(INDEX('Policy Characteristics'!D:D,MATCH($C1383,'Policy Characteristics'!$C:$C,0))),"",INDEX('Policy Characteristics'!D:D,MATCH($C1383,'Policy Characteristics'!$C:$C,0)))</f>
        <v>R&amp;D Capital Cost Reductions</v>
      </c>
      <c r="K1383" s="177" t="str">
        <f>IF(ISBLANK(INDEX('Policy Characteristics'!E:E,MATCH($C1383,'Policy Characteristics'!$C:$C,0))),"",INDEX('Policy Characteristics'!E:E,MATCH($C1383,'Policy Characteristics'!$C:$C,0)))</f>
        <v>RnD building capital cost reduction</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0.4</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reduction in cost</v>
      </c>
      <c r="P1383" s="1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7" t="str">
        <f>IF(ISBLANK(INDEX('Policy Characteristics'!K:K,MATCH($C1383,'Policy Characteristics'!$C:$C,0))),"",INDEX('Policy Characteristics'!K:K,MATCH($C1383,'Policy Characteristics'!$C:$C,0)))</f>
        <v>architectural-design.html#rnd</v>
      </c>
      <c r="R1383" s="177"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4" t="str">
        <f>IF(ISBLANK(INDEX('Policy Characteristics'!B:B,MATCH($C1384,'Policy Characteristics'!$C:$C,0))),"",INDEX('Policy Characteristics'!B:B,MATCH($C1384,'Policy Characteristics'!$C:$C,0)))</f>
        <v>Capital Cost Reduction</v>
      </c>
      <c r="C1384" s="176" t="str">
        <f t="shared" ref="C1384:C1388" si="62">C$1383</f>
        <v>RnD Building Capital Cost Perc Reduction</v>
      </c>
      <c r="D1384" s="47" t="s">
        <v>116</v>
      </c>
      <c r="E1384" s="47"/>
      <c r="F1384" s="47" t="s">
        <v>316</v>
      </c>
      <c r="G1384" s="47"/>
      <c r="H1384" s="44">
        <v>86</v>
      </c>
      <c r="I1384" s="198" t="s">
        <v>43</v>
      </c>
      <c r="J1384" s="177" t="str">
        <f>IF(ISBLANK(INDEX('Policy Characteristics'!D:D,MATCH($C1384,'Policy Characteristics'!$C:$C,0))),"",INDEX('Policy Characteristics'!D:D,MATCH($C1384,'Policy Characteristics'!$C:$C,0)))</f>
        <v>R&amp;D Capital Cost Reductions</v>
      </c>
      <c r="K1384" s="177" t="str">
        <f>IF(ISBLANK(INDEX('Policy Characteristics'!E:E,MATCH($C1384,'Policy Characteristics'!$C:$C,0))),"",INDEX('Policy Characteristics'!E:E,MATCH($C1384,'Policy Characteristics'!$C:$C,0)))</f>
        <v>RnD building capital cost reduction</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0.4</v>
      </c>
      <c r="N1384" s="177">
        <f>IF(ISBLANK(INDEX('Policy Characteristics'!H:H,MATCH($C1384,'Policy Characteristics'!$C:$C,0))),"",INDEX('Policy Characteristics'!H:H,MATCH($C1384,'Policy Characteristics'!$C:$C,0)))</f>
        <v>0.01</v>
      </c>
      <c r="O1384" s="177" t="str">
        <f>IF(ISBLANK(INDEX('Policy Characteristics'!I:I,MATCH($C1384,'Policy Characteristics'!$C:$C,0))),"",INDEX('Policy Characteristics'!I:I,MATCH($C1384,'Policy Characteristics'!$C:$C,0)))</f>
        <v>% reduction in cost</v>
      </c>
      <c r="P1384" s="1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7" t="str">
        <f>IF(ISBLANK(INDEX('Policy Characteristics'!K:K,MATCH($C1384,'Policy Characteristics'!$C:$C,0))),"",INDEX('Policy Characteristics'!K:K,MATCH($C1384,'Policy Characteristics'!$C:$C,0)))</f>
        <v>architectural-design.html#rnd</v>
      </c>
      <c r="R1384" s="177"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4" t="str">
        <f>IF(ISBLANK(INDEX('Policy Characteristics'!B:B,MATCH($C1385,'Policy Characteristics'!$C:$C,0))),"",INDEX('Policy Characteristics'!B:B,MATCH($C1385,'Policy Characteristics'!$C:$C,0)))</f>
        <v>Capital Cost Reduction</v>
      </c>
      <c r="C1385" s="176" t="str">
        <f t="shared" si="62"/>
        <v>RnD Building Capital Cost Perc Reduction</v>
      </c>
      <c r="D1385" s="47" t="s">
        <v>117</v>
      </c>
      <c r="E1385" s="47"/>
      <c r="F1385" s="47" t="s">
        <v>317</v>
      </c>
      <c r="G1385" s="47"/>
      <c r="H1385" s="44">
        <v>87</v>
      </c>
      <c r="I1385" s="198" t="s">
        <v>43</v>
      </c>
      <c r="J1385" s="177" t="str">
        <f>IF(ISBLANK(INDEX('Policy Characteristics'!D:D,MATCH($C1385,'Policy Characteristics'!$C:$C,0))),"",INDEX('Policy Characteristics'!D:D,MATCH($C1385,'Policy Characteristics'!$C:$C,0)))</f>
        <v>R&amp;D Capital Cost Reductions</v>
      </c>
      <c r="K1385" s="177" t="str">
        <f>IF(ISBLANK(INDEX('Policy Characteristics'!E:E,MATCH($C1385,'Policy Characteristics'!$C:$C,0))),"",INDEX('Policy Characteristics'!E:E,MATCH($C1385,'Policy Characteristics'!$C:$C,0)))</f>
        <v>RnD building capital cost reduction</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0.4</v>
      </c>
      <c r="N1385" s="177">
        <f>IF(ISBLANK(INDEX('Policy Characteristics'!H:H,MATCH($C1385,'Policy Characteristics'!$C:$C,0))),"",INDEX('Policy Characteristics'!H:H,MATCH($C1385,'Policy Characteristics'!$C:$C,0)))</f>
        <v>0.01</v>
      </c>
      <c r="O1385" s="177" t="str">
        <f>IF(ISBLANK(INDEX('Policy Characteristics'!I:I,MATCH($C1385,'Policy Characteristics'!$C:$C,0))),"",INDEX('Policy Characteristics'!I:I,MATCH($C1385,'Policy Characteristics'!$C:$C,0)))</f>
        <v>% reduction in cost</v>
      </c>
      <c r="P1385" s="1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7" t="str">
        <f>IF(ISBLANK(INDEX('Policy Characteristics'!K:K,MATCH($C1385,'Policy Characteristics'!$C:$C,0))),"",INDEX('Policy Characteristics'!K:K,MATCH($C1385,'Policy Characteristics'!$C:$C,0)))</f>
        <v>architectural-design.html#rnd</v>
      </c>
      <c r="R1385" s="177"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s="176" t="str">
        <f t="shared" si="62"/>
        <v>RnD Building Capital Cost Perc Reduction</v>
      </c>
      <c r="D1386" s="47" t="s">
        <v>118</v>
      </c>
      <c r="E1386" s="47"/>
      <c r="F1386" s="47" t="s">
        <v>318</v>
      </c>
      <c r="G1386" s="47"/>
      <c r="H1386" s="44">
        <v>88</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si="62"/>
        <v>RnD Building Capital Cost Perc Reduction</v>
      </c>
      <c r="D1387" s="47" t="s">
        <v>119</v>
      </c>
      <c r="E1387" s="47"/>
      <c r="F1387" s="47" t="s">
        <v>319</v>
      </c>
      <c r="G1387" s="47"/>
      <c r="H1387" s="44">
        <v>89</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120</v>
      </c>
      <c r="E1388" s="47"/>
      <c r="F1388" s="47" t="s">
        <v>320</v>
      </c>
      <c r="G1388" s="47"/>
      <c r="H1388" s="44">
        <v>90</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t="s">
        <v>290</v>
      </c>
      <c r="D1389" s="47"/>
      <c r="E1389" s="47"/>
      <c r="F1389" s="47" t="s">
        <v>26</v>
      </c>
      <c r="G1389" s="47"/>
      <c r="H1389" s="44">
        <v>91</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CCS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t="s">
        <v>291</v>
      </c>
      <c r="D1390" s="47" t="s">
        <v>447</v>
      </c>
      <c r="E1390" s="47"/>
      <c r="F1390" s="47" t="s">
        <v>450</v>
      </c>
      <c r="G1390" s="47"/>
      <c r="H1390" s="44">
        <v>92</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electricity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ref="C1391:C1413" si="63">C$1390</f>
        <v>RnD Electricity Capital Cost Perc Reduction</v>
      </c>
      <c r="D1391" s="6" t="s">
        <v>2357</v>
      </c>
      <c r="E1391" s="47"/>
      <c r="F1391" s="6" t="s">
        <v>2640</v>
      </c>
      <c r="G1391" s="47"/>
      <c r="H1391" s="44">
        <v>93</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electricity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3"/>
        <v>RnD Electricity Capital Cost Perc Reduction</v>
      </c>
      <c r="D1392" s="6" t="s">
        <v>2358</v>
      </c>
      <c r="E1392" s="47"/>
      <c r="F1392" s="6" t="s">
        <v>2370</v>
      </c>
      <c r="G1392" s="47"/>
      <c r="H1392" s="44">
        <v>1810</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electricity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s="176" t="str">
        <f t="shared" si="63"/>
        <v>RnD Electricity Capital Cost Perc Reduction</v>
      </c>
      <c r="D1393" s="6" t="s">
        <v>76</v>
      </c>
      <c r="E1393" s="47"/>
      <c r="F1393" s="6" t="s">
        <v>2371</v>
      </c>
      <c r="G1393" s="47"/>
      <c r="H1393" s="44">
        <v>94</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si="63"/>
        <v>RnD Electricity Capital Cost Perc Reduction</v>
      </c>
      <c r="D1394" s="6" t="s">
        <v>77</v>
      </c>
      <c r="E1394" s="47"/>
      <c r="F1394" s="6" t="s">
        <v>321</v>
      </c>
      <c r="G1394" s="47"/>
      <c r="H1394" s="44">
        <v>95</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448</v>
      </c>
      <c r="E1395" s="47"/>
      <c r="F1395" s="6" t="s">
        <v>452</v>
      </c>
      <c r="G1395" s="47"/>
      <c r="H1395" s="44">
        <v>96</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78</v>
      </c>
      <c r="E1396" s="47"/>
      <c r="F1396" s="6" t="s">
        <v>322</v>
      </c>
      <c r="G1396" s="47"/>
      <c r="H1396" s="44">
        <v>97</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79</v>
      </c>
      <c r="E1397" s="47"/>
      <c r="F1397" s="6" t="s">
        <v>323</v>
      </c>
      <c r="G1397" s="47"/>
      <c r="H1397" s="44">
        <v>98</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80</v>
      </c>
      <c r="E1398" s="47"/>
      <c r="F1398" s="6" t="s">
        <v>324</v>
      </c>
      <c r="G1398" s="47"/>
      <c r="H1398" s="44">
        <v>99</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1325</v>
      </c>
      <c r="E1399" s="47"/>
      <c r="F1399" s="6" t="s">
        <v>2372</v>
      </c>
      <c r="G1399" s="47"/>
      <c r="H1399" s="44">
        <v>192</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309</v>
      </c>
      <c r="E1400" s="47"/>
      <c r="F1400" s="6" t="s">
        <v>2373</v>
      </c>
      <c r="G1400" s="47"/>
      <c r="H1400" s="44">
        <v>180</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310</v>
      </c>
      <c r="E1401" s="47"/>
      <c r="F1401" s="6" t="s">
        <v>2642</v>
      </c>
      <c r="G1401" s="47"/>
      <c r="H1401" s="44">
        <v>183</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444</v>
      </c>
      <c r="E1402" s="47"/>
      <c r="F1402" s="6" t="s">
        <v>445</v>
      </c>
      <c r="G1402" s="47"/>
      <c r="H1402" s="44">
        <v>1811</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453</v>
      </c>
      <c r="E1403" s="47"/>
      <c r="F1403" s="6" t="s">
        <v>455</v>
      </c>
      <c r="G1403" s="47"/>
      <c r="H1403" s="44">
        <v>1812</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1650</v>
      </c>
      <c r="E1404" s="47"/>
      <c r="F1404" s="6" t="s">
        <v>2374</v>
      </c>
      <c r="G1404" s="47"/>
      <c r="H1404" s="44">
        <v>1813</v>
      </c>
      <c r="I1404" s="198" t="s">
        <v>44</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1651</v>
      </c>
      <c r="E1405" s="47"/>
      <c r="F1405" s="6" t="s">
        <v>2375</v>
      </c>
      <c r="G1405" s="47"/>
      <c r="H1405" s="44">
        <v>1814</v>
      </c>
      <c r="I1405" s="198" t="s">
        <v>44</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1652</v>
      </c>
      <c r="E1406" s="47"/>
      <c r="F1406" s="6" t="s">
        <v>2376</v>
      </c>
      <c r="G1406" s="47"/>
      <c r="H1406" s="44">
        <v>1815</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2356</v>
      </c>
      <c r="E1407" s="47"/>
      <c r="F1407" s="6" t="s">
        <v>2377</v>
      </c>
      <c r="G1407" s="47"/>
      <c r="H1407" s="44">
        <v>1816</v>
      </c>
      <c r="I1407" s="198"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2359</v>
      </c>
      <c r="E1408" s="47"/>
      <c r="F1408" s="6" t="s">
        <v>2378</v>
      </c>
      <c r="G1408" s="47"/>
      <c r="H1408" s="44">
        <v>1817</v>
      </c>
      <c r="I1408" s="198" t="s">
        <v>43</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2360</v>
      </c>
      <c r="E1409" s="47"/>
      <c r="F1409" s="6" t="s">
        <v>2379</v>
      </c>
      <c r="G1409" s="47"/>
      <c r="H1409" s="44">
        <v>1818</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2361</v>
      </c>
      <c r="E1410" s="47"/>
      <c r="F1410" s="6" t="s">
        <v>2380</v>
      </c>
      <c r="G1410" s="47"/>
      <c r="H1410" s="44">
        <v>1819</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2362</v>
      </c>
      <c r="E1411" s="47"/>
      <c r="F1411" s="6" t="s">
        <v>2381</v>
      </c>
      <c r="G1411" s="47"/>
      <c r="H1411" s="44">
        <v>1820</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2445</v>
      </c>
      <c r="E1412" s="47"/>
      <c r="F1412" s="6" t="s">
        <v>2447</v>
      </c>
      <c r="G1412" s="47"/>
      <c r="H1412" s="44">
        <v>1821</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2446</v>
      </c>
      <c r="E1413" s="47"/>
      <c r="F1413" s="6" t="s">
        <v>2448</v>
      </c>
      <c r="G1413" s="47"/>
      <c r="H1413" s="44">
        <v>2245</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t="s">
        <v>292</v>
      </c>
      <c r="D1414" t="s">
        <v>1968</v>
      </c>
      <c r="E1414" s="47"/>
      <c r="F1414" s="6" t="s">
        <v>1995</v>
      </c>
      <c r="G1414" s="47"/>
      <c r="H1414" s="44">
        <v>1462</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industry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ref="C1415:C1438" si="64">C$1414</f>
        <v>RnD Industry Capital Cost Perc Reduction</v>
      </c>
      <c r="D1415" t="s">
        <v>1969</v>
      </c>
      <c r="E1415" s="47"/>
      <c r="F1415" s="6" t="s">
        <v>1996</v>
      </c>
      <c r="G1415" s="47"/>
      <c r="H1415" s="44">
        <v>1463</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industry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4"/>
        <v>RnD Industry Capital Cost Perc Reduction</v>
      </c>
      <c r="D1416" t="s">
        <v>1970</v>
      </c>
      <c r="E1416" s="47"/>
      <c r="F1416" s="6" t="s">
        <v>1997</v>
      </c>
      <c r="G1416" s="47"/>
      <c r="H1416" s="44">
        <v>1464</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industry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4"/>
        <v>RnD Industry Capital Cost Perc Reduction</v>
      </c>
      <c r="D1417" t="s">
        <v>1971</v>
      </c>
      <c r="E1417" s="47"/>
      <c r="F1417" s="6" t="s">
        <v>1998</v>
      </c>
      <c r="G1417" s="47"/>
      <c r="H1417" s="44">
        <v>1465</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si="64"/>
        <v>RnD Industry Capital Cost Perc Reduction</v>
      </c>
      <c r="D1418" t="s">
        <v>1972</v>
      </c>
      <c r="E1418" s="47"/>
      <c r="F1418" s="6" t="s">
        <v>1999</v>
      </c>
      <c r="G1418" s="47"/>
      <c r="H1418" s="44">
        <v>1466</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1973</v>
      </c>
      <c r="E1419" s="47"/>
      <c r="F1419" s="6" t="s">
        <v>2000</v>
      </c>
      <c r="G1419" s="47"/>
      <c r="H1419" s="44">
        <v>1467</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1974</v>
      </c>
      <c r="E1420" s="47"/>
      <c r="F1420" s="6" t="s">
        <v>2001</v>
      </c>
      <c r="G1420" s="47"/>
      <c r="H1420" s="44">
        <v>1468</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1975</v>
      </c>
      <c r="E1421" s="47"/>
      <c r="F1421" s="6" t="s">
        <v>2002</v>
      </c>
      <c r="G1421" s="47"/>
      <c r="H1421" s="44">
        <v>1469</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1976</v>
      </c>
      <c r="E1422" s="47"/>
      <c r="F1422" s="6" t="s">
        <v>2003</v>
      </c>
      <c r="G1422" s="47"/>
      <c r="H1422" s="44">
        <v>1470</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1977</v>
      </c>
      <c r="E1423" s="47"/>
      <c r="F1423" s="6" t="s">
        <v>326</v>
      </c>
      <c r="G1423" s="47"/>
      <c r="H1423" s="44">
        <v>1471</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1978</v>
      </c>
      <c r="E1424" s="47"/>
      <c r="F1424" s="6" t="s">
        <v>2004</v>
      </c>
      <c r="G1424" s="47"/>
      <c r="H1424" s="44">
        <v>1472</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1979</v>
      </c>
      <c r="E1425" s="47"/>
      <c r="F1425" s="6" t="s">
        <v>2005</v>
      </c>
      <c r="G1425" s="47"/>
      <c r="H1425" s="44">
        <v>1473</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1980</v>
      </c>
      <c r="E1426" s="47"/>
      <c r="F1426" s="6" t="s">
        <v>2006</v>
      </c>
      <c r="G1426" s="47"/>
      <c r="H1426" s="44">
        <v>1474</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1981</v>
      </c>
      <c r="E1427" s="47"/>
      <c r="F1427" s="6" t="s">
        <v>325</v>
      </c>
      <c r="G1427" s="47"/>
      <c r="H1427" s="44">
        <v>1475</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1982</v>
      </c>
      <c r="E1428" s="47"/>
      <c r="F1428" s="6" t="s">
        <v>2007</v>
      </c>
      <c r="G1428" s="47"/>
      <c r="H1428" s="44">
        <v>1476</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t="29"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1983</v>
      </c>
      <c r="E1429" s="47"/>
      <c r="F1429" s="6" t="s">
        <v>2008</v>
      </c>
      <c r="G1429" s="47"/>
      <c r="H1429" s="44">
        <v>1477</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1984</v>
      </c>
      <c r="E1430" s="47"/>
      <c r="F1430" s="6" t="s">
        <v>2009</v>
      </c>
      <c r="G1430" s="47"/>
      <c r="H1430" s="44">
        <v>1478</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1985</v>
      </c>
      <c r="E1431" s="47"/>
      <c r="F1431" s="6" t="s">
        <v>2010</v>
      </c>
      <c r="G1431" s="47"/>
      <c r="H1431" s="44">
        <v>1479</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1986</v>
      </c>
      <c r="E1432" s="47"/>
      <c r="F1432" s="6" t="s">
        <v>2011</v>
      </c>
      <c r="G1432" s="47"/>
      <c r="H1432" s="44">
        <v>1480</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1987</v>
      </c>
      <c r="E1433" s="47"/>
      <c r="F1433" s="6" t="s">
        <v>2012</v>
      </c>
      <c r="G1433" s="47"/>
      <c r="H1433" s="44">
        <v>1481</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1988</v>
      </c>
      <c r="E1434" s="47"/>
      <c r="F1434" s="6" t="s">
        <v>2013</v>
      </c>
      <c r="G1434" s="47"/>
      <c r="H1434" s="44">
        <v>1482</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1989</v>
      </c>
      <c r="E1435" s="47"/>
      <c r="F1435" s="6" t="s">
        <v>2014</v>
      </c>
      <c r="G1435" s="47"/>
      <c r="H1435" s="44">
        <v>1483</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1990</v>
      </c>
      <c r="E1436" s="47"/>
      <c r="F1436" s="6" t="s">
        <v>2015</v>
      </c>
      <c r="G1436" s="47"/>
      <c r="H1436" s="44">
        <v>1484</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1991</v>
      </c>
      <c r="E1437" s="47"/>
      <c r="F1437" s="6" t="s">
        <v>2016</v>
      </c>
      <c r="G1437" s="47"/>
      <c r="H1437" s="44">
        <v>1485</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1992</v>
      </c>
      <c r="E1438" s="47"/>
      <c r="F1438" s="6" t="s">
        <v>2017</v>
      </c>
      <c r="G1438" s="47"/>
      <c r="H1438" s="44">
        <v>1486</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91" t="s">
        <v>293</v>
      </c>
      <c r="D1439" s="47" t="s">
        <v>1145</v>
      </c>
      <c r="E1439" s="47"/>
      <c r="F1439" s="47" t="s">
        <v>470</v>
      </c>
      <c r="G1439" s="47"/>
      <c r="H1439" s="44">
        <v>108</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transportation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ref="C1440:C1445" si="65">C$1439</f>
        <v>RnD Transportation Capital Cost Perc Reduction</v>
      </c>
      <c r="D1440" s="47" t="s">
        <v>1146</v>
      </c>
      <c r="E1440" s="47"/>
      <c r="F1440" s="47" t="s">
        <v>471</v>
      </c>
      <c r="G1440" s="47"/>
      <c r="H1440" s="44">
        <v>109</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transportation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5"/>
        <v>RnD Transportation Capital Cost Perc Reduction</v>
      </c>
      <c r="D1441" s="47" t="s">
        <v>1147</v>
      </c>
      <c r="E1441" s="47"/>
      <c r="F1441" s="47" t="s">
        <v>472</v>
      </c>
      <c r="G1441" s="47"/>
      <c r="H1441" s="44">
        <v>110</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transportation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5"/>
        <v>RnD Transportation Capital Cost Perc Reduction</v>
      </c>
      <c r="D1442" s="47" t="s">
        <v>1148</v>
      </c>
      <c r="E1442" s="47"/>
      <c r="F1442" s="47" t="s">
        <v>473</v>
      </c>
      <c r="G1442" s="47"/>
      <c r="H1442" s="44">
        <v>111</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si="65"/>
        <v>RnD Transportation Capital Cost Perc Reduction</v>
      </c>
      <c r="D1443" s="47" t="s">
        <v>1149</v>
      </c>
      <c r="E1443" s="47"/>
      <c r="F1443" s="47" t="s">
        <v>474</v>
      </c>
      <c r="G1443" s="47"/>
      <c r="H1443" s="44">
        <v>112</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1410</v>
      </c>
      <c r="E1444" s="47"/>
      <c r="F1444" s="47" t="s">
        <v>1694</v>
      </c>
      <c r="G1444" s="47"/>
      <c r="H1444" s="44">
        <v>113</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1409</v>
      </c>
      <c r="E1445" s="47"/>
      <c r="F1445" s="47" t="s">
        <v>1695</v>
      </c>
      <c r="G1445" s="47"/>
      <c r="H1445" s="44">
        <v>523</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s="2" customFormat="1"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Direct Air Capture</v>
      </c>
      <c r="C1446" s="191" t="s">
        <v>1705</v>
      </c>
      <c r="D1446" s="6"/>
      <c r="E1446" s="6"/>
      <c r="F1446" s="6"/>
      <c r="G1446" s="6"/>
      <c r="H1446" s="49">
        <v>525</v>
      </c>
      <c r="I1446" s="199" t="s">
        <v>43</v>
      </c>
      <c r="J1446" s="177" t="str">
        <f>IF(ISBLANK(INDEX('Policy Characteristics'!D:D,MATCH($C1446,'Policy Characteristics'!$C:$C,0))),"",INDEX('Policy Characteristics'!D:D,MATCH($C1446,'Policy Characteristics'!$C:$C,0)))</f>
        <v>Direct Air Capture</v>
      </c>
      <c r="K1446" s="177" t="str">
        <f>IF(ISBLANK(INDEX('Policy Characteristics'!E:E,MATCH($C1446,'Policy Characteristics'!$C:$C,0))),"",INDEX('Policy Characteristics'!E:E,MATCH($C1446,'Policy Characteristics'!$C:$C,0)))</f>
        <v>geoeng direct air capture</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1</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of potential achieved</v>
      </c>
      <c r="P1446" s="177"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177" t="str">
        <f>IF(ISBLANK(INDEX('Policy Characteristics'!K:K,MATCH($C1446,'Policy Characteristics'!$C:$C,0))),"",INDEX('Policy Characteristics'!K:K,MATCH($C1446,'Policy Characteristics'!$C:$C,0)))</f>
        <v>direct-air-capture.html#dac</v>
      </c>
      <c r="R1446" s="177" t="str">
        <f>IF(ISBLANK(INDEX('Policy Characteristics'!L:L,MATCH($C1446,'Policy Characteristics'!$C:$C,0))),"",INDEX('Policy Characteristics'!L:L,MATCH($C1446,'Policy Characteristics'!$C:$C,0)))</f>
        <v>direct-air-capture.html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Fuel Use Reduction</v>
      </c>
      <c r="C1447" t="s">
        <v>294</v>
      </c>
      <c r="D1447" s="47" t="s">
        <v>115</v>
      </c>
      <c r="E1447" s="47"/>
      <c r="F1447" s="47" t="s">
        <v>315</v>
      </c>
      <c r="G1447" s="47"/>
      <c r="H1447" s="44">
        <v>114</v>
      </c>
      <c r="I1447" s="198" t="s">
        <v>43</v>
      </c>
      <c r="J1447" s="177" t="str">
        <f>IF(ISBLANK(INDEX('Policy Characteristics'!D:D,MATCH($C1447,'Policy Characteristics'!$C:$C,0))),"",INDEX('Policy Characteristics'!D:D,MATCH($C1447,'Policy Characteristics'!$C:$C,0)))</f>
        <v>R&amp;D Fuel Use Reductions</v>
      </c>
      <c r="K1447" s="177" t="str">
        <f>IF(ISBLANK(INDEX('Policy Characteristics'!E:E,MATCH($C1447,'Policy Characteristics'!$C:$C,0))),"",INDEX('Policy Characteristics'!E:E,MATCH($C1447,'Policy Characteristics'!$C:$C,0)))</f>
        <v>RnD building fuel use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fuel use</v>
      </c>
      <c r="P1447" s="1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Fuel Use Reduction</v>
      </c>
      <c r="C1448" s="176" t="str">
        <f t="shared" ref="C1448:C1452" si="66">C$1447</f>
        <v>RnD Building Fuel Use Perc Reduction</v>
      </c>
      <c r="D1448" s="47" t="s">
        <v>116</v>
      </c>
      <c r="E1448" s="47"/>
      <c r="F1448" s="47" t="s">
        <v>316</v>
      </c>
      <c r="G1448" s="47"/>
      <c r="H1448" s="44">
        <v>115</v>
      </c>
      <c r="I1448" s="198" t="s">
        <v>43</v>
      </c>
      <c r="J1448" s="177" t="str">
        <f>IF(ISBLANK(INDEX('Policy Characteristics'!D:D,MATCH($C1448,'Policy Characteristics'!$C:$C,0))),"",INDEX('Policy Characteristics'!D:D,MATCH($C1448,'Policy Characteristics'!$C:$C,0)))</f>
        <v>R&amp;D Fuel Use Reductions</v>
      </c>
      <c r="K1448" s="177" t="str">
        <f>IF(ISBLANK(INDEX('Policy Characteristics'!E:E,MATCH($C1448,'Policy Characteristics'!$C:$C,0))),"",INDEX('Policy Characteristics'!E:E,MATCH($C1448,'Policy Characteristics'!$C:$C,0)))</f>
        <v>RnD building fuel use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fuel use</v>
      </c>
      <c r="P1448" s="1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Fuel Use Reduction</v>
      </c>
      <c r="C1449" s="176" t="str">
        <f t="shared" si="66"/>
        <v>RnD Building Fuel Use Perc Reduction</v>
      </c>
      <c r="D1449" s="47" t="s">
        <v>117</v>
      </c>
      <c r="E1449" s="47"/>
      <c r="F1449" s="47" t="s">
        <v>317</v>
      </c>
      <c r="G1449" s="47"/>
      <c r="H1449" s="44">
        <v>750</v>
      </c>
      <c r="I1449" s="198" t="s">
        <v>44</v>
      </c>
      <c r="J1449" s="177" t="str">
        <f>IF(ISBLANK(INDEX('Policy Characteristics'!D:D,MATCH($C1449,'Policy Characteristics'!$C:$C,0))),"",INDEX('Policy Characteristics'!D:D,MATCH($C1449,'Policy Characteristics'!$C:$C,0)))</f>
        <v>R&amp;D Fuel Use Reductions</v>
      </c>
      <c r="K1449" s="177" t="str">
        <f>IF(ISBLANK(INDEX('Policy Characteristics'!E:E,MATCH($C1449,'Policy Characteristics'!$C:$C,0))),"",INDEX('Policy Characteristics'!E:E,MATCH($C1449,'Policy Characteristics'!$C:$C,0)))</f>
        <v>RnD building fuel use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fuel use</v>
      </c>
      <c r="P1449" s="177"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s="176" t="str">
        <f t="shared" si="66"/>
        <v>RnD Building Fuel Use Perc Reduction</v>
      </c>
      <c r="D1450" s="47" t="s">
        <v>118</v>
      </c>
      <c r="E1450" s="47"/>
      <c r="F1450" s="47" t="s">
        <v>318</v>
      </c>
      <c r="G1450" s="47"/>
      <c r="H1450" s="44">
        <v>117</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si="66"/>
        <v>RnD Building Fuel Use Perc Reduction</v>
      </c>
      <c r="D1451" s="47" t="s">
        <v>119</v>
      </c>
      <c r="E1451" s="47"/>
      <c r="F1451" s="47" t="s">
        <v>319</v>
      </c>
      <c r="G1451" s="47"/>
      <c r="H1451" s="44">
        <v>118</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120</v>
      </c>
      <c r="E1452" s="47"/>
      <c r="F1452" s="47" t="s">
        <v>320</v>
      </c>
      <c r="G1452" s="47"/>
      <c r="H1452" s="44">
        <v>119</v>
      </c>
      <c r="I1452" s="198"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t="s">
        <v>295</v>
      </c>
      <c r="D1453" s="47"/>
      <c r="E1453" s="47"/>
      <c r="F1453" s="47" t="s">
        <v>26</v>
      </c>
      <c r="G1453" s="47"/>
      <c r="H1453" s="44">
        <v>120</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CCS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t="s">
        <v>296</v>
      </c>
      <c r="D1454" s="47" t="s">
        <v>447</v>
      </c>
      <c r="E1454" s="47"/>
      <c r="F1454" s="47" t="s">
        <v>450</v>
      </c>
      <c r="G1454" s="47"/>
      <c r="H1454" s="44">
        <v>121</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electricity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ref="C1455:C1462" si="67">C$1454</f>
        <v>RnD Electricity Fuel Use Perc Reduction</v>
      </c>
      <c r="D1455" s="6" t="s">
        <v>2357</v>
      </c>
      <c r="E1455" s="47"/>
      <c r="F1455" s="6" t="s">
        <v>2640</v>
      </c>
      <c r="G1455" s="47"/>
      <c r="H1455" s="44">
        <v>122</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electricity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7"/>
        <v>RnD Electricity Fuel Use Perc Reduction</v>
      </c>
      <c r="D1456" s="6" t="s">
        <v>2358</v>
      </c>
      <c r="E1456" s="47"/>
      <c r="F1456" s="6" t="s">
        <v>2370</v>
      </c>
      <c r="G1456" s="47"/>
      <c r="H1456" s="44">
        <v>123</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electricity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s="176" t="str">
        <f t="shared" si="67"/>
        <v>RnD Electricity Fuel Use Perc Reduction</v>
      </c>
      <c r="D1457" s="6" t="s">
        <v>76</v>
      </c>
      <c r="E1457" s="47"/>
      <c r="F1457" s="6" t="s">
        <v>2371</v>
      </c>
      <c r="G1457" s="47"/>
      <c r="H1457" s="44">
        <v>751</v>
      </c>
      <c r="I1457" s="198" t="s">
        <v>44</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si="67"/>
        <v>RnD Electricity Fuel Use Perc Reduction</v>
      </c>
      <c r="D1458" s="6" t="s">
        <v>77</v>
      </c>
      <c r="E1458" s="47"/>
      <c r="F1458" s="6" t="s">
        <v>321</v>
      </c>
      <c r="G1458" s="47"/>
      <c r="H1458" s="44">
        <v>752</v>
      </c>
      <c r="I1458" s="198" t="s">
        <v>44</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448</v>
      </c>
      <c r="E1459" s="47"/>
      <c r="F1459" s="6" t="s">
        <v>452</v>
      </c>
      <c r="G1459" s="47"/>
      <c r="H1459" s="44">
        <v>753</v>
      </c>
      <c r="I1459" s="198" t="s">
        <v>44</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78</v>
      </c>
      <c r="E1460" s="47"/>
      <c r="F1460" s="6" t="s">
        <v>322</v>
      </c>
      <c r="G1460" s="47"/>
      <c r="H1460" s="44">
        <v>754</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79</v>
      </c>
      <c r="E1461" s="47"/>
      <c r="F1461" s="6" t="s">
        <v>323</v>
      </c>
      <c r="G1461" s="47"/>
      <c r="H1461" s="44">
        <v>124</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80</v>
      </c>
      <c r="E1462" s="47"/>
      <c r="F1462" s="6" t="s">
        <v>324</v>
      </c>
      <c r="G1462" s="47"/>
      <c r="H1462" s="44">
        <v>193</v>
      </c>
      <c r="I1462" s="198" t="s">
        <v>43</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ref="C1463:C1477" si="68">C$1454</f>
        <v>RnD Electricity Fuel Use Perc Reduction</v>
      </c>
      <c r="D1463" s="6" t="s">
        <v>1325</v>
      </c>
      <c r="E1463" s="47"/>
      <c r="F1463" s="6" t="s">
        <v>2372</v>
      </c>
      <c r="G1463" s="47"/>
      <c r="H1463" s="44">
        <v>181</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8"/>
        <v>RnD Electricity Fuel Use Perc Reduction</v>
      </c>
      <c r="D1464" s="6" t="s">
        <v>309</v>
      </c>
      <c r="E1464" s="47"/>
      <c r="F1464" s="6" t="s">
        <v>2373</v>
      </c>
      <c r="G1464" s="47"/>
      <c r="H1464" s="44">
        <v>755</v>
      </c>
      <c r="I1464" s="198" t="s">
        <v>43</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8"/>
        <v>RnD Electricity Fuel Use Perc Reduction</v>
      </c>
      <c r="D1465" s="6" t="s">
        <v>310</v>
      </c>
      <c r="E1465" s="47"/>
      <c r="F1465" s="6" t="s">
        <v>2642</v>
      </c>
      <c r="G1465" s="47"/>
      <c r="H1465" s="44">
        <v>1822</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8"/>
        <v>RnD Electricity Fuel Use Perc Reduction</v>
      </c>
      <c r="D1466" s="6" t="s">
        <v>444</v>
      </c>
      <c r="E1466" s="47"/>
      <c r="F1466" s="6" t="s">
        <v>445</v>
      </c>
      <c r="G1466" s="47"/>
      <c r="H1466" s="44">
        <v>1823</v>
      </c>
      <c r="I1466" s="198"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453</v>
      </c>
      <c r="E1467" s="47"/>
      <c r="F1467" s="6" t="s">
        <v>455</v>
      </c>
      <c r="G1467" s="47"/>
      <c r="H1467" s="44">
        <v>1824</v>
      </c>
      <c r="I1467" s="198"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1650</v>
      </c>
      <c r="E1468" s="47"/>
      <c r="F1468" s="6" t="s">
        <v>2374</v>
      </c>
      <c r="G1468" s="47"/>
      <c r="H1468" s="44">
        <v>1825</v>
      </c>
      <c r="I1468" s="198"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1651</v>
      </c>
      <c r="E1469" s="47"/>
      <c r="F1469" s="6" t="s">
        <v>2375</v>
      </c>
      <c r="G1469" s="47"/>
      <c r="H1469" s="44">
        <v>1826</v>
      </c>
      <c r="I1469" s="198" t="s">
        <v>44</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1652</v>
      </c>
      <c r="E1470" s="47"/>
      <c r="F1470" s="6" t="s">
        <v>2376</v>
      </c>
      <c r="G1470" s="47"/>
      <c r="H1470" s="44">
        <v>1827</v>
      </c>
      <c r="I1470" s="198"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2356</v>
      </c>
      <c r="E1471" s="47"/>
      <c r="F1471" s="6" t="s">
        <v>2377</v>
      </c>
      <c r="G1471" s="47"/>
      <c r="H1471" s="44">
        <v>1828</v>
      </c>
      <c r="I1471" s="198" t="s">
        <v>43</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2359</v>
      </c>
      <c r="E1472" s="47"/>
      <c r="F1472" s="6" t="s">
        <v>2378</v>
      </c>
      <c r="G1472" s="47"/>
      <c r="H1472" s="44">
        <v>1829</v>
      </c>
      <c r="I1472" s="198" t="s">
        <v>43</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2360</v>
      </c>
      <c r="E1473" s="47"/>
      <c r="F1473" s="6" t="s">
        <v>2379</v>
      </c>
      <c r="G1473" s="47"/>
      <c r="H1473" s="44">
        <v>1830</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2361</v>
      </c>
      <c r="E1474" s="47"/>
      <c r="F1474" s="6" t="s">
        <v>2380</v>
      </c>
      <c r="G1474" s="47"/>
      <c r="H1474" s="44">
        <v>1831</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2362</v>
      </c>
      <c r="E1475" s="47"/>
      <c r="F1475" s="6" t="s">
        <v>2381</v>
      </c>
      <c r="G1475" s="47"/>
      <c r="H1475" s="44">
        <v>1832</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2445</v>
      </c>
      <c r="E1476" s="47"/>
      <c r="F1476" s="6" t="s">
        <v>2447</v>
      </c>
      <c r="G1476" s="47"/>
      <c r="H1476" s="44">
        <v>1833</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2446</v>
      </c>
      <c r="E1477" s="47"/>
      <c r="F1477" s="6" t="s">
        <v>2448</v>
      </c>
      <c r="G1477" s="47"/>
      <c r="H1477" s="44">
        <v>2246</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t="s">
        <v>297</v>
      </c>
      <c r="D1478" t="s">
        <v>1968</v>
      </c>
      <c r="E1478" s="47"/>
      <c r="F1478" s="6" t="s">
        <v>1995</v>
      </c>
      <c r="G1478" s="47"/>
      <c r="H1478" s="44">
        <v>1487</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industry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ref="C1479:C1502" si="69">C$1478</f>
        <v>RnD Industry Fuel Use Perc Reduction</v>
      </c>
      <c r="D1479" t="s">
        <v>1969</v>
      </c>
      <c r="E1479" s="47"/>
      <c r="F1479" s="6" t="s">
        <v>1996</v>
      </c>
      <c r="G1479" s="47"/>
      <c r="H1479" s="44">
        <v>1488</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industry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9"/>
        <v>RnD Industry Fuel Use Perc Reduction</v>
      </c>
      <c r="D1480" t="s">
        <v>1970</v>
      </c>
      <c r="E1480" s="47"/>
      <c r="F1480" s="6" t="s">
        <v>1997</v>
      </c>
      <c r="G1480" s="47"/>
      <c r="H1480" s="44">
        <v>1489</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industry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9"/>
        <v>RnD Industry Fuel Use Perc Reduction</v>
      </c>
      <c r="D1481" t="s">
        <v>1971</v>
      </c>
      <c r="E1481" s="47"/>
      <c r="F1481" s="6" t="s">
        <v>1998</v>
      </c>
      <c r="G1481" s="47"/>
      <c r="H1481" s="44">
        <v>1490</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si="69"/>
        <v>RnD Industry Fuel Use Perc Reduction</v>
      </c>
      <c r="D1482" t="s">
        <v>1972</v>
      </c>
      <c r="E1482" s="47"/>
      <c r="F1482" s="6" t="s">
        <v>1999</v>
      </c>
      <c r="G1482" s="47"/>
      <c r="H1482" s="44">
        <v>1491</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1973</v>
      </c>
      <c r="E1483" s="47"/>
      <c r="F1483" s="6" t="s">
        <v>2000</v>
      </c>
      <c r="G1483" s="47"/>
      <c r="H1483" s="44">
        <v>1492</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1974</v>
      </c>
      <c r="E1484" s="47"/>
      <c r="F1484" s="6" t="s">
        <v>2001</v>
      </c>
      <c r="G1484" s="47"/>
      <c r="H1484" s="44">
        <v>1493</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1975</v>
      </c>
      <c r="E1485" s="47"/>
      <c r="F1485" s="6" t="s">
        <v>2002</v>
      </c>
      <c r="G1485" s="47"/>
      <c r="H1485" s="44">
        <v>1494</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1976</v>
      </c>
      <c r="E1486" s="47"/>
      <c r="F1486" s="6" t="s">
        <v>2003</v>
      </c>
      <c r="G1486" s="47"/>
      <c r="H1486" s="44">
        <v>1495</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1977</v>
      </c>
      <c r="E1487" s="47"/>
      <c r="F1487" s="6" t="s">
        <v>326</v>
      </c>
      <c r="G1487" s="47"/>
      <c r="H1487" s="44">
        <v>1496</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1978</v>
      </c>
      <c r="E1488" s="47"/>
      <c r="F1488" s="6" t="s">
        <v>2004</v>
      </c>
      <c r="G1488" s="47"/>
      <c r="H1488" s="44">
        <v>1497</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1979</v>
      </c>
      <c r="E1489" s="47"/>
      <c r="F1489" s="6" t="s">
        <v>2005</v>
      </c>
      <c r="G1489" s="47"/>
      <c r="H1489" s="44">
        <v>1498</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1980</v>
      </c>
      <c r="E1490" s="47"/>
      <c r="F1490" s="6" t="s">
        <v>2006</v>
      </c>
      <c r="G1490" s="47"/>
      <c r="H1490" s="44">
        <v>1499</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1981</v>
      </c>
      <c r="E1491" s="47"/>
      <c r="F1491" s="6" t="s">
        <v>325</v>
      </c>
      <c r="G1491" s="47"/>
      <c r="H1491" s="44">
        <v>1500</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1982</v>
      </c>
      <c r="E1492" s="47"/>
      <c r="F1492" s="6" t="s">
        <v>2007</v>
      </c>
      <c r="G1492" s="47"/>
      <c r="H1492" s="44">
        <v>1501</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t="29"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1983</v>
      </c>
      <c r="E1493" s="47"/>
      <c r="F1493" s="6" t="s">
        <v>2008</v>
      </c>
      <c r="G1493" s="47"/>
      <c r="H1493" s="44">
        <v>1502</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1984</v>
      </c>
      <c r="E1494" s="47"/>
      <c r="F1494" s="6" t="s">
        <v>2009</v>
      </c>
      <c r="G1494" s="47"/>
      <c r="H1494" s="44">
        <v>1503</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1985</v>
      </c>
      <c r="E1495" s="47"/>
      <c r="F1495" s="6" t="s">
        <v>2010</v>
      </c>
      <c r="G1495" s="47"/>
      <c r="H1495" s="44">
        <v>1504</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1986</v>
      </c>
      <c r="E1496" s="47"/>
      <c r="F1496" s="6" t="s">
        <v>2011</v>
      </c>
      <c r="G1496" s="47"/>
      <c r="H1496" s="44">
        <v>1505</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1987</v>
      </c>
      <c r="E1497" s="47"/>
      <c r="F1497" s="6" t="s">
        <v>2012</v>
      </c>
      <c r="G1497" s="47"/>
      <c r="H1497" s="44">
        <v>1506</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1988</v>
      </c>
      <c r="E1498" s="47"/>
      <c r="F1498" s="6" t="s">
        <v>2013</v>
      </c>
      <c r="G1498" s="47"/>
      <c r="H1498" s="44">
        <v>1507</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1989</v>
      </c>
      <c r="E1499" s="47"/>
      <c r="F1499" s="6" t="s">
        <v>2014</v>
      </c>
      <c r="G1499" s="47"/>
      <c r="H1499" s="44">
        <v>1508</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1990</v>
      </c>
      <c r="E1500" s="47"/>
      <c r="F1500" s="6" t="s">
        <v>2015</v>
      </c>
      <c r="G1500" s="47"/>
      <c r="H1500" s="44">
        <v>1509</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1991</v>
      </c>
      <c r="E1501" s="47"/>
      <c r="F1501" s="6" t="s">
        <v>2016</v>
      </c>
      <c r="G1501" s="47"/>
      <c r="H1501" s="44">
        <v>1510</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1992</v>
      </c>
      <c r="E1502" s="47"/>
      <c r="F1502" s="6" t="s">
        <v>2017</v>
      </c>
      <c r="G1502" s="47"/>
      <c r="H1502" s="44">
        <v>1511</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t="s">
        <v>298</v>
      </c>
      <c r="D1503" s="47" t="s">
        <v>1145</v>
      </c>
      <c r="E1503" s="47"/>
      <c r="F1503" s="47" t="s">
        <v>470</v>
      </c>
      <c r="G1503" s="47"/>
      <c r="H1503" s="44">
        <v>133</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transportation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ref="C1504:C1509" si="70">C$1503</f>
        <v>RnD Transportation Fuel Use Perc Reduction</v>
      </c>
      <c r="D1504" s="47" t="s">
        <v>1146</v>
      </c>
      <c r="E1504" s="47"/>
      <c r="F1504" s="47" t="s">
        <v>471</v>
      </c>
      <c r="G1504" s="47"/>
      <c r="H1504" s="44">
        <v>134</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transportation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70"/>
        <v>RnD Transportation Fuel Use Perc Reduction</v>
      </c>
      <c r="D1505" s="47" t="s">
        <v>1147</v>
      </c>
      <c r="E1505" s="47"/>
      <c r="F1505" s="47" t="s">
        <v>472</v>
      </c>
      <c r="G1505" s="47"/>
      <c r="H1505" s="44">
        <v>135</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transportation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70"/>
        <v>RnD Transportation Fuel Use Perc Reduction</v>
      </c>
      <c r="D1506" s="47" t="s">
        <v>1148</v>
      </c>
      <c r="E1506" s="47"/>
      <c r="F1506" s="47" t="s">
        <v>473</v>
      </c>
      <c r="G1506" s="47"/>
      <c r="H1506" s="44">
        <v>136</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si="70"/>
        <v>RnD Transportation Fuel Use Perc Reduction</v>
      </c>
      <c r="D1507" s="47" t="s">
        <v>1149</v>
      </c>
      <c r="E1507" s="47"/>
      <c r="F1507" s="47" t="s">
        <v>474</v>
      </c>
      <c r="G1507" s="47"/>
      <c r="H1507" s="44">
        <v>137</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1410</v>
      </c>
      <c r="E1508" s="47"/>
      <c r="F1508" s="47" t="s">
        <v>1694</v>
      </c>
      <c r="G1508" s="47"/>
      <c r="H1508" s="44">
        <v>138</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1409</v>
      </c>
      <c r="E1509" s="47"/>
      <c r="F1509" s="47" t="s">
        <v>1695</v>
      </c>
      <c r="G1509" s="47"/>
      <c r="H1509" s="44">
        <v>524</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Government Revenue Accounting</v>
      </c>
      <c r="B1510" s="184" t="str">
        <f>IF(ISBLANK(INDEX('Policy Characteristics'!B:B,MATCH($C1510,'Policy Characteristics'!$C:$C,0))),"",INDEX('Policy Characteristics'!B:B,MATCH($C1510,'Policy Characteristics'!$C:$C,0)))</f>
        <v>Carbon Tax Revenue</v>
      </c>
      <c r="C1510" t="s">
        <v>1857</v>
      </c>
      <c r="D1510" s="1" t="s">
        <v>1865</v>
      </c>
      <c r="F1510" s="1" t="s">
        <v>1870</v>
      </c>
      <c r="H1510" s="44">
        <v>545</v>
      </c>
      <c r="I1510" s="196" t="s">
        <v>43</v>
      </c>
      <c r="J1510" s="177" t="str">
        <f>IF(ISBLANK(INDEX('Policy Characteristics'!D:D,MATCH($C1510,'Policy Characteristics'!$C:$C,0))),"",INDEX('Policy Characteristics'!D:D,MATCH($C1510,'Policy Characteristics'!$C:$C,0)))</f>
        <v/>
      </c>
      <c r="K1510" s="177" t="str">
        <f>IF(ISBLANK(INDEX('Policy Characteristics'!E:E,MATCH($C1510,'Policy Characteristics'!$C:$C,0))),"",INDEX('Policy Characteristics'!E:E,MATCH($C1510,'Policy Characteristics'!$C:$C,0)))</f>
        <v>GRA carbon tax revenue</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10</v>
      </c>
      <c r="N1510" s="177">
        <f>IF(ISBLANK(INDEX('Policy Characteristics'!H:H,MATCH($C1510,'Policy Characteristics'!$C:$C,0))),"",INDEX('Policy Characteristics'!H:H,MATCH($C1510,'Policy Characteristics'!$C:$C,0)))</f>
        <v>1</v>
      </c>
      <c r="O1510" s="177" t="str">
        <f>IF(ISBLANK(INDEX('Policy Characteristics'!I:I,MATCH($C1510,'Policy Characteristics'!$C:$C,0))),"",INDEX('Policy Characteristics'!I:I,MATCH($C1510,'Policy Characteristics'!$C:$C,0)))</f>
        <v>weight</v>
      </c>
      <c r="P1510" s="177"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7" t="str">
        <f>IF(ISBLANK(INDEX('Policy Characteristics'!K:K,MATCH($C1510,'Policy Characteristics'!$C:$C,0))),"",INDEX('Policy Characteristics'!K:K,MATCH($C1510,'Policy Characteristics'!$C:$C,0)))</f>
        <v>io-model.html</v>
      </c>
      <c r="R1510" s="177"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4" t="str">
        <f>IF(ISBLANK(INDEX('Policy Characteristics'!B:B,MATCH($C1511,'Policy Characteristics'!$C:$C,0))),"",INDEX('Policy Characteristics'!B:B,MATCH($C1511,'Policy Characteristics'!$C:$C,0)))</f>
        <v>Carbon Tax Revenue</v>
      </c>
      <c r="C1511" s="176" t="str">
        <f t="shared" ref="C1511" si="71">C$1510</f>
        <v>GRA for Carbon Tax Revenue</v>
      </c>
      <c r="D1511" s="1" t="s">
        <v>1866</v>
      </c>
      <c r="F1511" s="1" t="s">
        <v>1882</v>
      </c>
      <c r="H1511" s="44">
        <v>546</v>
      </c>
      <c r="I1511" s="200" t="str">
        <f t="shared" ref="I1511:I1514" si="72">I$1510</f>
        <v>Yes</v>
      </c>
      <c r="J1511" s="177" t="str">
        <f>IF(ISBLANK(INDEX('Policy Characteristics'!D:D,MATCH($C1511,'Policy Characteristics'!$C:$C,0))),"",INDEX('Policy Characteristics'!D:D,MATCH($C1511,'Policy Characteristics'!$C:$C,0)))</f>
        <v/>
      </c>
      <c r="K1511" s="177" t="str">
        <f>IF(ISBLANK(INDEX('Policy Characteristics'!E:E,MATCH($C1511,'Policy Characteristics'!$C:$C,0))),"",INDEX('Policy Characteristics'!E:E,MATCH($C1511,'Policy Characteristics'!$C:$C,0)))</f>
        <v>GRA carbon tax revenue</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10</v>
      </c>
      <c r="N1511" s="177">
        <f>IF(ISBLANK(INDEX('Policy Characteristics'!H:H,MATCH($C1511,'Policy Characteristics'!$C:$C,0))),"",INDEX('Policy Characteristics'!H:H,MATCH($C1511,'Policy Characteristics'!$C:$C,0)))</f>
        <v>1</v>
      </c>
      <c r="O1511" s="177" t="str">
        <f>IF(ISBLANK(INDEX('Policy Characteristics'!I:I,MATCH($C1511,'Policy Characteristics'!$C:$C,0))),"",INDEX('Policy Characteristics'!I:I,MATCH($C1511,'Policy Characteristics'!$C:$C,0)))</f>
        <v>weight</v>
      </c>
      <c r="P1511" s="177"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7" t="str">
        <f>IF(ISBLANK(INDEX('Policy Characteristics'!K:K,MATCH($C1511,'Policy Characteristics'!$C:$C,0))),"",INDEX('Policy Characteristics'!K:K,MATCH($C1511,'Policy Characteristics'!$C:$C,0)))</f>
        <v>io-model.html</v>
      </c>
      <c r="R1511" s="177"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4" t="str">
        <f>IF(ISBLANK(INDEX('Policy Characteristics'!B:B,MATCH($C1512,'Policy Characteristics'!$C:$C,0))),"",INDEX('Policy Characteristics'!B:B,MATCH($C1512,'Policy Characteristics'!$C:$C,0)))</f>
        <v>Carbon Tax Revenue</v>
      </c>
      <c r="C1512" s="176" t="str">
        <f t="shared" ref="C1512:C1514" si="73">C$1510</f>
        <v>GRA for Carbon Tax Revenue</v>
      </c>
      <c r="D1512" s="1" t="s">
        <v>1867</v>
      </c>
      <c r="F1512" s="1" t="s">
        <v>1871</v>
      </c>
      <c r="H1512" s="44">
        <v>547</v>
      </c>
      <c r="I1512" s="200" t="str">
        <f t="shared" si="72"/>
        <v>Yes</v>
      </c>
      <c r="J1512" s="177" t="str">
        <f>IF(ISBLANK(INDEX('Policy Characteristics'!D:D,MATCH($C1512,'Policy Characteristics'!$C:$C,0))),"",INDEX('Policy Characteristics'!D:D,MATCH($C1512,'Policy Characteristics'!$C:$C,0)))</f>
        <v/>
      </c>
      <c r="K1512" s="177" t="str">
        <f>IF(ISBLANK(INDEX('Policy Characteristics'!E:E,MATCH($C1512,'Policy Characteristics'!$C:$C,0))),"",INDEX('Policy Characteristics'!E:E,MATCH($C1512,'Policy Characteristics'!$C:$C,0)))</f>
        <v>GRA carbon tax revenue</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10</v>
      </c>
      <c r="N1512" s="177">
        <f>IF(ISBLANK(INDEX('Policy Characteristics'!H:H,MATCH($C1512,'Policy Characteristics'!$C:$C,0))),"",INDEX('Policy Characteristics'!H:H,MATCH($C1512,'Policy Characteristics'!$C:$C,0)))</f>
        <v>1</v>
      </c>
      <c r="O1512" s="177" t="str">
        <f>IF(ISBLANK(INDEX('Policy Characteristics'!I:I,MATCH($C1512,'Policy Characteristics'!$C:$C,0))),"",INDEX('Policy Characteristics'!I:I,MATCH($C1512,'Policy Characteristics'!$C:$C,0)))</f>
        <v>weight</v>
      </c>
      <c r="P1512" s="177"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7" t="str">
        <f>IF(ISBLANK(INDEX('Policy Characteristics'!K:K,MATCH($C1512,'Policy Characteristics'!$C:$C,0))),"",INDEX('Policy Characteristics'!K:K,MATCH($C1512,'Policy Characteristics'!$C:$C,0)))</f>
        <v>io-model.html</v>
      </c>
      <c r="R1512" s="177"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s="176" t="str">
        <f t="shared" si="73"/>
        <v>GRA for Carbon Tax Revenue</v>
      </c>
      <c r="D1513" s="1" t="s">
        <v>1868</v>
      </c>
      <c r="F1513" s="1" t="s">
        <v>1872</v>
      </c>
      <c r="H1513" s="44">
        <v>548</v>
      </c>
      <c r="I1513" s="200" t="str">
        <f t="shared" si="72"/>
        <v>Yes</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si="73"/>
        <v>GRA for Carbon Tax Revenue</v>
      </c>
      <c r="D1514" s="1" t="s">
        <v>1869</v>
      </c>
      <c r="F1514" s="1" t="s">
        <v>1873</v>
      </c>
      <c r="H1514" s="44">
        <v>549</v>
      </c>
      <c r="I1514" s="200" t="str">
        <f t="shared" si="72"/>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Fuel Tax Revenue</v>
      </c>
      <c r="C1515" t="s">
        <v>1858</v>
      </c>
      <c r="D1515" s="1" t="s">
        <v>1865</v>
      </c>
      <c r="F1515" s="1" t="s">
        <v>1870</v>
      </c>
      <c r="H1515" s="44">
        <v>550</v>
      </c>
      <c r="I1515" s="196" t="s">
        <v>43</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fuel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Fuel Tax Revenue</v>
      </c>
      <c r="C1516" s="176" t="str">
        <f t="shared" ref="C1516:C1519" si="74">C$1515</f>
        <v>GRA for Fuel Tax Revenue</v>
      </c>
      <c r="D1516" s="1" t="s">
        <v>1866</v>
      </c>
      <c r="F1516" s="1" t="s">
        <v>1882</v>
      </c>
      <c r="H1516" s="44">
        <v>551</v>
      </c>
      <c r="I1516" s="200" t="str">
        <f t="shared" ref="I1516:I1519" si="75">I$1515</f>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fuel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Fuel Tax Revenue</v>
      </c>
      <c r="C1517" s="176" t="str">
        <f t="shared" si="74"/>
        <v>GRA for Fuel Tax Revenue</v>
      </c>
      <c r="D1517" s="1" t="s">
        <v>1867</v>
      </c>
      <c r="F1517" s="1" t="s">
        <v>1871</v>
      </c>
      <c r="H1517" s="44">
        <v>552</v>
      </c>
      <c r="I1517" s="200" t="str">
        <f t="shared" si="75"/>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fuel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s="176" t="str">
        <f t="shared" si="74"/>
        <v>GRA for Fuel Tax Revenue</v>
      </c>
      <c r="D1518" s="1" t="s">
        <v>1868</v>
      </c>
      <c r="F1518" s="1" t="s">
        <v>1872</v>
      </c>
      <c r="H1518" s="44">
        <v>553</v>
      </c>
      <c r="I1518" s="200" t="str">
        <f t="shared" si="75"/>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si="74"/>
        <v>GRA for Fuel Tax Revenue</v>
      </c>
      <c r="D1519" s="1" t="s">
        <v>1869</v>
      </c>
      <c r="F1519" s="1" t="s">
        <v>1873</v>
      </c>
      <c r="H1519" s="44">
        <v>554</v>
      </c>
      <c r="I1519" s="200" t="str">
        <f t="shared" si="75"/>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Vehicle Subsidy</v>
      </c>
      <c r="C1520" t="s">
        <v>2485</v>
      </c>
      <c r="D1520" s="1" t="s">
        <v>1865</v>
      </c>
      <c r="F1520" s="1" t="s">
        <v>1870</v>
      </c>
      <c r="H1520" s="44">
        <v>555</v>
      </c>
      <c r="I1520" s="196" t="s">
        <v>43</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EV subsidy</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Vehicle Subsidy</v>
      </c>
      <c r="C1521" s="176" t="str">
        <f t="shared" ref="C1521:C1524" si="76">C$1520</f>
        <v>GRA for Vehicle Subsidy</v>
      </c>
      <c r="D1521" s="1" t="s">
        <v>1866</v>
      </c>
      <c r="F1521" s="1" t="s">
        <v>1882</v>
      </c>
      <c r="H1521" s="44">
        <v>556</v>
      </c>
      <c r="I1521" s="200" t="str">
        <f t="shared" ref="I1521:I1529" si="77">I$1520</f>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EV subsidy</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Vehicle Subsidy</v>
      </c>
      <c r="C1522" s="176" t="str">
        <f t="shared" si="76"/>
        <v>GRA for Vehicle Subsidy</v>
      </c>
      <c r="D1522" s="1" t="s">
        <v>1867</v>
      </c>
      <c r="F1522" s="1" t="s">
        <v>1871</v>
      </c>
      <c r="H1522" s="44">
        <v>557</v>
      </c>
      <c r="I1522" s="200" t="str">
        <f t="shared" si="77"/>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EV subsidy</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s="176" t="str">
        <f t="shared" si="76"/>
        <v>GRA for Vehicle Subsidy</v>
      </c>
      <c r="D1523" s="1" t="s">
        <v>1868</v>
      </c>
      <c r="F1523" s="1" t="s">
        <v>1872</v>
      </c>
      <c r="H1523" s="44">
        <v>558</v>
      </c>
      <c r="I1523" s="200" t="str">
        <f t="shared" si="77"/>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si="76"/>
        <v>GRA for Vehicle Subsidy</v>
      </c>
      <c r="D1524" s="1" t="s">
        <v>1869</v>
      </c>
      <c r="F1524" s="1" t="s">
        <v>1873</v>
      </c>
      <c r="H1524" s="44">
        <v>559</v>
      </c>
      <c r="I1524" s="200" t="str">
        <f t="shared" si="77"/>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Battery Subsidy</v>
      </c>
      <c r="C1525" t="s">
        <v>2487</v>
      </c>
      <c r="D1525" s="1" t="s">
        <v>1865</v>
      </c>
      <c r="F1525" s="1" t="s">
        <v>1870</v>
      </c>
      <c r="H1525" s="44">
        <v>2247</v>
      </c>
      <c r="I1525" s="196" t="s">
        <v>43</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trans battery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Battery Subsidy</v>
      </c>
      <c r="C1526" s="176" t="str">
        <f>C$1525</f>
        <v>GRA for Vehicle Battery Subsidy</v>
      </c>
      <c r="D1526" s="1" t="s">
        <v>1866</v>
      </c>
      <c r="F1526" s="1" t="s">
        <v>1882</v>
      </c>
      <c r="H1526" s="44">
        <v>2248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trans battery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Battery Subsidy</v>
      </c>
      <c r="C1527" s="176" t="str">
        <f t="shared" ref="C1527:C1529" si="78">C$1525</f>
        <v>GRA for Vehicle Battery Subsidy</v>
      </c>
      <c r="D1527" s="1" t="s">
        <v>1867</v>
      </c>
      <c r="F1527" s="1" t="s">
        <v>1871</v>
      </c>
      <c r="H1527" s="44">
        <v>2249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trans battery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s="176" t="str">
        <f t="shared" si="78"/>
        <v>GRA for Vehicle Battery Subsidy</v>
      </c>
      <c r="D1528" s="1" t="s">
        <v>1868</v>
      </c>
      <c r="F1528" s="1" t="s">
        <v>1872</v>
      </c>
      <c r="H1528" s="44">
        <v>2250</v>
      </c>
      <c r="I1528" s="200"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 t="shared" si="78"/>
        <v>GRA for Vehicle Battery Subsidy</v>
      </c>
      <c r="D1529" s="1" t="s">
        <v>1869</v>
      </c>
      <c r="F1529" s="1" t="s">
        <v>1873</v>
      </c>
      <c r="H1529" s="44">
        <v>2251</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Electricity Generation Subsidy</v>
      </c>
      <c r="C1530" t="s">
        <v>1859</v>
      </c>
      <c r="D1530" s="1" t="s">
        <v>1865</v>
      </c>
      <c r="F1530" s="1" t="s">
        <v>1870</v>
      </c>
      <c r="H1530" s="44">
        <v>560</v>
      </c>
      <c r="I1530" s="196" t="s">
        <v>43</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elec gen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Electricity Generation Subsidy</v>
      </c>
      <c r="C1531" s="176" t="str">
        <f t="shared" ref="C1531:C1534" si="79">C$1530</f>
        <v>GRA for Electricity Generation Subsidies</v>
      </c>
      <c r="D1531" s="1" t="s">
        <v>1866</v>
      </c>
      <c r="F1531" s="1" t="s">
        <v>1882</v>
      </c>
      <c r="H1531" s="44">
        <v>561</v>
      </c>
      <c r="I1531" s="200" t="str">
        <f t="shared" ref="I1531:I1534" si="80">I$1530</f>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elec gen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Electricity Generation Subsidy</v>
      </c>
      <c r="C1532" s="176" t="str">
        <f t="shared" si="79"/>
        <v>GRA for Electricity Generation Subsidies</v>
      </c>
      <c r="D1532" s="1" t="s">
        <v>1867</v>
      </c>
      <c r="F1532" s="1" t="s">
        <v>1871</v>
      </c>
      <c r="H1532" s="44">
        <v>562</v>
      </c>
      <c r="I1532" s="200" t="str">
        <f t="shared" si="80"/>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elec gen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s="176" t="str">
        <f t="shared" si="79"/>
        <v>GRA for Electricity Generation Subsidies</v>
      </c>
      <c r="D1533" s="1" t="s">
        <v>1868</v>
      </c>
      <c r="F1533" s="1" t="s">
        <v>1872</v>
      </c>
      <c r="H1533" s="44">
        <v>563</v>
      </c>
      <c r="I1533" s="200" t="str">
        <f t="shared" si="80"/>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si="79"/>
        <v>GRA for Electricity Generation Subsidies</v>
      </c>
      <c r="D1534" s="1" t="s">
        <v>1869</v>
      </c>
      <c r="F1534" s="1" t="s">
        <v>1873</v>
      </c>
      <c r="H1534" s="44">
        <v>564</v>
      </c>
      <c r="I1534" s="200" t="str">
        <f t="shared" si="80"/>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Capacity Construction Subsidy</v>
      </c>
      <c r="C1535" t="s">
        <v>1860</v>
      </c>
      <c r="D1535" s="1" t="s">
        <v>1865</v>
      </c>
      <c r="F1535" s="1" t="s">
        <v>1870</v>
      </c>
      <c r="H1535" s="44">
        <v>565</v>
      </c>
      <c r="I1535" s="196" t="s">
        <v>43</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cap const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Capacity Construction Subsidy</v>
      </c>
      <c r="C1536" s="176" t="str">
        <f t="shared" ref="C1536:C1539" si="81">C$1535</f>
        <v>GRA for Electricity Capacity Construction Subsidies</v>
      </c>
      <c r="D1536" s="1" t="s">
        <v>1866</v>
      </c>
      <c r="F1536" s="1" t="s">
        <v>1882</v>
      </c>
      <c r="H1536" s="44">
        <v>566</v>
      </c>
      <c r="I1536" s="200" t="str">
        <f t="shared" ref="I1536:I1539" si="82">I$1535</f>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cap const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Capacity Construction Subsidy</v>
      </c>
      <c r="C1537" s="176" t="str">
        <f t="shared" si="81"/>
        <v>GRA for Electricity Capacity Construction Subsidies</v>
      </c>
      <c r="D1537" s="1" t="s">
        <v>1867</v>
      </c>
      <c r="F1537" s="1" t="s">
        <v>1871</v>
      </c>
      <c r="H1537" s="44">
        <v>567</v>
      </c>
      <c r="I1537" s="200" t="str">
        <f t="shared" si="82"/>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cap const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s="176" t="str">
        <f t="shared" si="81"/>
        <v>GRA for Electricity Capacity Construction Subsidies</v>
      </c>
      <c r="D1538" s="1" t="s">
        <v>1868</v>
      </c>
      <c r="F1538" s="1" t="s">
        <v>1872</v>
      </c>
      <c r="H1538" s="44">
        <v>568</v>
      </c>
      <c r="I1538" s="200" t="str">
        <f t="shared" si="82"/>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si="81"/>
        <v>GRA for Electricity Capacity Construction Subsidies</v>
      </c>
      <c r="D1539" s="1" t="s">
        <v>1869</v>
      </c>
      <c r="F1539" s="1" t="s">
        <v>1873</v>
      </c>
      <c r="H1539" s="44">
        <v>569</v>
      </c>
      <c r="I1539" s="200" t="str">
        <f t="shared" si="82"/>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Distributed Solar Subsidy</v>
      </c>
      <c r="C1540" t="s">
        <v>1861</v>
      </c>
      <c r="D1540" s="1" t="s">
        <v>1865</v>
      </c>
      <c r="F1540" s="1" t="s">
        <v>1870</v>
      </c>
      <c r="H1540" s="44">
        <v>570</v>
      </c>
      <c r="I1540" s="196" t="s">
        <v>43</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dist solar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Distributed Solar Subsidy</v>
      </c>
      <c r="C1541" s="176" t="str">
        <f t="shared" ref="C1541:C1544" si="83">C$1540</f>
        <v>GRA for Distributed Solar Subsidy</v>
      </c>
      <c r="D1541" s="1" t="s">
        <v>1866</v>
      </c>
      <c r="F1541" s="1" t="s">
        <v>1882</v>
      </c>
      <c r="H1541" s="44">
        <v>571</v>
      </c>
      <c r="I1541" s="200" t="str">
        <f t="shared" ref="I1541:I1544" si="84">I$1540</f>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dist solar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Distributed Solar Subsidy</v>
      </c>
      <c r="C1542" s="176" t="str">
        <f t="shared" si="83"/>
        <v>GRA for Distributed Solar Subsidy</v>
      </c>
      <c r="D1542" s="1" t="s">
        <v>1867</v>
      </c>
      <c r="F1542" s="1" t="s">
        <v>1871</v>
      </c>
      <c r="H1542" s="44">
        <v>572</v>
      </c>
      <c r="I1542" s="200" t="str">
        <f t="shared" si="84"/>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dist solar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s="176" t="str">
        <f t="shared" si="83"/>
        <v>GRA for Distributed Solar Subsidy</v>
      </c>
      <c r="D1543" s="1" t="s">
        <v>1868</v>
      </c>
      <c r="F1543" s="1" t="s">
        <v>1872</v>
      </c>
      <c r="H1543" s="44">
        <v>573</v>
      </c>
      <c r="I1543" s="200" t="str">
        <f t="shared" si="84"/>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si="83"/>
        <v>GRA for Distributed Solar Subsidy</v>
      </c>
      <c r="D1544" s="1" t="s">
        <v>1869</v>
      </c>
      <c r="F1544" s="1" t="s">
        <v>1873</v>
      </c>
      <c r="H1544" s="44">
        <v>574</v>
      </c>
      <c r="I1544" s="200" t="str">
        <f t="shared" si="84"/>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Fuel Subsidy</v>
      </c>
      <c r="C1545" t="s">
        <v>1862</v>
      </c>
      <c r="D1545" s="1" t="s">
        <v>1865</v>
      </c>
      <c r="F1545" s="1" t="s">
        <v>1870</v>
      </c>
      <c r="H1545" s="44">
        <v>575</v>
      </c>
      <c r="I1545" s="196" t="s">
        <v>43</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fuel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Fuel Subsidy</v>
      </c>
      <c r="C1546" s="176" t="str">
        <f t="shared" ref="C1546:C1549" si="85">C$1545</f>
        <v>GRA for Fuel Subsidies</v>
      </c>
      <c r="D1546" s="1" t="s">
        <v>1866</v>
      </c>
      <c r="F1546" s="1" t="s">
        <v>1882</v>
      </c>
      <c r="H1546" s="44">
        <v>576</v>
      </c>
      <c r="I1546" s="200" t="str">
        <f t="shared" ref="I1546:I1554" si="86">I$1545</f>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fuel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Fuel Subsidy</v>
      </c>
      <c r="C1547" s="176" t="str">
        <f t="shared" si="85"/>
        <v>GRA for Fuel Subsidies</v>
      </c>
      <c r="D1547" s="1" t="s">
        <v>1867</v>
      </c>
      <c r="F1547" s="1" t="s">
        <v>1871</v>
      </c>
      <c r="H1547" s="44">
        <v>577</v>
      </c>
      <c r="I1547" s="200" t="str">
        <f t="shared" si="86"/>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fuel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s="176" t="str">
        <f t="shared" si="85"/>
        <v>GRA for Fuel Subsidies</v>
      </c>
      <c r="D1548" s="1" t="s">
        <v>1868</v>
      </c>
      <c r="F1548" s="1" t="s">
        <v>1872</v>
      </c>
      <c r="H1548" s="44">
        <v>578</v>
      </c>
      <c r="I1548" s="200" t="str">
        <f t="shared" si="86"/>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si="85"/>
        <v>GRA for Fuel Subsidies</v>
      </c>
      <c r="D1549" s="1" t="s">
        <v>1869</v>
      </c>
      <c r="F1549" s="1" t="s">
        <v>1873</v>
      </c>
      <c r="H1549" s="44">
        <v>579</v>
      </c>
      <c r="I1549" s="200" t="str">
        <f t="shared" si="86"/>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CCS Subsidy</v>
      </c>
      <c r="C1550" t="s">
        <v>2490</v>
      </c>
      <c r="D1550" s="1" t="s">
        <v>1865</v>
      </c>
      <c r="F1550" s="1" t="s">
        <v>1870</v>
      </c>
      <c r="H1550" s="44">
        <v>2252</v>
      </c>
      <c r="I1550" s="196" t="s">
        <v>43</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CCS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CCS Subsidy</v>
      </c>
      <c r="C1551" s="176" t="str">
        <f>C$1550</f>
        <v>GRA for CCS Subsidies</v>
      </c>
      <c r="D1551" s="1" t="s">
        <v>1866</v>
      </c>
      <c r="F1551" s="1" t="s">
        <v>1882</v>
      </c>
      <c r="H1551" s="44">
        <v>2253</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CCS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CCS Subsidy</v>
      </c>
      <c r="C1552" s="176" t="str">
        <f t="shared" ref="C1552:C1554" si="87">C$1550</f>
        <v>GRA for CCS Subsidies</v>
      </c>
      <c r="D1552" s="1" t="s">
        <v>1867</v>
      </c>
      <c r="F1552" s="1" t="s">
        <v>1871</v>
      </c>
      <c r="H1552" s="44">
        <v>2254</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CCS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s="176" t="str">
        <f t="shared" si="87"/>
        <v>GRA for CCS Subsidies</v>
      </c>
      <c r="D1553" s="1" t="s">
        <v>1868</v>
      </c>
      <c r="F1553" s="1" t="s">
        <v>1872</v>
      </c>
      <c r="H1553" s="44">
        <v>2255</v>
      </c>
      <c r="I1553" s="200"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 t="shared" si="87"/>
        <v>GRA for CCS Subsidies</v>
      </c>
      <c r="D1554" s="1" t="s">
        <v>1869</v>
      </c>
      <c r="F1554" s="1" t="s">
        <v>1873</v>
      </c>
      <c r="H1554" s="44">
        <v>2256</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National Debt Interest</v>
      </c>
      <c r="C1555" t="s">
        <v>1863</v>
      </c>
      <c r="D1555" s="1" t="s">
        <v>1865</v>
      </c>
      <c r="F1555" s="1" t="s">
        <v>1870</v>
      </c>
      <c r="H1555" s="44">
        <v>580</v>
      </c>
      <c r="I1555" s="196" t="s">
        <v>43</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national debt interest</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National Debt Interest</v>
      </c>
      <c r="C1556" s="176" t="str">
        <f t="shared" ref="C1556:C1559" si="88">C$1555</f>
        <v>GRA for National Debt Interest</v>
      </c>
      <c r="D1556" s="1" t="s">
        <v>1866</v>
      </c>
      <c r="F1556" s="1" t="s">
        <v>1882</v>
      </c>
      <c r="H1556" s="44">
        <v>581</v>
      </c>
      <c r="I1556" s="200" t="str">
        <f t="shared" ref="I1556:I1559" si="89">I$1555</f>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national debt interest</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National Debt Interest</v>
      </c>
      <c r="C1557" s="176" t="str">
        <f t="shared" si="88"/>
        <v>GRA for National Debt Interest</v>
      </c>
      <c r="D1557" s="1" t="s">
        <v>1867</v>
      </c>
      <c r="F1557" s="1" t="s">
        <v>1871</v>
      </c>
      <c r="H1557" s="44">
        <v>582</v>
      </c>
      <c r="I1557" s="200" t="str">
        <f t="shared" si="89"/>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national debt interest</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s="176" t="str">
        <f t="shared" si="88"/>
        <v>GRA for National Debt Interest</v>
      </c>
      <c r="D1558" s="1" t="s">
        <v>1868</v>
      </c>
      <c r="F1558" s="1" t="s">
        <v>1872</v>
      </c>
      <c r="H1558" s="44">
        <v>583</v>
      </c>
      <c r="I1558" s="200" t="str">
        <f t="shared" si="89"/>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si="88"/>
        <v>GRA for National Debt Interest</v>
      </c>
      <c r="D1559" s="1" t="s">
        <v>1869</v>
      </c>
      <c r="F1559" s="1" t="s">
        <v>1873</v>
      </c>
      <c r="H1559" s="44">
        <v>584</v>
      </c>
      <c r="I1559" s="200" t="str">
        <f t="shared" si="89"/>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Remaining Government Cash Flows</v>
      </c>
      <c r="C1560" t="s">
        <v>1864</v>
      </c>
      <c r="D1560" s="1" t="s">
        <v>1865</v>
      </c>
      <c r="F1560" s="1" t="s">
        <v>1870</v>
      </c>
      <c r="H1560" s="44">
        <v>585</v>
      </c>
      <c r="I1560" s="196" t="s">
        <v>43</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remaining cash flow changes</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Remaining Government Cash Flows</v>
      </c>
      <c r="C1561" s="176" t="str">
        <f t="shared" ref="C1561" si="90">C$1560</f>
        <v>GRA for Remaining Government Cash Flow Changes</v>
      </c>
      <c r="D1561" s="1" t="s">
        <v>1866</v>
      </c>
      <c r="F1561" s="1" t="s">
        <v>1882</v>
      </c>
      <c r="H1561" s="44">
        <v>586</v>
      </c>
      <c r="I1561" s="200" t="str">
        <f t="shared" ref="I1561:I1564" si="91">I$1560</f>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remaining cash flow changes</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Remaining Government Cash Flows</v>
      </c>
      <c r="C1562" s="176" t="str">
        <f t="shared" ref="C1562:C1564" si="92">C$1560</f>
        <v>GRA for Remaining Government Cash Flow Changes</v>
      </c>
      <c r="D1562" s="1" t="s">
        <v>1867</v>
      </c>
      <c r="F1562" s="1" t="s">
        <v>1871</v>
      </c>
      <c r="H1562" s="44">
        <v>587</v>
      </c>
      <c r="I1562" s="200" t="str">
        <f t="shared" si="91"/>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remaining cash flow changes</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s="176" t="str">
        <f t="shared" si="92"/>
        <v>GRA for Remaining Government Cash Flow Changes</v>
      </c>
      <c r="D1563" s="1" t="s">
        <v>1868</v>
      </c>
      <c r="F1563" s="1" t="s">
        <v>1872</v>
      </c>
      <c r="H1563" s="44">
        <v>588</v>
      </c>
      <c r="I1563" s="200" t="str">
        <f t="shared" si="91"/>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si="92"/>
        <v>GRA for Remaining Government Cash Flow Changes</v>
      </c>
      <c r="D1564" s="1" t="s">
        <v>1869</v>
      </c>
      <c r="F1564" s="1" t="s">
        <v>1873</v>
      </c>
      <c r="H1564" s="44">
        <v>589</v>
      </c>
      <c r="I1564" s="200" t="str">
        <f t="shared" si="91"/>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Control Settings</v>
      </c>
      <c r="B1565" s="184" t="str">
        <f>IF(ISBLANK(INDEX('Policy Characteristics'!B:B,MATCH($C1565,'Policy Characteristics'!$C:$C,0))),"",INDEX('Policy Characteristics'!B:B,MATCH($C1565,'Policy Characteristics'!$C:$C,0)))</f>
        <v>COVID-19 Recession</v>
      </c>
      <c r="C1565" s="1" t="s">
        <v>2286</v>
      </c>
      <c r="H1565" s="44">
        <v>543</v>
      </c>
      <c r="I1565" s="196" t="s">
        <v>44</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settings exogenous GDP adjustment</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on/off</v>
      </c>
      <c r="P1565" s="177"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177" t="str">
        <f>IF(ISBLANK(INDEX('Policy Characteristics'!K:K,MATCH($C1565,'Policy Characteristics'!$C:$C,0))),"",INDEX('Policy Characteristics'!K:K,MATCH($C1565,'Policy Characteristics'!$C:$C,0)))</f>
        <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Control Settings</v>
      </c>
      <c r="B1566" s="184" t="str">
        <f>IF(ISBLANK(INDEX('Policy Characteristics'!B:B,MATCH($C1566,'Policy Characteristics'!$C:$C,0))),"",INDEX('Policy Characteristics'!B:B,MATCH($C1566,'Policy Characteristics'!$C:$C,0)))</f>
        <v>Use 20-Year GWP Values</v>
      </c>
      <c r="C1566" t="s">
        <v>2164</v>
      </c>
      <c r="H1566" s="44">
        <v>1601</v>
      </c>
      <c r="I1566" s="196" t="s">
        <v>44</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on/off</v>
      </c>
      <c r="P1566" s="177"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177" t="str">
        <f>IF(ISBLANK(INDEX('Policy Characteristics'!K:K,MATCH($C1566,'Policy Characteristics'!$C:$C,0))),"",INDEX('Policy Characteristics'!K:K,MATCH($C1566,'Policy Characteristics'!$C:$C,0)))</f>
        <v/>
      </c>
      <c r="R1566" s="177" t="str">
        <f>IF(ISBLANK(INDEX('Policy Characteristics'!L:L,MATCH($C1566,'Policy Characteristics'!$C:$C,0))),"",INDEX('Policy Characteristics'!L:L,MATCH($C1566,'Policy Characteristics'!$C:$C,0)))</f>
        <v/>
      </c>
    </row>
    <row r="1567" spans="1:18" x14ac:dyDescent="0.35">
      <c r="A1567" s="176" t="str">
        <f>IF(ISBLANK(INDEX('[1]Policy Characteristics'!A:A,MATCH($C1567,'[1]Policy Characteristics'!$C:$C,0))),"",INDEX('[1]Policy Characteristics'!A:A,MATCH($C1567,'[1]Policy Characteristics'!$C:$C,0)))</f>
        <v>Cross-Sector</v>
      </c>
      <c r="B1567" s="184" t="str">
        <f>IF(ISBLANK(INDEX('Policy Characteristics'!B:B,MATCH($C1567,'Policy Characteristics'!$C:$C,0))),"",INDEX('Policy Characteristics'!B:B,MATCH($C1567,'Policy Characteristics'!$C:$C,0)))</f>
        <v>Non BAU Carbon Tax Vehicle Qualification</v>
      </c>
      <c r="C1567" t="s">
        <v>2647</v>
      </c>
      <c r="H1567" s="44">
        <v>2286</v>
      </c>
      <c r="I1567" s="196" t="s">
        <v>43</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on/off</v>
      </c>
      <c r="P1567" s="177"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177" t="str">
        <f>IF(ISBLANK(INDEX('Policy Characteristics'!K:K,MATCH($C1567,'Policy Characteristics'!$C:$C,0))),"",INDEX('Policy Characteristics'!K:K,MATCH($C1567,'Policy Characteristics'!$C:$C,0)))</f>
        <v/>
      </c>
      <c r="R1567" s="177" t="str">
        <f>IF(ISBLANK(INDEX('Policy Characteristics'!L:L,MATCH($C1567,'Policy Characteristics'!$C:$C,0))),"",INDEX('Policy Characteristics'!L:L,MATCH($C1567,'Policy Characteristics'!$C:$C,0)))</f>
        <v/>
      </c>
    </row>
    <row r="1568" spans="1:18" x14ac:dyDescent="0.35">
      <c r="A1568" s="176" t="str">
        <f>IF(ISBLANK(INDEX('[1]Policy Characteristics'!A:A,MATCH($C1568,'[1]Policy Characteristics'!$C:$C,0))),"",INDEX('[1]Policy Characteristics'!A:A,MATCH($C1568,'[1]Policy Characteristics'!$C:$C,0)))</f>
        <v>Cross-Sector</v>
      </c>
      <c r="B1568" s="184" t="str">
        <f>IF(ISBLANK(INDEX('Policy Characteristics'!B:B,MATCH($C1568,'Policy Characteristics'!$C:$C,0))),"",INDEX('Policy Characteristics'!B:B,MATCH($C1568,'Policy Characteristics'!$C:$C,0)))</f>
        <v>Non BAU Carbon Tax Industry Qualification</v>
      </c>
      <c r="C1568" t="s">
        <v>2650</v>
      </c>
      <c r="H1568" s="44">
        <v>2287</v>
      </c>
      <c r="I1568" s="196" t="s">
        <v>43</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IF(ISBLANK(INDEX('[1]Policy Characteristics'!A:A,MATCH($C1569,'[1]Policy Characteristics'!$C:$C,0))),"",INDEX('[1]Policy Characteristics'!A:A,MATCH($C1569,'[1]Policy Characteristics'!$C:$C,0)))</f>
        <v>Cross-Sector</v>
      </c>
      <c r="B1569" s="184" t="str">
        <f>IF(ISBLANK(INDEX('Policy Characteristics'!B:B,MATCH($C1569,'Policy Characteristics'!$C:$C,0))),"",INDEX('Policy Characteristics'!B:B,MATCH($C1569,'Policy Characteristics'!$C:$C,0)))</f>
        <v>Non BAU CBAM Industry Qualification</v>
      </c>
      <c r="C1569" t="s">
        <v>2653</v>
      </c>
      <c r="H1569" s="44">
        <v>2288</v>
      </c>
      <c r="I1569" s="196" t="s">
        <v>43</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6" priority="2" operator="containsText" text="No">
      <formula>NOT(ISERROR(SEARCH("No",I1)))</formula>
    </cfRule>
  </conditionalFormatting>
  <conditionalFormatting sqref="I1515 I1520 I1530 I1535 I1540 I1545 I1555 I1560">
    <cfRule type="containsText" dxfId="5" priority="135" operator="containsText" text="No">
      <formula>NOT(ISERROR(SEARCH("No",I1515)))</formula>
    </cfRule>
  </conditionalFormatting>
  <conditionalFormatting sqref="I1525">
    <cfRule type="containsText" dxfId="4" priority="4" operator="containsText" text="No">
      <formula>NOT(ISERROR(SEARCH("No",I1525)))</formula>
    </cfRule>
  </conditionalFormatting>
  <conditionalFormatting sqref="I1550">
    <cfRule type="containsText" dxfId="3" priority="3" operator="containsText" text="No">
      <formula>NOT(ISERROR(SEARCH("No",I1550)))</formula>
    </cfRule>
  </conditionalFormatting>
  <conditionalFormatting sqref="I1565:I1048576">
    <cfRule type="containsText" dxfId="2" priority="1" operator="containsText" text="No">
      <formula>NOT(ISERROR(SEARCH("No",I1565)))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26" sqref="B2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2346</v>
      </c>
      <c r="B4" t="s">
        <v>2346</v>
      </c>
    </row>
    <row r="5" spans="1:2" x14ac:dyDescent="0.35">
      <c r="A5" s="138" t="s">
        <v>2538</v>
      </c>
      <c r="B5" t="s">
        <v>2660</v>
      </c>
    </row>
    <row r="6" spans="1:2" x14ac:dyDescent="0.35">
      <c r="A6" s="139" t="s">
        <v>1220</v>
      </c>
      <c r="B6" t="s">
        <v>1220</v>
      </c>
    </row>
    <row r="7" spans="1:2" x14ac:dyDescent="0.35">
      <c r="A7" s="139" t="s">
        <v>2539</v>
      </c>
      <c r="B7" t="s">
        <v>2659</v>
      </c>
    </row>
    <row r="8" spans="1:2" ht="29" x14ac:dyDescent="0.35">
      <c r="A8" s="139" t="s">
        <v>2562</v>
      </c>
      <c r="B8" t="s">
        <v>2676</v>
      </c>
    </row>
    <row r="9" spans="1:2" x14ac:dyDescent="0.35">
      <c r="A9" s="139" t="s">
        <v>2540</v>
      </c>
      <c r="B9" t="s">
        <v>2662</v>
      </c>
    </row>
    <row r="10" spans="1:2" x14ac:dyDescent="0.35">
      <c r="A10" s="139" t="s">
        <v>2541</v>
      </c>
      <c r="B10" t="s">
        <v>2663</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2542</v>
      </c>
      <c r="B14" t="s">
        <v>2664</v>
      </c>
    </row>
    <row r="15" spans="1:2" x14ac:dyDescent="0.35">
      <c r="A15" s="139" t="s">
        <v>353</v>
      </c>
      <c r="B15" t="s">
        <v>353</v>
      </c>
    </row>
    <row r="16" spans="1:2" x14ac:dyDescent="0.35">
      <c r="A16" s="139" t="s">
        <v>354</v>
      </c>
      <c r="B16" t="s">
        <v>354</v>
      </c>
    </row>
    <row r="17" spans="1:2" x14ac:dyDescent="0.35">
      <c r="A17" s="139" t="s">
        <v>2424</v>
      </c>
      <c r="B17" t="s">
        <v>2424</v>
      </c>
    </row>
    <row r="18" spans="1:2" x14ac:dyDescent="0.35">
      <c r="A18" s="139" t="s">
        <v>2211</v>
      </c>
      <c r="B18" t="s">
        <v>2211</v>
      </c>
    </row>
    <row r="19" spans="1:2" x14ac:dyDescent="0.35">
      <c r="A19" s="139" t="s">
        <v>2212</v>
      </c>
      <c r="B19" t="s">
        <v>2212</v>
      </c>
    </row>
    <row r="20" spans="1:2" x14ac:dyDescent="0.35">
      <c r="A20" s="139" t="s">
        <v>2543</v>
      </c>
      <c r="B20" t="s">
        <v>2661</v>
      </c>
    </row>
    <row r="21" spans="1:2" x14ac:dyDescent="0.35">
      <c r="A21" s="139" t="s">
        <v>355</v>
      </c>
      <c r="B21" t="s">
        <v>355</v>
      </c>
    </row>
    <row r="22" spans="1:2" x14ac:dyDescent="0.35">
      <c r="A22" s="139" t="s">
        <v>2544</v>
      </c>
      <c r="B22" t="s">
        <v>2665</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2545</v>
      </c>
      <c r="B31" t="s">
        <v>2666</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1324</v>
      </c>
    </row>
    <row r="37" spans="1:2" x14ac:dyDescent="0.35">
      <c r="A37" s="139" t="s">
        <v>2546</v>
      </c>
      <c r="B37" t="s">
        <v>2667</v>
      </c>
    </row>
    <row r="38" spans="1:2" x14ac:dyDescent="0.35">
      <c r="A38" s="139" t="s">
        <v>2547</v>
      </c>
      <c r="B38" t="s">
        <v>2668</v>
      </c>
    </row>
    <row r="39" spans="1:2" x14ac:dyDescent="0.35">
      <c r="A39" s="139" t="s">
        <v>2548</v>
      </c>
      <c r="B39" t="s">
        <v>2669</v>
      </c>
    </row>
    <row r="40" spans="1:2" x14ac:dyDescent="0.35">
      <c r="A40" s="139" t="s">
        <v>2549</v>
      </c>
      <c r="B40" t="s">
        <v>2670</v>
      </c>
    </row>
    <row r="41" spans="1:2" x14ac:dyDescent="0.35">
      <c r="A41" s="139" t="s">
        <v>2550</v>
      </c>
      <c r="B41" t="s">
        <v>2671</v>
      </c>
    </row>
    <row r="42" spans="1:2" x14ac:dyDescent="0.35">
      <c r="A42" s="139" t="s">
        <v>2551</v>
      </c>
      <c r="B42" t="s">
        <v>2672</v>
      </c>
    </row>
    <row r="43" spans="1:2" x14ac:dyDescent="0.35">
      <c r="A43" s="139" t="s">
        <v>2544</v>
      </c>
      <c r="B43" t="s">
        <v>2665</v>
      </c>
    </row>
    <row r="44" spans="1:2" x14ac:dyDescent="0.35">
      <c r="A44" s="139" t="s">
        <v>2167</v>
      </c>
      <c r="B44" t="s">
        <v>2673</v>
      </c>
    </row>
    <row r="45" spans="1:2" x14ac:dyDescent="0.35">
      <c r="A45" s="139" t="s">
        <v>2552</v>
      </c>
      <c r="B45" t="s">
        <v>2675</v>
      </c>
    </row>
    <row r="46" spans="1:2" x14ac:dyDescent="0.35">
      <c r="A46" s="139" t="s">
        <v>2553</v>
      </c>
      <c r="B46" t="s">
        <v>2674</v>
      </c>
    </row>
    <row r="48" spans="1:2" x14ac:dyDescent="0.35">
      <c r="A48" s="261" t="s">
        <v>1721</v>
      </c>
      <c r="B48" s="261"/>
    </row>
    <row r="49" spans="1:5" x14ac:dyDescent="0.35">
      <c r="A49" s="137" t="s">
        <v>1718</v>
      </c>
      <c r="B49" s="137" t="s">
        <v>1719</v>
      </c>
      <c r="E49" t="s">
        <v>2633</v>
      </c>
    </row>
    <row r="50" spans="1:5" x14ac:dyDescent="0.35">
      <c r="A50" s="100" t="s">
        <v>139</v>
      </c>
      <c r="B50" t="s">
        <v>2636</v>
      </c>
    </row>
    <row r="51" spans="1:5" x14ac:dyDescent="0.35">
      <c r="A51" s="100" t="s">
        <v>141</v>
      </c>
      <c r="B51" t="s">
        <v>2637</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55" zoomScaleNormal="55" workbookViewId="0">
      <pane ySplit="1" topLeftCell="A119" activePane="bottomLeft" state="frozen"/>
      <selection pane="bottomLeft" activeCell="F119" sqref="F11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2429</v>
      </c>
    </row>
    <row r="2" spans="1:10" x14ac:dyDescent="0.35">
      <c r="A2" s="2" t="s">
        <v>1226</v>
      </c>
      <c r="B2" s="1" t="s">
        <v>1227</v>
      </c>
      <c r="C2" s="44">
        <v>1</v>
      </c>
      <c r="D2" s="1" t="s">
        <v>63</v>
      </c>
      <c r="E2" s="1" t="s">
        <v>64</v>
      </c>
      <c r="F2" s="1" t="str">
        <f>UnitControlCenter!$B$3</f>
        <v>million metric tons / year</v>
      </c>
      <c r="G2" s="1" t="s">
        <v>175</v>
      </c>
      <c r="J2" s="1" t="s">
        <v>2435</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2344</v>
      </c>
      <c r="C4" s="44">
        <v>1</v>
      </c>
      <c r="D4" s="1" t="s">
        <v>63</v>
      </c>
      <c r="E4" s="1" t="s">
        <v>64</v>
      </c>
      <c r="F4" s="1" t="str">
        <f>UnitControlCenter!B4</f>
        <v>million metric tons</v>
      </c>
      <c r="G4" s="1" t="s">
        <v>2347</v>
      </c>
      <c r="J4" s="1" t="s">
        <v>2436</v>
      </c>
    </row>
    <row r="5" spans="1:10" ht="29" x14ac:dyDescent="0.35">
      <c r="A5" s="2" t="s">
        <v>1226</v>
      </c>
      <c r="B5" s="1" t="s">
        <v>2345</v>
      </c>
      <c r="C5" s="49">
        <v>1</v>
      </c>
      <c r="D5" s="2" t="s">
        <v>63</v>
      </c>
      <c r="E5" s="2" t="s">
        <v>64</v>
      </c>
      <c r="F5" s="1" t="str">
        <f>UnitControlCenter!B4</f>
        <v>million metric tons</v>
      </c>
      <c r="G5" s="1" t="s">
        <v>2348</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2532</v>
      </c>
      <c r="H95" s="1" t="s">
        <v>2526</v>
      </c>
      <c r="I95" s="1" t="s">
        <v>2527</v>
      </c>
    </row>
    <row r="96" spans="1:10" ht="232" x14ac:dyDescent="0.35">
      <c r="A96" s="2" t="s">
        <v>1363</v>
      </c>
      <c r="B96" s="2" t="s">
        <v>1239</v>
      </c>
      <c r="C96" s="44">
        <v>1</v>
      </c>
      <c r="D96" s="1" t="s">
        <v>65</v>
      </c>
      <c r="E96" s="1" t="s">
        <v>64</v>
      </c>
      <c r="F96" s="1" t="str">
        <f>UnitControlCenter!$B$16</f>
        <v>terawatt-hours (TWh) / year</v>
      </c>
      <c r="G96" s="1" t="s">
        <v>2533</v>
      </c>
      <c r="H96" s="1" t="s">
        <v>2526</v>
      </c>
      <c r="I96" s="1" t="s">
        <v>2527</v>
      </c>
    </row>
    <row r="97" spans="1:10" ht="203" x14ac:dyDescent="0.35">
      <c r="A97" s="2" t="s">
        <v>1363</v>
      </c>
      <c r="B97" s="2" t="s">
        <v>1240</v>
      </c>
      <c r="C97" s="44">
        <v>1</v>
      </c>
      <c r="D97" s="1" t="s">
        <v>65</v>
      </c>
      <c r="E97" s="1" t="s">
        <v>66</v>
      </c>
      <c r="F97" s="1" t="str">
        <f>UnitControlCenter!$B$21</f>
        <v>gigawatts (GW) / year</v>
      </c>
      <c r="G97" s="1" t="s">
        <v>2534</v>
      </c>
      <c r="H97" s="1" t="s">
        <v>2530</v>
      </c>
      <c r="I97" s="1" t="s">
        <v>2528</v>
      </c>
    </row>
    <row r="98" spans="1:10" ht="232" x14ac:dyDescent="0.35">
      <c r="A98" s="2" t="s">
        <v>1363</v>
      </c>
      <c r="B98" s="2" t="s">
        <v>1241</v>
      </c>
      <c r="C98" s="44">
        <v>1</v>
      </c>
      <c r="D98" s="1" t="s">
        <v>65</v>
      </c>
      <c r="E98" s="1" t="s">
        <v>64</v>
      </c>
      <c r="F98" s="1" t="str">
        <f>UnitControlCenter!$B$21</f>
        <v>gigawatts (GW) / year</v>
      </c>
      <c r="G98" s="1" t="s">
        <v>2535</v>
      </c>
      <c r="H98" s="1" t="s">
        <v>2531</v>
      </c>
      <c r="I98" s="1" t="s">
        <v>2529</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2449</v>
      </c>
      <c r="H103" s="1" t="s">
        <v>2522</v>
      </c>
      <c r="I103" s="44" t="s">
        <v>2524</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2451</v>
      </c>
      <c r="H105" s="1" t="s">
        <v>2523</v>
      </c>
      <c r="I105" s="44" t="s">
        <v>2525</v>
      </c>
    </row>
    <row r="106" spans="1:10" ht="188.5" x14ac:dyDescent="0.35">
      <c r="A106" s="2" t="s">
        <v>2019</v>
      </c>
      <c r="B106" s="2" t="s">
        <v>1357</v>
      </c>
      <c r="C106" s="44">
        <v>1</v>
      </c>
      <c r="D106" s="1" t="s">
        <v>65</v>
      </c>
      <c r="E106" s="1" t="s">
        <v>66</v>
      </c>
      <c r="F106" s="1" t="str">
        <f>UnitControlCenter!$B$23</f>
        <v>cubic km / yr</v>
      </c>
      <c r="G106" s="1" t="s">
        <v>2450</v>
      </c>
      <c r="H106" s="1" t="s">
        <v>2522</v>
      </c>
      <c r="I106" s="44" t="s">
        <v>2524</v>
      </c>
    </row>
    <row r="107" spans="1:10" s="135" customFormat="1" ht="189" thickBot="1" x14ac:dyDescent="0.4">
      <c r="A107" s="134" t="s">
        <v>2019</v>
      </c>
      <c r="B107" s="134" t="s">
        <v>1358</v>
      </c>
      <c r="C107" s="141">
        <v>1</v>
      </c>
      <c r="D107" s="135" t="s">
        <v>65</v>
      </c>
      <c r="E107" s="135" t="s">
        <v>66</v>
      </c>
      <c r="F107" s="135" t="str">
        <f>UnitControlCenter!$B$23</f>
        <v>cubic km / yr</v>
      </c>
      <c r="G107" s="135" t="s">
        <v>2452</v>
      </c>
      <c r="H107" s="1" t="s">
        <v>2522</v>
      </c>
      <c r="I107" s="44" t="s">
        <v>2524</v>
      </c>
    </row>
    <row r="108" spans="1:10" ht="409.5" x14ac:dyDescent="0.35">
      <c r="A108" s="2" t="s">
        <v>2415</v>
      </c>
      <c r="B108" s="2" t="s">
        <v>2416</v>
      </c>
      <c r="C108" s="44">
        <v>1</v>
      </c>
      <c r="D108" s="1" t="s">
        <v>65</v>
      </c>
      <c r="E108" s="1" t="s">
        <v>2422</v>
      </c>
      <c r="F108" s="1" t="str">
        <f>UnitControlCenter!$B$17</f>
        <v>terawatt-hours (TWh)</v>
      </c>
      <c r="G108" s="1" t="s">
        <v>2478</v>
      </c>
      <c r="H108" s="1" t="s">
        <v>2474</v>
      </c>
      <c r="I108" s="1" t="s">
        <v>2475</v>
      </c>
    </row>
    <row r="109" spans="1:10" ht="406" x14ac:dyDescent="0.35">
      <c r="A109" s="2" t="s">
        <v>2415</v>
      </c>
      <c r="B109" s="2" t="s">
        <v>2417</v>
      </c>
      <c r="C109" s="44">
        <v>1</v>
      </c>
      <c r="D109" s="1" t="s">
        <v>65</v>
      </c>
      <c r="E109" s="1" t="s">
        <v>2422</v>
      </c>
      <c r="F109" s="1" t="str">
        <f>UnitControlCenter!$B$17</f>
        <v>terawatt-hours (TWh)</v>
      </c>
      <c r="G109" s="1" t="s">
        <v>2479</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2415</v>
      </c>
      <c r="B110" s="2" t="s">
        <v>2418</v>
      </c>
      <c r="C110" s="44">
        <v>1</v>
      </c>
      <c r="D110" s="1" t="s">
        <v>65</v>
      </c>
      <c r="E110" s="1" t="s">
        <v>2422</v>
      </c>
      <c r="F110" s="1" t="str">
        <f>UnitControlCenter!$B$17</f>
        <v>terawatt-hours (TWh)</v>
      </c>
      <c r="G110" s="1" t="s">
        <v>2480</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2415</v>
      </c>
      <c r="B111" s="2" t="s">
        <v>2419</v>
      </c>
      <c r="C111" s="44">
        <v>1</v>
      </c>
      <c r="D111" s="1" t="s">
        <v>65</v>
      </c>
      <c r="E111" s="1" t="s">
        <v>2422</v>
      </c>
      <c r="F111" s="1" t="str">
        <f>UnitControlCenter!$B$17</f>
        <v>terawatt-hours (TWh)</v>
      </c>
      <c r="G111" s="1" t="s">
        <v>2481</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2415</v>
      </c>
      <c r="B112" s="2" t="s">
        <v>2420</v>
      </c>
      <c r="C112" s="44">
        <v>1</v>
      </c>
      <c r="D112" s="1" t="s">
        <v>65</v>
      </c>
      <c r="E112" s="1" t="s">
        <v>2422</v>
      </c>
      <c r="F112" s="1" t="str">
        <f>UnitControlCenter!$B$17</f>
        <v>terawatt-hours (TWh)</v>
      </c>
      <c r="G112" s="1" t="s">
        <v>2476</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2415</v>
      </c>
      <c r="B113" s="2" t="s">
        <v>2421</v>
      </c>
      <c r="C113" s="44">
        <v>1</v>
      </c>
      <c r="D113" s="1" t="s">
        <v>65</v>
      </c>
      <c r="E113" s="1" t="s">
        <v>2422</v>
      </c>
      <c r="F113" s="1" t="str">
        <f>UnitControlCenter!$B$17</f>
        <v>terawatt-hours (TWh)</v>
      </c>
      <c r="G113" s="1" t="s">
        <v>2477</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2415</v>
      </c>
      <c r="B114" s="2" t="s">
        <v>2682</v>
      </c>
      <c r="C114" s="44">
        <v>1</v>
      </c>
      <c r="D114" s="1" t="s">
        <v>65</v>
      </c>
      <c r="E114" s="1" t="s">
        <v>2683</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2415</v>
      </c>
      <c r="B115" s="2" t="s">
        <v>2684</v>
      </c>
      <c r="C115" s="44">
        <v>1</v>
      </c>
      <c r="D115" s="1" t="s">
        <v>65</v>
      </c>
      <c r="E115" s="1" t="s">
        <v>2683</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2415</v>
      </c>
      <c r="B116" s="2" t="s">
        <v>2685</v>
      </c>
      <c r="C116" s="44">
        <v>1</v>
      </c>
      <c r="D116" s="1" t="s">
        <v>65</v>
      </c>
      <c r="E116" s="1" t="s">
        <v>2683</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2415</v>
      </c>
      <c r="B117" s="2" t="s">
        <v>2686</v>
      </c>
      <c r="C117" s="44">
        <v>1</v>
      </c>
      <c r="D117" s="1" t="s">
        <v>65</v>
      </c>
      <c r="E117" s="1" t="s">
        <v>2683</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2415</v>
      </c>
      <c r="B118" s="2" t="s">
        <v>2425</v>
      </c>
      <c r="C118" s="44">
        <v>1</v>
      </c>
      <c r="D118" s="1" t="s">
        <v>65</v>
      </c>
      <c r="E118" s="1" t="s">
        <v>2423</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2415</v>
      </c>
      <c r="B119" s="134" t="s">
        <v>2687</v>
      </c>
      <c r="C119" s="141">
        <v>1</v>
      </c>
      <c r="D119" s="135" t="s">
        <v>65</v>
      </c>
      <c r="E119" s="135" t="s">
        <v>2683</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2398</v>
      </c>
      <c r="C144" s="44">
        <v>1</v>
      </c>
      <c r="D144" s="1" t="s">
        <v>65</v>
      </c>
      <c r="E144" s="1" t="s">
        <v>66</v>
      </c>
      <c r="F144" s="1" t="str">
        <f>UnitControlCenter!$B$30</f>
        <v>quads / year</v>
      </c>
      <c r="G144" s="1" t="s">
        <v>2559</v>
      </c>
      <c r="H144" s="1" t="s">
        <v>2402</v>
      </c>
      <c r="I144" s="1" t="s">
        <v>2403</v>
      </c>
    </row>
    <row r="145" spans="1:10" s="135" customFormat="1" ht="87.5" thickBot="1" x14ac:dyDescent="0.4">
      <c r="A145" s="134" t="s">
        <v>1247</v>
      </c>
      <c r="B145" s="134" t="s">
        <v>2399</v>
      </c>
      <c r="C145" s="141">
        <v>1</v>
      </c>
      <c r="D145" s="135" t="s">
        <v>65</v>
      </c>
      <c r="E145" s="135" t="s">
        <v>66</v>
      </c>
      <c r="F145" s="135" t="str">
        <f>UnitControlCenter!$B$16</f>
        <v>terawatt-hours (TWh) / year</v>
      </c>
      <c r="G145" s="135" t="s">
        <v>2560</v>
      </c>
      <c r="H145" s="135" t="s">
        <v>2400</v>
      </c>
      <c r="I145" s="135" t="s">
        <v>2401</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2303</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2335</v>
      </c>
      <c r="B155" s="2" t="s">
        <v>2336</v>
      </c>
      <c r="C155" s="44">
        <v>1</v>
      </c>
      <c r="D155" s="1" t="s">
        <v>65</v>
      </c>
      <c r="E155" s="1" t="s">
        <v>66</v>
      </c>
      <c r="F155" s="1" t="str">
        <f>UnitControlCenter!$B$30</f>
        <v>quads / year</v>
      </c>
      <c r="G155" s="1" t="s">
        <v>1258</v>
      </c>
      <c r="H155" s="1" t="s">
        <v>1259</v>
      </c>
      <c r="I155" s="1" t="s">
        <v>1490</v>
      </c>
    </row>
    <row r="156" spans="1:10" s="2" customFormat="1" ht="29" x14ac:dyDescent="0.35">
      <c r="A156" s="2" t="s">
        <v>2335</v>
      </c>
      <c r="B156" s="2" t="s">
        <v>2337</v>
      </c>
      <c r="C156" s="44">
        <v>1</v>
      </c>
      <c r="D156" s="2" t="s">
        <v>65</v>
      </c>
      <c r="E156" s="2" t="s">
        <v>66</v>
      </c>
      <c r="F156" s="2" t="str">
        <f>UnitControlCenter!$B$30</f>
        <v>quads / year</v>
      </c>
      <c r="G156" s="2" t="s">
        <v>1276</v>
      </c>
      <c r="H156" s="2" t="s">
        <v>1260</v>
      </c>
      <c r="I156" s="2" t="s">
        <v>1261</v>
      </c>
    </row>
    <row r="157" spans="1:10" ht="72.5" x14ac:dyDescent="0.35">
      <c r="A157" s="2" t="s">
        <v>2335</v>
      </c>
      <c r="B157" s="2" t="s">
        <v>2338</v>
      </c>
      <c r="C157" s="44">
        <v>1</v>
      </c>
      <c r="D157" s="1" t="s">
        <v>65</v>
      </c>
      <c r="E157" s="1" t="s">
        <v>66</v>
      </c>
      <c r="F157" s="1" t="str">
        <f>UnitControlCenter!$B$30</f>
        <v>quads / year</v>
      </c>
      <c r="G157" s="1" t="s">
        <v>1529</v>
      </c>
      <c r="H157" s="1" t="s">
        <v>1531</v>
      </c>
      <c r="I157" s="1" t="s">
        <v>1530</v>
      </c>
    </row>
    <row r="158" spans="1:10" s="2" customFormat="1" x14ac:dyDescent="0.35">
      <c r="A158" s="2" t="s">
        <v>2335</v>
      </c>
      <c r="B158" s="2" t="s">
        <v>2339</v>
      </c>
      <c r="C158" s="44">
        <v>1</v>
      </c>
      <c r="D158" s="2" t="s">
        <v>63</v>
      </c>
      <c r="E158" s="2" t="s">
        <v>64</v>
      </c>
      <c r="F158" s="2" t="str">
        <f>UnitControlCenter!$B$30</f>
        <v>quads / year</v>
      </c>
      <c r="G158" s="2" t="s">
        <v>2163</v>
      </c>
    </row>
    <row r="159" spans="1:10" ht="174" x14ac:dyDescent="0.35">
      <c r="A159" s="2" t="s">
        <v>2335</v>
      </c>
      <c r="B159" s="2" t="s">
        <v>2340</v>
      </c>
      <c r="C159" s="44">
        <v>1</v>
      </c>
      <c r="D159" s="1" t="s">
        <v>65</v>
      </c>
      <c r="E159" s="1" t="s">
        <v>66</v>
      </c>
      <c r="F159" s="2" t="str">
        <f>UnitControlCenter!B3</f>
        <v>million metric tons / year</v>
      </c>
      <c r="G159" s="1" t="s">
        <v>2482</v>
      </c>
      <c r="H159" s="1" t="s">
        <v>2342</v>
      </c>
      <c r="I159" s="2" t="s">
        <v>2343</v>
      </c>
      <c r="J159" s="2"/>
    </row>
    <row r="160" spans="1:10" s="135" customFormat="1" ht="232.5" thickBot="1" x14ac:dyDescent="0.4">
      <c r="A160" s="2" t="s">
        <v>2335</v>
      </c>
      <c r="B160" s="134" t="s">
        <v>2341</v>
      </c>
      <c r="C160" s="141">
        <v>1</v>
      </c>
      <c r="D160" s="135" t="s">
        <v>65</v>
      </c>
      <c r="E160" s="135" t="s">
        <v>66</v>
      </c>
      <c r="F160" s="134" t="str">
        <f>UnitControlCenter!B3</f>
        <v>million metric tons / year</v>
      </c>
      <c r="G160" s="135" t="s">
        <v>2483</v>
      </c>
      <c r="H160" s="135" t="s">
        <v>2342</v>
      </c>
      <c r="I160" s="134" t="s">
        <v>2343</v>
      </c>
      <c r="J160" s="134"/>
    </row>
    <row r="161" spans="1:10" ht="87" x14ac:dyDescent="0.35">
      <c r="A161" s="2" t="s">
        <v>1314</v>
      </c>
      <c r="B161" s="2" t="s">
        <v>1315</v>
      </c>
      <c r="C161" s="44">
        <v>1</v>
      </c>
      <c r="D161" s="1" t="s">
        <v>65</v>
      </c>
      <c r="E161" s="1" t="s">
        <v>66</v>
      </c>
      <c r="F161" s="1" t="str">
        <f>UnitControlCenter!$B$30</f>
        <v>quads / year</v>
      </c>
      <c r="G161" s="1" t="s">
        <v>2516</v>
      </c>
      <c r="H161" s="1" t="s">
        <v>2515</v>
      </c>
      <c r="I161" s="1" t="s">
        <v>2514</v>
      </c>
    </row>
    <row r="162" spans="1:10" ht="72.5" x14ac:dyDescent="0.35">
      <c r="A162" s="2" t="s">
        <v>1314</v>
      </c>
      <c r="B162" s="2" t="s">
        <v>1316</v>
      </c>
      <c r="C162" s="44">
        <v>1</v>
      </c>
      <c r="D162" s="1" t="s">
        <v>65</v>
      </c>
      <c r="E162" s="1" t="s">
        <v>66</v>
      </c>
      <c r="F162" s="1" t="str">
        <f>UnitControlCenter!$B$30</f>
        <v>quads / year</v>
      </c>
      <c r="G162" s="1" t="s">
        <v>2517</v>
      </c>
      <c r="H162" s="1" t="s">
        <v>2155</v>
      </c>
      <c r="I162" s="1" t="s">
        <v>2156</v>
      </c>
    </row>
    <row r="163" spans="1:10" ht="72.5" x14ac:dyDescent="0.35">
      <c r="A163" s="2" t="s">
        <v>1314</v>
      </c>
      <c r="B163" s="2" t="s">
        <v>2512</v>
      </c>
      <c r="C163" s="44">
        <v>1</v>
      </c>
      <c r="D163" s="1" t="s">
        <v>65</v>
      </c>
      <c r="E163" s="1" t="s">
        <v>66</v>
      </c>
      <c r="F163" s="1" t="str">
        <f>UnitControlCenter!$B$30</f>
        <v>quads / year</v>
      </c>
      <c r="G163" s="1" t="s">
        <v>2536</v>
      </c>
      <c r="H163" s="1" t="s">
        <v>2518</v>
      </c>
      <c r="I163" s="44" t="s">
        <v>2519</v>
      </c>
    </row>
    <row r="164" spans="1:10" ht="72.5" x14ac:dyDescent="0.35">
      <c r="A164" s="2" t="s">
        <v>1314</v>
      </c>
      <c r="B164" s="2" t="s">
        <v>2513</v>
      </c>
      <c r="C164" s="44">
        <v>1</v>
      </c>
      <c r="D164" s="1" t="s">
        <v>65</v>
      </c>
      <c r="E164" s="1" t="s">
        <v>66</v>
      </c>
      <c r="F164" s="1" t="str">
        <f>UnitControlCenter!$B$30</f>
        <v>quads / year</v>
      </c>
      <c r="G164" s="1" t="s">
        <v>2537</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2256</v>
      </c>
      <c r="C176" s="44">
        <v>1</v>
      </c>
      <c r="D176" s="1" t="s">
        <v>65</v>
      </c>
      <c r="E176" s="1" t="s">
        <v>66</v>
      </c>
      <c r="F176" s="1" t="str">
        <f>UnitControlCenter!$B$36</f>
        <v>trillion BTU / year</v>
      </c>
      <c r="G176" s="1" t="s">
        <v>1543</v>
      </c>
      <c r="H176" s="1" t="s">
        <v>1544</v>
      </c>
      <c r="I176" s="1" t="s">
        <v>1545</v>
      </c>
    </row>
    <row r="177" spans="1:10" ht="58" x14ac:dyDescent="0.35">
      <c r="A177" s="2" t="s">
        <v>2229</v>
      </c>
      <c r="B177" s="2" t="s">
        <v>2257</v>
      </c>
      <c r="C177" s="44">
        <v>1</v>
      </c>
      <c r="D177" s="1" t="s">
        <v>65</v>
      </c>
      <c r="E177" s="1" t="s">
        <v>66</v>
      </c>
      <c r="F177" s="1" t="str">
        <f>UnitControlCenter!$B$36</f>
        <v>trillion BTU / year</v>
      </c>
      <c r="G177" s="1" t="s">
        <v>1546</v>
      </c>
      <c r="H177" s="1" t="s">
        <v>1544</v>
      </c>
      <c r="I177" s="1" t="s">
        <v>1545</v>
      </c>
    </row>
    <row r="178" spans="1:10" ht="58" x14ac:dyDescent="0.35">
      <c r="A178" s="2" t="s">
        <v>2229</v>
      </c>
      <c r="B178" s="2" t="s">
        <v>2258</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2259</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2260</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2261</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2262</v>
      </c>
      <c r="C182" s="44">
        <v>1</v>
      </c>
      <c r="D182" s="1" t="s">
        <v>65</v>
      </c>
      <c r="E182" s="1" t="s">
        <v>66</v>
      </c>
      <c r="F182" s="1" t="str">
        <f>UnitControlCenter!$B$36</f>
        <v>trillion BTU / year</v>
      </c>
      <c r="G182" s="1" t="s">
        <v>1625</v>
      </c>
      <c r="H182" s="1" t="s">
        <v>1620</v>
      </c>
      <c r="I182" s="1" t="s">
        <v>1621</v>
      </c>
    </row>
    <row r="183" spans="1:10" ht="72.5" x14ac:dyDescent="0.35">
      <c r="A183" s="2" t="s">
        <v>2229</v>
      </c>
      <c r="B183" s="2" t="s">
        <v>2263</v>
      </c>
      <c r="C183" s="44">
        <v>1</v>
      </c>
      <c r="D183" s="1" t="s">
        <v>65</v>
      </c>
      <c r="E183" s="1" t="s">
        <v>66</v>
      </c>
      <c r="F183" s="1" t="str">
        <f>UnitControlCenter!$B$36</f>
        <v>trillion BTU / year</v>
      </c>
      <c r="G183" s="1" t="s">
        <v>1626</v>
      </c>
      <c r="H183" s="1" t="s">
        <v>1620</v>
      </c>
      <c r="I183" s="1" t="s">
        <v>1622</v>
      </c>
    </row>
    <row r="184" spans="1:10" ht="72.5" x14ac:dyDescent="0.35">
      <c r="A184" s="2" t="s">
        <v>2229</v>
      </c>
      <c r="B184" s="2" t="s">
        <v>2264</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2265</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2266</v>
      </c>
      <c r="C186" s="44">
        <v>1</v>
      </c>
      <c r="D186" s="1" t="s">
        <v>65</v>
      </c>
      <c r="E186" s="1" t="s">
        <v>66</v>
      </c>
      <c r="F186" s="1" t="str">
        <f>UnitControlCenter!$B$30</f>
        <v>quads / year</v>
      </c>
      <c r="G186" s="1" t="s">
        <v>1654</v>
      </c>
      <c r="H186" s="1" t="s">
        <v>1656</v>
      </c>
      <c r="I186" s="1" t="s">
        <v>1657</v>
      </c>
    </row>
    <row r="187" spans="1:10" ht="116" x14ac:dyDescent="0.35">
      <c r="A187" s="2" t="s">
        <v>2229</v>
      </c>
      <c r="B187" s="2" t="s">
        <v>2267</v>
      </c>
      <c r="C187" s="44">
        <v>1</v>
      </c>
      <c r="D187" s="1" t="s">
        <v>65</v>
      </c>
      <c r="E187" s="1" t="s">
        <v>66</v>
      </c>
      <c r="F187" s="1" t="str">
        <f>UnitControlCenter!$B$30</f>
        <v>quads / year</v>
      </c>
      <c r="G187" s="1" t="s">
        <v>1655</v>
      </c>
      <c r="H187" s="1" t="s">
        <v>1656</v>
      </c>
      <c r="I187" s="1" t="s">
        <v>1657</v>
      </c>
    </row>
    <row r="188" spans="1:10" ht="203" x14ac:dyDescent="0.35">
      <c r="A188" s="2" t="s">
        <v>2229</v>
      </c>
      <c r="B188" s="2" t="s">
        <v>2275</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2268</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2269</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2270</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2271</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2272</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2273</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2274</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2520</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2521</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2349</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2454</v>
      </c>
      <c r="B3" s="224" t="s">
        <v>2456</v>
      </c>
      <c r="C3" s="221"/>
      <c r="D3" s="223" t="s">
        <v>2455</v>
      </c>
    </row>
    <row r="4" spans="1:5" x14ac:dyDescent="0.35">
      <c r="A4" t="s">
        <v>1452</v>
      </c>
      <c r="B4" s="20" t="s">
        <v>1446</v>
      </c>
      <c r="C4" s="130"/>
      <c r="D4" s="225" t="s">
        <v>2458</v>
      </c>
      <c r="E4" t="s">
        <v>2461</v>
      </c>
    </row>
    <row r="5" spans="1:5" x14ac:dyDescent="0.35">
      <c r="A5" t="s">
        <v>2465</v>
      </c>
      <c r="B5" s="113" t="s">
        <v>2466</v>
      </c>
      <c r="C5" s="226"/>
      <c r="D5" s="225" t="s">
        <v>2460</v>
      </c>
      <c r="E5" t="s">
        <v>2464</v>
      </c>
    </row>
    <row r="6" spans="1:5" x14ac:dyDescent="0.35">
      <c r="A6" t="s">
        <v>1958</v>
      </c>
      <c r="B6" s="113" t="s">
        <v>2467</v>
      </c>
      <c r="C6" s="153"/>
      <c r="D6" t="s">
        <v>2471</v>
      </c>
    </row>
    <row r="7" spans="1:5" x14ac:dyDescent="0.35">
      <c r="A7" t="s">
        <v>2472</v>
      </c>
      <c r="B7" s="113" t="s">
        <v>2473</v>
      </c>
      <c r="C7" s="228"/>
      <c r="D7" s="227" t="s">
        <v>2444</v>
      </c>
    </row>
    <row r="8" spans="1:5" x14ac:dyDescent="0.35">
      <c r="A8" t="s">
        <v>1412</v>
      </c>
      <c r="B8" s="20" t="s">
        <v>1423</v>
      </c>
      <c r="C8" s="118"/>
      <c r="D8" t="s">
        <v>436</v>
      </c>
    </row>
    <row r="9" spans="1:5" x14ac:dyDescent="0.35">
      <c r="A9" t="s">
        <v>2428</v>
      </c>
      <c r="B9" s="20" t="s">
        <v>2427</v>
      </c>
      <c r="C9" s="212"/>
      <c r="D9" t="s">
        <v>2365</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2468</v>
      </c>
      <c r="C17" s="154"/>
      <c r="D17" t="s">
        <v>2367</v>
      </c>
    </row>
    <row r="18" spans="1:5" x14ac:dyDescent="0.35">
      <c r="A18" t="s">
        <v>1429</v>
      </c>
      <c r="B18" s="20" t="s">
        <v>1425</v>
      </c>
      <c r="C18" s="123"/>
      <c r="D18" t="s">
        <v>2368</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2426</v>
      </c>
      <c r="B25" s="20" t="s">
        <v>2469</v>
      </c>
      <c r="C25" s="211"/>
      <c r="D25" t="s">
        <v>2364</v>
      </c>
    </row>
    <row r="26" spans="1:5" x14ac:dyDescent="0.35">
      <c r="A26" t="s">
        <v>1413</v>
      </c>
      <c r="B26" s="113" t="s">
        <v>1418</v>
      </c>
      <c r="C26" s="116"/>
      <c r="D26" t="s">
        <v>2292</v>
      </c>
    </row>
    <row r="27" spans="1:5" x14ac:dyDescent="0.35">
      <c r="A27" t="s">
        <v>2293</v>
      </c>
      <c r="B27" s="113" t="s">
        <v>2294</v>
      </c>
      <c r="C27" s="206"/>
      <c r="D27" t="s">
        <v>2291</v>
      </c>
    </row>
    <row r="28" spans="1:5" x14ac:dyDescent="0.35">
      <c r="A28" t="s">
        <v>1960</v>
      </c>
      <c r="B28" s="17" t="s">
        <v>2470</v>
      </c>
      <c r="C28" s="155"/>
      <c r="D28" t="s">
        <v>2366</v>
      </c>
    </row>
    <row r="29" spans="1:5" x14ac:dyDescent="0.35">
      <c r="A29" t="s">
        <v>1437</v>
      </c>
      <c r="B29" s="20" t="s">
        <v>1436</v>
      </c>
      <c r="C29" s="125"/>
      <c r="D29" t="s">
        <v>443</v>
      </c>
    </row>
    <row r="30" spans="1:5" x14ac:dyDescent="0.35">
      <c r="A30" t="s">
        <v>1961</v>
      </c>
      <c r="B30" s="152" t="s">
        <v>1954</v>
      </c>
      <c r="C30" s="151"/>
      <c r="D30" t="s">
        <v>2363</v>
      </c>
    </row>
    <row r="31" spans="1:5" x14ac:dyDescent="0.35">
      <c r="A31" t="s">
        <v>1407</v>
      </c>
      <c r="B31" s="113" t="s">
        <v>1417</v>
      </c>
      <c r="C31" s="115"/>
      <c r="D31" t="s">
        <v>446</v>
      </c>
    </row>
    <row r="32" spans="1:5" x14ac:dyDescent="0.35">
      <c r="A32" t="s">
        <v>2465</v>
      </c>
      <c r="B32" s="113" t="s">
        <v>2466</v>
      </c>
      <c r="C32" s="226"/>
      <c r="D32" t="s">
        <v>2459</v>
      </c>
      <c r="E32" t="s">
        <v>2463</v>
      </c>
    </row>
    <row r="33" spans="1:5" x14ac:dyDescent="0.35">
      <c r="A33" t="s">
        <v>1452</v>
      </c>
      <c r="B33" s="20" t="s">
        <v>1446</v>
      </c>
      <c r="C33" s="130"/>
      <c r="D33" s="225" t="s">
        <v>2457</v>
      </c>
      <c r="E33" t="s">
        <v>2462</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2382</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2390</v>
      </c>
    </row>
    <row r="250" spans="1:4" x14ac:dyDescent="0.35">
      <c r="A250" t="s">
        <v>1427</v>
      </c>
      <c r="B250" s="20" t="s">
        <v>1443</v>
      </c>
      <c r="C250" s="122"/>
      <c r="D250" t="s">
        <v>2391</v>
      </c>
    </row>
    <row r="251" spans="1:4" x14ac:dyDescent="0.35">
      <c r="A251" t="s">
        <v>1448</v>
      </c>
      <c r="B251" s="20" t="s">
        <v>1442</v>
      </c>
      <c r="C251" s="127"/>
      <c r="D251" t="s">
        <v>2392</v>
      </c>
    </row>
    <row r="252" spans="1:4" x14ac:dyDescent="0.35">
      <c r="A252" t="s">
        <v>1413</v>
      </c>
      <c r="B252" s="113" t="s">
        <v>1418</v>
      </c>
      <c r="C252" s="116"/>
      <c r="D252" t="s">
        <v>2393</v>
      </c>
    </row>
    <row r="253" spans="1:4" x14ac:dyDescent="0.35">
      <c r="A253" t="s">
        <v>1428</v>
      </c>
      <c r="B253" s="20" t="s">
        <v>1424</v>
      </c>
      <c r="C253" s="121"/>
      <c r="D253" t="s">
        <v>2394</v>
      </c>
    </row>
    <row r="254" spans="1:4" x14ac:dyDescent="0.35">
      <c r="A254" t="s">
        <v>1407</v>
      </c>
      <c r="B254" s="113" t="s">
        <v>1417</v>
      </c>
      <c r="C254" s="115"/>
      <c r="D254" t="s">
        <v>2395</v>
      </c>
    </row>
    <row r="255" spans="1:4" x14ac:dyDescent="0.35">
      <c r="A255" t="s">
        <v>1429</v>
      </c>
      <c r="B255" s="20" t="s">
        <v>1425</v>
      </c>
      <c r="C255" s="123"/>
      <c r="D255" t="s">
        <v>2396</v>
      </c>
    </row>
    <row r="256" spans="1:4" x14ac:dyDescent="0.35">
      <c r="A256" t="s">
        <v>1452</v>
      </c>
      <c r="B256" s="20" t="s">
        <v>1446</v>
      </c>
      <c r="C256" s="130"/>
      <c r="D256" t="s">
        <v>2397</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2288</v>
      </c>
      <c r="C2" s="102" t="s">
        <v>2289</v>
      </c>
    </row>
    <row r="3" spans="1:3" x14ac:dyDescent="0.35">
      <c r="A3" t="s">
        <v>2644</v>
      </c>
      <c r="B3" t="s">
        <v>2645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2429</v>
      </c>
      <c r="B1" s="216" t="s">
        <v>2453</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2429</v>
      </c>
      <c r="B1" s="216" t="s">
        <v>2430</v>
      </c>
      <c r="C1" s="216" t="s">
        <v>2431</v>
      </c>
      <c r="D1" s="216" t="s">
        <v>2432</v>
      </c>
      <c r="E1" s="216" t="s">
        <v>2433</v>
      </c>
      <c r="F1" s="217" t="s">
        <v>2434</v>
      </c>
    </row>
    <row r="2" spans="1:6" x14ac:dyDescent="0.35">
      <c r="A2" s="1" t="s">
        <v>2435</v>
      </c>
      <c r="B2" s="1" t="s">
        <v>2678</v>
      </c>
      <c r="C2" s="1">
        <v>2030</v>
      </c>
      <c r="D2" s="5">
        <f>(1-0.555)*'Target Calculations'!P3</f>
        <v>2096.9735000000001</v>
      </c>
      <c r="E2" s="5">
        <f>(1-0.545)*'Target Calculations'!P3</f>
        <v>2144.0965000000001</v>
      </c>
      <c r="F2" t="s">
        <v>2680</v>
      </c>
    </row>
    <row r="3" spans="1:6" x14ac:dyDescent="0.35">
      <c r="A3" s="1" t="s">
        <v>2435</v>
      </c>
      <c r="B3" s="1" t="s">
        <v>2677</v>
      </c>
      <c r="C3" s="1">
        <v>2040</v>
      </c>
      <c r="D3" s="5">
        <f>(1-0.905)*'Target Calculations'!P3</f>
        <v>447.66849999999988</v>
      </c>
      <c r="E3" s="5">
        <f>(1-0.895)*'Target Calculations'!P3</f>
        <v>494.79149999999993</v>
      </c>
      <c r="F3" t="s">
        <v>2679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75" t="s">
        <v>2570</v>
      </c>
      <c r="B1" s="275"/>
      <c r="C1" s="275"/>
      <c r="D1" s="275"/>
      <c r="E1" s="275"/>
      <c r="F1" s="233"/>
      <c r="G1" s="233"/>
      <c r="H1" s="233"/>
      <c r="I1" s="233"/>
      <c r="J1" s="159" t="s">
        <v>2571</v>
      </c>
      <c r="O1" s="231" t="s">
        <v>2565</v>
      </c>
    </row>
    <row r="2" spans="1:21" ht="15.5" x14ac:dyDescent="0.35">
      <c r="A2" s="165" t="s">
        <v>503</v>
      </c>
      <c r="B2" s="234"/>
      <c r="C2" s="234"/>
      <c r="D2" s="234"/>
      <c r="E2" s="234"/>
      <c r="F2" s="233"/>
      <c r="G2" s="233"/>
      <c r="H2" s="233"/>
      <c r="I2" s="233"/>
      <c r="J2" s="159" t="s">
        <v>2572</v>
      </c>
      <c r="O2" t="s">
        <v>2566</v>
      </c>
      <c r="P2" t="s">
        <v>2567</v>
      </c>
      <c r="U2">
        <v>0.55000000000000004</v>
      </c>
    </row>
    <row r="3" spans="1:21" x14ac:dyDescent="0.35">
      <c r="A3" s="233"/>
      <c r="B3" s="233"/>
      <c r="C3" s="233"/>
      <c r="D3" s="233"/>
      <c r="E3" s="233"/>
      <c r="F3" s="233"/>
      <c r="G3" s="233"/>
      <c r="H3" s="233"/>
      <c r="I3" s="233"/>
      <c r="J3" s="159" t="s">
        <v>2573</v>
      </c>
      <c r="O3">
        <v>1990</v>
      </c>
      <c r="P3" s="232">
        <v>4712.3</v>
      </c>
      <c r="Q3" t="s">
        <v>2568</v>
      </c>
      <c r="U3">
        <v>0.9</v>
      </c>
    </row>
    <row r="4" spans="1:21" x14ac:dyDescent="0.35">
      <c r="A4" s="233"/>
      <c r="B4" s="233"/>
      <c r="C4" s="233"/>
      <c r="D4" s="233"/>
      <c r="E4" s="233"/>
      <c r="F4" s="233"/>
      <c r="G4" s="233"/>
      <c r="H4" s="233"/>
      <c r="I4" s="233"/>
      <c r="J4" s="235"/>
      <c r="O4">
        <v>2030</v>
      </c>
      <c r="P4" s="39">
        <f>P3-(P3*U2)</f>
        <v>2120.5349999999999</v>
      </c>
      <c r="Q4" t="s">
        <v>2568</v>
      </c>
    </row>
    <row r="5" spans="1:21" ht="46" x14ac:dyDescent="0.35">
      <c r="A5" s="236" t="s">
        <v>531</v>
      </c>
      <c r="B5" s="237" t="s">
        <v>541</v>
      </c>
      <c r="C5" s="237" t="s">
        <v>478</v>
      </c>
      <c r="D5" s="237" t="s">
        <v>479</v>
      </c>
      <c r="E5" s="237" t="s">
        <v>2574</v>
      </c>
      <c r="F5" s="237" t="s">
        <v>2575</v>
      </c>
      <c r="G5" s="237" t="s">
        <v>497</v>
      </c>
      <c r="H5" s="238" t="s">
        <v>2576</v>
      </c>
      <c r="I5" s="237" t="s">
        <v>529</v>
      </c>
      <c r="J5" s="237" t="s">
        <v>2577</v>
      </c>
      <c r="O5">
        <v>2040</v>
      </c>
      <c r="P5" s="39">
        <f>P3-(P3*U3)</f>
        <v>471.22999999999956</v>
      </c>
    </row>
    <row r="6" spans="1:21" ht="15" thickBot="1" x14ac:dyDescent="0.4">
      <c r="A6" s="239" t="s">
        <v>532</v>
      </c>
      <c r="B6" s="276" t="s">
        <v>2578</v>
      </c>
      <c r="C6" s="277"/>
      <c r="D6" s="277"/>
      <c r="E6" s="277"/>
      <c r="F6" s="277"/>
      <c r="G6" s="277"/>
      <c r="H6" s="277"/>
      <c r="I6" s="277"/>
      <c r="J6" s="278"/>
    </row>
    <row r="7" spans="1:21" ht="15" thickTop="1" x14ac:dyDescent="0.35">
      <c r="A7" s="240" t="s">
        <v>2579</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2580</v>
      </c>
      <c r="B8" s="241">
        <v>3545561.5060172728</v>
      </c>
      <c r="C8" s="241">
        <v>178273.64433876344</v>
      </c>
      <c r="D8" s="241">
        <v>23250.999122396675</v>
      </c>
      <c r="E8" s="202" t="s">
        <v>189</v>
      </c>
      <c r="F8" s="202" t="s">
        <v>189</v>
      </c>
      <c r="G8" s="202" t="s">
        <v>189</v>
      </c>
      <c r="H8" s="202" t="s">
        <v>189</v>
      </c>
      <c r="I8" s="202" t="s">
        <v>189</v>
      </c>
      <c r="J8" s="241">
        <v>3747086.1494784327</v>
      </c>
      <c r="O8" t="s">
        <v>2569</v>
      </c>
      <c r="P8" t="s">
        <v>2632</v>
      </c>
    </row>
    <row r="9" spans="1:21" x14ac:dyDescent="0.35">
      <c r="A9" s="243" t="s">
        <v>2581</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2582</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2583</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2584</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2585</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2586</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2587</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2588</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2589</v>
      </c>
      <c r="B18" s="241" t="s">
        <v>493</v>
      </c>
      <c r="C18" s="202" t="s">
        <v>189</v>
      </c>
      <c r="D18" s="202" t="s">
        <v>189</v>
      </c>
      <c r="E18" s="202" t="s">
        <v>189</v>
      </c>
      <c r="F18" s="202" t="s">
        <v>189</v>
      </c>
      <c r="G18" s="202" t="s">
        <v>189</v>
      </c>
      <c r="H18" s="202" t="s">
        <v>189</v>
      </c>
      <c r="I18" s="202" t="s">
        <v>189</v>
      </c>
      <c r="J18" s="241" t="s">
        <v>493</v>
      </c>
    </row>
    <row r="19" spans="1:10" x14ac:dyDescent="0.35">
      <c r="A19" s="242" t="s">
        <v>2590</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2591</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2592</v>
      </c>
      <c r="B21" s="241">
        <v>51281.034113690999</v>
      </c>
      <c r="C21" s="241">
        <v>1280.460552968452</v>
      </c>
      <c r="D21" s="241">
        <v>78581.48269004513</v>
      </c>
      <c r="E21" s="241">
        <v>12809.4526634704</v>
      </c>
      <c r="F21" s="241">
        <v>3955.4192101203689</v>
      </c>
      <c r="G21" s="241">
        <v>1902.2075</v>
      </c>
      <c r="H21" s="241">
        <v>4669.7150000000001</v>
      </c>
      <c r="I21" s="241" t="s">
        <v>2593</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2594</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2595</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2596</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2597</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2598</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2599</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2600</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2601</v>
      </c>
      <c r="B32" s="202" t="s">
        <v>189</v>
      </c>
      <c r="C32" s="241" t="s">
        <v>2602</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2603</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2604</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2605</v>
      </c>
      <c r="B38" s="241" t="s">
        <v>2593</v>
      </c>
      <c r="C38" s="241">
        <v>0.30901557909796001</v>
      </c>
      <c r="D38" s="241">
        <v>0.1107097482644</v>
      </c>
      <c r="E38" s="202" t="s">
        <v>189</v>
      </c>
      <c r="F38" s="202" t="s">
        <v>189</v>
      </c>
      <c r="G38" s="202" t="s">
        <v>189</v>
      </c>
      <c r="H38" s="202" t="s">
        <v>189</v>
      </c>
      <c r="I38" s="202" t="s">
        <v>189</v>
      </c>
      <c r="J38" s="241">
        <v>0.41972532736236001</v>
      </c>
    </row>
    <row r="39" spans="1:10" x14ac:dyDescent="0.35">
      <c r="A39" s="242" t="s">
        <v>2606</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2607</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2608</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2609</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2610</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2611</v>
      </c>
      <c r="B47" s="241" t="s">
        <v>2612</v>
      </c>
      <c r="C47" s="241" t="s">
        <v>2612</v>
      </c>
      <c r="D47" s="241">
        <v>93.41025492</v>
      </c>
      <c r="E47" s="202" t="s">
        <v>189</v>
      </c>
      <c r="F47" s="202" t="s">
        <v>189</v>
      </c>
      <c r="G47" s="202" t="s">
        <v>189</v>
      </c>
      <c r="H47" s="202" t="s">
        <v>189</v>
      </c>
      <c r="I47" s="202" t="s">
        <v>189</v>
      </c>
      <c r="J47" s="241">
        <v>93.41025492</v>
      </c>
    </row>
    <row r="48" spans="1:10" x14ac:dyDescent="0.35">
      <c r="A48" s="242" t="s">
        <v>2613</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2614</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2615</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2616</v>
      </c>
      <c r="B53" s="241">
        <v>21.783594957120901</v>
      </c>
      <c r="C53" s="241">
        <v>52.201049348827681</v>
      </c>
      <c r="D53" s="241" t="s">
        <v>2617</v>
      </c>
      <c r="E53" s="202" t="s">
        <v>189</v>
      </c>
      <c r="F53" s="202" t="s">
        <v>189</v>
      </c>
      <c r="G53" s="202" t="s">
        <v>189</v>
      </c>
      <c r="H53" s="202" t="s">
        <v>189</v>
      </c>
      <c r="I53" s="202" t="s">
        <v>189</v>
      </c>
      <c r="J53" s="241">
        <v>73.984644305948578</v>
      </c>
    </row>
    <row r="54" spans="1:10" x14ac:dyDescent="0.35">
      <c r="A54" s="242" t="s">
        <v>2618</v>
      </c>
      <c r="B54" s="241" t="s">
        <v>2593</v>
      </c>
      <c r="C54" s="241" t="s">
        <v>2593</v>
      </c>
      <c r="D54" s="241" t="s">
        <v>2593</v>
      </c>
      <c r="E54" s="241" t="s">
        <v>2593</v>
      </c>
      <c r="F54" s="241" t="s">
        <v>2593</v>
      </c>
      <c r="G54" s="241" t="s">
        <v>2593</v>
      </c>
      <c r="H54" s="241" t="s">
        <v>2593</v>
      </c>
      <c r="I54" s="241" t="s">
        <v>2593</v>
      </c>
      <c r="J54" s="241" t="s">
        <v>493</v>
      </c>
    </row>
    <row r="55" spans="1:10" x14ac:dyDescent="0.35">
      <c r="A55" s="233"/>
      <c r="B55" s="249"/>
      <c r="C55" s="249"/>
      <c r="D55" s="249"/>
      <c r="E55" s="249"/>
      <c r="F55" s="249"/>
      <c r="G55" s="249"/>
      <c r="H55" s="249"/>
      <c r="I55" s="249"/>
      <c r="J55" s="249"/>
    </row>
    <row r="56" spans="1:10" x14ac:dyDescent="0.35">
      <c r="A56" s="247" t="s">
        <v>2619</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2620</v>
      </c>
      <c r="D60" s="241" t="s">
        <v>2620</v>
      </c>
      <c r="E60" s="202" t="s">
        <v>189</v>
      </c>
      <c r="F60" s="202" t="s">
        <v>189</v>
      </c>
      <c r="G60" s="202" t="s">
        <v>189</v>
      </c>
      <c r="H60" s="202" t="s">
        <v>189</v>
      </c>
      <c r="I60" s="202" t="s">
        <v>189</v>
      </c>
      <c r="J60" s="241">
        <v>0.66779999999999995</v>
      </c>
    </row>
    <row r="61" spans="1:10" x14ac:dyDescent="0.35">
      <c r="A61" s="247" t="s">
        <v>2621</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2622</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2623</v>
      </c>
      <c r="B64" s="202" t="s">
        <v>189</v>
      </c>
      <c r="C64" s="202" t="s">
        <v>189</v>
      </c>
      <c r="D64" s="241">
        <v>10461.147973493769</v>
      </c>
      <c r="E64" s="202" t="s">
        <v>189</v>
      </c>
      <c r="F64" s="202" t="s">
        <v>189</v>
      </c>
      <c r="G64" s="202" t="s">
        <v>189</v>
      </c>
      <c r="H64" s="202" t="s">
        <v>189</v>
      </c>
      <c r="I64" s="202" t="s">
        <v>189</v>
      </c>
      <c r="J64" s="202" t="s">
        <v>189</v>
      </c>
    </row>
    <row r="65" spans="1:10" x14ac:dyDescent="0.35">
      <c r="A65" s="251" t="s">
        <v>2624</v>
      </c>
      <c r="B65" s="241">
        <v>6444.1498857276692</v>
      </c>
      <c r="C65" s="202" t="s">
        <v>189</v>
      </c>
      <c r="D65" s="202" t="s">
        <v>189</v>
      </c>
      <c r="E65" s="202" t="s">
        <v>189</v>
      </c>
      <c r="F65" s="202" t="s">
        <v>189</v>
      </c>
      <c r="G65" s="202" t="s">
        <v>189</v>
      </c>
      <c r="H65" s="202" t="s">
        <v>189</v>
      </c>
      <c r="I65" s="202" t="s">
        <v>189</v>
      </c>
      <c r="J65" s="202" t="s">
        <v>189</v>
      </c>
    </row>
    <row r="66" spans="1:10" x14ac:dyDescent="0.35">
      <c r="A66" s="266" t="s">
        <v>2625</v>
      </c>
      <c r="B66" s="267" t="s">
        <v>189</v>
      </c>
      <c r="C66" s="267" t="s">
        <v>189</v>
      </c>
      <c r="D66" s="267" t="s">
        <v>189</v>
      </c>
      <c r="E66" s="267" t="s">
        <v>189</v>
      </c>
      <c r="F66" s="267" t="s">
        <v>189</v>
      </c>
      <c r="G66" s="267" t="s">
        <v>189</v>
      </c>
      <c r="H66" s="267" t="s">
        <v>189</v>
      </c>
      <c r="I66" s="267" t="s">
        <v>189</v>
      </c>
      <c r="J66" s="241">
        <v>4860553.4478650223</v>
      </c>
    </row>
    <row r="67" spans="1:10" x14ac:dyDescent="0.35">
      <c r="A67" s="266" t="s">
        <v>2626</v>
      </c>
      <c r="B67" s="267" t="s">
        <v>189</v>
      </c>
      <c r="C67" s="267" t="s">
        <v>189</v>
      </c>
      <c r="D67" s="267" t="s">
        <v>189</v>
      </c>
      <c r="E67" s="267" t="s">
        <v>189</v>
      </c>
      <c r="F67" s="267" t="s">
        <v>189</v>
      </c>
      <c r="G67" s="267" t="s">
        <v>189</v>
      </c>
      <c r="H67" s="267" t="s">
        <v>189</v>
      </c>
      <c r="I67" s="267" t="s">
        <v>189</v>
      </c>
      <c r="J67" s="241">
        <v>4651758.2224724051</v>
      </c>
    </row>
    <row r="68" spans="1:10" x14ac:dyDescent="0.35">
      <c r="A68" s="279" t="s">
        <v>2627</v>
      </c>
      <c r="B68" s="267" t="s">
        <v>189</v>
      </c>
      <c r="C68" s="267" t="s">
        <v>189</v>
      </c>
      <c r="D68" s="267" t="s">
        <v>189</v>
      </c>
      <c r="E68" s="267" t="s">
        <v>189</v>
      </c>
      <c r="F68" s="267" t="s">
        <v>189</v>
      </c>
      <c r="G68" s="267" t="s">
        <v>189</v>
      </c>
      <c r="H68" s="267" t="s">
        <v>189</v>
      </c>
      <c r="I68" s="267" t="s">
        <v>189</v>
      </c>
      <c r="J68" s="241">
        <v>4866997.5977507504</v>
      </c>
    </row>
    <row r="69" spans="1:10" x14ac:dyDescent="0.35">
      <c r="A69" s="266" t="s">
        <v>2628</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4" t="s">
        <v>2629</v>
      </c>
      <c r="B71" s="274"/>
      <c r="C71" s="274"/>
      <c r="D71" s="274"/>
      <c r="E71" s="274"/>
      <c r="F71" s="274"/>
      <c r="G71" s="274"/>
      <c r="H71" s="274"/>
      <c r="I71" s="274"/>
      <c r="J71" s="274"/>
    </row>
    <row r="72" spans="1:10" x14ac:dyDescent="0.35">
      <c r="A72" s="256" t="s">
        <v>2630</v>
      </c>
      <c r="B72" s="257"/>
      <c r="C72" s="257"/>
      <c r="D72" s="257"/>
      <c r="E72" s="257"/>
      <c r="F72" s="257"/>
      <c r="G72" s="257"/>
      <c r="H72" s="257"/>
      <c r="I72" s="257"/>
      <c r="J72" s="257"/>
    </row>
    <row r="73" spans="1:10" x14ac:dyDescent="0.35">
      <c r="A73" s="274" t="s">
        <v>2631</v>
      </c>
      <c r="B73" s="274"/>
      <c r="C73" s="274"/>
      <c r="D73" s="274"/>
      <c r="E73" s="274"/>
      <c r="F73" s="274"/>
      <c r="G73" s="274"/>
      <c r="H73" s="274"/>
      <c r="I73" s="274"/>
      <c r="J73" s="274"/>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2277</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64"/>
      <c r="I415" s="264"/>
      <c r="J415" s="264"/>
      <c r="K415" s="264"/>
      <c r="L415" s="265"/>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2"/>
      <c r="I467" s="272"/>
      <c r="J467" s="272"/>
      <c r="K467" s="272"/>
      <c r="L467" s="272"/>
      <c r="M467" s="272"/>
      <c r="N467" s="272"/>
      <c r="O467" s="272"/>
      <c r="P467" s="272"/>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2277</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0"/>
      <c r="I472" s="270"/>
      <c r="J472" s="270"/>
      <c r="K472" s="270"/>
      <c r="L472" s="270"/>
      <c r="M472" s="270"/>
      <c r="N472" s="270"/>
      <c r="O472" s="270"/>
      <c r="P472" s="270"/>
      <c r="Q472" s="271"/>
      <c r="R472" s="185"/>
      <c r="S472" s="185"/>
      <c r="T472" s="268" t="s">
        <v>530</v>
      </c>
      <c r="U472" s="269"/>
      <c r="V472" s="273" t="s">
        <v>2031</v>
      </c>
      <c r="W472" s="270"/>
      <c r="X472" s="270"/>
      <c r="Y472" s="270"/>
      <c r="Z472" s="270"/>
      <c r="AA472" s="270"/>
      <c r="AB472" s="271"/>
      <c r="AC472" s="185"/>
      <c r="AD472" s="185"/>
      <c r="AE472" s="268" t="s">
        <v>530</v>
      </c>
      <c r="AF472" s="269"/>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2"/>
      <c r="I502" s="262"/>
      <c r="J502" s="262"/>
      <c r="K502" s="262"/>
      <c r="L502" s="262"/>
      <c r="M502" s="262"/>
      <c r="N502" s="262"/>
      <c r="O502" s="262"/>
      <c r="P502" s="262"/>
      <c r="Q502" s="262"/>
      <c r="R502" s="262"/>
      <c r="S502" s="262"/>
      <c r="T502" s="262"/>
      <c r="U502" s="262"/>
      <c r="V502" s="262"/>
      <c r="W502" s="262"/>
      <c r="X502" s="262"/>
      <c r="Y502" s="262"/>
      <c r="Z502" s="262"/>
      <c r="AA502" s="262"/>
      <c r="AB502" s="262"/>
      <c r="AC502" s="262"/>
      <c r="AD502" s="262"/>
      <c r="AE502" s="262"/>
      <c r="AF502" s="262"/>
      <c r="AG502" s="262"/>
      <c r="AH502" s="262"/>
      <c r="AI502" s="263"/>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0" t="s">
        <v>11</v>
      </c>
      <c r="B1" s="280"/>
      <c r="C1" s="280"/>
      <c r="D1" s="280"/>
      <c r="E1" s="280"/>
    </row>
    <row r="2" spans="1:5" x14ac:dyDescent="0.35">
      <c r="A2" s="281" t="s">
        <v>154</v>
      </c>
      <c r="B2" s="281"/>
      <c r="C2" s="281"/>
      <c r="D2" s="281"/>
      <c r="E2" s="281"/>
    </row>
    <row r="19" spans="1:5" x14ac:dyDescent="0.35">
      <c r="A19" t="s">
        <v>155</v>
      </c>
    </row>
    <row r="20" spans="1:5" x14ac:dyDescent="0.35">
      <c r="A20">
        <v>155400</v>
      </c>
      <c r="B20" t="s">
        <v>156</v>
      </c>
    </row>
    <row r="21" spans="1:5" x14ac:dyDescent="0.35">
      <c r="A21" s="281" t="s">
        <v>157</v>
      </c>
      <c r="B21" s="281"/>
      <c r="C21" s="281"/>
      <c r="D21" s="281"/>
      <c r="E21" s="281"/>
    </row>
    <row r="38" spans="1:5" x14ac:dyDescent="0.35">
      <c r="A38" t="s">
        <v>155</v>
      </c>
    </row>
    <row r="39" spans="1:5" x14ac:dyDescent="0.35">
      <c r="A39">
        <v>100800</v>
      </c>
      <c r="B39" t="s">
        <v>156</v>
      </c>
    </row>
    <row r="40" spans="1:5" x14ac:dyDescent="0.35">
      <c r="A40" s="281" t="s">
        <v>158</v>
      </c>
      <c r="B40" s="281"/>
      <c r="C40" s="281"/>
      <c r="D40" s="281"/>
      <c r="E40" s="281"/>
    </row>
    <row r="57" spans="1:5" ht="15" thickBot="1" x14ac:dyDescent="0.4">
      <c r="A57" t="s">
        <v>155</v>
      </c>
    </row>
    <row r="58" spans="1:5" ht="15" thickBot="1" x14ac:dyDescent="0.4">
      <c r="A58" s="7">
        <v>194000</v>
      </c>
      <c r="B58" t="s">
        <v>159</v>
      </c>
    </row>
    <row r="60" spans="1:5" x14ac:dyDescent="0.35">
      <c r="A60" s="280" t="s">
        <v>160</v>
      </c>
      <c r="B60" s="280"/>
      <c r="C60" s="280"/>
      <c r="D60" s="280"/>
      <c r="E60" s="280"/>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0" t="s">
        <v>161</v>
      </c>
      <c r="B89" s="280"/>
      <c r="C89" s="280"/>
      <c r="D89" s="280"/>
      <c r="E89" s="280"/>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0" t="s">
        <v>162</v>
      </c>
      <c r="B98" s="280"/>
      <c r="C98" s="280"/>
      <c r="D98" s="280"/>
      <c r="E98" s="280"/>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0" t="s">
        <v>164</v>
      </c>
      <c r="B109" s="280"/>
      <c r="C109" s="280"/>
      <c r="D109" s="280"/>
      <c r="E109" s="280"/>
    </row>
    <row r="110" spans="1:5" ht="15" thickBot="1" x14ac:dyDescent="0.4"/>
    <row r="111" spans="1:5" ht="15" thickBot="1" x14ac:dyDescent="0.4">
      <c r="A111" s="12">
        <f>A122</f>
        <v>0.20481927710843381</v>
      </c>
      <c r="B111" t="s">
        <v>383</v>
      </c>
    </row>
    <row r="113" spans="1:12" x14ac:dyDescent="0.35">
      <c r="A113" s="280" t="s">
        <v>163</v>
      </c>
      <c r="B113" s="280"/>
      <c r="C113" s="280"/>
      <c r="D113" s="280"/>
      <c r="E113" s="280"/>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0" t="s">
        <v>384</v>
      </c>
      <c r="B124" s="280"/>
      <c r="C124" s="280"/>
      <c r="D124" s="280"/>
      <c r="E124" s="280"/>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0" t="s">
        <v>100</v>
      </c>
      <c r="B134" s="280"/>
      <c r="C134" s="280"/>
      <c r="D134" s="280"/>
      <c r="E134" s="280"/>
    </row>
    <row r="135" spans="1:12" x14ac:dyDescent="0.35">
      <c r="A135" s="19" t="s">
        <v>401</v>
      </c>
      <c r="B135" s="20"/>
      <c r="C135" s="20"/>
      <c r="D135" s="20"/>
      <c r="E135" s="20"/>
      <c r="F135" s="20"/>
      <c r="G135" s="20"/>
    </row>
    <row r="136" spans="1:12" x14ac:dyDescent="0.35">
      <c r="A136" s="21"/>
      <c r="B136" s="283" t="s">
        <v>402</v>
      </c>
      <c r="C136" s="284"/>
      <c r="D136" s="284"/>
      <c r="E136" s="285"/>
      <c r="F136" s="20"/>
      <c r="G136" s="20"/>
    </row>
    <row r="137" spans="1:12" x14ac:dyDescent="0.35">
      <c r="A137" s="22"/>
      <c r="B137" s="283" t="s">
        <v>403</v>
      </c>
      <c r="C137" s="285"/>
      <c r="D137" s="283" t="s">
        <v>404</v>
      </c>
      <c r="E137" s="285"/>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0" t="s">
        <v>167</v>
      </c>
      <c r="B165" s="280"/>
      <c r="C165" s="280"/>
      <c r="D165" s="280"/>
      <c r="E165" s="280"/>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0" t="s">
        <v>391</v>
      </c>
      <c r="B169" s="280"/>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0" t="s">
        <v>174</v>
      </c>
      <c r="B174" s="280"/>
      <c r="C174" s="280"/>
      <c r="D174" s="280"/>
      <c r="E174" s="280"/>
    </row>
    <row r="175" spans="1:7" ht="15" thickBot="1" x14ac:dyDescent="0.4">
      <c r="A175" t="s">
        <v>400</v>
      </c>
      <c r="B175" s="38">
        <v>0.1246</v>
      </c>
    </row>
    <row r="176" spans="1:7" ht="15" thickBot="1" x14ac:dyDescent="0.4">
      <c r="A176" t="s">
        <v>396</v>
      </c>
      <c r="B176" s="37">
        <f>1-B175</f>
        <v>0.87539999999999996</v>
      </c>
    </row>
    <row r="178" spans="1:5" x14ac:dyDescent="0.35">
      <c r="A178" s="280" t="s">
        <v>170</v>
      </c>
      <c r="B178" s="280"/>
      <c r="C178" s="280"/>
      <c r="D178" s="280"/>
      <c r="E178" s="280"/>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0" t="s">
        <v>172</v>
      </c>
      <c r="B183" s="280"/>
      <c r="C183" s="280"/>
      <c r="D183" s="280"/>
      <c r="E183" s="280"/>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0" t="s">
        <v>184</v>
      </c>
      <c r="B191" s="280"/>
      <c r="C191" s="280"/>
      <c r="D191" s="280"/>
      <c r="E191" s="280"/>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2" t="s">
        <v>1896</v>
      </c>
      <c r="C201" s="282"/>
      <c r="D201" s="282"/>
      <c r="E201" s="282"/>
      <c r="F201" s="282"/>
      <c r="G201" s="282"/>
      <c r="H201" s="282"/>
      <c r="I201" s="282"/>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2" t="s">
        <v>1896</v>
      </c>
      <c r="C209" s="282"/>
      <c r="D209" s="282"/>
      <c r="E209" s="282"/>
      <c r="F209" s="282"/>
      <c r="G209" s="282"/>
      <c r="H209" s="282"/>
      <c r="I209" s="282"/>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2" t="s">
        <v>1896</v>
      </c>
      <c r="C217" s="282"/>
      <c r="D217" s="282"/>
      <c r="E217" s="282"/>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2024-06-05T14:44:18Z</dcterms:modified>
</cp:coreProperties>
</file>