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1C0CAB37-9D4E-4456-9BC0-99824C12D361}" xr6:coauthVersionLast="47" xr6:coauthVersionMax="47" xr10:uidLastSave="{00000000-0000-0000-0000-000000000000}"/>
  <bookViews>
    <workbookView xWindow="22060" yWindow="-1790" windowWidth="27560" windowHeight="15470" tabRatio="859" firstSheet="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P4" i="15"/>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<sst xmlns="http://schemas.openxmlformats.org/spreadsheetml/2006/main" count="12713" uniqueCount="2690">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</sst>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2312</v>
      </c>
    </row>
    <row r="18" spans="1:3" x14ac:dyDescent="0.2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B1" zoomScale="75" zoomScaleNormal="90" workbookViewId="0">
      <pane ySplit="3" topLeftCell="A110" activePane="bottomLeft" state="frozen"/>
      <selection pane="bottomLeft" activeCell="J92" sqref="J92:J11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59"/>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2322</v>
      </c>
      <c r="K4" s="55" t="s">
        <v>1286</v>
      </c>
      <c r="L4" s="2" t="s">
        <v>1285</v>
      </c>
    </row>
    <row r="5" spans="1:14" ht="60" x14ac:dyDescent="0.2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25">
      <c r="A6" s="2" t="s">
        <v>4</v>
      </c>
      <c r="B6" s="2" t="s">
        <v>2328</v>
      </c>
      <c r="C6" s="1" t="s">
        <v>2329</v>
      </c>
      <c r="D6" s="2" t="s">
        <v>1356</v>
      </c>
      <c r="E6" s="1" t="s">
        <v>2332</v>
      </c>
      <c r="F6" s="52">
        <v>0</v>
      </c>
      <c r="G6" s="52">
        <v>1</v>
      </c>
      <c r="H6" s="52">
        <v>0.02</v>
      </c>
      <c r="I6" s="47" t="s">
        <v>1351</v>
      </c>
      <c r="J6" s="47" t="s">
        <v>2330</v>
      </c>
      <c r="K6" s="55"/>
      <c r="L6" s="55" t="s">
        <v>1597</v>
      </c>
      <c r="M6" s="144" t="s">
        <v>1355</v>
      </c>
    </row>
    <row r="7" spans="1:14" ht="90.95" customHeight="1" x14ac:dyDescent="0.25">
      <c r="A7" s="2" t="s">
        <v>4</v>
      </c>
      <c r="B7" s="2" t="s">
        <v>2304</v>
      </c>
      <c r="C7" s="1" t="s">
        <v>2306</v>
      </c>
      <c r="D7" s="2" t="s">
        <v>2308</v>
      </c>
      <c r="E7" s="1" t="s">
        <v>2309</v>
      </c>
      <c r="F7" s="208">
        <v>0</v>
      </c>
      <c r="G7" s="208">
        <v>50000</v>
      </c>
      <c r="H7" s="208">
        <v>100</v>
      </c>
      <c r="I7" s="208" t="s">
        <v>2632</v>
      </c>
      <c r="J7" s="157" t="s">
        <v>2312</v>
      </c>
      <c r="K7" s="55" t="s">
        <v>459</v>
      </c>
      <c r="L7" s="55" t="s">
        <v>460</v>
      </c>
      <c r="M7" s="144" t="s">
        <v>461</v>
      </c>
    </row>
    <row r="8" spans="1:14" ht="90.95" customHeight="1" x14ac:dyDescent="0.25">
      <c r="A8" s="2" t="s">
        <v>4</v>
      </c>
      <c r="B8" s="2" t="s">
        <v>2305</v>
      </c>
      <c r="C8" s="1" t="s">
        <v>2307</v>
      </c>
      <c r="D8" s="2" t="s">
        <v>2308</v>
      </c>
      <c r="E8" s="1" t="s">
        <v>2310</v>
      </c>
      <c r="F8" s="208">
        <v>0</v>
      </c>
      <c r="G8" s="208">
        <v>50000</v>
      </c>
      <c r="H8" s="208">
        <v>100</v>
      </c>
      <c r="I8" s="208" t="s">
        <v>2632</v>
      </c>
      <c r="J8" s="157" t="s">
        <v>2311</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2553</v>
      </c>
      <c r="C12" s="1" t="s">
        <v>2554</v>
      </c>
      <c r="D12" s="2" t="s">
        <v>464</v>
      </c>
      <c r="E12" s="1" t="s">
        <v>2555</v>
      </c>
      <c r="F12" s="207">
        <v>0</v>
      </c>
      <c r="G12" s="207">
        <v>1</v>
      </c>
      <c r="H12" s="207">
        <v>1</v>
      </c>
      <c r="I12" s="47" t="s">
        <v>29</v>
      </c>
      <c r="J12" s="47" t="s">
        <v>2556</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25">
      <c r="A14" s="2" t="s">
        <v>4</v>
      </c>
      <c r="B14" s="2" t="s">
        <v>2295</v>
      </c>
      <c r="C14" s="1" t="s">
        <v>2296</v>
      </c>
      <c r="D14" s="2" t="s">
        <v>2297</v>
      </c>
      <c r="E14" s="1" t="s">
        <v>2298</v>
      </c>
      <c r="F14" s="208">
        <v>0</v>
      </c>
      <c r="G14" s="52">
        <v>1</v>
      </c>
      <c r="H14" s="52">
        <v>0.01</v>
      </c>
      <c r="I14" s="47" t="s">
        <v>2636</v>
      </c>
      <c r="J14" s="47" t="s">
        <v>2300</v>
      </c>
      <c r="K14" s="55" t="s">
        <v>462</v>
      </c>
      <c r="L14" s="55" t="s">
        <v>463</v>
      </c>
      <c r="M14" s="145" t="s">
        <v>2086</v>
      </c>
    </row>
    <row r="15" spans="1:14" ht="45" x14ac:dyDescent="0.25">
      <c r="A15" s="2" t="s">
        <v>4</v>
      </c>
      <c r="B15" s="2" t="s">
        <v>2301</v>
      </c>
      <c r="C15" s="1" t="s">
        <v>2302</v>
      </c>
      <c r="D15" s="2" t="s">
        <v>2297</v>
      </c>
      <c r="E15" s="1" t="s">
        <v>2299</v>
      </c>
      <c r="F15" s="207">
        <v>0</v>
      </c>
      <c r="G15" s="207">
        <v>1</v>
      </c>
      <c r="H15" s="207">
        <v>1</v>
      </c>
      <c r="I15" s="47" t="s">
        <v>29</v>
      </c>
      <c r="J15" s="47" t="s">
        <v>2300</v>
      </c>
      <c r="K15" s="55"/>
      <c r="L15" s="55"/>
      <c r="M15" s="145"/>
    </row>
    <row r="16" spans="1:14" ht="45" x14ac:dyDescent="0.25">
      <c r="A16" s="2" t="s">
        <v>4</v>
      </c>
      <c r="B16" s="2" t="s">
        <v>2490</v>
      </c>
      <c r="C16" s="1" t="s">
        <v>2491</v>
      </c>
      <c r="D16" s="2" t="s">
        <v>2492</v>
      </c>
      <c r="E16" s="1" t="s">
        <v>2493</v>
      </c>
      <c r="F16" s="207">
        <v>0</v>
      </c>
      <c r="G16" s="207">
        <v>50</v>
      </c>
      <c r="H16" s="207">
        <v>1</v>
      </c>
      <c r="I16" s="47" t="s">
        <v>2633</v>
      </c>
      <c r="J16" s="47" t="s">
        <v>2494</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2412</v>
      </c>
      <c r="C27" s="1" t="s">
        <v>2413</v>
      </c>
      <c r="D27" s="102"/>
      <c r="E27" s="102"/>
      <c r="F27" s="2">
        <v>0</v>
      </c>
      <c r="G27" s="2">
        <v>1</v>
      </c>
      <c r="H27" s="2">
        <v>1</v>
      </c>
      <c r="I27" s="6" t="s">
        <v>29</v>
      </c>
      <c r="J27" s="47" t="s">
        <v>2414</v>
      </c>
      <c r="K27" s="47"/>
      <c r="L27" s="6"/>
      <c r="M27" s="147"/>
    </row>
    <row r="28" spans="1:14" ht="45" x14ac:dyDescent="0.25">
      <c r="A28" s="1" t="s">
        <v>8</v>
      </c>
      <c r="B28" s="47" t="s">
        <v>2559</v>
      </c>
      <c r="C28" s="1" t="s">
        <v>2561</v>
      </c>
      <c r="D28" s="102"/>
      <c r="E28" s="102"/>
      <c r="F28" s="2">
        <v>0</v>
      </c>
      <c r="G28" s="2">
        <v>1000</v>
      </c>
      <c r="H28" s="2">
        <v>20</v>
      </c>
      <c r="I28" s="2" t="str">
        <f>UnitControlCenter!B43</f>
        <v>2023 Euro / megawatt-hour (MWh)</v>
      </c>
      <c r="J28" s="47" t="s">
        <v>2562</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2350</v>
      </c>
      <c r="C32" s="1" t="s">
        <v>2351</v>
      </c>
      <c r="D32" s="1" t="s">
        <v>2352</v>
      </c>
      <c r="E32" s="1" t="s">
        <v>2509</v>
      </c>
      <c r="F32" s="2">
        <v>0</v>
      </c>
      <c r="G32" s="2">
        <v>100</v>
      </c>
      <c r="H32" s="2">
        <v>1</v>
      </c>
      <c r="I32" s="2" t="s">
        <v>2353</v>
      </c>
      <c r="J32" s="47" t="s">
        <v>2354</v>
      </c>
      <c r="K32" s="47"/>
      <c r="L32" s="6"/>
      <c r="M32" s="210" t="s">
        <v>2355</v>
      </c>
    </row>
    <row r="33" spans="1:14" ht="75" x14ac:dyDescent="0.25">
      <c r="A33" s="1" t="s">
        <v>8</v>
      </c>
      <c r="B33" s="1" t="s">
        <v>17</v>
      </c>
      <c r="C33" s="1" t="s">
        <v>27</v>
      </c>
      <c r="D33" s="1" t="s">
        <v>17</v>
      </c>
      <c r="E33" s="1" t="s">
        <v>1184</v>
      </c>
      <c r="F33" s="50">
        <v>0</v>
      </c>
      <c r="G33" s="51">
        <v>1</v>
      </c>
      <c r="H33" s="51">
        <v>0.01</v>
      </c>
      <c r="I33" s="47" t="s">
        <v>33</v>
      </c>
      <c r="J33" s="47" t="s">
        <v>2482</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2290</v>
      </c>
    </row>
    <row r="37" spans="1:14" x14ac:dyDescent="0.25">
      <c r="A37" t="s">
        <v>8</v>
      </c>
      <c r="B37" t="s">
        <v>2655</v>
      </c>
      <c r="C37" t="s">
        <v>2654</v>
      </c>
      <c r="D37" t="s">
        <v>2655</v>
      </c>
      <c r="E37" s="126"/>
      <c r="F37">
        <v>0</v>
      </c>
      <c r="G37">
        <v>1</v>
      </c>
      <c r="H37">
        <v>1</v>
      </c>
      <c r="I37" s="219" t="s">
        <v>29</v>
      </c>
      <c r="J37" s="260" t="s">
        <v>2656</v>
      </c>
    </row>
    <row r="38" spans="1:14" ht="45" x14ac:dyDescent="0.25">
      <c r="A38" s="1" t="s">
        <v>8</v>
      </c>
      <c r="B38" s="1" t="s">
        <v>357</v>
      </c>
      <c r="C38" s="1" t="s">
        <v>358</v>
      </c>
      <c r="D38" s="1" t="s">
        <v>357</v>
      </c>
      <c r="E38" s="1" t="s">
        <v>1182</v>
      </c>
      <c r="F38" s="1">
        <v>0</v>
      </c>
      <c r="G38" s="1">
        <v>1</v>
      </c>
      <c r="H38" s="1">
        <v>1</v>
      </c>
      <c r="I38" s="47" t="s">
        <v>29</v>
      </c>
      <c r="J38" s="47"/>
    </row>
    <row r="39" spans="1:14" ht="165" x14ac:dyDescent="0.2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5" x14ac:dyDescent="0.25">
      <c r="A40" s="2" t="s">
        <v>8</v>
      </c>
      <c r="B40" s="49" t="s">
        <v>1222</v>
      </c>
      <c r="C40" s="1" t="s">
        <v>1223</v>
      </c>
      <c r="D40" s="49" t="s">
        <v>1222</v>
      </c>
      <c r="E40" s="2" t="s">
        <v>1224</v>
      </c>
      <c r="F40" s="53">
        <v>0</v>
      </c>
      <c r="G40" s="53">
        <v>0.9</v>
      </c>
      <c r="H40" s="53">
        <v>0.01</v>
      </c>
      <c r="I40" s="6" t="s">
        <v>1225</v>
      </c>
      <c r="J40" s="47" t="s">
        <v>2097</v>
      </c>
      <c r="K40" s="6" t="s">
        <v>1278</v>
      </c>
      <c r="L40" s="6" t="s">
        <v>1277</v>
      </c>
    </row>
    <row r="41" spans="1:14" ht="45" x14ac:dyDescent="0.2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80" x14ac:dyDescent="0.2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95" x14ac:dyDescent="0.2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90" x14ac:dyDescent="0.25">
      <c r="A44" s="1" t="s">
        <v>8</v>
      </c>
      <c r="B44" s="1" t="s">
        <v>2435</v>
      </c>
      <c r="C44" s="1" t="s">
        <v>2436</v>
      </c>
      <c r="D44" s="1" t="s">
        <v>2437</v>
      </c>
      <c r="E44" s="1" t="s">
        <v>2438</v>
      </c>
      <c r="F44" s="50">
        <v>0</v>
      </c>
      <c r="G44" s="51">
        <v>1</v>
      </c>
      <c r="H44" s="51">
        <v>0.01</v>
      </c>
      <c r="I44" s="2" t="s">
        <v>2439</v>
      </c>
      <c r="J44" s="47" t="s">
        <v>2440</v>
      </c>
      <c r="K44" s="47"/>
      <c r="L44" s="6"/>
      <c r="M44" s="146"/>
    </row>
    <row r="45" spans="1:14" ht="60" x14ac:dyDescent="0.25">
      <c r="A45" s="1" t="s">
        <v>8</v>
      </c>
      <c r="B45" s="1" t="s">
        <v>2497</v>
      </c>
      <c r="C45" s="1" t="s">
        <v>2495</v>
      </c>
      <c r="D45" s="1" t="s">
        <v>2496</v>
      </c>
      <c r="E45" s="1" t="s">
        <v>2500</v>
      </c>
      <c r="F45" s="229">
        <v>0</v>
      </c>
      <c r="G45" s="1">
        <v>100</v>
      </c>
      <c r="H45" s="1">
        <v>5</v>
      </c>
      <c r="I45" s="2" t="str">
        <f>UnitControlCenter!B51</f>
        <v>€/MWh</v>
      </c>
      <c r="J45" s="47" t="s">
        <v>2502</v>
      </c>
      <c r="K45" s="47"/>
      <c r="L45" s="6"/>
      <c r="M45" s="146"/>
    </row>
    <row r="46" spans="1:14" ht="60" x14ac:dyDescent="0.25">
      <c r="A46" s="1" t="s">
        <v>8</v>
      </c>
      <c r="B46" s="1" t="s">
        <v>2498</v>
      </c>
      <c r="C46" s="1" t="s">
        <v>2499</v>
      </c>
      <c r="D46" s="1" t="s">
        <v>2496</v>
      </c>
      <c r="E46" s="1" t="s">
        <v>2501</v>
      </c>
      <c r="F46" s="50">
        <v>0</v>
      </c>
      <c r="G46" s="51">
        <v>1</v>
      </c>
      <c r="H46" s="51">
        <v>0.01</v>
      </c>
      <c r="I46" s="2" t="s">
        <v>2504</v>
      </c>
      <c r="J46" s="47" t="s">
        <v>2503</v>
      </c>
      <c r="K46" s="47"/>
      <c r="L46" s="6"/>
      <c r="M46" s="146"/>
    </row>
    <row r="47" spans="1:14" ht="30" x14ac:dyDescent="0.25">
      <c r="A47" s="1" t="s">
        <v>8</v>
      </c>
      <c r="B47" s="1" t="s">
        <v>2505</v>
      </c>
      <c r="C47" s="1" t="s">
        <v>2506</v>
      </c>
      <c r="D47" s="1" t="s">
        <v>2505</v>
      </c>
      <c r="E47" s="1" t="s">
        <v>2507</v>
      </c>
      <c r="F47" s="229">
        <v>0</v>
      </c>
      <c r="G47" s="1">
        <v>100</v>
      </c>
      <c r="H47" s="1">
        <v>5</v>
      </c>
      <c r="I47" s="2" t="str">
        <f>UnitControlCenter!B50</f>
        <v>€/metric ton CO2e</v>
      </c>
      <c r="J47" s="47" t="s">
        <v>2508</v>
      </c>
      <c r="K47" s="47"/>
      <c r="L47" s="6"/>
      <c r="M47" s="146"/>
    </row>
    <row r="48" spans="1:14" ht="105" x14ac:dyDescent="0.25">
      <c r="A48" s="1" t="s">
        <v>9</v>
      </c>
      <c r="B48" s="1" t="s">
        <v>2129</v>
      </c>
      <c r="C48" s="1" t="s">
        <v>2082</v>
      </c>
      <c r="D48" s="1" t="s">
        <v>2129</v>
      </c>
      <c r="E48" s="1" t="s">
        <v>2083</v>
      </c>
      <c r="F48" s="53">
        <v>0</v>
      </c>
      <c r="G48" s="53">
        <v>0.5</v>
      </c>
      <c r="H48" s="53">
        <v>0.01</v>
      </c>
      <c r="I48" s="6" t="s">
        <v>2081</v>
      </c>
      <c r="J48" s="47" t="s">
        <v>2130</v>
      </c>
    </row>
    <row r="49" spans="1:14" ht="75" x14ac:dyDescent="0.25">
      <c r="A49" s="1" t="s">
        <v>9</v>
      </c>
      <c r="B49" s="1" t="s">
        <v>26</v>
      </c>
      <c r="C49" s="1" t="s">
        <v>1927</v>
      </c>
      <c r="D49" s="1" t="s">
        <v>1928</v>
      </c>
      <c r="E49" s="1" t="s">
        <v>1926</v>
      </c>
      <c r="F49" s="50">
        <v>0</v>
      </c>
      <c r="G49" s="51">
        <v>1</v>
      </c>
      <c r="H49" s="51">
        <v>0.01</v>
      </c>
      <c r="I49" s="47" t="s">
        <v>1716</v>
      </c>
      <c r="J49" s="47" t="s">
        <v>1929</v>
      </c>
      <c r="K49" s="47" t="s">
        <v>240</v>
      </c>
      <c r="L49" s="6" t="s">
        <v>241</v>
      </c>
    </row>
    <row r="50" spans="1:14" ht="30" x14ac:dyDescent="0.2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60" x14ac:dyDescent="0.2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60" x14ac:dyDescent="0.2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60" x14ac:dyDescent="0.2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60" x14ac:dyDescent="0.2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5" x14ac:dyDescent="0.2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5" x14ac:dyDescent="0.2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5" x14ac:dyDescent="0.2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5" x14ac:dyDescent="0.2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5" x14ac:dyDescent="0.2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90" x14ac:dyDescent="0.2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95" x14ac:dyDescent="0.2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60" x14ac:dyDescent="0.2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60" x14ac:dyDescent="0.2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30" x14ac:dyDescent="0.25">
      <c r="A64" s="1" t="s">
        <v>9</v>
      </c>
      <c r="B64" s="1" t="s">
        <v>2137</v>
      </c>
      <c r="C64" s="1" t="s">
        <v>2138</v>
      </c>
      <c r="D64" s="1" t="s">
        <v>2137</v>
      </c>
      <c r="E64" s="1" t="s">
        <v>2139</v>
      </c>
      <c r="F64" s="50">
        <v>0</v>
      </c>
      <c r="G64" s="51">
        <v>1</v>
      </c>
      <c r="H64" s="51">
        <v>0.01</v>
      </c>
      <c r="I64" s="47" t="s">
        <v>33</v>
      </c>
      <c r="J64" s="47" t="s">
        <v>2140</v>
      </c>
      <c r="K64" s="47"/>
      <c r="L64" s="6"/>
      <c r="M64" s="146"/>
    </row>
    <row r="65" spans="1:14" ht="75" x14ac:dyDescent="0.2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60" x14ac:dyDescent="0.2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5" x14ac:dyDescent="0.2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5" x14ac:dyDescent="0.2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30" x14ac:dyDescent="0.2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5" x14ac:dyDescent="0.2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5" x14ac:dyDescent="0.25">
      <c r="A71" s="1" t="s">
        <v>133</v>
      </c>
      <c r="B71" s="1" t="s">
        <v>2284</v>
      </c>
      <c r="C71" s="1" t="s">
        <v>2226</v>
      </c>
      <c r="D71" s="1" t="s">
        <v>2284</v>
      </c>
      <c r="E71" s="1" t="s">
        <v>2227</v>
      </c>
      <c r="F71" s="50">
        <v>0</v>
      </c>
      <c r="G71" s="51">
        <v>1</v>
      </c>
      <c r="H71" s="51">
        <v>0.01</v>
      </c>
      <c r="I71" s="47" t="s">
        <v>33</v>
      </c>
      <c r="J71" s="47" t="s">
        <v>2285</v>
      </c>
      <c r="K71" s="47"/>
      <c r="L71" s="6"/>
      <c r="M71" s="146"/>
      <c r="N71" s="47"/>
    </row>
    <row r="72" spans="1:14" ht="45" x14ac:dyDescent="0.2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30" x14ac:dyDescent="0.2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45" x14ac:dyDescent="0.2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105" x14ac:dyDescent="0.2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60" x14ac:dyDescent="0.2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60" x14ac:dyDescent="0.2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5" x14ac:dyDescent="0.2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90" x14ac:dyDescent="0.2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5" x14ac:dyDescent="0.2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5" x14ac:dyDescent="0.25">
      <c r="A81" s="2" t="s">
        <v>10</v>
      </c>
      <c r="B81" s="2" t="s">
        <v>1345</v>
      </c>
      <c r="C81" s="1" t="s">
        <v>1346</v>
      </c>
      <c r="D81" s="102"/>
      <c r="E81" s="2" t="s">
        <v>1347</v>
      </c>
      <c r="F81" s="1">
        <v>0</v>
      </c>
      <c r="G81" s="1">
        <v>1</v>
      </c>
      <c r="H81" s="1">
        <v>1</v>
      </c>
      <c r="I81" s="47" t="s">
        <v>29</v>
      </c>
      <c r="J81" s="47" t="s">
        <v>2209</v>
      </c>
      <c r="K81" s="47" t="s">
        <v>242</v>
      </c>
      <c r="L81" s="6" t="s">
        <v>243</v>
      </c>
    </row>
    <row r="82" spans="1:13" ht="45" x14ac:dyDescent="0.25">
      <c r="A82" s="2" t="s">
        <v>10</v>
      </c>
      <c r="B82" s="2" t="s">
        <v>1880</v>
      </c>
      <c r="C82" s="1" t="s">
        <v>2679</v>
      </c>
      <c r="D82" s="102"/>
      <c r="E82" s="2" t="s">
        <v>2255</v>
      </c>
      <c r="F82" s="1">
        <v>0</v>
      </c>
      <c r="G82" s="1">
        <v>1</v>
      </c>
      <c r="H82" s="1">
        <v>1</v>
      </c>
      <c r="I82" s="47" t="s">
        <v>29</v>
      </c>
      <c r="J82" s="47" t="s">
        <v>2254</v>
      </c>
      <c r="K82" s="47" t="s">
        <v>242</v>
      </c>
      <c r="L82" s="6" t="s">
        <v>243</v>
      </c>
    </row>
    <row r="83" spans="1:13" ht="30" x14ac:dyDescent="0.25">
      <c r="A83" s="2" t="s">
        <v>10</v>
      </c>
      <c r="B83" s="1" t="s">
        <v>2208</v>
      </c>
      <c r="C83" s="1" t="s">
        <v>2208</v>
      </c>
      <c r="D83" s="102"/>
      <c r="E83" s="102"/>
      <c r="F83" s="1">
        <v>0</v>
      </c>
      <c r="G83" s="1">
        <v>1</v>
      </c>
      <c r="H83" s="1">
        <v>1</v>
      </c>
      <c r="I83" s="47" t="s">
        <v>29</v>
      </c>
      <c r="J83" s="1" t="s">
        <v>2686</v>
      </c>
      <c r="K83" s="47" t="s">
        <v>242</v>
      </c>
      <c r="L83" s="6" t="s">
        <v>243</v>
      </c>
    </row>
    <row r="84" spans="1:13" ht="45" x14ac:dyDescent="0.25">
      <c r="A84" s="2" t="s">
        <v>10</v>
      </c>
      <c r="B84" s="2" t="s">
        <v>1615</v>
      </c>
      <c r="C84" s="1" t="s">
        <v>1614</v>
      </c>
      <c r="D84" s="2" t="s">
        <v>1615</v>
      </c>
      <c r="E84" s="1" t="s">
        <v>1616</v>
      </c>
      <c r="F84" s="1">
        <v>0</v>
      </c>
      <c r="G84" s="1">
        <v>1</v>
      </c>
      <c r="H84" s="1">
        <v>1</v>
      </c>
      <c r="I84" s="47" t="s">
        <v>29</v>
      </c>
      <c r="J84" s="6"/>
    </row>
    <row r="85" spans="1:13" ht="30" x14ac:dyDescent="0.25">
      <c r="A85" s="2" t="s">
        <v>10</v>
      </c>
      <c r="B85" s="2" t="s">
        <v>1658</v>
      </c>
      <c r="C85" s="1" t="s">
        <v>1658</v>
      </c>
      <c r="D85" s="2" t="s">
        <v>1658</v>
      </c>
      <c r="E85" s="2" t="s">
        <v>1659</v>
      </c>
      <c r="F85" s="53">
        <v>0</v>
      </c>
      <c r="G85" s="53">
        <v>1</v>
      </c>
      <c r="H85" s="53">
        <v>0.01</v>
      </c>
      <c r="I85" s="47" t="s">
        <v>1660</v>
      </c>
      <c r="J85" s="47" t="s">
        <v>2105</v>
      </c>
      <c r="K85" s="6" t="s">
        <v>1813</v>
      </c>
    </row>
    <row r="86" spans="1:13" ht="45" x14ac:dyDescent="0.2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25">
      <c r="A87" t="s">
        <v>10</v>
      </c>
      <c r="B87" t="s">
        <v>2644</v>
      </c>
      <c r="C87" t="s">
        <v>2645</v>
      </c>
      <c r="D87" s="126"/>
      <c r="E87" s="126"/>
      <c r="F87">
        <v>0</v>
      </c>
      <c r="G87">
        <v>1</v>
      </c>
      <c r="H87">
        <v>1</v>
      </c>
      <c r="I87" s="219" t="s">
        <v>29</v>
      </c>
      <c r="J87" t="s">
        <v>2646</v>
      </c>
    </row>
    <row r="88" spans="1:13" x14ac:dyDescent="0.25">
      <c r="A88" t="s">
        <v>10</v>
      </c>
      <c r="B88" t="s">
        <v>2647</v>
      </c>
      <c r="C88" t="s">
        <v>2648</v>
      </c>
      <c r="D88" s="126"/>
      <c r="E88" s="126"/>
      <c r="F88">
        <v>0</v>
      </c>
      <c r="G88">
        <v>1</v>
      </c>
      <c r="H88">
        <v>1</v>
      </c>
      <c r="I88" s="219" t="s">
        <v>29</v>
      </c>
      <c r="J88" t="s">
        <v>2649</v>
      </c>
    </row>
    <row r="89" spans="1:13" x14ac:dyDescent="0.25">
      <c r="A89" t="s">
        <v>10</v>
      </c>
      <c r="B89" t="s">
        <v>2650</v>
      </c>
      <c r="C89" t="s">
        <v>2651</v>
      </c>
      <c r="D89" s="126"/>
      <c r="E89" s="126"/>
      <c r="F89">
        <v>0</v>
      </c>
      <c r="G89">
        <v>1</v>
      </c>
      <c r="H89">
        <v>1</v>
      </c>
      <c r="I89" s="219" t="s">
        <v>29</v>
      </c>
      <c r="J89" t="s">
        <v>2652</v>
      </c>
    </row>
    <row r="90" spans="1:13" ht="90" x14ac:dyDescent="0.2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90" x14ac:dyDescent="0.2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90" x14ac:dyDescent="0.25">
      <c r="A96" s="1" t="s">
        <v>1560</v>
      </c>
      <c r="B96" s="102" t="s">
        <v>327</v>
      </c>
      <c r="C96" s="1" t="s">
        <v>294</v>
      </c>
      <c r="D96" s="1" t="s">
        <v>351</v>
      </c>
      <c r="E96" s="1" t="s">
        <v>1160</v>
      </c>
      <c r="F96" s="51">
        <v>0</v>
      </c>
      <c r="G96" s="51">
        <v>0.4</v>
      </c>
      <c r="H96" s="50">
        <v>0.01</v>
      </c>
      <c r="I96" s="47" t="s">
        <v>32</v>
      </c>
      <c r="J96" s="47" t="s">
        <v>2112</v>
      </c>
      <c r="K96" s="47" t="s">
        <v>250</v>
      </c>
      <c r="L96" s="6" t="s">
        <v>251</v>
      </c>
    </row>
    <row r="97" spans="1:13" ht="90" x14ac:dyDescent="0.2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1849</v>
      </c>
      <c r="B101" s="1" t="s">
        <v>1850</v>
      </c>
      <c r="C101" s="1" t="s">
        <v>1857</v>
      </c>
      <c r="D101" s="102"/>
      <c r="E101" s="1" t="s">
        <v>1883</v>
      </c>
      <c r="F101" s="1">
        <v>0</v>
      </c>
      <c r="G101" s="1">
        <v>10</v>
      </c>
      <c r="H101" s="1">
        <v>1</v>
      </c>
      <c r="I101" s="1" t="s">
        <v>1826</v>
      </c>
      <c r="J101" s="1" t="s">
        <v>2113</v>
      </c>
      <c r="K101" s="1" t="s">
        <v>1827</v>
      </c>
    </row>
    <row r="102" spans="1:13" ht="150" x14ac:dyDescent="0.2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1849</v>
      </c>
      <c r="B103" s="1" t="s">
        <v>2308</v>
      </c>
      <c r="C103" s="1" t="s">
        <v>2483</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2484</v>
      </c>
      <c r="C104" s="1" t="s">
        <v>2485</v>
      </c>
      <c r="D104" s="102"/>
      <c r="E104" s="1" t="s">
        <v>2486</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1849</v>
      </c>
      <c r="B109" s="1" t="s">
        <v>2487</v>
      </c>
      <c r="C109" s="1" t="s">
        <v>2488</v>
      </c>
      <c r="D109" s="102"/>
      <c r="E109" s="1" t="s">
        <v>2489</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1725</v>
      </c>
      <c r="B112" s="1" t="s">
        <v>1726</v>
      </c>
      <c r="C112" s="1" t="s">
        <v>2286</v>
      </c>
      <c r="D112" s="102"/>
      <c r="E112" s="1" t="s">
        <v>1727</v>
      </c>
      <c r="F112" s="1">
        <v>0</v>
      </c>
      <c r="G112" s="1">
        <v>1</v>
      </c>
      <c r="H112" s="1">
        <v>1</v>
      </c>
      <c r="I112" s="47" t="s">
        <v>29</v>
      </c>
      <c r="J112" s="1" t="s">
        <v>2287</v>
      </c>
      <c r="K112" s="1"/>
      <c r="L112" s="1"/>
      <c r="M112" s="175"/>
    </row>
    <row r="113" spans="1:10" ht="120" x14ac:dyDescent="0.25">
      <c r="A113" s="1" t="s">
        <v>1725</v>
      </c>
      <c r="B113" s="1" t="s">
        <v>2166</v>
      </c>
      <c r="C113" s="1" t="s">
        <v>2164</v>
      </c>
      <c r="D113" s="102"/>
      <c r="E113" s="102"/>
      <c r="F113" s="1">
        <v>0</v>
      </c>
      <c r="G113" s="1">
        <v>1</v>
      </c>
      <c r="H113" s="1">
        <v>1</v>
      </c>
      <c r="I113" s="47" t="s">
        <v>29</v>
      </c>
      <c r="J113" s="1" t="s">
        <v>2165</v>
      </c>
    </row>
    <row r="114" spans="1:10" x14ac:dyDescent="0.2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43" activePane="bottomLeft" state="frozen"/>
      <selection pane="bottomLeft" activeCell="B1569" sqref="B1569"/>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2554</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2491</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2637</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2641</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2639</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2443</v>
      </c>
      <c r="E258" s="47"/>
      <c r="F258" s="6" t="s">
        <v>2441</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2444</v>
      </c>
      <c r="E259" s="47"/>
      <c r="F259" s="6" t="s">
        <v>2442</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2561</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2637</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2641</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2639</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2443</v>
      </c>
      <c r="E286" s="47"/>
      <c r="F286" s="6" t="s">
        <v>2441</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2444</v>
      </c>
      <c r="E287" s="47"/>
      <c r="F287" s="6" t="s">
        <v>2442</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2637</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2641</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2639</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2443</v>
      </c>
      <c r="E311" s="47"/>
      <c r="F311" s="6" t="s">
        <v>2441</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2444</v>
      </c>
      <c r="E312" s="47"/>
      <c r="F312" s="6" t="s">
        <v>2442</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2637</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2641</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2639</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2443</v>
      </c>
      <c r="E336" s="47"/>
      <c r="F336" s="6" t="s">
        <v>2441</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2444</v>
      </c>
      <c r="E337" s="47"/>
      <c r="F337" s="6" t="s">
        <v>2442</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2637</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2641</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2639</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2443</v>
      </c>
      <c r="E360" s="47"/>
      <c r="F360" s="6" t="s">
        <v>2441</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2444</v>
      </c>
      <c r="E361" s="47"/>
      <c r="F361" s="6" t="s">
        <v>2442</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2637</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2641</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2639</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2443</v>
      </c>
      <c r="E384" s="47"/>
      <c r="F384" s="6" t="s">
        <v>2441</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2444</v>
      </c>
      <c r="E385" s="47"/>
      <c r="F385" s="6" t="s">
        <v>2442</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2654</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2653</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2443</v>
      </c>
      <c r="E408" s="47"/>
      <c r="F408" s="6" t="s">
        <v>2441</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2444</v>
      </c>
      <c r="E409" s="47"/>
      <c r="F409" s="6" t="s">
        <v>2442</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2637</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2641</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2639</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2443</v>
      </c>
      <c r="E433" s="47"/>
      <c r="F433" s="6" t="s">
        <v>2441</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2444</v>
      </c>
      <c r="E434" s="47"/>
      <c r="F434" s="6" t="s">
        <v>2442</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2637</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2641</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2639</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2443</v>
      </c>
      <c r="E461" s="47"/>
      <c r="F461" s="6" t="s">
        <v>2441</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2444</v>
      </c>
      <c r="E462" s="47"/>
      <c r="F462" s="6" t="s">
        <v>2442</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2637</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2641</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2639</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2443</v>
      </c>
      <c r="E485" s="47"/>
      <c r="F485" s="6" t="s">
        <v>2441</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2444</v>
      </c>
      <c r="E486" s="47"/>
      <c r="F486" s="6" t="s">
        <v>2442</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2436</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2495</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2499</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2506</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2637</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2641</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2639</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2443</v>
      </c>
      <c r="F512" s="6" t="s">
        <v>2441</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2444</v>
      </c>
      <c r="F513" s="6" t="s">
        <v>2442</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2552</v>
      </c>
      <c r="F599" t="s">
        <v>1993</v>
      </c>
      <c r="G599" s="47" t="s">
        <v>2552</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2552</v>
      </c>
      <c r="F607" t="s">
        <v>1661</v>
      </c>
      <c r="G607" s="47" t="s">
        <v>2552</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2552</v>
      </c>
      <c r="F615" t="s">
        <v>1934</v>
      </c>
      <c r="G615" s="47" t="s">
        <v>2552</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2552</v>
      </c>
      <c r="F623" t="s">
        <v>1935</v>
      </c>
      <c r="G623" s="47" t="s">
        <v>2552</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2552</v>
      </c>
      <c r="F631" t="s">
        <v>1936</v>
      </c>
      <c r="G631" s="47" t="s">
        <v>2552</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2552</v>
      </c>
      <c r="F639" t="s">
        <v>1937</v>
      </c>
      <c r="G639" s="47" t="s">
        <v>2552</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2552</v>
      </c>
      <c r="F647" t="s">
        <v>1938</v>
      </c>
      <c r="G647" s="47" t="s">
        <v>2552</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2552</v>
      </c>
      <c r="F655" t="s">
        <v>1939</v>
      </c>
      <c r="G655" s="47" t="s">
        <v>2552</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2552</v>
      </c>
      <c r="F663" t="s">
        <v>1940</v>
      </c>
      <c r="G663" s="47" t="s">
        <v>2552</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2552</v>
      </c>
      <c r="F671" t="s">
        <v>1480</v>
      </c>
      <c r="G671" s="47" t="s">
        <v>2552</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2552</v>
      </c>
      <c r="F679" t="s">
        <v>1941</v>
      </c>
      <c r="G679" s="47" t="s">
        <v>2552</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2552</v>
      </c>
      <c r="F687" t="s">
        <v>1942</v>
      </c>
      <c r="G687" s="47" t="s">
        <v>2552</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2552</v>
      </c>
      <c r="F695" t="s">
        <v>1943</v>
      </c>
      <c r="G695" s="47" t="s">
        <v>2552</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2552</v>
      </c>
      <c r="F703" t="s">
        <v>1481</v>
      </c>
      <c r="G703" s="47" t="s">
        <v>2552</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2552</v>
      </c>
      <c r="F711" t="s">
        <v>1944</v>
      </c>
      <c r="G711" s="47" t="s">
        <v>2552</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2552</v>
      </c>
      <c r="F719" t="s">
        <v>1945</v>
      </c>
      <c r="G719" s="47" t="s">
        <v>2552</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2552</v>
      </c>
      <c r="F727" t="s">
        <v>1946</v>
      </c>
      <c r="G727" s="47" t="s">
        <v>2552</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2552</v>
      </c>
      <c r="F735" t="s">
        <v>1947</v>
      </c>
      <c r="G735" s="47" t="s">
        <v>2552</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2552</v>
      </c>
      <c r="F743" t="s">
        <v>1948</v>
      </c>
      <c r="G743" s="47" t="s">
        <v>2552</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2552</v>
      </c>
      <c r="F751" t="s">
        <v>1949</v>
      </c>
      <c r="G751" s="47" t="s">
        <v>2552</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2552</v>
      </c>
      <c r="F759" t="s">
        <v>1950</v>
      </c>
      <c r="G759" s="47" t="s">
        <v>2552</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2552</v>
      </c>
      <c r="F767" t="s">
        <v>1951</v>
      </c>
      <c r="G767" s="47" t="s">
        <v>2552</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2552</v>
      </c>
      <c r="F775" t="s">
        <v>1952</v>
      </c>
      <c r="G775" s="47" t="s">
        <v>2552</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2552</v>
      </c>
      <c r="F783" t="s">
        <v>1994</v>
      </c>
      <c r="G783" s="47" t="s">
        <v>2552</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2552</v>
      </c>
      <c r="F791" t="s">
        <v>1953</v>
      </c>
      <c r="G791" s="47" t="s">
        <v>2552</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2552</v>
      </c>
      <c r="F804" t="s">
        <v>1993</v>
      </c>
      <c r="G804" s="47" t="s">
        <v>2552</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2552</v>
      </c>
      <c r="F812" t="s">
        <v>1661</v>
      </c>
      <c r="G812" s="47" t="s">
        <v>2552</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2552</v>
      </c>
      <c r="F820" t="s">
        <v>1934</v>
      </c>
      <c r="G820" s="47" t="s">
        <v>2552</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2552</v>
      </c>
      <c r="F828" t="s">
        <v>1935</v>
      </c>
      <c r="G828" s="47" t="s">
        <v>2552</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2552</v>
      </c>
      <c r="F836" t="s">
        <v>1936</v>
      </c>
      <c r="G836" s="47" t="s">
        <v>2552</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2552</v>
      </c>
      <c r="F844" t="s">
        <v>1937</v>
      </c>
      <c r="G844" s="47" t="s">
        <v>2552</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2552</v>
      </c>
      <c r="F852" t="s">
        <v>1938</v>
      </c>
      <c r="G852" s="47" t="s">
        <v>2552</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2552</v>
      </c>
      <c r="F860" t="s">
        <v>1939</v>
      </c>
      <c r="G860" s="47" t="s">
        <v>2552</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2552</v>
      </c>
      <c r="F868" t="s">
        <v>1940</v>
      </c>
      <c r="G868" s="47" t="s">
        <v>2552</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2552</v>
      </c>
      <c r="F876" t="s">
        <v>1480</v>
      </c>
      <c r="G876" s="47" t="s">
        <v>2552</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2552</v>
      </c>
      <c r="F884" t="s">
        <v>1941</v>
      </c>
      <c r="G884" s="47" t="s">
        <v>2552</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2552</v>
      </c>
      <c r="F892" t="s">
        <v>1942</v>
      </c>
      <c r="G892" s="47" t="s">
        <v>2552</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2552</v>
      </c>
      <c r="F900" t="s">
        <v>1943</v>
      </c>
      <c r="G900" s="47" t="s">
        <v>2552</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2552</v>
      </c>
      <c r="F908" t="s">
        <v>1481</v>
      </c>
      <c r="G908" s="47" t="s">
        <v>2552</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2552</v>
      </c>
      <c r="F916" t="s">
        <v>1944</v>
      </c>
      <c r="G916" s="47" t="s">
        <v>2552</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2552</v>
      </c>
      <c r="F924" t="s">
        <v>1945</v>
      </c>
      <c r="G924" s="47" t="s">
        <v>2552</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2552</v>
      </c>
      <c r="F932" t="s">
        <v>1946</v>
      </c>
      <c r="G932" s="47" t="s">
        <v>2552</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2552</v>
      </c>
      <c r="F940" t="s">
        <v>1947</v>
      </c>
      <c r="G940" s="47" t="s">
        <v>2552</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2552</v>
      </c>
      <c r="F948" t="s">
        <v>1948</v>
      </c>
      <c r="G948" s="47" t="s">
        <v>2552</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2552</v>
      </c>
      <c r="F956" t="s">
        <v>1949</v>
      </c>
      <c r="G956" s="47" t="s">
        <v>2552</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2552</v>
      </c>
      <c r="F964" t="s">
        <v>1950</v>
      </c>
      <c r="G964" s="47" t="s">
        <v>2552</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2552</v>
      </c>
      <c r="F972" t="s">
        <v>1951</v>
      </c>
      <c r="G972" s="47" t="s">
        <v>2552</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2552</v>
      </c>
      <c r="F980" t="s">
        <v>1952</v>
      </c>
      <c r="G980" s="47" t="s">
        <v>2552</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2552</v>
      </c>
      <c r="F988" t="s">
        <v>1994</v>
      </c>
      <c r="G988" s="47" t="s">
        <v>2552</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2552</v>
      </c>
      <c r="F996" t="s">
        <v>1953</v>
      </c>
      <c r="G996" s="47" t="s">
        <v>2552</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2679</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2645</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2648</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2651</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2638</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2640</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2443</v>
      </c>
      <c r="E1415" s="47"/>
      <c r="F1415" s="6" t="s">
        <v>2445</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2444</v>
      </c>
      <c r="E1416" s="47"/>
      <c r="F1416" s="6" t="s">
        <v>2446</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2638</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2640</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2443</v>
      </c>
      <c r="E1479" s="47"/>
      <c r="F1479" s="6" t="s">
        <v>2445</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2444</v>
      </c>
      <c r="E1480" s="47"/>
      <c r="F1480" s="6" t="s">
        <v>2446</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2483</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2485</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2488</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8" zoomScale="85" zoomScaleNormal="85" workbookViewId="0">
      <selection activeCell="B36" sqref="B36"/>
    </sheetView>
  </sheetViews>
  <sheetFormatPr defaultColWidth="9.140625" defaultRowHeight="15" x14ac:dyDescent="0.25"/>
  <cols>
    <col min="1" max="2" width="76.85546875" customWidth="1"/>
  </cols>
  <sheetData>
    <row r="1" spans="1:2" x14ac:dyDescent="0.25">
      <c r="A1" s="261" t="s">
        <v>1717</v>
      </c>
      <c r="B1" s="261"/>
    </row>
    <row r="2" spans="1:2" x14ac:dyDescent="0.25">
      <c r="A2" s="137" t="s">
        <v>1718</v>
      </c>
      <c r="B2" s="137" t="s">
        <v>1719</v>
      </c>
    </row>
    <row r="3" spans="1:2" x14ac:dyDescent="0.25">
      <c r="A3" s="138" t="s">
        <v>352</v>
      </c>
      <c r="B3" t="s">
        <v>352</v>
      </c>
    </row>
    <row r="4" spans="1:2" x14ac:dyDescent="0.25">
      <c r="A4" s="138" t="s">
        <v>2346</v>
      </c>
      <c r="B4" t="s">
        <v>2346</v>
      </c>
    </row>
    <row r="5" spans="1:2" x14ac:dyDescent="0.25">
      <c r="A5" s="138" t="s">
        <v>2536</v>
      </c>
      <c r="B5" t="s">
        <v>2658</v>
      </c>
    </row>
    <row r="6" spans="1:2" x14ac:dyDescent="0.25">
      <c r="A6" s="139" t="s">
        <v>1220</v>
      </c>
      <c r="B6" t="s">
        <v>1220</v>
      </c>
    </row>
    <row r="7" spans="1:2" x14ac:dyDescent="0.25">
      <c r="A7" s="139" t="s">
        <v>2537</v>
      </c>
      <c r="B7" t="s">
        <v>2657</v>
      </c>
    </row>
    <row r="8" spans="1:2" ht="30" x14ac:dyDescent="0.25">
      <c r="A8" s="139" t="s">
        <v>2560</v>
      </c>
      <c r="B8" t="s">
        <v>2674</v>
      </c>
    </row>
    <row r="9" spans="1:2" x14ac:dyDescent="0.25">
      <c r="A9" s="139" t="s">
        <v>2538</v>
      </c>
      <c r="B9" t="s">
        <v>2660</v>
      </c>
    </row>
    <row r="10" spans="1:2" x14ac:dyDescent="0.25">
      <c r="A10" s="139" t="s">
        <v>2539</v>
      </c>
      <c r="B10" t="s">
        <v>2661</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2540</v>
      </c>
      <c r="B14" t="s">
        <v>2662</v>
      </c>
    </row>
    <row r="15" spans="1:2" x14ac:dyDescent="0.25">
      <c r="A15" s="139" t="s">
        <v>353</v>
      </c>
      <c r="B15" t="s">
        <v>353</v>
      </c>
    </row>
    <row r="16" spans="1:2" x14ac:dyDescent="0.25">
      <c r="A16" s="139" t="s">
        <v>354</v>
      </c>
      <c r="B16" t="s">
        <v>354</v>
      </c>
    </row>
    <row r="17" spans="1:2" x14ac:dyDescent="0.25">
      <c r="A17" s="139" t="s">
        <v>2423</v>
      </c>
      <c r="B17" t="s">
        <v>2423</v>
      </c>
    </row>
    <row r="18" spans="1:2" x14ac:dyDescent="0.25">
      <c r="A18" s="139" t="s">
        <v>2211</v>
      </c>
      <c r="B18" t="s">
        <v>2211</v>
      </c>
    </row>
    <row r="19" spans="1:2" x14ac:dyDescent="0.25">
      <c r="A19" s="139" t="s">
        <v>2212</v>
      </c>
      <c r="B19" t="s">
        <v>2212</v>
      </c>
    </row>
    <row r="20" spans="1:2" x14ac:dyDescent="0.25">
      <c r="A20" s="139" t="s">
        <v>2541</v>
      </c>
      <c r="B20" t="s">
        <v>2659</v>
      </c>
    </row>
    <row r="21" spans="1:2" x14ac:dyDescent="0.25">
      <c r="A21" s="139" t="s">
        <v>355</v>
      </c>
      <c r="B21" t="s">
        <v>355</v>
      </c>
    </row>
    <row r="22" spans="1:2" x14ac:dyDescent="0.25">
      <c r="A22" s="139" t="s">
        <v>2542</v>
      </c>
      <c r="B22" t="s">
        <v>2663</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2543</v>
      </c>
      <c r="B31" t="s">
        <v>2664</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t="s">
        <v>2688</v>
      </c>
    </row>
    <row r="37" spans="1:2" x14ac:dyDescent="0.25">
      <c r="A37" s="139" t="s">
        <v>2544</v>
      </c>
      <c r="B37" t="s">
        <v>2665</v>
      </c>
    </row>
    <row r="38" spans="1:2" x14ac:dyDescent="0.25">
      <c r="A38" s="139" t="s">
        <v>2545</v>
      </c>
      <c r="B38" t="s">
        <v>2666</v>
      </c>
    </row>
    <row r="39" spans="1:2" x14ac:dyDescent="0.25">
      <c r="A39" s="139" t="s">
        <v>2546</v>
      </c>
      <c r="B39" t="s">
        <v>2667</v>
      </c>
    </row>
    <row r="40" spans="1:2" x14ac:dyDescent="0.25">
      <c r="A40" s="139" t="s">
        <v>2547</v>
      </c>
      <c r="B40" t="s">
        <v>2668</v>
      </c>
    </row>
    <row r="41" spans="1:2" x14ac:dyDescent="0.25">
      <c r="A41" s="139" t="s">
        <v>2548</v>
      </c>
      <c r="B41" t="s">
        <v>2669</v>
      </c>
    </row>
    <row r="42" spans="1:2" x14ac:dyDescent="0.25">
      <c r="A42" s="139" t="s">
        <v>2549</v>
      </c>
      <c r="B42" t="s">
        <v>2670</v>
      </c>
    </row>
    <row r="43" spans="1:2" x14ac:dyDescent="0.25">
      <c r="A43" s="139" t="s">
        <v>2542</v>
      </c>
      <c r="B43" t="s">
        <v>2663</v>
      </c>
    </row>
    <row r="44" spans="1:2" x14ac:dyDescent="0.25">
      <c r="A44" s="139" t="s">
        <v>2167</v>
      </c>
      <c r="B44" t="s">
        <v>2671</v>
      </c>
    </row>
    <row r="45" spans="1:2" x14ac:dyDescent="0.25">
      <c r="A45" s="139" t="s">
        <v>2550</v>
      </c>
      <c r="B45" t="s">
        <v>2673</v>
      </c>
    </row>
    <row r="46" spans="1:2" x14ac:dyDescent="0.25">
      <c r="A46" s="139" t="s">
        <v>2551</v>
      </c>
      <c r="B46" t="s">
        <v>2672</v>
      </c>
    </row>
    <row r="48" spans="1:2" x14ac:dyDescent="0.25">
      <c r="A48" s="261" t="s">
        <v>1721</v>
      </c>
      <c r="B48" s="261"/>
    </row>
    <row r="49" spans="1:5" x14ac:dyDescent="0.25">
      <c r="A49" s="137" t="s">
        <v>1718</v>
      </c>
      <c r="B49" s="137" t="s">
        <v>1719</v>
      </c>
      <c r="E49" t="s">
        <v>2631</v>
      </c>
    </row>
    <row r="50" spans="1:5" x14ac:dyDescent="0.25">
      <c r="A50" s="100" t="s">
        <v>139</v>
      </c>
      <c r="B50" t="s">
        <v>2634</v>
      </c>
    </row>
    <row r="51" spans="1:5" x14ac:dyDescent="0.25">
      <c r="A51" s="100" t="s">
        <v>141</v>
      </c>
      <c r="B51" t="s">
        <v>2635</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zoomScale="70" zoomScaleNormal="70" workbookViewId="0">
      <pane ySplit="1" topLeftCell="A117" activePane="bottomLeft" state="frozen"/>
      <selection pane="bottomLeft" activeCell="E119" sqref="E119"/>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2427</v>
      </c>
    </row>
    <row r="2" spans="1:10" x14ac:dyDescent="0.25">
      <c r="A2" s="2" t="s">
        <v>1226</v>
      </c>
      <c r="B2" s="1" t="s">
        <v>1227</v>
      </c>
      <c r="C2" s="44">
        <v>1</v>
      </c>
      <c r="D2" s="1" t="s">
        <v>63</v>
      </c>
      <c r="E2" s="1" t="s">
        <v>64</v>
      </c>
      <c r="F2" s="1" t="str">
        <f>UnitControlCenter!$B$3</f>
        <v>million metric tons / year</v>
      </c>
      <c r="G2" s="1" t="s">
        <v>175</v>
      </c>
      <c r="J2" s="1" t="s">
        <v>2433</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2344</v>
      </c>
      <c r="C4" s="44">
        <v>1</v>
      </c>
      <c r="D4" s="1" t="s">
        <v>63</v>
      </c>
      <c r="E4" s="1" t="s">
        <v>64</v>
      </c>
      <c r="F4" s="1" t="str">
        <f>UnitControlCenter!B4</f>
        <v>million metric tons</v>
      </c>
      <c r="G4" s="1" t="s">
        <v>2347</v>
      </c>
      <c r="J4" s="1" t="s">
        <v>2434</v>
      </c>
    </row>
    <row r="5" spans="1:10" ht="30" x14ac:dyDescent="0.25">
      <c r="A5" s="2" t="s">
        <v>1226</v>
      </c>
      <c r="B5" s="1" t="s">
        <v>2345</v>
      </c>
      <c r="C5" s="49">
        <v>1</v>
      </c>
      <c r="D5" s="2" t="s">
        <v>63</v>
      </c>
      <c r="E5" s="2" t="s">
        <v>64</v>
      </c>
      <c r="F5" s="1" t="str">
        <f>UnitControlCenter!B4</f>
        <v>million metric tons</v>
      </c>
      <c r="G5" s="1" t="s">
        <v>2348</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2023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2023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2023 Euro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2023 Euro / year</v>
      </c>
      <c r="G43" s="1" t="s">
        <v>1845</v>
      </c>
      <c r="H43" s="1" t="s">
        <v>1313</v>
      </c>
      <c r="I43" s="1" t="s">
        <v>1297</v>
      </c>
    </row>
    <row r="44" spans="1:10" x14ac:dyDescent="0.25">
      <c r="A44" s="2" t="s">
        <v>1235</v>
      </c>
      <c r="B44" s="133" t="s">
        <v>1649</v>
      </c>
      <c r="C44" s="44">
        <v>1</v>
      </c>
      <c r="D44" s="1" t="s">
        <v>63</v>
      </c>
      <c r="E44" s="1" t="s">
        <v>64</v>
      </c>
      <c r="F44" s="1" t="str">
        <f>UnitControlCenter!$B$9</f>
        <v>billion 2023 Euro / year</v>
      </c>
      <c r="G44" s="1" t="s">
        <v>1643</v>
      </c>
    </row>
    <row r="45" spans="1:10" ht="75" x14ac:dyDescent="0.25">
      <c r="A45" s="2" t="s">
        <v>1235</v>
      </c>
      <c r="B45" s="2" t="s">
        <v>1834</v>
      </c>
      <c r="C45" s="44">
        <v>1</v>
      </c>
      <c r="D45" s="1" t="s">
        <v>65</v>
      </c>
      <c r="E45" s="1" t="s">
        <v>66</v>
      </c>
      <c r="F45" s="1" t="str">
        <f>UnitControlCenter!$B$9</f>
        <v>billion 2023 Euro / year</v>
      </c>
      <c r="G45" s="1" t="s">
        <v>1835</v>
      </c>
      <c r="H45" s="1" t="s">
        <v>1836</v>
      </c>
      <c r="I45" s="1" t="s">
        <v>1837</v>
      </c>
    </row>
    <row r="46" spans="1:10" ht="30" x14ac:dyDescent="0.25">
      <c r="A46" s="2" t="s">
        <v>1235</v>
      </c>
      <c r="B46" s="133" t="s">
        <v>1838</v>
      </c>
      <c r="C46" s="44">
        <v>1</v>
      </c>
      <c r="D46" s="1" t="s">
        <v>63</v>
      </c>
      <c r="E46" s="1" t="s">
        <v>64</v>
      </c>
      <c r="F46" s="1" t="str">
        <f>UnitControlCenter!$B$10</f>
        <v>billion 2023 Euro</v>
      </c>
      <c r="G46" s="1" t="s">
        <v>1839</v>
      </c>
    </row>
    <row r="47" spans="1:10" ht="30" x14ac:dyDescent="0.25">
      <c r="A47" s="2" t="s">
        <v>1235</v>
      </c>
      <c r="B47" s="133" t="s">
        <v>1840</v>
      </c>
      <c r="C47" s="44">
        <v>1</v>
      </c>
      <c r="D47" s="1" t="s">
        <v>63</v>
      </c>
      <c r="E47" s="1" t="s">
        <v>64</v>
      </c>
      <c r="F47" s="1" t="str">
        <f>UnitControlCenter!$B$9</f>
        <v>billion 2023 Euro / year</v>
      </c>
      <c r="G47" s="1" t="s">
        <v>1841</v>
      </c>
    </row>
    <row r="48" spans="1:10" ht="135.75" thickBot="1" x14ac:dyDescent="0.3">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2023 Euro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2023 Euro / year</v>
      </c>
      <c r="G64" s="1" t="s">
        <v>1824</v>
      </c>
      <c r="H64" s="1" t="s">
        <v>1822</v>
      </c>
      <c r="I64" s="1" t="s">
        <v>1833</v>
      </c>
    </row>
    <row r="65" spans="1:10" ht="45" x14ac:dyDescent="0.25">
      <c r="A65" s="2" t="s">
        <v>1758</v>
      </c>
      <c r="B65" s="133" t="s">
        <v>1774</v>
      </c>
      <c r="C65" s="44">
        <v>1</v>
      </c>
      <c r="D65" s="1" t="s">
        <v>65</v>
      </c>
      <c r="E65" s="1" t="s">
        <v>64</v>
      </c>
      <c r="F65" s="1" t="str">
        <f>UnitControlCenter!$B$9</f>
        <v>billion 2023 Euro / year</v>
      </c>
      <c r="G65" s="1" t="s">
        <v>1770</v>
      </c>
      <c r="H65" s="1" t="s">
        <v>1768</v>
      </c>
      <c r="I65" s="1" t="s">
        <v>1298</v>
      </c>
    </row>
    <row r="66" spans="1:10" ht="30" x14ac:dyDescent="0.25">
      <c r="A66" s="2" t="s">
        <v>1758</v>
      </c>
      <c r="B66" s="133" t="s">
        <v>1772</v>
      </c>
      <c r="C66" s="44">
        <v>1</v>
      </c>
      <c r="D66" s="1" t="s">
        <v>63</v>
      </c>
      <c r="E66" s="1" t="s">
        <v>64</v>
      </c>
      <c r="F66" s="1" t="str">
        <f>UnitControlCenter!$B$14</f>
        <v>2023 Euro / employee-year</v>
      </c>
      <c r="G66" s="1" t="s">
        <v>1773</v>
      </c>
    </row>
    <row r="67" spans="1:10" ht="30.75" thickBot="1" x14ac:dyDescent="0.3">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2023 Euro / year</v>
      </c>
      <c r="G68" s="1" t="s">
        <v>1562</v>
      </c>
      <c r="H68" s="1" t="s">
        <v>1563</v>
      </c>
      <c r="I68" s="1" t="s">
        <v>1542</v>
      </c>
    </row>
    <row r="69" spans="1:10" ht="45" x14ac:dyDescent="0.25">
      <c r="A69" s="2" t="s">
        <v>1759</v>
      </c>
      <c r="B69" s="2" t="s">
        <v>1565</v>
      </c>
      <c r="C69" s="44">
        <v>0</v>
      </c>
      <c r="D69" s="1" t="s">
        <v>65</v>
      </c>
      <c r="E69" s="1" t="s">
        <v>64</v>
      </c>
      <c r="F69" s="1" t="str">
        <f>UnitControlCenter!$B$9</f>
        <v>billion 2023 Euro / year</v>
      </c>
      <c r="G69" s="1" t="s">
        <v>1575</v>
      </c>
      <c r="H69" s="1" t="s">
        <v>1576</v>
      </c>
      <c r="I69" s="1" t="s">
        <v>1577</v>
      </c>
    </row>
    <row r="70" spans="1:10" ht="60" x14ac:dyDescent="0.25">
      <c r="A70" s="2" t="s">
        <v>1759</v>
      </c>
      <c r="B70" s="2" t="s">
        <v>1566</v>
      </c>
      <c r="C70" s="44">
        <v>0</v>
      </c>
      <c r="D70" s="1" t="s">
        <v>65</v>
      </c>
      <c r="E70" s="1" t="s">
        <v>64</v>
      </c>
      <c r="F70" s="1" t="str">
        <f>UnitControlCenter!$B$9</f>
        <v>billion 2023 Euro / year</v>
      </c>
      <c r="G70" s="1" t="s">
        <v>1586</v>
      </c>
      <c r="H70" s="1" t="s">
        <v>1584</v>
      </c>
      <c r="I70" s="1" t="s">
        <v>1585</v>
      </c>
    </row>
    <row r="71" spans="1:10" ht="45" x14ac:dyDescent="0.25">
      <c r="A71" s="2" t="s">
        <v>1759</v>
      </c>
      <c r="B71" s="2" t="s">
        <v>1567</v>
      </c>
      <c r="C71" s="44">
        <v>0</v>
      </c>
      <c r="D71" s="1" t="s">
        <v>65</v>
      </c>
      <c r="E71" s="1" t="s">
        <v>64</v>
      </c>
      <c r="F71" s="1" t="str">
        <f>UnitControlCenter!$B$9</f>
        <v>billion 2023 Euro / year</v>
      </c>
      <c r="G71" s="1" t="s">
        <v>1580</v>
      </c>
      <c r="H71" s="1" t="s">
        <v>1576</v>
      </c>
      <c r="I71" s="1" t="s">
        <v>1578</v>
      </c>
    </row>
    <row r="72" spans="1:10" ht="45" x14ac:dyDescent="0.25">
      <c r="A72" s="2" t="s">
        <v>1759</v>
      </c>
      <c r="B72" s="2" t="s">
        <v>1568</v>
      </c>
      <c r="C72" s="44">
        <v>0</v>
      </c>
      <c r="D72" s="1" t="s">
        <v>65</v>
      </c>
      <c r="E72" s="1" t="s">
        <v>64</v>
      </c>
      <c r="F72" s="1" t="str">
        <f>UnitControlCenter!$B$9</f>
        <v>billion 2023 Euro / year</v>
      </c>
      <c r="G72" s="1" t="s">
        <v>1581</v>
      </c>
      <c r="H72" s="1" t="s">
        <v>1576</v>
      </c>
      <c r="I72" s="1" t="s">
        <v>1579</v>
      </c>
    </row>
    <row r="73" spans="1:10" ht="60" x14ac:dyDescent="0.25">
      <c r="A73" s="2" t="s">
        <v>1759</v>
      </c>
      <c r="B73" s="2" t="s">
        <v>1569</v>
      </c>
      <c r="C73" s="44">
        <v>0</v>
      </c>
      <c r="D73" s="1" t="s">
        <v>65</v>
      </c>
      <c r="E73" s="1" t="s">
        <v>64</v>
      </c>
      <c r="F73" s="1" t="str">
        <f>UnitControlCenter!$B$9</f>
        <v>billion 2023 Euro / year</v>
      </c>
      <c r="G73" s="1" t="s">
        <v>1587</v>
      </c>
      <c r="H73" s="1" t="s">
        <v>1584</v>
      </c>
      <c r="I73" s="1" t="s">
        <v>1585</v>
      </c>
    </row>
    <row r="74" spans="1:10" ht="60" x14ac:dyDescent="0.25">
      <c r="A74" s="2" t="s">
        <v>1759</v>
      </c>
      <c r="B74" s="2" t="s">
        <v>1570</v>
      </c>
      <c r="C74" s="44">
        <v>0</v>
      </c>
      <c r="D74" s="1" t="s">
        <v>65</v>
      </c>
      <c r="E74" s="1" t="s">
        <v>64</v>
      </c>
      <c r="F74" s="1" t="str">
        <f>UnitControlCenter!$B$9</f>
        <v>billion 2023 Euro / year</v>
      </c>
      <c r="G74" s="1" t="s">
        <v>1588</v>
      </c>
      <c r="H74" s="1" t="s">
        <v>1584</v>
      </c>
      <c r="I74" s="1" t="s">
        <v>1585</v>
      </c>
    </row>
    <row r="75" spans="1:10" ht="75" x14ac:dyDescent="0.25">
      <c r="A75" s="2" t="s">
        <v>1759</v>
      </c>
      <c r="B75" s="2" t="s">
        <v>1571</v>
      </c>
      <c r="C75" s="44">
        <v>0</v>
      </c>
      <c r="D75" s="1" t="s">
        <v>65</v>
      </c>
      <c r="E75" s="1" t="s">
        <v>64</v>
      </c>
      <c r="F75" s="1" t="str">
        <f>UnitControlCenter!$B$9</f>
        <v>billion 2023 Euro / year</v>
      </c>
      <c r="G75" s="1" t="s">
        <v>1589</v>
      </c>
      <c r="H75" s="1" t="s">
        <v>1584</v>
      </c>
      <c r="I75" s="1" t="s">
        <v>1585</v>
      </c>
    </row>
    <row r="76" spans="1:10" ht="75" x14ac:dyDescent="0.25">
      <c r="A76" s="2" t="s">
        <v>1759</v>
      </c>
      <c r="B76" s="2" t="s">
        <v>1594</v>
      </c>
      <c r="C76" s="44">
        <v>0</v>
      </c>
      <c r="D76" s="1" t="s">
        <v>65</v>
      </c>
      <c r="E76" s="1" t="s">
        <v>64</v>
      </c>
      <c r="F76" s="1" t="str">
        <f>UnitControlCenter!$B$9</f>
        <v>billion 2023 Euro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2023 Euro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2530</v>
      </c>
      <c r="H95" s="1" t="s">
        <v>2524</v>
      </c>
      <c r="I95" s="1" t="s">
        <v>2525</v>
      </c>
    </row>
    <row r="96" spans="1:10" ht="270" x14ac:dyDescent="0.25">
      <c r="A96" s="2" t="s">
        <v>1363</v>
      </c>
      <c r="B96" s="2" t="s">
        <v>1239</v>
      </c>
      <c r="C96" s="44">
        <v>1</v>
      </c>
      <c r="D96" s="1" t="s">
        <v>65</v>
      </c>
      <c r="E96" s="1" t="s">
        <v>64</v>
      </c>
      <c r="F96" s="1" t="str">
        <f>UnitControlCenter!$B$16</f>
        <v>terawatt-hours (TWh) / year</v>
      </c>
      <c r="G96" s="1" t="s">
        <v>2531</v>
      </c>
      <c r="H96" s="1" t="s">
        <v>2524</v>
      </c>
      <c r="I96" s="1" t="s">
        <v>2525</v>
      </c>
    </row>
    <row r="97" spans="1:10" ht="225" x14ac:dyDescent="0.25">
      <c r="A97" s="2" t="s">
        <v>1363</v>
      </c>
      <c r="B97" s="2" t="s">
        <v>1240</v>
      </c>
      <c r="C97" s="44">
        <v>1</v>
      </c>
      <c r="D97" s="1" t="s">
        <v>65</v>
      </c>
      <c r="E97" s="1" t="s">
        <v>66</v>
      </c>
      <c r="F97" s="1" t="str">
        <f>UnitControlCenter!$B$21</f>
        <v>gigawatts (GW) / year</v>
      </c>
      <c r="G97" s="1" t="s">
        <v>2532</v>
      </c>
      <c r="H97" s="1" t="s">
        <v>2528</v>
      </c>
      <c r="I97" s="1" t="s">
        <v>2526</v>
      </c>
    </row>
    <row r="98" spans="1:10" ht="255" x14ac:dyDescent="0.25">
      <c r="A98" s="2" t="s">
        <v>1363</v>
      </c>
      <c r="B98" s="2" t="s">
        <v>1241</v>
      </c>
      <c r="C98" s="44">
        <v>1</v>
      </c>
      <c r="D98" s="1" t="s">
        <v>65</v>
      </c>
      <c r="E98" s="1" t="s">
        <v>64</v>
      </c>
      <c r="F98" s="1" t="str">
        <f>UnitControlCenter!$B$21</f>
        <v>gigawatts (GW) / year</v>
      </c>
      <c r="G98" s="1" t="s">
        <v>2533</v>
      </c>
      <c r="H98" s="1" t="s">
        <v>2529</v>
      </c>
      <c r="I98" s="1" t="s">
        <v>2527</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2023 Euro</v>
      </c>
      <c r="G102" s="135" t="s">
        <v>2223</v>
      </c>
      <c r="H102" s="135"/>
      <c r="I102" s="135"/>
      <c r="J102" s="135"/>
    </row>
    <row r="103" spans="1:10" ht="195" x14ac:dyDescent="0.25">
      <c r="A103" s="2" t="s">
        <v>2019</v>
      </c>
      <c r="B103" s="2" t="s">
        <v>1242</v>
      </c>
      <c r="C103" s="44">
        <v>1</v>
      </c>
      <c r="D103" s="1" t="s">
        <v>65</v>
      </c>
      <c r="E103" s="1" t="s">
        <v>1254</v>
      </c>
      <c r="F103" s="1" t="str">
        <f>UnitControlCenter!$B$22</f>
        <v>2023 Euro / megawatt-hour (MWh)</v>
      </c>
      <c r="G103" s="1" t="s">
        <v>2447</v>
      </c>
      <c r="H103" s="1" t="s">
        <v>2687</v>
      </c>
      <c r="I103" s="44" t="s">
        <v>2522</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2449</v>
      </c>
      <c r="H105" s="1" t="s">
        <v>2521</v>
      </c>
      <c r="I105" s="44" t="s">
        <v>2523</v>
      </c>
    </row>
    <row r="106" spans="1:10" ht="225" x14ac:dyDescent="0.25">
      <c r="A106" s="2" t="s">
        <v>2019</v>
      </c>
      <c r="B106" s="2" t="s">
        <v>1357</v>
      </c>
      <c r="C106" s="44">
        <v>1</v>
      </c>
      <c r="D106" s="1" t="s">
        <v>65</v>
      </c>
      <c r="E106" s="1" t="s">
        <v>66</v>
      </c>
      <c r="F106" s="1" t="str">
        <f>UnitControlCenter!$B$23</f>
        <v>cubic km / yr</v>
      </c>
      <c r="G106" s="1" t="s">
        <v>2448</v>
      </c>
      <c r="H106" s="1" t="s">
        <v>2520</v>
      </c>
      <c r="I106" s="44" t="s">
        <v>2522</v>
      </c>
    </row>
    <row r="107" spans="1:10" s="135" customFormat="1" ht="225.75" thickBot="1" x14ac:dyDescent="0.3">
      <c r="A107" s="134" t="s">
        <v>2019</v>
      </c>
      <c r="B107" s="134" t="s">
        <v>1358</v>
      </c>
      <c r="C107" s="141">
        <v>1</v>
      </c>
      <c r="D107" s="135" t="s">
        <v>65</v>
      </c>
      <c r="E107" s="135" t="s">
        <v>66</v>
      </c>
      <c r="F107" s="135" t="str">
        <f>UnitControlCenter!$B$23</f>
        <v>cubic km / yr</v>
      </c>
      <c r="G107" s="135" t="s">
        <v>2450</v>
      </c>
      <c r="H107" s="1" t="s">
        <v>2520</v>
      </c>
      <c r="I107" s="44" t="s">
        <v>2522</v>
      </c>
    </row>
    <row r="108" spans="1:10" ht="409.5" x14ac:dyDescent="0.25">
      <c r="A108" s="2" t="s">
        <v>2415</v>
      </c>
      <c r="B108" s="2" t="s">
        <v>2416</v>
      </c>
      <c r="C108" s="44">
        <v>1</v>
      </c>
      <c r="D108" s="1" t="s">
        <v>65</v>
      </c>
      <c r="E108" s="1" t="s">
        <v>2422</v>
      </c>
      <c r="F108" s="1" t="str">
        <f>UnitControlCenter!$B$17</f>
        <v>terawatt-hours (TWh)</v>
      </c>
      <c r="G108" s="1" t="s">
        <v>2476</v>
      </c>
      <c r="H108" s="1" t="s">
        <v>2472</v>
      </c>
      <c r="I108" s="1" t="s">
        <v>2473</v>
      </c>
    </row>
    <row r="109" spans="1:10" ht="409.5" x14ac:dyDescent="0.25">
      <c r="A109" s="2" t="s">
        <v>2415</v>
      </c>
      <c r="B109" s="2" t="s">
        <v>2417</v>
      </c>
      <c r="C109" s="44">
        <v>1</v>
      </c>
      <c r="D109" s="1" t="s">
        <v>65</v>
      </c>
      <c r="E109" s="1" t="s">
        <v>2422</v>
      </c>
      <c r="F109" s="1" t="str">
        <f>UnitControlCenter!$B$17</f>
        <v>terawatt-hours (TWh)</v>
      </c>
      <c r="G109" s="1" t="s">
        <v>2477</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2415</v>
      </c>
      <c r="B110" s="2" t="s">
        <v>2418</v>
      </c>
      <c r="C110" s="44">
        <v>1</v>
      </c>
      <c r="D110" s="1" t="s">
        <v>65</v>
      </c>
      <c r="E110" s="1" t="s">
        <v>2422</v>
      </c>
      <c r="F110" s="1" t="str">
        <f>UnitControlCenter!$B$17</f>
        <v>terawatt-hours (TWh)</v>
      </c>
      <c r="G110" s="1" t="s">
        <v>2478</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2415</v>
      </c>
      <c r="B111" s="2" t="s">
        <v>2419</v>
      </c>
      <c r="C111" s="44">
        <v>1</v>
      </c>
      <c r="D111" s="1" t="s">
        <v>65</v>
      </c>
      <c r="E111" s="1" t="s">
        <v>2422</v>
      </c>
      <c r="F111" s="1" t="str">
        <f>UnitControlCenter!$B$17</f>
        <v>terawatt-hours (TWh)</v>
      </c>
      <c r="G111" s="1" t="s">
        <v>2479</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2415</v>
      </c>
      <c r="B112" s="2" t="s">
        <v>2420</v>
      </c>
      <c r="C112" s="44">
        <v>1</v>
      </c>
      <c r="D112" s="1" t="s">
        <v>65</v>
      </c>
      <c r="E112" s="1" t="s">
        <v>2422</v>
      </c>
      <c r="F112" s="1" t="str">
        <f>UnitControlCenter!$B$17</f>
        <v>terawatt-hours (TWh)</v>
      </c>
      <c r="G112" s="1" t="s">
        <v>2474</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2415</v>
      </c>
      <c r="B113" s="2" t="s">
        <v>2421</v>
      </c>
      <c r="C113" s="44">
        <v>1</v>
      </c>
      <c r="D113" s="1" t="s">
        <v>65</v>
      </c>
      <c r="E113" s="1" t="s">
        <v>2422</v>
      </c>
      <c r="F113" s="1" t="str">
        <f>UnitControlCenter!$B$17</f>
        <v>terawatt-hours (TWh)</v>
      </c>
      <c r="G113" s="1" t="s">
        <v>2475</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2415</v>
      </c>
      <c r="B114" s="2" t="s">
        <v>2680</v>
      </c>
      <c r="C114" s="44">
        <v>1</v>
      </c>
      <c r="D114" s="1" t="s">
        <v>65</v>
      </c>
      <c r="E114" s="1" t="s">
        <v>2681</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2415</v>
      </c>
      <c r="B115" s="2" t="s">
        <v>2682</v>
      </c>
      <c r="C115" s="44">
        <v>1</v>
      </c>
      <c r="D115" s="1" t="s">
        <v>65</v>
      </c>
      <c r="E115" s="1" t="s">
        <v>2681</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2415</v>
      </c>
      <c r="B116" s="2" t="s">
        <v>2683</v>
      </c>
      <c r="C116" s="44">
        <v>1</v>
      </c>
      <c r="D116" s="1" t="s">
        <v>65</v>
      </c>
      <c r="E116" s="1" t="s">
        <v>2681</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2415</v>
      </c>
      <c r="B117" s="2" t="s">
        <v>2684</v>
      </c>
      <c r="C117" s="44">
        <v>1</v>
      </c>
      <c r="D117" s="1" t="s">
        <v>65</v>
      </c>
      <c r="E117" s="1" t="s">
        <v>2681</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2415</v>
      </c>
      <c r="B118" s="2" t="s">
        <v>2689</v>
      </c>
      <c r="C118" s="44">
        <v>1</v>
      </c>
      <c r="D118" s="1" t="s">
        <v>65</v>
      </c>
      <c r="E118" s="1" t="s">
        <v>2681</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2415</v>
      </c>
      <c r="B119" s="134" t="s">
        <v>2685</v>
      </c>
      <c r="C119" s="141">
        <v>1</v>
      </c>
      <c r="D119" s="135" t="s">
        <v>65</v>
      </c>
      <c r="E119" s="135" t="s">
        <v>2681</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2398</v>
      </c>
      <c r="C144" s="44">
        <v>1</v>
      </c>
      <c r="D144" s="1" t="s">
        <v>65</v>
      </c>
      <c r="E144" s="1" t="s">
        <v>66</v>
      </c>
      <c r="F144" s="1" t="str">
        <f>UnitControlCenter!$B$30</f>
        <v>quads / year</v>
      </c>
      <c r="G144" s="1" t="s">
        <v>2557</v>
      </c>
      <c r="H144" s="1" t="s">
        <v>2402</v>
      </c>
      <c r="I144" s="1" t="s">
        <v>2403</v>
      </c>
    </row>
    <row r="145" spans="1:10" s="135" customFormat="1" ht="90.75" thickBot="1" x14ac:dyDescent="0.3">
      <c r="A145" s="134" t="s">
        <v>1247</v>
      </c>
      <c r="B145" s="134" t="s">
        <v>2399</v>
      </c>
      <c r="C145" s="141">
        <v>1</v>
      </c>
      <c r="D145" s="135" t="s">
        <v>65</v>
      </c>
      <c r="E145" s="135" t="s">
        <v>66</v>
      </c>
      <c r="F145" s="135" t="str">
        <f>UnitControlCenter!$B$16</f>
        <v>terawatt-hours (TWh) / year</v>
      </c>
      <c r="G145" s="135" t="s">
        <v>2558</v>
      </c>
      <c r="H145" s="135" t="s">
        <v>2400</v>
      </c>
      <c r="I145" s="135" t="s">
        <v>2401</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2303</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2335</v>
      </c>
      <c r="B155" s="2" t="s">
        <v>2336</v>
      </c>
      <c r="C155" s="44">
        <v>1</v>
      </c>
      <c r="D155" s="1" t="s">
        <v>65</v>
      </c>
      <c r="E155" s="1" t="s">
        <v>66</v>
      </c>
      <c r="F155" s="1" t="str">
        <f>UnitControlCenter!$B$30</f>
        <v>quads / year</v>
      </c>
      <c r="G155" s="1" t="s">
        <v>1258</v>
      </c>
      <c r="H155" s="1" t="s">
        <v>1259</v>
      </c>
      <c r="I155" s="1" t="s">
        <v>1490</v>
      </c>
    </row>
    <row r="156" spans="1:10" s="2" customFormat="1" ht="30" x14ac:dyDescent="0.25">
      <c r="A156" s="2" t="s">
        <v>2335</v>
      </c>
      <c r="B156" s="2" t="s">
        <v>2337</v>
      </c>
      <c r="C156" s="44">
        <v>1</v>
      </c>
      <c r="D156" s="2" t="s">
        <v>65</v>
      </c>
      <c r="E156" s="2" t="s">
        <v>66</v>
      </c>
      <c r="F156" s="2" t="str">
        <f>UnitControlCenter!$B$30</f>
        <v>quads / year</v>
      </c>
      <c r="G156" s="2" t="s">
        <v>1276</v>
      </c>
      <c r="H156" s="2" t="s">
        <v>1260</v>
      </c>
      <c r="I156" s="2" t="s">
        <v>1261</v>
      </c>
    </row>
    <row r="157" spans="1:10" ht="90" x14ac:dyDescent="0.2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25">
      <c r="A158" s="2" t="s">
        <v>2335</v>
      </c>
      <c r="B158" s="2" t="s">
        <v>2339</v>
      </c>
      <c r="C158" s="44">
        <v>1</v>
      </c>
      <c r="D158" s="2" t="s">
        <v>63</v>
      </c>
      <c r="E158" s="2" t="s">
        <v>64</v>
      </c>
      <c r="F158" s="2" t="str">
        <f>UnitControlCenter!$B$30</f>
        <v>quads / year</v>
      </c>
      <c r="G158" s="2" t="s">
        <v>2163</v>
      </c>
    </row>
    <row r="159" spans="1:10" ht="210" x14ac:dyDescent="0.25">
      <c r="A159" s="2" t="s">
        <v>2335</v>
      </c>
      <c r="B159" s="2" t="s">
        <v>2340</v>
      </c>
      <c r="C159" s="44">
        <v>1</v>
      </c>
      <c r="D159" s="1" t="s">
        <v>65</v>
      </c>
      <c r="E159" s="1" t="s">
        <v>66</v>
      </c>
      <c r="F159" s="2" t="str">
        <f>UnitControlCenter!B3</f>
        <v>million metric tons / year</v>
      </c>
      <c r="G159" s="1" t="s">
        <v>2480</v>
      </c>
      <c r="H159" s="1" t="s">
        <v>2342</v>
      </c>
      <c r="I159" s="2" t="s">
        <v>2343</v>
      </c>
      <c r="J159" s="2"/>
    </row>
    <row r="160" spans="1:10" s="135" customFormat="1" ht="255.75" thickBot="1" x14ac:dyDescent="0.3">
      <c r="A160" s="2" t="s">
        <v>2335</v>
      </c>
      <c r="B160" s="134" t="s">
        <v>2341</v>
      </c>
      <c r="C160" s="141">
        <v>1</v>
      </c>
      <c r="D160" s="135" t="s">
        <v>65</v>
      </c>
      <c r="E160" s="135" t="s">
        <v>66</v>
      </c>
      <c r="F160" s="134" t="str">
        <f>UnitControlCenter!B3</f>
        <v>million metric tons / year</v>
      </c>
      <c r="G160" s="135" t="s">
        <v>2481</v>
      </c>
      <c r="H160" s="135" t="s">
        <v>2342</v>
      </c>
      <c r="I160" s="134" t="s">
        <v>2343</v>
      </c>
      <c r="J160" s="134"/>
    </row>
    <row r="161" spans="1:10" ht="90" x14ac:dyDescent="0.25">
      <c r="A161" s="2" t="s">
        <v>1314</v>
      </c>
      <c r="B161" s="2" t="s">
        <v>1315</v>
      </c>
      <c r="C161" s="44">
        <v>1</v>
      </c>
      <c r="D161" s="1" t="s">
        <v>65</v>
      </c>
      <c r="E161" s="1" t="s">
        <v>66</v>
      </c>
      <c r="F161" s="1" t="str">
        <f>UnitControlCenter!$B$30</f>
        <v>quads / year</v>
      </c>
      <c r="G161" s="1" t="s">
        <v>2514</v>
      </c>
      <c r="H161" s="1" t="s">
        <v>2513</v>
      </c>
      <c r="I161" s="1" t="s">
        <v>2512</v>
      </c>
    </row>
    <row r="162" spans="1:10" ht="75" x14ac:dyDescent="0.25">
      <c r="A162" s="2" t="s">
        <v>1314</v>
      </c>
      <c r="B162" s="2" t="s">
        <v>1316</v>
      </c>
      <c r="C162" s="44">
        <v>1</v>
      </c>
      <c r="D162" s="1" t="s">
        <v>65</v>
      </c>
      <c r="E162" s="1" t="s">
        <v>66</v>
      </c>
      <c r="F162" s="1" t="str">
        <f>UnitControlCenter!$B$30</f>
        <v>quads / year</v>
      </c>
      <c r="G162" s="1" t="s">
        <v>2515</v>
      </c>
      <c r="H162" s="1" t="s">
        <v>2155</v>
      </c>
      <c r="I162" s="1" t="s">
        <v>2156</v>
      </c>
    </row>
    <row r="163" spans="1:10" ht="75" x14ac:dyDescent="0.25">
      <c r="A163" s="2" t="s">
        <v>1314</v>
      </c>
      <c r="B163" s="2" t="s">
        <v>2510</v>
      </c>
      <c r="C163" s="44">
        <v>1</v>
      </c>
      <c r="D163" s="1" t="s">
        <v>65</v>
      </c>
      <c r="E163" s="1" t="s">
        <v>66</v>
      </c>
      <c r="F163" s="1" t="str">
        <f>UnitControlCenter!$B$30</f>
        <v>quads / year</v>
      </c>
      <c r="G163" s="1" t="s">
        <v>2534</v>
      </c>
      <c r="H163" s="1" t="s">
        <v>2516</v>
      </c>
      <c r="I163" s="44" t="s">
        <v>2517</v>
      </c>
    </row>
    <row r="164" spans="1:10" ht="75" x14ac:dyDescent="0.25">
      <c r="A164" s="2" t="s">
        <v>1314</v>
      </c>
      <c r="B164" s="2" t="s">
        <v>2511</v>
      </c>
      <c r="C164" s="44">
        <v>1</v>
      </c>
      <c r="D164" s="1" t="s">
        <v>65</v>
      </c>
      <c r="E164" s="1" t="s">
        <v>66</v>
      </c>
      <c r="F164" s="1" t="str">
        <f>UnitControlCenter!$B$30</f>
        <v>quads / year</v>
      </c>
      <c r="G164" s="1" t="s">
        <v>2535</v>
      </c>
      <c r="H164" s="1" t="s">
        <v>2155</v>
      </c>
      <c r="I164" s="1" t="s">
        <v>2156</v>
      </c>
    </row>
    <row r="165" spans="1:10" x14ac:dyDescent="0.25">
      <c r="A165" s="2" t="s">
        <v>1314</v>
      </c>
      <c r="B165" s="2" t="s">
        <v>1771</v>
      </c>
      <c r="C165" s="44">
        <v>0</v>
      </c>
      <c r="D165" s="1" t="s">
        <v>63</v>
      </c>
      <c r="E165" s="1" t="s">
        <v>64</v>
      </c>
      <c r="F165" s="1" t="str">
        <f>UnitControlCenter!$B$31</f>
        <v>thousand BTU / 2023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2256</v>
      </c>
      <c r="C176" s="44">
        <v>1</v>
      </c>
      <c r="D176" s="1" t="s">
        <v>65</v>
      </c>
      <c r="E176" s="1" t="s">
        <v>66</v>
      </c>
      <c r="F176" s="1" t="str">
        <f>UnitControlCenter!$B$36</f>
        <v>TWh/year</v>
      </c>
      <c r="G176" s="1" t="s">
        <v>1543</v>
      </c>
      <c r="H176" s="1" t="s">
        <v>1544</v>
      </c>
      <c r="I176" s="1" t="s">
        <v>1545</v>
      </c>
    </row>
    <row r="177" spans="1:10" ht="60" x14ac:dyDescent="0.25">
      <c r="A177" s="2" t="s">
        <v>2229</v>
      </c>
      <c r="B177" s="2" t="s">
        <v>2257</v>
      </c>
      <c r="C177" s="44">
        <v>1</v>
      </c>
      <c r="D177" s="1" t="s">
        <v>65</v>
      </c>
      <c r="E177" s="1" t="s">
        <v>66</v>
      </c>
      <c r="F177" s="1" t="str">
        <f>UnitControlCenter!$B$36</f>
        <v>TWh/year</v>
      </c>
      <c r="G177" s="1" t="s">
        <v>1546</v>
      </c>
      <c r="H177" s="1" t="s">
        <v>1544</v>
      </c>
      <c r="I177" s="1" t="s">
        <v>1545</v>
      </c>
    </row>
    <row r="178" spans="1:10" ht="60" x14ac:dyDescent="0.25">
      <c r="A178" s="2" t="s">
        <v>2229</v>
      </c>
      <c r="B178" s="2" t="s">
        <v>2258</v>
      </c>
      <c r="C178" s="44">
        <v>1</v>
      </c>
      <c r="D178" s="1" t="s">
        <v>65</v>
      </c>
      <c r="E178" s="1" t="s">
        <v>66</v>
      </c>
      <c r="F178" s="1" t="str">
        <f>UnitControlCenter!$B$9</f>
        <v>billion 2023 Euro / year</v>
      </c>
      <c r="G178" s="1" t="s">
        <v>1547</v>
      </c>
      <c r="H178" s="1" t="s">
        <v>1544</v>
      </c>
      <c r="I178" s="1" t="s">
        <v>1545</v>
      </c>
    </row>
    <row r="179" spans="1:10" ht="75" x14ac:dyDescent="0.25">
      <c r="A179" s="2" t="s">
        <v>2229</v>
      </c>
      <c r="B179" s="2" t="s">
        <v>2259</v>
      </c>
      <c r="C179" s="44">
        <v>1</v>
      </c>
      <c r="D179" s="1" t="s">
        <v>65</v>
      </c>
      <c r="E179" s="1" t="s">
        <v>66</v>
      </c>
      <c r="F179" s="1" t="str">
        <f>UnitControlCenter!$B$9</f>
        <v>billion 2023 Euro / year</v>
      </c>
      <c r="G179" s="1" t="s">
        <v>1548</v>
      </c>
      <c r="H179" s="1" t="s">
        <v>1544</v>
      </c>
      <c r="I179" s="1" t="s">
        <v>1545</v>
      </c>
    </row>
    <row r="180" spans="1:10" ht="60" x14ac:dyDescent="0.25">
      <c r="A180" s="2" t="s">
        <v>2229</v>
      </c>
      <c r="B180" s="2" t="s">
        <v>2260</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2261</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2262</v>
      </c>
      <c r="C182" s="44">
        <v>1</v>
      </c>
      <c r="D182" s="1" t="s">
        <v>65</v>
      </c>
      <c r="E182" s="1" t="s">
        <v>66</v>
      </c>
      <c r="F182" s="1" t="str">
        <f>UnitControlCenter!$B$36</f>
        <v>TWh/year</v>
      </c>
      <c r="G182" s="1" t="s">
        <v>1625</v>
      </c>
      <c r="H182" s="1" t="s">
        <v>1620</v>
      </c>
      <c r="I182" s="1" t="s">
        <v>1621</v>
      </c>
    </row>
    <row r="183" spans="1:10" ht="75" x14ac:dyDescent="0.25">
      <c r="A183" s="2" t="s">
        <v>2229</v>
      </c>
      <c r="B183" s="2" t="s">
        <v>2263</v>
      </c>
      <c r="C183" s="44">
        <v>1</v>
      </c>
      <c r="D183" s="1" t="s">
        <v>65</v>
      </c>
      <c r="E183" s="1" t="s">
        <v>66</v>
      </c>
      <c r="F183" s="1" t="str">
        <f>UnitControlCenter!$B$36</f>
        <v>TWh/year</v>
      </c>
      <c r="G183" s="1" t="s">
        <v>1626</v>
      </c>
      <c r="H183" s="1" t="s">
        <v>1620</v>
      </c>
      <c r="I183" s="1" t="s">
        <v>1622</v>
      </c>
    </row>
    <row r="184" spans="1:10" ht="75" x14ac:dyDescent="0.25">
      <c r="A184" s="2" t="s">
        <v>2229</v>
      </c>
      <c r="B184" s="2" t="s">
        <v>2264</v>
      </c>
      <c r="C184" s="44">
        <v>1</v>
      </c>
      <c r="D184" s="1" t="s">
        <v>65</v>
      </c>
      <c r="E184" s="1" t="s">
        <v>66</v>
      </c>
      <c r="F184" s="1" t="str">
        <f>UnitControlCenter!$B$9</f>
        <v>billion 2023 Euro / year</v>
      </c>
      <c r="G184" s="1" t="s">
        <v>1627</v>
      </c>
      <c r="H184" s="1" t="s">
        <v>1620</v>
      </c>
      <c r="I184" s="1" t="s">
        <v>1623</v>
      </c>
    </row>
    <row r="185" spans="1:10" ht="90" x14ac:dyDescent="0.25">
      <c r="A185" s="2" t="s">
        <v>2229</v>
      </c>
      <c r="B185" s="2" t="s">
        <v>2265</v>
      </c>
      <c r="C185" s="44">
        <v>1</v>
      </c>
      <c r="D185" s="1" t="s">
        <v>65</v>
      </c>
      <c r="E185" s="1" t="s">
        <v>66</v>
      </c>
      <c r="F185" s="1" t="str">
        <f>UnitControlCenter!$B$9</f>
        <v>billion 2023 Euro / year</v>
      </c>
      <c r="G185" s="1" t="s">
        <v>1628</v>
      </c>
      <c r="H185" s="1" t="s">
        <v>1620</v>
      </c>
      <c r="I185" s="1" t="s">
        <v>1624</v>
      </c>
    </row>
    <row r="186" spans="1:10" ht="105" x14ac:dyDescent="0.25">
      <c r="A186" s="2" t="s">
        <v>2229</v>
      </c>
      <c r="B186" s="2" t="s">
        <v>2266</v>
      </c>
      <c r="C186" s="44">
        <v>1</v>
      </c>
      <c r="D186" s="1" t="s">
        <v>65</v>
      </c>
      <c r="E186" s="1" t="s">
        <v>66</v>
      </c>
      <c r="F186" s="1" t="str">
        <f>UnitControlCenter!$B$30</f>
        <v>quads / year</v>
      </c>
      <c r="G186" s="1" t="s">
        <v>1654</v>
      </c>
      <c r="H186" s="1" t="s">
        <v>1656</v>
      </c>
      <c r="I186" s="1" t="s">
        <v>1657</v>
      </c>
    </row>
    <row r="187" spans="1:10" ht="120" x14ac:dyDescent="0.25">
      <c r="A187" s="2" t="s">
        <v>2229</v>
      </c>
      <c r="B187" s="2" t="s">
        <v>2267</v>
      </c>
      <c r="C187" s="44">
        <v>1</v>
      </c>
      <c r="D187" s="1" t="s">
        <v>65</v>
      </c>
      <c r="E187" s="1" t="s">
        <v>66</v>
      </c>
      <c r="F187" s="1" t="str">
        <f>UnitControlCenter!$B$30</f>
        <v>quads / year</v>
      </c>
      <c r="G187" s="1" t="s">
        <v>1655</v>
      </c>
      <c r="H187" s="1" t="s">
        <v>1656</v>
      </c>
      <c r="I187" s="1" t="s">
        <v>1657</v>
      </c>
    </row>
    <row r="188" spans="1:10" ht="225" x14ac:dyDescent="0.25">
      <c r="A188" s="2" t="s">
        <v>2229</v>
      </c>
      <c r="B188" s="2" t="s">
        <v>2275</v>
      </c>
      <c r="C188" s="44">
        <v>1</v>
      </c>
      <c r="D188" s="1" t="s">
        <v>65</v>
      </c>
      <c r="E188" s="1" t="s">
        <v>66</v>
      </c>
      <c r="F188" s="1" t="str">
        <f>UnitControlCenter!$B$10</f>
        <v>billion 2023 Euro</v>
      </c>
      <c r="G188" s="1" t="s">
        <v>2232</v>
      </c>
      <c r="H188" s="1" t="s">
        <v>2231</v>
      </c>
      <c r="I188" s="156" t="s">
        <v>2230</v>
      </c>
      <c r="J188" s="156"/>
    </row>
    <row r="189" spans="1:10" ht="255" x14ac:dyDescent="0.25">
      <c r="A189" s="2" t="s">
        <v>2229</v>
      </c>
      <c r="B189" s="2" t="s">
        <v>2268</v>
      </c>
      <c r="C189" s="44">
        <v>1</v>
      </c>
      <c r="D189" s="1" t="s">
        <v>65</v>
      </c>
      <c r="E189" s="1" t="s">
        <v>66</v>
      </c>
      <c r="F189" s="1" t="str">
        <f>UnitControlCenter!$B$10</f>
        <v>billion 2023 Euro</v>
      </c>
      <c r="G189" s="1" t="s">
        <v>2240</v>
      </c>
      <c r="H189" s="1" t="s">
        <v>2231</v>
      </c>
      <c r="I189" s="156" t="s">
        <v>2233</v>
      </c>
      <c r="J189" s="156"/>
    </row>
    <row r="190" spans="1:10" ht="225" x14ac:dyDescent="0.25">
      <c r="A190" s="2" t="s">
        <v>2229</v>
      </c>
      <c r="B190" s="2" t="s">
        <v>2269</v>
      </c>
      <c r="C190" s="44">
        <v>1</v>
      </c>
      <c r="D190" s="1" t="s">
        <v>65</v>
      </c>
      <c r="E190" s="1" t="s">
        <v>66</v>
      </c>
      <c r="F190" s="1" t="str">
        <f>UnitControlCenter!$B$10</f>
        <v>billion 2023 Euro</v>
      </c>
      <c r="G190" s="1" t="s">
        <v>2241</v>
      </c>
      <c r="H190" s="1" t="s">
        <v>2231</v>
      </c>
      <c r="I190" s="156" t="s">
        <v>2234</v>
      </c>
      <c r="J190" s="156"/>
    </row>
    <row r="191" spans="1:10" ht="255" x14ac:dyDescent="0.25">
      <c r="A191" s="2" t="s">
        <v>2229</v>
      </c>
      <c r="B191" s="2" t="s">
        <v>2270</v>
      </c>
      <c r="C191" s="44">
        <v>1</v>
      </c>
      <c r="D191" s="1" t="s">
        <v>65</v>
      </c>
      <c r="E191" s="1" t="s">
        <v>66</v>
      </c>
      <c r="F191" s="1" t="str">
        <f>UnitControlCenter!$B$10</f>
        <v>billion 2023 Euro</v>
      </c>
      <c r="G191" s="1" t="s">
        <v>2242</v>
      </c>
      <c r="H191" s="1" t="s">
        <v>2231</v>
      </c>
      <c r="I191" s="156" t="s">
        <v>2235</v>
      </c>
      <c r="J191" s="156"/>
    </row>
    <row r="192" spans="1:10" ht="210" x14ac:dyDescent="0.25">
      <c r="A192" s="2" t="s">
        <v>2229</v>
      </c>
      <c r="B192" s="2" t="s">
        <v>2271</v>
      </c>
      <c r="C192" s="44">
        <v>1</v>
      </c>
      <c r="D192" s="1" t="s">
        <v>65</v>
      </c>
      <c r="E192" s="1" t="s">
        <v>66</v>
      </c>
      <c r="F192" s="1" t="str">
        <f>UnitControlCenter!$B$10</f>
        <v>billion 2023 Euro</v>
      </c>
      <c r="G192" s="1" t="s">
        <v>2245</v>
      </c>
      <c r="H192" s="1" t="s">
        <v>2231</v>
      </c>
      <c r="I192" s="156" t="s">
        <v>2236</v>
      </c>
      <c r="J192" s="156"/>
    </row>
    <row r="193" spans="1:10" ht="240" x14ac:dyDescent="0.25">
      <c r="A193" s="2" t="s">
        <v>2229</v>
      </c>
      <c r="B193" s="2" t="s">
        <v>2272</v>
      </c>
      <c r="C193" s="44">
        <v>1</v>
      </c>
      <c r="D193" s="1" t="s">
        <v>65</v>
      </c>
      <c r="E193" s="1" t="s">
        <v>66</v>
      </c>
      <c r="F193" s="1" t="str">
        <f>UnitControlCenter!$B$10</f>
        <v>billion 2023 Euro</v>
      </c>
      <c r="G193" s="1" t="s">
        <v>2246</v>
      </c>
      <c r="H193" s="1" t="s">
        <v>2231</v>
      </c>
      <c r="I193" s="156" t="s">
        <v>2237</v>
      </c>
      <c r="J193" s="156"/>
    </row>
    <row r="194" spans="1:10" ht="270" x14ac:dyDescent="0.25">
      <c r="A194" s="2" t="s">
        <v>2229</v>
      </c>
      <c r="B194" s="2" t="s">
        <v>2273</v>
      </c>
      <c r="C194" s="44">
        <v>1</v>
      </c>
      <c r="D194" s="1" t="s">
        <v>65</v>
      </c>
      <c r="E194" s="1" t="s">
        <v>66</v>
      </c>
      <c r="F194" s="1" t="str">
        <f>UnitControlCenter!$B$10</f>
        <v>billion 2023 Euro</v>
      </c>
      <c r="G194" s="1" t="s">
        <v>2243</v>
      </c>
      <c r="H194" s="1" t="s">
        <v>2231</v>
      </c>
      <c r="I194" s="156" t="s">
        <v>2238</v>
      </c>
      <c r="J194" s="156"/>
    </row>
    <row r="195" spans="1:10" ht="315.75" thickBot="1" x14ac:dyDescent="0.3">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5" x14ac:dyDescent="0.25">
      <c r="A196" s="2" t="s">
        <v>1248</v>
      </c>
      <c r="B196" s="2" t="s">
        <v>93</v>
      </c>
      <c r="C196" s="44">
        <v>1</v>
      </c>
      <c r="D196" s="1" t="s">
        <v>65</v>
      </c>
      <c r="E196" s="1" t="s">
        <v>1254</v>
      </c>
      <c r="F196" s="1" t="str">
        <f>UnitControlCenter!$B$22</f>
        <v>2023 Euro / megawatt-hour (MWh)</v>
      </c>
      <c r="G196" s="1" t="s">
        <v>2182</v>
      </c>
      <c r="H196" s="1" t="s">
        <v>2181</v>
      </c>
      <c r="I196" s="1" t="s">
        <v>2518</v>
      </c>
    </row>
    <row r="197" spans="1:10" ht="45" x14ac:dyDescent="0.25">
      <c r="A197" s="2" t="s">
        <v>1248</v>
      </c>
      <c r="B197" s="2" t="s">
        <v>446</v>
      </c>
      <c r="C197" s="44">
        <v>1</v>
      </c>
      <c r="D197" s="1" t="s">
        <v>65</v>
      </c>
      <c r="E197" s="1" t="s">
        <v>1254</v>
      </c>
      <c r="F197" s="1" t="str">
        <f>UnitControlCenter!$B$37</f>
        <v>2023 Euro / short ton</v>
      </c>
      <c r="G197" s="1" t="s">
        <v>1556</v>
      </c>
      <c r="H197" s="1" t="s">
        <v>1557</v>
      </c>
      <c r="I197" s="1" t="s">
        <v>1558</v>
      </c>
    </row>
    <row r="198" spans="1:10" x14ac:dyDescent="0.25">
      <c r="A198" s="2" t="s">
        <v>1248</v>
      </c>
      <c r="B198" s="2" t="s">
        <v>443</v>
      </c>
      <c r="C198" s="44">
        <v>1</v>
      </c>
      <c r="D198" s="1" t="s">
        <v>65</v>
      </c>
      <c r="E198" s="1" t="s">
        <v>1254</v>
      </c>
      <c r="F198" s="1" t="str">
        <f>UnitControlCenter!$B$37</f>
        <v>2023 Euro / short ton</v>
      </c>
      <c r="G198" s="1" t="s">
        <v>1267</v>
      </c>
      <c r="H198" s="1" t="s">
        <v>341</v>
      </c>
      <c r="I198" s="1" t="s">
        <v>1443</v>
      </c>
    </row>
    <row r="199" spans="1:10" ht="90" x14ac:dyDescent="0.25">
      <c r="A199" s="2" t="s">
        <v>1248</v>
      </c>
      <c r="B199" s="2" t="s">
        <v>87</v>
      </c>
      <c r="C199" s="44">
        <v>1</v>
      </c>
      <c r="D199" s="1" t="s">
        <v>65</v>
      </c>
      <c r="E199" s="1" t="s">
        <v>1254</v>
      </c>
      <c r="F199" s="1" t="str">
        <f>UnitControlCenter!$B$38</f>
        <v>2023 Euro / thousand cubic feet</v>
      </c>
      <c r="G199" s="1" t="s">
        <v>2184</v>
      </c>
      <c r="H199" s="1" t="s">
        <v>2183</v>
      </c>
      <c r="I199" s="1" t="s">
        <v>2519</v>
      </c>
    </row>
    <row r="200" spans="1:10" x14ac:dyDescent="0.25">
      <c r="A200" s="2" t="s">
        <v>1248</v>
      </c>
      <c r="B200" s="2" t="s">
        <v>95</v>
      </c>
      <c r="C200" s="44">
        <v>1</v>
      </c>
      <c r="D200" s="1" t="s">
        <v>65</v>
      </c>
      <c r="E200" s="1" t="s">
        <v>1254</v>
      </c>
      <c r="F200" s="1" t="str">
        <f>UnitControlCenter!$B$39</f>
        <v>2023 Euro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2023 Euro / gallon</v>
      </c>
      <c r="G201" s="1" t="s">
        <v>1551</v>
      </c>
      <c r="H201" s="1" t="s">
        <v>1549</v>
      </c>
      <c r="I201" s="1" t="s">
        <v>1550</v>
      </c>
    </row>
    <row r="202" spans="1:10" ht="60" x14ac:dyDescent="0.25">
      <c r="A202" s="2" t="s">
        <v>1248</v>
      </c>
      <c r="B202" s="2" t="s">
        <v>92</v>
      </c>
      <c r="C202" s="44">
        <v>1</v>
      </c>
      <c r="D202" s="1" t="s">
        <v>65</v>
      </c>
      <c r="E202" s="1" t="s">
        <v>1254</v>
      </c>
      <c r="F202" s="1" t="str">
        <f>UnitControlCenter!$B$37</f>
        <v>2023 Euro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2023 Euro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2023 Euro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25">
      <c r="A206" s="2" t="s">
        <v>1249</v>
      </c>
      <c r="B206" s="2" t="s">
        <v>2349</v>
      </c>
      <c r="C206" s="44">
        <v>1</v>
      </c>
      <c r="D206" s="1" t="s">
        <v>63</v>
      </c>
      <c r="E206" s="1" t="s">
        <v>64</v>
      </c>
      <c r="F206" s="1" t="str">
        <f>UnitControlCenter!$B$42</f>
        <v>2023 Euro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25">
      <c r="A208" s="2" t="s">
        <v>1249</v>
      </c>
      <c r="B208" s="2" t="s">
        <v>1251</v>
      </c>
      <c r="C208" s="44">
        <v>1</v>
      </c>
      <c r="D208" s="1" t="s">
        <v>63</v>
      </c>
      <c r="E208" s="1" t="s">
        <v>64</v>
      </c>
      <c r="F208" s="1" t="str">
        <f>UnitControlCenter!$B$45</f>
        <v>million 2023 Euro / megawatt (MW)</v>
      </c>
      <c r="G208" s="1" t="s">
        <v>1271</v>
      </c>
    </row>
    <row r="209" spans="1:10" x14ac:dyDescent="0.25">
      <c r="A209" s="2" t="s">
        <v>1249</v>
      </c>
      <c r="B209" s="2" t="s">
        <v>1252</v>
      </c>
      <c r="C209" s="44">
        <v>1</v>
      </c>
      <c r="D209" s="1" t="s">
        <v>63</v>
      </c>
      <c r="E209" s="1" t="s">
        <v>64</v>
      </c>
      <c r="F209" s="1" t="str">
        <f>UnitControlCenter!$B$45</f>
        <v>million 2023 Euro / megawatt (MW)</v>
      </c>
      <c r="G209" s="1" t="s">
        <v>1272</v>
      </c>
    </row>
    <row r="210" spans="1:10" x14ac:dyDescent="0.25">
      <c r="A210" s="2" t="s">
        <v>1249</v>
      </c>
      <c r="B210" s="2" t="s">
        <v>1253</v>
      </c>
      <c r="C210" s="44">
        <v>1</v>
      </c>
      <c r="D210" s="1" t="s">
        <v>63</v>
      </c>
      <c r="E210" s="1" t="s">
        <v>64</v>
      </c>
      <c r="F210" s="1" t="str">
        <f>UnitControlCenter!$B$45</f>
        <v>million 2023 Euro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0" t="s">
        <v>2452</v>
      </c>
      <c r="B3" s="224" t="s">
        <v>2454</v>
      </c>
      <c r="C3" s="221"/>
      <c r="D3" s="223" t="s">
        <v>2453</v>
      </c>
    </row>
    <row r="4" spans="1:5" x14ac:dyDescent="0.25">
      <c r="A4" t="s">
        <v>1452</v>
      </c>
      <c r="B4" s="20" t="s">
        <v>1446</v>
      </c>
      <c r="C4" s="130"/>
      <c r="D4" s="225" t="s">
        <v>2456</v>
      </c>
      <c r="E4" t="s">
        <v>2459</v>
      </c>
    </row>
    <row r="5" spans="1:5" x14ac:dyDescent="0.25">
      <c r="A5" t="s">
        <v>2463</v>
      </c>
      <c r="B5" s="113" t="s">
        <v>2464</v>
      </c>
      <c r="C5" s="226"/>
      <c r="D5" s="225" t="s">
        <v>2458</v>
      </c>
      <c r="E5" t="s">
        <v>2462</v>
      </c>
    </row>
    <row r="6" spans="1:5" x14ac:dyDescent="0.25">
      <c r="A6" t="s">
        <v>1958</v>
      </c>
      <c r="B6" s="113" t="s">
        <v>2465</v>
      </c>
      <c r="C6" s="153"/>
      <c r="D6" t="s">
        <v>2469</v>
      </c>
    </row>
    <row r="7" spans="1:5" x14ac:dyDescent="0.25">
      <c r="A7" t="s">
        <v>2470</v>
      </c>
      <c r="B7" s="113" t="s">
        <v>2471</v>
      </c>
      <c r="C7" s="228"/>
      <c r="D7" s="227" t="s">
        <v>2442</v>
      </c>
    </row>
    <row r="8" spans="1:5" x14ac:dyDescent="0.25">
      <c r="A8" t="s">
        <v>1412</v>
      </c>
      <c r="B8" s="20" t="s">
        <v>1423</v>
      </c>
      <c r="C8" s="118"/>
      <c r="D8" t="s">
        <v>436</v>
      </c>
    </row>
    <row r="9" spans="1:5" x14ac:dyDescent="0.25">
      <c r="A9" t="s">
        <v>2426</v>
      </c>
      <c r="B9" s="20" t="s">
        <v>2425</v>
      </c>
      <c r="C9" s="212"/>
      <c r="D9" t="s">
        <v>2365</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2466</v>
      </c>
      <c r="C17" s="154"/>
      <c r="D17" t="s">
        <v>2367</v>
      </c>
    </row>
    <row r="18" spans="1:5" x14ac:dyDescent="0.25">
      <c r="A18" t="s">
        <v>1429</v>
      </c>
      <c r="B18" s="20" t="s">
        <v>1425</v>
      </c>
      <c r="C18" s="123"/>
      <c r="D18" t="s">
        <v>2368</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2424</v>
      </c>
      <c r="B25" s="20" t="s">
        <v>2467</v>
      </c>
      <c r="C25" s="211"/>
      <c r="D25" t="s">
        <v>2364</v>
      </c>
    </row>
    <row r="26" spans="1:5" x14ac:dyDescent="0.25">
      <c r="A26" t="s">
        <v>1413</v>
      </c>
      <c r="B26" s="113" t="s">
        <v>1418</v>
      </c>
      <c r="C26" s="116"/>
      <c r="D26" t="s">
        <v>2292</v>
      </c>
    </row>
    <row r="27" spans="1:5" x14ac:dyDescent="0.25">
      <c r="A27" t="s">
        <v>2293</v>
      </c>
      <c r="B27" s="113" t="s">
        <v>2294</v>
      </c>
      <c r="C27" s="206"/>
      <c r="D27" t="s">
        <v>2291</v>
      </c>
    </row>
    <row r="28" spans="1:5" x14ac:dyDescent="0.25">
      <c r="A28" t="s">
        <v>1960</v>
      </c>
      <c r="B28" s="17" t="s">
        <v>2468</v>
      </c>
      <c r="C28" s="155"/>
      <c r="D28" t="s">
        <v>2366</v>
      </c>
    </row>
    <row r="29" spans="1:5" x14ac:dyDescent="0.25">
      <c r="A29" t="s">
        <v>1437</v>
      </c>
      <c r="B29" s="20" t="s">
        <v>1436</v>
      </c>
      <c r="C29" s="125"/>
      <c r="D29" t="s">
        <v>443</v>
      </c>
    </row>
    <row r="30" spans="1:5" x14ac:dyDescent="0.25">
      <c r="A30" t="s">
        <v>1961</v>
      </c>
      <c r="B30" s="152" t="s">
        <v>1954</v>
      </c>
      <c r="C30" s="151"/>
      <c r="D30" t="s">
        <v>2363</v>
      </c>
    </row>
    <row r="31" spans="1:5" x14ac:dyDescent="0.25">
      <c r="A31" t="s">
        <v>1407</v>
      </c>
      <c r="B31" s="113" t="s">
        <v>1417</v>
      </c>
      <c r="C31" s="115"/>
      <c r="D31" t="s">
        <v>446</v>
      </c>
    </row>
    <row r="32" spans="1:5" x14ac:dyDescent="0.25">
      <c r="A32" t="s">
        <v>2463</v>
      </c>
      <c r="B32" s="113" t="s">
        <v>2464</v>
      </c>
      <c r="C32" s="226"/>
      <c r="D32" t="s">
        <v>2457</v>
      </c>
      <c r="E32" t="s">
        <v>2461</v>
      </c>
    </row>
    <row r="33" spans="1:5" x14ac:dyDescent="0.25">
      <c r="A33" t="s">
        <v>1452</v>
      </c>
      <c r="B33" s="20" t="s">
        <v>1446</v>
      </c>
      <c r="C33" s="130"/>
      <c r="D33" s="225" t="s">
        <v>2455</v>
      </c>
      <c r="E33" t="s">
        <v>2460</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2382</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2390</v>
      </c>
    </row>
    <row r="250" spans="1:4" x14ac:dyDescent="0.25">
      <c r="A250" t="s">
        <v>1427</v>
      </c>
      <c r="B250" s="20" t="s">
        <v>1443</v>
      </c>
      <c r="C250" s="122"/>
      <c r="D250" t="s">
        <v>2391</v>
      </c>
    </row>
    <row r="251" spans="1:4" x14ac:dyDescent="0.25">
      <c r="A251" t="s">
        <v>1448</v>
      </c>
      <c r="B251" s="20" t="s">
        <v>1442</v>
      </c>
      <c r="C251" s="127"/>
      <c r="D251" t="s">
        <v>2392</v>
      </c>
    </row>
    <row r="252" spans="1:4" x14ac:dyDescent="0.25">
      <c r="A252" t="s">
        <v>1413</v>
      </c>
      <c r="B252" s="113" t="s">
        <v>1418</v>
      </c>
      <c r="C252" s="116"/>
      <c r="D252" t="s">
        <v>2393</v>
      </c>
    </row>
    <row r="253" spans="1:4" x14ac:dyDescent="0.25">
      <c r="A253" t="s">
        <v>1428</v>
      </c>
      <c r="B253" s="20" t="s">
        <v>1424</v>
      </c>
      <c r="C253" s="121"/>
      <c r="D253" t="s">
        <v>2394</v>
      </c>
    </row>
    <row r="254" spans="1:4" x14ac:dyDescent="0.25">
      <c r="A254" t="s">
        <v>1407</v>
      </c>
      <c r="B254" s="113" t="s">
        <v>1417</v>
      </c>
      <c r="C254" s="115"/>
      <c r="D254" t="s">
        <v>2395</v>
      </c>
    </row>
    <row r="255" spans="1:4" x14ac:dyDescent="0.25">
      <c r="A255" t="s">
        <v>1429</v>
      </c>
      <c r="B255" s="20" t="s">
        <v>1425</v>
      </c>
      <c r="C255" s="123"/>
      <c r="D255" t="s">
        <v>2396</v>
      </c>
    </row>
    <row r="256" spans="1:4" x14ac:dyDescent="0.25">
      <c r="A256" t="s">
        <v>1452</v>
      </c>
      <c r="B256" s="20" t="s">
        <v>1446</v>
      </c>
      <c r="C256" s="130"/>
      <c r="D256" t="s">
        <v>2397</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0"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2288</v>
      </c>
      <c r="C2" s="102" t="s">
        <v>2289</v>
      </c>
    </row>
    <row r="3" spans="1:3" x14ac:dyDescent="0.25">
      <c r="A3" t="s">
        <v>2642</v>
      </c>
      <c r="B3" t="s">
        <v>2643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2427</v>
      </c>
      <c r="B1" s="216" t="s">
        <v>2451</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2427</v>
      </c>
      <c r="B1" s="216" t="s">
        <v>2428</v>
      </c>
      <c r="C1" s="216" t="s">
        <v>2429</v>
      </c>
      <c r="D1" s="216" t="s">
        <v>2430</v>
      </c>
      <c r="E1" s="216" t="s">
        <v>2431</v>
      </c>
      <c r="F1" s="217" t="s">
        <v>2432</v>
      </c>
    </row>
    <row r="2" spans="1:6" x14ac:dyDescent="0.25">
      <c r="A2" s="1" t="s">
        <v>2433</v>
      </c>
      <c r="B2" s="1" t="s">
        <v>2676</v>
      </c>
      <c r="C2" s="1">
        <v>2030</v>
      </c>
      <c r="D2" s="5">
        <f>(1-0.555)*'Target Calculations'!P3</f>
        <v>2096.9735000000001</v>
      </c>
      <c r="E2" s="5">
        <f>(1-0.545)*'Target Calculations'!P3</f>
        <v>2144.0965000000001</v>
      </c>
      <c r="F2" t="s">
        <v>2678</v>
      </c>
    </row>
    <row r="3" spans="1:6" x14ac:dyDescent="0.25">
      <c r="A3" s="1" t="s">
        <v>2433</v>
      </c>
      <c r="B3" s="1" t="s">
        <v>2675</v>
      </c>
      <c r="C3" s="1">
        <v>2040</v>
      </c>
      <c r="D3" s="5">
        <f>(1-0.905)*'Target Calculations'!P3</f>
        <v>447.66849999999988</v>
      </c>
      <c r="E3" s="5">
        <f>(1-0.895)*'Target Calculations'!P3</f>
        <v>494.79149999999993</v>
      </c>
      <c r="F3" t="s">
        <v>2677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2" t="s">
        <v>2568</v>
      </c>
      <c r="B1" s="262"/>
      <c r="C1" s="262"/>
      <c r="D1" s="262"/>
      <c r="E1" s="262"/>
      <c r="F1" s="233"/>
      <c r="G1" s="233"/>
      <c r="H1" s="233"/>
      <c r="I1" s="233"/>
      <c r="J1" s="159" t="s">
        <v>2569</v>
      </c>
      <c r="O1" s="231" t="s">
        <v>2563</v>
      </c>
    </row>
    <row r="2" spans="1:21" ht="15.75" x14ac:dyDescent="0.25">
      <c r="A2" s="165" t="s">
        <v>503</v>
      </c>
      <c r="B2" s="234"/>
      <c r="C2" s="234"/>
      <c r="D2" s="234"/>
      <c r="E2" s="234"/>
      <c r="F2" s="233"/>
      <c r="G2" s="233"/>
      <c r="H2" s="233"/>
      <c r="I2" s="233"/>
      <c r="J2" s="159" t="s">
        <v>2570</v>
      </c>
      <c r="O2" t="s">
        <v>2564</v>
      </c>
      <c r="P2" t="s">
        <v>2565</v>
      </c>
      <c r="U2">
        <v>0.55000000000000004</v>
      </c>
    </row>
    <row r="3" spans="1:21" x14ac:dyDescent="0.25">
      <c r="A3" s="233"/>
      <c r="B3" s="233"/>
      <c r="C3" s="233"/>
      <c r="D3" s="233"/>
      <c r="E3" s="233"/>
      <c r="F3" s="233"/>
      <c r="G3" s="233"/>
      <c r="H3" s="233"/>
      <c r="I3" s="233"/>
      <c r="J3" s="159" t="s">
        <v>2571</v>
      </c>
      <c r="O3">
        <v>1990</v>
      </c>
      <c r="P3" s="232">
        <v>4712.3</v>
      </c>
      <c r="Q3" t="s">
        <v>2566</v>
      </c>
      <c r="U3">
        <v>0.9</v>
      </c>
    </row>
    <row r="4" spans="1:21" x14ac:dyDescent="0.25">
      <c r="A4" s="233"/>
      <c r="B4" s="233"/>
      <c r="C4" s="233"/>
      <c r="D4" s="233"/>
      <c r="E4" s="233"/>
      <c r="F4" s="233"/>
      <c r="G4" s="233"/>
      <c r="H4" s="233"/>
      <c r="I4" s="233"/>
      <c r="J4" s="235"/>
      <c r="O4">
        <v>2030</v>
      </c>
      <c r="P4" s="39">
        <f>P3-(P3*U2)</f>
        <v>2120.5349999999999</v>
      </c>
      <c r="Q4" t="s">
        <v>2566</v>
      </c>
    </row>
    <row r="5" spans="1:21" ht="48" x14ac:dyDescent="0.25">
      <c r="A5" s="236" t="s">
        <v>531</v>
      </c>
      <c r="B5" s="237" t="s">
        <v>541</v>
      </c>
      <c r="C5" s="237" t="s">
        <v>478</v>
      </c>
      <c r="D5" s="237" t="s">
        <v>479</v>
      </c>
      <c r="E5" s="237" t="s">
        <v>2572</v>
      </c>
      <c r="F5" s="237" t="s">
        <v>2573</v>
      </c>
      <c r="G5" s="237" t="s">
        <v>497</v>
      </c>
      <c r="H5" s="238" t="s">
        <v>2574</v>
      </c>
      <c r="I5" s="237" t="s">
        <v>529</v>
      </c>
      <c r="J5" s="237" t="s">
        <v>2575</v>
      </c>
      <c r="O5">
        <v>2040</v>
      </c>
      <c r="P5" s="39">
        <f>P3-(P3*U3)</f>
        <v>471.22999999999956</v>
      </c>
    </row>
    <row r="6" spans="1:21" ht="15.75" thickBot="1" x14ac:dyDescent="0.3">
      <c r="A6" s="239" t="s">
        <v>532</v>
      </c>
      <c r="B6" s="263" t="s">
        <v>2576</v>
      </c>
      <c r="C6" s="264"/>
      <c r="D6" s="264"/>
      <c r="E6" s="264"/>
      <c r="F6" s="264"/>
      <c r="G6" s="264"/>
      <c r="H6" s="264"/>
      <c r="I6" s="264"/>
      <c r="J6" s="265"/>
    </row>
    <row r="7" spans="1:21" ht="15.75" thickTop="1" x14ac:dyDescent="0.25">
      <c r="A7" s="240" t="s">
        <v>2577</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25">
      <c r="A8" s="242" t="s">
        <v>2578</v>
      </c>
      <c r="B8" s="241">
        <v>3545561.5060172728</v>
      </c>
      <c r="C8" s="241">
        <v>178273.64433876344</v>
      </c>
      <c r="D8" s="241">
        <v>23250.999122396675</v>
      </c>
      <c r="E8" s="202" t="s">
        <v>189</v>
      </c>
      <c r="F8" s="202" t="s">
        <v>189</v>
      </c>
      <c r="G8" s="202" t="s">
        <v>189</v>
      </c>
      <c r="H8" s="202" t="s">
        <v>189</v>
      </c>
      <c r="I8" s="202" t="s">
        <v>189</v>
      </c>
      <c r="J8" s="241">
        <v>3747086.1494784327</v>
      </c>
      <c r="O8" t="s">
        <v>2567</v>
      </c>
      <c r="P8" t="s">
        <v>2630</v>
      </c>
    </row>
    <row r="9" spans="1:21" x14ac:dyDescent="0.25">
      <c r="A9" s="243" t="s">
        <v>2579</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25">
      <c r="A10" s="244" t="s">
        <v>2580</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25">
      <c r="A11" s="244" t="s">
        <v>2581</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25">
      <c r="A12" s="244" t="s">
        <v>2582</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25">
      <c r="A13" s="244" t="s">
        <v>2583</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25">
      <c r="A14" s="244" t="s">
        <v>2584</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2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25">
      <c r="A16" s="244" t="s">
        <v>2585</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25">
      <c r="A17" s="244" t="s">
        <v>2586</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25">
      <c r="A18" s="245" t="s">
        <v>2587</v>
      </c>
      <c r="B18" s="241" t="s">
        <v>493</v>
      </c>
      <c r="C18" s="202" t="s">
        <v>189</v>
      </c>
      <c r="D18" s="202" t="s">
        <v>189</v>
      </c>
      <c r="E18" s="202" t="s">
        <v>189</v>
      </c>
      <c r="F18" s="202" t="s">
        <v>189</v>
      </c>
      <c r="G18" s="202" t="s">
        <v>189</v>
      </c>
      <c r="H18" s="202" t="s">
        <v>189</v>
      </c>
      <c r="I18" s="202" t="s">
        <v>189</v>
      </c>
      <c r="J18" s="241" t="s">
        <v>493</v>
      </c>
    </row>
    <row r="19" spans="1:10" x14ac:dyDescent="0.25">
      <c r="A19" s="242" t="s">
        <v>2588</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25">
      <c r="A20" s="245" t="s">
        <v>2589</v>
      </c>
      <c r="B20" s="241">
        <v>134060.96263845492</v>
      </c>
      <c r="C20" s="202" t="s">
        <v>189</v>
      </c>
      <c r="D20" s="202" t="s">
        <v>189</v>
      </c>
      <c r="E20" s="202" t="s">
        <v>189</v>
      </c>
      <c r="F20" s="202" t="s">
        <v>189</v>
      </c>
      <c r="G20" s="202" t="s">
        <v>189</v>
      </c>
      <c r="H20" s="202" t="s">
        <v>189</v>
      </c>
      <c r="I20" s="202" t="s">
        <v>189</v>
      </c>
      <c r="J20" s="241">
        <v>134060.96263845492</v>
      </c>
    </row>
    <row r="21" spans="1:10" x14ac:dyDescent="0.25">
      <c r="A21" s="245" t="s">
        <v>2590</v>
      </c>
      <c r="B21" s="241">
        <v>51281.034113690999</v>
      </c>
      <c r="C21" s="241">
        <v>1280.460552968452</v>
      </c>
      <c r="D21" s="241">
        <v>78581.48269004513</v>
      </c>
      <c r="E21" s="241">
        <v>12809.4526634704</v>
      </c>
      <c r="F21" s="241">
        <v>3955.4192101203689</v>
      </c>
      <c r="G21" s="241">
        <v>1902.2075</v>
      </c>
      <c r="H21" s="241">
        <v>4669.7150000000001</v>
      </c>
      <c r="I21" s="241" t="s">
        <v>2591</v>
      </c>
      <c r="J21" s="241">
        <v>154479.77173029535</v>
      </c>
    </row>
    <row r="22" spans="1:10" x14ac:dyDescent="0.2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8" x14ac:dyDescent="0.25">
      <c r="A23" s="246" t="s">
        <v>2592</v>
      </c>
      <c r="B23" s="241">
        <v>9494.7433780298506</v>
      </c>
      <c r="C23" s="241">
        <v>2.4374127628082398</v>
      </c>
      <c r="D23" s="241">
        <v>3.3946075393097002</v>
      </c>
      <c r="E23" s="202" t="s">
        <v>189</v>
      </c>
      <c r="F23" s="202" t="s">
        <v>189</v>
      </c>
      <c r="G23" s="202" t="s">
        <v>189</v>
      </c>
      <c r="H23" s="202" t="s">
        <v>189</v>
      </c>
      <c r="I23" s="202" t="s">
        <v>189</v>
      </c>
      <c r="J23" s="241">
        <v>9500.5753983319701</v>
      </c>
    </row>
    <row r="24" spans="1:10" ht="60" x14ac:dyDescent="0.25">
      <c r="A24" s="246" t="s">
        <v>2593</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72" x14ac:dyDescent="0.25">
      <c r="A25" s="246" t="s">
        <v>2594</v>
      </c>
      <c r="B25" s="202" t="s">
        <v>189</v>
      </c>
      <c r="C25" s="202" t="s">
        <v>189</v>
      </c>
      <c r="D25" s="202" t="s">
        <v>189</v>
      </c>
      <c r="E25" s="241">
        <v>6.1275051272882699</v>
      </c>
      <c r="F25" s="241" t="s">
        <v>2030</v>
      </c>
      <c r="G25" s="241" t="s">
        <v>487</v>
      </c>
      <c r="H25" s="241" t="s">
        <v>493</v>
      </c>
      <c r="I25" s="241" t="s">
        <v>487</v>
      </c>
      <c r="J25" s="241">
        <v>6.1275051272882699</v>
      </c>
    </row>
    <row r="26" spans="1:10" ht="84" x14ac:dyDescent="0.25">
      <c r="A26" s="246" t="s">
        <v>2595</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25">
      <c r="A27" s="245" t="s">
        <v>2596</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25">
      <c r="A28" s="247" t="s">
        <v>2597</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25">
      <c r="A29" s="243" t="s">
        <v>2598</v>
      </c>
      <c r="B29" s="202" t="s">
        <v>189</v>
      </c>
      <c r="C29" s="241">
        <v>237020.07631632252</v>
      </c>
      <c r="D29" s="202" t="s">
        <v>189</v>
      </c>
      <c r="E29" s="202" t="s">
        <v>189</v>
      </c>
      <c r="F29" s="202" t="s">
        <v>189</v>
      </c>
      <c r="G29" s="202" t="s">
        <v>189</v>
      </c>
      <c r="H29" s="202" t="s">
        <v>189</v>
      </c>
      <c r="I29" s="202" t="s">
        <v>189</v>
      </c>
      <c r="J29" s="241">
        <v>237020.07631632252</v>
      </c>
    </row>
    <row r="30" spans="1:10" x14ac:dyDescent="0.2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2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25">
      <c r="A32" s="243" t="s">
        <v>2599</v>
      </c>
      <c r="B32" s="202" t="s">
        <v>189</v>
      </c>
      <c r="C32" s="241" t="s">
        <v>2600</v>
      </c>
      <c r="D32" s="241">
        <v>148363.52218969539</v>
      </c>
      <c r="E32" s="202" t="s">
        <v>189</v>
      </c>
      <c r="F32" s="202" t="s">
        <v>189</v>
      </c>
      <c r="G32" s="202" t="s">
        <v>189</v>
      </c>
      <c r="H32" s="202" t="s">
        <v>189</v>
      </c>
      <c r="I32" s="202" t="s">
        <v>189</v>
      </c>
      <c r="J32" s="241">
        <v>148363.52218969539</v>
      </c>
    </row>
    <row r="33" spans="1:10" x14ac:dyDescent="0.25">
      <c r="A33" s="243" t="s">
        <v>535</v>
      </c>
      <c r="B33" s="202" t="s">
        <v>189</v>
      </c>
      <c r="C33" s="241" t="s">
        <v>487</v>
      </c>
      <c r="D33" s="241" t="s">
        <v>487</v>
      </c>
      <c r="E33" s="202" t="s">
        <v>189</v>
      </c>
      <c r="F33" s="202" t="s">
        <v>189</v>
      </c>
      <c r="G33" s="202" t="s">
        <v>189</v>
      </c>
      <c r="H33" s="202" t="s">
        <v>189</v>
      </c>
      <c r="I33" s="202" t="s">
        <v>189</v>
      </c>
      <c r="J33" s="241" t="s">
        <v>487</v>
      </c>
    </row>
    <row r="34" spans="1:10" x14ac:dyDescent="0.2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25">
      <c r="A35" s="243" t="s">
        <v>2601</v>
      </c>
      <c r="B35" s="241">
        <v>9435.2108880463602</v>
      </c>
      <c r="C35" s="202" t="s">
        <v>189</v>
      </c>
      <c r="D35" s="202" t="s">
        <v>189</v>
      </c>
      <c r="E35" s="202" t="s">
        <v>189</v>
      </c>
      <c r="F35" s="202" t="s">
        <v>189</v>
      </c>
      <c r="G35" s="202" t="s">
        <v>189</v>
      </c>
      <c r="H35" s="202" t="s">
        <v>189</v>
      </c>
      <c r="I35" s="202" t="s">
        <v>189</v>
      </c>
      <c r="J35" s="241">
        <v>9435.2108880463602</v>
      </c>
    </row>
    <row r="36" spans="1:10" x14ac:dyDescent="0.25">
      <c r="A36" s="243" t="s">
        <v>2602</v>
      </c>
      <c r="B36" s="241">
        <v>3635.2013377314724</v>
      </c>
      <c r="C36" s="202" t="s">
        <v>189</v>
      </c>
      <c r="D36" s="202" t="s">
        <v>189</v>
      </c>
      <c r="E36" s="202" t="s">
        <v>189</v>
      </c>
      <c r="F36" s="202" t="s">
        <v>189</v>
      </c>
      <c r="G36" s="202" t="s">
        <v>189</v>
      </c>
      <c r="H36" s="202" t="s">
        <v>189</v>
      </c>
      <c r="I36" s="202" t="s">
        <v>189</v>
      </c>
      <c r="J36" s="241">
        <v>3635.2013377314724</v>
      </c>
    </row>
    <row r="37" spans="1:10" x14ac:dyDescent="0.2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25">
      <c r="A38" s="243" t="s">
        <v>2603</v>
      </c>
      <c r="B38" s="241" t="s">
        <v>2591</v>
      </c>
      <c r="C38" s="241">
        <v>0.30901557909796001</v>
      </c>
      <c r="D38" s="241">
        <v>0.1107097482644</v>
      </c>
      <c r="E38" s="202" t="s">
        <v>189</v>
      </c>
      <c r="F38" s="202" t="s">
        <v>189</v>
      </c>
      <c r="G38" s="202" t="s">
        <v>189</v>
      </c>
      <c r="H38" s="202" t="s">
        <v>189</v>
      </c>
      <c r="I38" s="202" t="s">
        <v>189</v>
      </c>
      <c r="J38" s="241">
        <v>0.41972532736236001</v>
      </c>
    </row>
    <row r="39" spans="1:10" x14ac:dyDescent="0.25">
      <c r="A39" s="242" t="s">
        <v>2604</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2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2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2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25">
      <c r="A43" s="243" t="s">
        <v>2605</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25">
      <c r="A44" s="243" t="s">
        <v>2606</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25">
      <c r="A45" s="243" t="s">
        <v>2607</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25">
      <c r="A46" s="243" t="s">
        <v>2608</v>
      </c>
      <c r="B46" s="241">
        <v>-28665.884383692635</v>
      </c>
      <c r="C46" s="202" t="s">
        <v>189</v>
      </c>
      <c r="D46" s="202" t="s">
        <v>189</v>
      </c>
      <c r="E46" s="202" t="s">
        <v>189</v>
      </c>
      <c r="F46" s="202" t="s">
        <v>189</v>
      </c>
      <c r="G46" s="202" t="s">
        <v>189</v>
      </c>
      <c r="H46" s="202" t="s">
        <v>189</v>
      </c>
      <c r="I46" s="202" t="s">
        <v>189</v>
      </c>
      <c r="J46" s="241">
        <v>-28665.884383692635</v>
      </c>
    </row>
    <row r="47" spans="1:10" x14ac:dyDescent="0.25">
      <c r="A47" s="243" t="s">
        <v>2609</v>
      </c>
      <c r="B47" s="241" t="s">
        <v>2610</v>
      </c>
      <c r="C47" s="241" t="s">
        <v>2610</v>
      </c>
      <c r="D47" s="241">
        <v>93.41025492</v>
      </c>
      <c r="E47" s="202" t="s">
        <v>189</v>
      </c>
      <c r="F47" s="202" t="s">
        <v>189</v>
      </c>
      <c r="G47" s="202" t="s">
        <v>189</v>
      </c>
      <c r="H47" s="202" t="s">
        <v>189</v>
      </c>
      <c r="I47" s="202" t="s">
        <v>189</v>
      </c>
      <c r="J47" s="241">
        <v>93.41025492</v>
      </c>
    </row>
    <row r="48" spans="1:10" x14ac:dyDescent="0.25">
      <c r="A48" s="242" t="s">
        <v>2611</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25">
      <c r="A49" s="243" t="s">
        <v>2612</v>
      </c>
      <c r="B49" s="241" t="s">
        <v>485</v>
      </c>
      <c r="C49" s="241">
        <v>137074.22272206927</v>
      </c>
      <c r="D49" s="202" t="s">
        <v>189</v>
      </c>
      <c r="E49" s="202" t="s">
        <v>189</v>
      </c>
      <c r="F49" s="202" t="s">
        <v>189</v>
      </c>
      <c r="G49" s="202" t="s">
        <v>189</v>
      </c>
      <c r="H49" s="202" t="s">
        <v>189</v>
      </c>
      <c r="I49" s="202" t="s">
        <v>189</v>
      </c>
      <c r="J49" s="241">
        <v>137074.22272206927</v>
      </c>
    </row>
    <row r="50" spans="1:10" x14ac:dyDescent="0.2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96" x14ac:dyDescent="0.2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25">
      <c r="A52" s="243" t="s">
        <v>2613</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25">
      <c r="A53" s="243" t="s">
        <v>2614</v>
      </c>
      <c r="B53" s="241">
        <v>21.783594957120901</v>
      </c>
      <c r="C53" s="241">
        <v>52.201049348827681</v>
      </c>
      <c r="D53" s="241" t="s">
        <v>2615</v>
      </c>
      <c r="E53" s="202" t="s">
        <v>189</v>
      </c>
      <c r="F53" s="202" t="s">
        <v>189</v>
      </c>
      <c r="G53" s="202" t="s">
        <v>189</v>
      </c>
      <c r="H53" s="202" t="s">
        <v>189</v>
      </c>
      <c r="I53" s="202" t="s">
        <v>189</v>
      </c>
      <c r="J53" s="241">
        <v>73.984644305948578</v>
      </c>
    </row>
    <row r="54" spans="1:10" x14ac:dyDescent="0.25">
      <c r="A54" s="242" t="s">
        <v>2616</v>
      </c>
      <c r="B54" s="241" t="s">
        <v>2591</v>
      </c>
      <c r="C54" s="241" t="s">
        <v>2591</v>
      </c>
      <c r="D54" s="241" t="s">
        <v>2591</v>
      </c>
      <c r="E54" s="241" t="s">
        <v>2591</v>
      </c>
      <c r="F54" s="241" t="s">
        <v>2591</v>
      </c>
      <c r="G54" s="241" t="s">
        <v>2591</v>
      </c>
      <c r="H54" s="241" t="s">
        <v>2591</v>
      </c>
      <c r="I54" s="241" t="s">
        <v>2591</v>
      </c>
      <c r="J54" s="241" t="s">
        <v>493</v>
      </c>
    </row>
    <row r="55" spans="1:10" x14ac:dyDescent="0.25">
      <c r="A55" s="233"/>
      <c r="B55" s="249"/>
      <c r="C55" s="249"/>
      <c r="D55" s="249"/>
      <c r="E55" s="249"/>
      <c r="F55" s="249"/>
      <c r="G55" s="249"/>
      <c r="H55" s="249"/>
      <c r="I55" s="249"/>
      <c r="J55" s="249"/>
    </row>
    <row r="56" spans="1:10" x14ac:dyDescent="0.25">
      <c r="A56" s="247" t="s">
        <v>2617</v>
      </c>
      <c r="B56" s="202" t="s">
        <v>189</v>
      </c>
      <c r="C56" s="202" t="s">
        <v>189</v>
      </c>
      <c r="D56" s="202" t="s">
        <v>189</v>
      </c>
      <c r="E56" s="202" t="s">
        <v>189</v>
      </c>
      <c r="F56" s="202" t="s">
        <v>189</v>
      </c>
      <c r="G56" s="202" t="s">
        <v>189</v>
      </c>
      <c r="H56" s="202" t="s">
        <v>189</v>
      </c>
      <c r="I56" s="202" t="s">
        <v>189</v>
      </c>
      <c r="J56" s="202" t="s">
        <v>189</v>
      </c>
    </row>
    <row r="57" spans="1:10" x14ac:dyDescent="0.2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2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2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25">
      <c r="A60" s="251" t="s">
        <v>492</v>
      </c>
      <c r="B60" s="241">
        <v>0.66779999999999995</v>
      </c>
      <c r="C60" s="241" t="s">
        <v>2618</v>
      </c>
      <c r="D60" s="241" t="s">
        <v>2618</v>
      </c>
      <c r="E60" s="202" t="s">
        <v>189</v>
      </c>
      <c r="F60" s="202" t="s">
        <v>189</v>
      </c>
      <c r="G60" s="202" t="s">
        <v>189</v>
      </c>
      <c r="H60" s="202" t="s">
        <v>189</v>
      </c>
      <c r="I60" s="202" t="s">
        <v>189</v>
      </c>
      <c r="J60" s="241">
        <v>0.66779999999999995</v>
      </c>
    </row>
    <row r="61" spans="1:10" x14ac:dyDescent="0.25">
      <c r="A61" s="247" t="s">
        <v>2619</v>
      </c>
      <c r="B61" s="241">
        <v>210441.2363234965</v>
      </c>
      <c r="C61" s="202" t="s">
        <v>189</v>
      </c>
      <c r="D61" s="202" t="s">
        <v>189</v>
      </c>
      <c r="E61" s="202" t="s">
        <v>189</v>
      </c>
      <c r="F61" s="202" t="s">
        <v>189</v>
      </c>
      <c r="G61" s="202" t="s">
        <v>189</v>
      </c>
      <c r="H61" s="202" t="s">
        <v>189</v>
      </c>
      <c r="I61" s="202" t="s">
        <v>189</v>
      </c>
      <c r="J61" s="241">
        <v>210441.2363234965</v>
      </c>
    </row>
    <row r="62" spans="1:10" x14ac:dyDescent="0.25">
      <c r="A62" s="251" t="s">
        <v>2620</v>
      </c>
      <c r="B62" s="241" t="s">
        <v>542</v>
      </c>
      <c r="C62" s="202" t="s">
        <v>189</v>
      </c>
      <c r="D62" s="202" t="s">
        <v>189</v>
      </c>
      <c r="E62" s="202" t="s">
        <v>189</v>
      </c>
      <c r="F62" s="202" t="s">
        <v>189</v>
      </c>
      <c r="G62" s="202" t="s">
        <v>189</v>
      </c>
      <c r="H62" s="202" t="s">
        <v>189</v>
      </c>
      <c r="I62" s="202" t="s">
        <v>189</v>
      </c>
      <c r="J62" s="241" t="s">
        <v>542</v>
      </c>
    </row>
    <row r="63" spans="1:10" x14ac:dyDescent="0.2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25">
      <c r="A64" s="253" t="s">
        <v>2621</v>
      </c>
      <c r="B64" s="202" t="s">
        <v>189</v>
      </c>
      <c r="C64" s="202" t="s">
        <v>189</v>
      </c>
      <c r="D64" s="241">
        <v>10461.147973493769</v>
      </c>
      <c r="E64" s="202" t="s">
        <v>189</v>
      </c>
      <c r="F64" s="202" t="s">
        <v>189</v>
      </c>
      <c r="G64" s="202" t="s">
        <v>189</v>
      </c>
      <c r="H64" s="202" t="s">
        <v>189</v>
      </c>
      <c r="I64" s="202" t="s">
        <v>189</v>
      </c>
      <c r="J64" s="202" t="s">
        <v>189</v>
      </c>
    </row>
    <row r="65" spans="1:10" x14ac:dyDescent="0.25">
      <c r="A65" s="251" t="s">
        <v>2622</v>
      </c>
      <c r="B65" s="241">
        <v>6444.1498857276692</v>
      </c>
      <c r="C65" s="202" t="s">
        <v>189</v>
      </c>
      <c r="D65" s="202" t="s">
        <v>189</v>
      </c>
      <c r="E65" s="202" t="s">
        <v>189</v>
      </c>
      <c r="F65" s="202" t="s">
        <v>189</v>
      </c>
      <c r="G65" s="202" t="s">
        <v>189</v>
      </c>
      <c r="H65" s="202" t="s">
        <v>189</v>
      </c>
      <c r="I65" s="202" t="s">
        <v>189</v>
      </c>
      <c r="J65" s="202" t="s">
        <v>189</v>
      </c>
    </row>
    <row r="66" spans="1:10" x14ac:dyDescent="0.25">
      <c r="A66" s="266" t="s">
        <v>2623</v>
      </c>
      <c r="B66" s="267" t="s">
        <v>189</v>
      </c>
      <c r="C66" s="267" t="s">
        <v>189</v>
      </c>
      <c r="D66" s="267" t="s">
        <v>189</v>
      </c>
      <c r="E66" s="267" t="s">
        <v>189</v>
      </c>
      <c r="F66" s="267" t="s">
        <v>189</v>
      </c>
      <c r="G66" s="267" t="s">
        <v>189</v>
      </c>
      <c r="H66" s="267" t="s">
        <v>189</v>
      </c>
      <c r="I66" s="267" t="s">
        <v>189</v>
      </c>
      <c r="J66" s="241">
        <v>4860553.4478650223</v>
      </c>
    </row>
    <row r="67" spans="1:10" x14ac:dyDescent="0.25">
      <c r="A67" s="266" t="s">
        <v>2624</v>
      </c>
      <c r="B67" s="267" t="s">
        <v>189</v>
      </c>
      <c r="C67" s="267" t="s">
        <v>189</v>
      </c>
      <c r="D67" s="267" t="s">
        <v>189</v>
      </c>
      <c r="E67" s="267" t="s">
        <v>189</v>
      </c>
      <c r="F67" s="267" t="s">
        <v>189</v>
      </c>
      <c r="G67" s="267" t="s">
        <v>189</v>
      </c>
      <c r="H67" s="267" t="s">
        <v>189</v>
      </c>
      <c r="I67" s="267" t="s">
        <v>189</v>
      </c>
      <c r="J67" s="241">
        <v>4651758.2224724051</v>
      </c>
    </row>
    <row r="68" spans="1:10" x14ac:dyDescent="0.25">
      <c r="A68" s="268" t="s">
        <v>2625</v>
      </c>
      <c r="B68" s="267" t="s">
        <v>189</v>
      </c>
      <c r="C68" s="267" t="s">
        <v>189</v>
      </c>
      <c r="D68" s="267" t="s">
        <v>189</v>
      </c>
      <c r="E68" s="267" t="s">
        <v>189</v>
      </c>
      <c r="F68" s="267" t="s">
        <v>189</v>
      </c>
      <c r="G68" s="267" t="s">
        <v>189</v>
      </c>
      <c r="H68" s="267" t="s">
        <v>189</v>
      </c>
      <c r="I68" s="267" t="s">
        <v>189</v>
      </c>
      <c r="J68" s="241">
        <v>4866997.5977507504</v>
      </c>
    </row>
    <row r="69" spans="1:10" x14ac:dyDescent="0.25">
      <c r="A69" s="266" t="s">
        <v>2626</v>
      </c>
      <c r="B69" s="267" t="s">
        <v>189</v>
      </c>
      <c r="C69" s="267" t="s">
        <v>189</v>
      </c>
      <c r="D69" s="267" t="s">
        <v>189</v>
      </c>
      <c r="E69" s="267" t="s">
        <v>189</v>
      </c>
      <c r="F69" s="267" t="s">
        <v>189</v>
      </c>
      <c r="G69" s="267" t="s">
        <v>189</v>
      </c>
      <c r="H69" s="267" t="s">
        <v>189</v>
      </c>
      <c r="I69" s="267" t="s">
        <v>189</v>
      </c>
      <c r="J69" s="241">
        <v>4658202.3723581331</v>
      </c>
    </row>
    <row r="70" spans="1:10" x14ac:dyDescent="0.25">
      <c r="A70" s="254"/>
      <c r="B70" s="254"/>
      <c r="C70" s="254"/>
      <c r="D70" s="254"/>
      <c r="E70" s="254"/>
      <c r="F70" s="254"/>
      <c r="G70" s="254"/>
      <c r="H70" s="254"/>
      <c r="I70" s="254"/>
      <c r="J70" s="255"/>
    </row>
    <row r="71" spans="1:10" x14ac:dyDescent="0.25">
      <c r="A71" s="279" t="s">
        <v>2627</v>
      </c>
      <c r="B71" s="279"/>
      <c r="C71" s="279"/>
      <c r="D71" s="279"/>
      <c r="E71" s="279"/>
      <c r="F71" s="279"/>
      <c r="G71" s="279"/>
      <c r="H71" s="279"/>
      <c r="I71" s="279"/>
      <c r="J71" s="279"/>
    </row>
    <row r="72" spans="1:10" x14ac:dyDescent="0.25">
      <c r="A72" s="256" t="s">
        <v>2628</v>
      </c>
      <c r="B72" s="257"/>
      <c r="C72" s="257"/>
      <c r="D72" s="257"/>
      <c r="E72" s="257"/>
      <c r="F72" s="257"/>
      <c r="G72" s="257"/>
      <c r="H72" s="257"/>
      <c r="I72" s="257"/>
      <c r="J72" s="257"/>
    </row>
    <row r="73" spans="1:10" x14ac:dyDescent="0.25">
      <c r="A73" s="279" t="s">
        <v>2629</v>
      </c>
      <c r="B73" s="279"/>
      <c r="C73" s="279"/>
      <c r="D73" s="279"/>
      <c r="E73" s="279"/>
      <c r="F73" s="279"/>
      <c r="G73" s="279"/>
      <c r="H73" s="279"/>
      <c r="I73" s="279"/>
      <c r="J73" s="279"/>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493</v>
      </c>
    </row>
    <row r="77" spans="1:10" x14ac:dyDescent="0.25">
      <c r="H77" s="201">
        <v>142.439052925277</v>
      </c>
      <c r="I77" s="201" t="s">
        <v>482</v>
      </c>
    </row>
    <row r="78" spans="1:10" x14ac:dyDescent="0.25">
      <c r="H78" s="201">
        <v>96.166957423620104</v>
      </c>
      <c r="I78" s="201" t="s">
        <v>482</v>
      </c>
    </row>
    <row r="79" spans="1:10" x14ac:dyDescent="0.25">
      <c r="H79" s="201">
        <v>7.9916151159959297</v>
      </c>
      <c r="I79" s="201" t="s">
        <v>482</v>
      </c>
    </row>
    <row r="80" spans="1:10" x14ac:dyDescent="0.25">
      <c r="H80" s="201">
        <v>1.29867598133739</v>
      </c>
      <c r="I80" s="201" t="s">
        <v>493</v>
      </c>
    </row>
    <row r="81" spans="8:9" x14ac:dyDescent="0.25">
      <c r="H81" s="201" t="s">
        <v>487</v>
      </c>
      <c r="I81" s="201" t="s">
        <v>487</v>
      </c>
    </row>
    <row r="82" spans="8:9" x14ac:dyDescent="0.25">
      <c r="H82" s="201">
        <v>7.4299583894152299</v>
      </c>
      <c r="I82" s="201" t="s">
        <v>482</v>
      </c>
    </row>
    <row r="83" spans="8:9" x14ac:dyDescent="0.25">
      <c r="H83" s="201">
        <v>101.32241952488565</v>
      </c>
      <c r="I83" s="201" t="s">
        <v>493</v>
      </c>
    </row>
    <row r="84" spans="8:9" x14ac:dyDescent="0.25">
      <c r="H84" s="201">
        <v>0.47604595175188003</v>
      </c>
      <c r="I84" s="201" t="s">
        <v>482</v>
      </c>
    </row>
    <row r="85" spans="8:9" x14ac:dyDescent="0.25">
      <c r="H85" s="201">
        <v>94.208507923613965</v>
      </c>
      <c r="I85" s="201" t="s">
        <v>482</v>
      </c>
    </row>
    <row r="86" spans="8:9" x14ac:dyDescent="0.25">
      <c r="H86" s="201">
        <v>6.6257806878528998</v>
      </c>
      <c r="I86" s="201" t="s">
        <v>482</v>
      </c>
    </row>
    <row r="87" spans="8:9" x14ac:dyDescent="0.25">
      <c r="H87" s="201" t="s">
        <v>2030</v>
      </c>
      <c r="I87" s="201" t="s">
        <v>493</v>
      </c>
    </row>
    <row r="88" spans="8:9" x14ac:dyDescent="0.25">
      <c r="H88" s="201" t="s">
        <v>487</v>
      </c>
      <c r="I88" s="201" t="s">
        <v>487</v>
      </c>
    </row>
    <row r="89" spans="8:9" x14ac:dyDescent="0.25">
      <c r="H89" s="201">
        <v>1.2084961666909999E-2</v>
      </c>
      <c r="I89" s="201" t="s">
        <v>482</v>
      </c>
    </row>
    <row r="90" spans="8:9" x14ac:dyDescent="0.25">
      <c r="H90" s="201">
        <v>100.86538569159121</v>
      </c>
      <c r="I90" s="201" t="s">
        <v>493</v>
      </c>
    </row>
    <row r="91" spans="8:9" x14ac:dyDescent="0.25">
      <c r="H91" s="201">
        <v>0.32598925261525002</v>
      </c>
      <c r="I91" s="201" t="s">
        <v>482</v>
      </c>
    </row>
    <row r="92" spans="8:9" x14ac:dyDescent="0.25">
      <c r="H92" s="201">
        <v>94.085999667283815</v>
      </c>
      <c r="I92" s="201" t="s">
        <v>482</v>
      </c>
    </row>
    <row r="93" spans="8:9" x14ac:dyDescent="0.25">
      <c r="H93" s="201">
        <v>6.4413118100252298</v>
      </c>
      <c r="I93" s="201" t="s">
        <v>482</v>
      </c>
    </row>
    <row r="94" spans="8:9" x14ac:dyDescent="0.25">
      <c r="H94" s="201" t="s">
        <v>488</v>
      </c>
      <c r="I94" s="201" t="s">
        <v>482</v>
      </c>
    </row>
    <row r="95" spans="8:9" x14ac:dyDescent="0.25">
      <c r="H95" s="201" t="s">
        <v>487</v>
      </c>
      <c r="I95" s="201" t="s">
        <v>487</v>
      </c>
    </row>
    <row r="96" spans="8:9" x14ac:dyDescent="0.25">
      <c r="H96" s="201">
        <v>1.2084961666909999E-2</v>
      </c>
      <c r="I96" s="201" t="s">
        <v>482</v>
      </c>
    </row>
    <row r="97" spans="8:9" x14ac:dyDescent="0.25">
      <c r="H97" s="201">
        <v>100.86538569159121</v>
      </c>
      <c r="I97" s="201" t="s">
        <v>493</v>
      </c>
    </row>
    <row r="98" spans="8:9" x14ac:dyDescent="0.25">
      <c r="H98" s="203">
        <v>0.32598925261525002</v>
      </c>
      <c r="I98" s="203" t="s">
        <v>482</v>
      </c>
    </row>
    <row r="99" spans="8:9" x14ac:dyDescent="0.25">
      <c r="H99" s="203">
        <v>94.085999667283815</v>
      </c>
      <c r="I99" s="203" t="s">
        <v>482</v>
      </c>
    </row>
    <row r="100" spans="8:9" x14ac:dyDescent="0.25">
      <c r="H100" s="203">
        <v>6.4413118100252298</v>
      </c>
      <c r="I100" s="203" t="s">
        <v>482</v>
      </c>
    </row>
    <row r="101" spans="8:9" x14ac:dyDescent="0.25">
      <c r="H101" s="203" t="s">
        <v>482</v>
      </c>
      <c r="I101" s="203" t="s">
        <v>482</v>
      </c>
    </row>
    <row r="102" spans="8:9" x14ac:dyDescent="0.25">
      <c r="H102" s="203" t="s">
        <v>487</v>
      </c>
      <c r="I102" s="203" t="s">
        <v>487</v>
      </c>
    </row>
    <row r="103" spans="8:9" x14ac:dyDescent="0.25">
      <c r="H103" s="203">
        <v>1.2084961666909999E-2</v>
      </c>
      <c r="I103" s="203" t="s">
        <v>482</v>
      </c>
    </row>
    <row r="104" spans="8:9" x14ac:dyDescent="0.25">
      <c r="H104" s="201" t="s">
        <v>494</v>
      </c>
      <c r="I104" s="201" t="s">
        <v>493</v>
      </c>
    </row>
    <row r="105" spans="8:9" x14ac:dyDescent="0.25">
      <c r="H105" s="203" t="s">
        <v>483</v>
      </c>
      <c r="I105" s="203" t="s">
        <v>482</v>
      </c>
    </row>
    <row r="106" spans="8:9" x14ac:dyDescent="0.25">
      <c r="H106" s="203" t="s">
        <v>483</v>
      </c>
      <c r="I106" s="203" t="s">
        <v>482</v>
      </c>
    </row>
    <row r="107" spans="8:9" x14ac:dyDescent="0.25">
      <c r="H107" s="203" t="s">
        <v>483</v>
      </c>
      <c r="I107" s="203" t="s">
        <v>482</v>
      </c>
    </row>
    <row r="108" spans="8:9" x14ac:dyDescent="0.25">
      <c r="H108" s="203" t="s">
        <v>483</v>
      </c>
      <c r="I108" s="203" t="s">
        <v>482</v>
      </c>
    </row>
    <row r="109" spans="8:9" x14ac:dyDescent="0.25">
      <c r="H109" s="203" t="s">
        <v>487</v>
      </c>
      <c r="I109" s="203" t="s">
        <v>487</v>
      </c>
    </row>
    <row r="110" spans="8:9" x14ac:dyDescent="0.25">
      <c r="H110" s="203" t="s">
        <v>483</v>
      </c>
      <c r="I110" s="203" t="s">
        <v>482</v>
      </c>
    </row>
    <row r="111" spans="8:9" x14ac:dyDescent="0.25">
      <c r="H111" s="201" t="s">
        <v>494</v>
      </c>
      <c r="I111" s="201" t="s">
        <v>493</v>
      </c>
    </row>
    <row r="112" spans="8:9" x14ac:dyDescent="0.25">
      <c r="H112" s="203" t="s">
        <v>483</v>
      </c>
      <c r="I112" s="203" t="s">
        <v>482</v>
      </c>
    </row>
    <row r="113" spans="8:9" x14ac:dyDescent="0.25">
      <c r="H113" s="203" t="s">
        <v>483</v>
      </c>
      <c r="I113" s="203" t="s">
        <v>482</v>
      </c>
    </row>
    <row r="114" spans="8:9" x14ac:dyDescent="0.25">
      <c r="H114" s="203" t="s">
        <v>483</v>
      </c>
      <c r="I114" s="203" t="s">
        <v>482</v>
      </c>
    </row>
    <row r="115" spans="8:9" x14ac:dyDescent="0.25">
      <c r="H115" s="203" t="s">
        <v>483</v>
      </c>
      <c r="I115" s="203" t="s">
        <v>482</v>
      </c>
    </row>
    <row r="116" spans="8:9" x14ac:dyDescent="0.25">
      <c r="H116" s="203" t="s">
        <v>487</v>
      </c>
      <c r="I116" s="203" t="s">
        <v>487</v>
      </c>
    </row>
    <row r="117" spans="8:9" x14ac:dyDescent="0.25">
      <c r="H117" s="203" t="s">
        <v>483</v>
      </c>
      <c r="I117" s="203" t="s">
        <v>482</v>
      </c>
    </row>
    <row r="118" spans="8:9" x14ac:dyDescent="0.25">
      <c r="H118" s="201">
        <v>0.26593010197444999</v>
      </c>
      <c r="I118" s="201" t="s">
        <v>493</v>
      </c>
    </row>
    <row r="119" spans="8:9" x14ac:dyDescent="0.25">
      <c r="H119" s="203">
        <v>0.13512698890908001</v>
      </c>
      <c r="I119" s="203" t="s">
        <v>482</v>
      </c>
    </row>
    <row r="120" spans="8:9" x14ac:dyDescent="0.25">
      <c r="H120" s="203">
        <v>5.6603625469000001E-4</v>
      </c>
      <c r="I120" s="203" t="s">
        <v>482</v>
      </c>
    </row>
    <row r="121" spans="8:9" x14ac:dyDescent="0.25">
      <c r="H121" s="203">
        <v>0.13023707681068</v>
      </c>
      <c r="I121" s="203" t="s">
        <v>482</v>
      </c>
    </row>
    <row r="122" spans="8:9" x14ac:dyDescent="0.25">
      <c r="H122" s="203" t="s">
        <v>487</v>
      </c>
      <c r="I122" s="203" t="s">
        <v>487</v>
      </c>
    </row>
    <row r="123" spans="8:9" x14ac:dyDescent="0.25">
      <c r="H123" s="203" t="s">
        <v>487</v>
      </c>
      <c r="I123" s="203" t="s">
        <v>487</v>
      </c>
    </row>
    <row r="124" spans="8:9" x14ac:dyDescent="0.25">
      <c r="H124" s="203" t="s">
        <v>483</v>
      </c>
      <c r="I124" s="203" t="s">
        <v>482</v>
      </c>
    </row>
    <row r="125" spans="8:9" x14ac:dyDescent="0.25">
      <c r="H125" s="201">
        <v>0.19110373131999001</v>
      </c>
      <c r="I125" s="201" t="s">
        <v>493</v>
      </c>
    </row>
    <row r="126" spans="8:9" x14ac:dyDescent="0.25">
      <c r="H126" s="201">
        <v>1.492971022755E-2</v>
      </c>
      <c r="I126" s="201" t="s">
        <v>482</v>
      </c>
    </row>
    <row r="127" spans="8:9" x14ac:dyDescent="0.25">
      <c r="H127" s="201">
        <v>0.12194222007545</v>
      </c>
      <c r="I127" s="201" t="s">
        <v>482</v>
      </c>
    </row>
    <row r="128" spans="8:9" x14ac:dyDescent="0.25">
      <c r="H128" s="201">
        <v>5.4231801016990003E-2</v>
      </c>
      <c r="I128" s="201" t="s">
        <v>482</v>
      </c>
    </row>
    <row r="129" spans="8:9" x14ac:dyDescent="0.25">
      <c r="H129" s="201" t="s">
        <v>487</v>
      </c>
      <c r="I129" s="201" t="s">
        <v>487</v>
      </c>
    </row>
    <row r="130" spans="8:9" x14ac:dyDescent="0.25">
      <c r="H130" s="201" t="s">
        <v>487</v>
      </c>
      <c r="I130" s="201" t="s">
        <v>487</v>
      </c>
    </row>
    <row r="131" spans="8:9" x14ac:dyDescent="0.25">
      <c r="H131" s="201" t="s">
        <v>483</v>
      </c>
      <c r="I131" s="201" t="s">
        <v>482</v>
      </c>
    </row>
    <row r="132" spans="8:9" x14ac:dyDescent="0.25">
      <c r="H132" s="201">
        <v>0.19110373131999001</v>
      </c>
      <c r="I132" s="201" t="s">
        <v>493</v>
      </c>
    </row>
    <row r="133" spans="8:9" x14ac:dyDescent="0.25">
      <c r="H133" s="203">
        <v>1.492971022755E-2</v>
      </c>
      <c r="I133" s="203" t="s">
        <v>482</v>
      </c>
    </row>
    <row r="134" spans="8:9" x14ac:dyDescent="0.25">
      <c r="H134" s="203">
        <v>0.12194222007545</v>
      </c>
      <c r="I134" s="203" t="s">
        <v>482</v>
      </c>
    </row>
    <row r="135" spans="8:9" x14ac:dyDescent="0.25">
      <c r="H135" s="203">
        <v>5.4231801016990003E-2</v>
      </c>
      <c r="I135" s="203" t="s">
        <v>482</v>
      </c>
    </row>
    <row r="136" spans="8:9" x14ac:dyDescent="0.25">
      <c r="H136" s="203" t="s">
        <v>487</v>
      </c>
      <c r="I136" s="203" t="s">
        <v>487</v>
      </c>
    </row>
    <row r="137" spans="8:9" x14ac:dyDescent="0.25">
      <c r="H137" s="203" t="s">
        <v>487</v>
      </c>
      <c r="I137" s="203" t="s">
        <v>487</v>
      </c>
    </row>
    <row r="138" spans="8:9" x14ac:dyDescent="0.25">
      <c r="H138" s="203" t="s">
        <v>483</v>
      </c>
      <c r="I138" s="203" t="s">
        <v>482</v>
      </c>
    </row>
    <row r="139" spans="8:9" x14ac:dyDescent="0.25">
      <c r="H139" s="201" t="s">
        <v>494</v>
      </c>
      <c r="I139" s="201" t="s">
        <v>493</v>
      </c>
    </row>
    <row r="140" spans="8:9" x14ac:dyDescent="0.25">
      <c r="H140" s="203" t="s">
        <v>483</v>
      </c>
      <c r="I140" s="203" t="s">
        <v>482</v>
      </c>
    </row>
    <row r="141" spans="8:9" x14ac:dyDescent="0.25">
      <c r="H141" s="203" t="s">
        <v>483</v>
      </c>
      <c r="I141" s="203" t="s">
        <v>482</v>
      </c>
    </row>
    <row r="142" spans="8:9" x14ac:dyDescent="0.25">
      <c r="H142" s="203" t="s">
        <v>483</v>
      </c>
      <c r="I142" s="203" t="s">
        <v>482</v>
      </c>
    </row>
    <row r="143" spans="8:9" x14ac:dyDescent="0.25">
      <c r="H143" s="203" t="s">
        <v>487</v>
      </c>
      <c r="I143" s="203" t="s">
        <v>487</v>
      </c>
    </row>
    <row r="144" spans="8:9" x14ac:dyDescent="0.25">
      <c r="H144" s="203" t="s">
        <v>487</v>
      </c>
      <c r="I144" s="203" t="s">
        <v>487</v>
      </c>
    </row>
    <row r="145" spans="8:9" x14ac:dyDescent="0.25">
      <c r="H145" s="203" t="s">
        <v>483</v>
      </c>
      <c r="I145" s="203" t="s">
        <v>482</v>
      </c>
    </row>
    <row r="146" spans="8:9" x14ac:dyDescent="0.25">
      <c r="H146" s="201" t="s">
        <v>494</v>
      </c>
      <c r="I146" s="201" t="s">
        <v>493</v>
      </c>
    </row>
    <row r="147" spans="8:9" x14ac:dyDescent="0.25">
      <c r="H147" s="203" t="s">
        <v>483</v>
      </c>
      <c r="I147" s="203" t="s">
        <v>482</v>
      </c>
    </row>
    <row r="148" spans="8:9" x14ac:dyDescent="0.25">
      <c r="H148" s="203" t="s">
        <v>483</v>
      </c>
      <c r="I148" s="203" t="s">
        <v>482</v>
      </c>
    </row>
    <row r="149" spans="8:9" x14ac:dyDescent="0.25">
      <c r="H149" s="203" t="s">
        <v>483</v>
      </c>
      <c r="I149" s="203" t="s">
        <v>482</v>
      </c>
    </row>
    <row r="150" spans="8:9" x14ac:dyDescent="0.25">
      <c r="H150" s="203" t="s">
        <v>487</v>
      </c>
      <c r="I150" s="203" t="s">
        <v>487</v>
      </c>
    </row>
    <row r="151" spans="8:9" x14ac:dyDescent="0.25">
      <c r="H151" s="203" t="s">
        <v>487</v>
      </c>
      <c r="I151" s="203" t="s">
        <v>487</v>
      </c>
    </row>
    <row r="152" spans="8:9" x14ac:dyDescent="0.25">
      <c r="H152" s="203" t="s">
        <v>483</v>
      </c>
      <c r="I152" s="203" t="s">
        <v>482</v>
      </c>
    </row>
    <row r="153" spans="8:9" x14ac:dyDescent="0.25">
      <c r="H153" s="201">
        <v>9.3662220369597406</v>
      </c>
      <c r="I153" s="201" t="s">
        <v>493</v>
      </c>
    </row>
    <row r="154" spans="8:9" x14ac:dyDescent="0.25">
      <c r="H154" s="201">
        <v>1.5916935431408601</v>
      </c>
      <c r="I154" s="201" t="s">
        <v>482</v>
      </c>
    </row>
    <row r="155" spans="8:9" x14ac:dyDescent="0.25">
      <c r="H155" s="201">
        <v>1.7491740548280601</v>
      </c>
      <c r="I155" s="201" t="s">
        <v>482</v>
      </c>
    </row>
    <row r="156" spans="8:9" x14ac:dyDescent="0.25">
      <c r="H156" s="201">
        <v>0.51139579866536999</v>
      </c>
      <c r="I156" s="201" t="s">
        <v>482</v>
      </c>
    </row>
    <row r="157" spans="8:9" x14ac:dyDescent="0.25">
      <c r="H157" s="201" t="s">
        <v>487</v>
      </c>
      <c r="I157" s="201" t="s">
        <v>487</v>
      </c>
    </row>
    <row r="158" spans="8:9" x14ac:dyDescent="0.25">
      <c r="H158" s="201" t="s">
        <v>487</v>
      </c>
      <c r="I158" s="201" t="s">
        <v>487</v>
      </c>
    </row>
    <row r="159" spans="8:9" x14ac:dyDescent="0.25">
      <c r="H159" s="201">
        <v>5.5139586403254501</v>
      </c>
      <c r="I159" s="201" t="s">
        <v>482</v>
      </c>
    </row>
    <row r="160" spans="8:9" x14ac:dyDescent="0.25">
      <c r="H160" s="201">
        <v>5.0815371746130003E-2</v>
      </c>
      <c r="I160" s="201" t="s">
        <v>493</v>
      </c>
    </row>
    <row r="161" spans="8:9" x14ac:dyDescent="0.25">
      <c r="H161" s="203">
        <v>3.044855045418E-2</v>
      </c>
      <c r="I161" s="203" t="s">
        <v>482</v>
      </c>
    </row>
    <row r="162" spans="8:9" x14ac:dyDescent="0.25">
      <c r="H162" s="203">
        <v>1.246204885E-5</v>
      </c>
      <c r="I162" s="203" t="s">
        <v>482</v>
      </c>
    </row>
    <row r="163" spans="8:9" x14ac:dyDescent="0.25">
      <c r="H163" s="203">
        <v>2.0354359243100001E-2</v>
      </c>
      <c r="I163" s="203" t="s">
        <v>482</v>
      </c>
    </row>
    <row r="164" spans="8:9" x14ac:dyDescent="0.25">
      <c r="H164" s="203" t="s">
        <v>487</v>
      </c>
      <c r="I164" s="203" t="s">
        <v>487</v>
      </c>
    </row>
    <row r="165" spans="8:9" x14ac:dyDescent="0.25">
      <c r="H165" s="203" t="s">
        <v>487</v>
      </c>
      <c r="I165" s="203" t="s">
        <v>487</v>
      </c>
    </row>
    <row r="166" spans="8:9" x14ac:dyDescent="0.25">
      <c r="H166" s="203" t="s">
        <v>483</v>
      </c>
      <c r="I166" s="203" t="s">
        <v>482</v>
      </c>
    </row>
    <row r="167" spans="8:9" x14ac:dyDescent="0.25">
      <c r="H167" s="201">
        <v>3.8004328346280002E-2</v>
      </c>
      <c r="I167" s="201" t="s">
        <v>493</v>
      </c>
    </row>
    <row r="168" spans="8:9" x14ac:dyDescent="0.25">
      <c r="H168" s="203">
        <v>2.2947139686E-3</v>
      </c>
      <c r="I168" s="203" t="s">
        <v>482</v>
      </c>
    </row>
    <row r="169" spans="8:9" x14ac:dyDescent="0.25">
      <c r="H169" s="203">
        <v>3.1363292715859997E-2</v>
      </c>
      <c r="I169" s="203" t="s">
        <v>482</v>
      </c>
    </row>
    <row r="170" spans="8:9" x14ac:dyDescent="0.25">
      <c r="H170" s="203">
        <v>4.3463216618200001E-3</v>
      </c>
      <c r="I170" s="203" t="s">
        <v>482</v>
      </c>
    </row>
    <row r="171" spans="8:9" x14ac:dyDescent="0.25">
      <c r="H171" s="203" t="s">
        <v>487</v>
      </c>
      <c r="I171" s="203" t="s">
        <v>487</v>
      </c>
    </row>
    <row r="172" spans="8:9" x14ac:dyDescent="0.25">
      <c r="H172" s="203" t="s">
        <v>487</v>
      </c>
      <c r="I172" s="203" t="s">
        <v>487</v>
      </c>
    </row>
    <row r="173" spans="8:9" x14ac:dyDescent="0.25">
      <c r="H173" s="203" t="s">
        <v>483</v>
      </c>
      <c r="I173" s="203" t="s">
        <v>482</v>
      </c>
    </row>
    <row r="174" spans="8:9" x14ac:dyDescent="0.25">
      <c r="H174" s="201">
        <v>0.29458061428601001</v>
      </c>
      <c r="I174" s="201" t="s">
        <v>493</v>
      </c>
    </row>
    <row r="175" spans="8:9" x14ac:dyDescent="0.25">
      <c r="H175" s="203">
        <v>6.8225164663569995E-2</v>
      </c>
      <c r="I175" s="203" t="s">
        <v>482</v>
      </c>
    </row>
    <row r="176" spans="8:9" x14ac:dyDescent="0.25">
      <c r="H176" s="203">
        <v>0.14542418057653</v>
      </c>
      <c r="I176" s="203" t="s">
        <v>482</v>
      </c>
    </row>
    <row r="177" spans="8:9" x14ac:dyDescent="0.25">
      <c r="H177" s="203">
        <v>8.0931269045909998E-2</v>
      </c>
      <c r="I177" s="203" t="s">
        <v>482</v>
      </c>
    </row>
    <row r="178" spans="8:9" x14ac:dyDescent="0.25">
      <c r="H178" s="203" t="s">
        <v>487</v>
      </c>
      <c r="I178" s="203" t="s">
        <v>487</v>
      </c>
    </row>
    <row r="179" spans="8:9" x14ac:dyDescent="0.25">
      <c r="H179" s="203" t="s">
        <v>487</v>
      </c>
      <c r="I179" s="203" t="s">
        <v>487</v>
      </c>
    </row>
    <row r="180" spans="8:9" x14ac:dyDescent="0.25">
      <c r="H180" s="203" t="s">
        <v>483</v>
      </c>
      <c r="I180" s="203" t="s">
        <v>482</v>
      </c>
    </row>
    <row r="181" spans="8:9" x14ac:dyDescent="0.25">
      <c r="H181" s="201">
        <v>0.52839203850651995</v>
      </c>
      <c r="I181" s="201" t="s">
        <v>493</v>
      </c>
    </row>
    <row r="182" spans="8:9" x14ac:dyDescent="0.25">
      <c r="H182" s="203">
        <v>0.10429372048834</v>
      </c>
      <c r="I182" s="203" t="s">
        <v>482</v>
      </c>
    </row>
    <row r="183" spans="8:9" x14ac:dyDescent="0.25">
      <c r="H183" s="203">
        <v>0.39948624707650998</v>
      </c>
      <c r="I183" s="203" t="s">
        <v>482</v>
      </c>
    </row>
    <row r="184" spans="8:9" x14ac:dyDescent="0.25">
      <c r="H184" s="203">
        <v>2.4612070941669999E-2</v>
      </c>
      <c r="I184" s="203" t="s">
        <v>482</v>
      </c>
    </row>
    <row r="185" spans="8:9" x14ac:dyDescent="0.25">
      <c r="H185" s="203" t="s">
        <v>487</v>
      </c>
      <c r="I185" s="203" t="s">
        <v>487</v>
      </c>
    </row>
    <row r="186" spans="8:9" x14ac:dyDescent="0.25">
      <c r="H186" s="203" t="s">
        <v>487</v>
      </c>
      <c r="I186" s="203" t="s">
        <v>487</v>
      </c>
    </row>
    <row r="187" spans="8:9" x14ac:dyDescent="0.25">
      <c r="H187" s="203" t="s">
        <v>483</v>
      </c>
      <c r="I187" s="203" t="s">
        <v>482</v>
      </c>
    </row>
    <row r="188" spans="8:9" x14ac:dyDescent="0.25">
      <c r="H188" s="201">
        <v>0.52415757023381004</v>
      </c>
      <c r="I188" s="201" t="s">
        <v>493</v>
      </c>
    </row>
    <row r="189" spans="8:9" x14ac:dyDescent="0.25">
      <c r="H189" s="203">
        <v>2.7305325850659999E-2</v>
      </c>
      <c r="I189" s="203" t="s">
        <v>482</v>
      </c>
    </row>
    <row r="190" spans="8:9" x14ac:dyDescent="0.25">
      <c r="H190" s="203">
        <v>0.47414310296640999</v>
      </c>
      <c r="I190" s="203" t="s">
        <v>482</v>
      </c>
    </row>
    <row r="191" spans="8:9" x14ac:dyDescent="0.25">
      <c r="H191" s="203">
        <v>2.2709141416739999E-2</v>
      </c>
      <c r="I191" s="203" t="s">
        <v>482</v>
      </c>
    </row>
    <row r="192" spans="8:9" x14ac:dyDescent="0.25">
      <c r="H192" s="203" t="s">
        <v>487</v>
      </c>
      <c r="I192" s="203" t="s">
        <v>487</v>
      </c>
    </row>
    <row r="193" spans="8:9" x14ac:dyDescent="0.25">
      <c r="H193" s="203" t="s">
        <v>487</v>
      </c>
      <c r="I193" s="203" t="s">
        <v>487</v>
      </c>
    </row>
    <row r="194" spans="8:9" x14ac:dyDescent="0.25">
      <c r="H194" s="203" t="s">
        <v>483</v>
      </c>
      <c r="I194" s="203" t="s">
        <v>482</v>
      </c>
    </row>
    <row r="195" spans="8:9" x14ac:dyDescent="0.25">
      <c r="H195" s="201">
        <v>0.36471649490099001</v>
      </c>
      <c r="I195" s="201" t="s">
        <v>493</v>
      </c>
    </row>
    <row r="196" spans="8:9" x14ac:dyDescent="0.25">
      <c r="H196" s="203">
        <v>1.354885778941E-2</v>
      </c>
      <c r="I196" s="203" t="s">
        <v>482</v>
      </c>
    </row>
    <row r="197" spans="8:9" x14ac:dyDescent="0.25">
      <c r="H197" s="203">
        <v>0.32927772976723002</v>
      </c>
      <c r="I197" s="203" t="s">
        <v>482</v>
      </c>
    </row>
    <row r="198" spans="8:9" x14ac:dyDescent="0.25">
      <c r="H198" s="203">
        <v>2.188990734435E-2</v>
      </c>
      <c r="I198" s="203" t="s">
        <v>482</v>
      </c>
    </row>
    <row r="199" spans="8:9" x14ac:dyDescent="0.25">
      <c r="H199" s="203" t="s">
        <v>487</v>
      </c>
      <c r="I199" s="203" t="s">
        <v>487</v>
      </c>
    </row>
    <row r="200" spans="8:9" x14ac:dyDescent="0.25">
      <c r="H200" s="203" t="s">
        <v>487</v>
      </c>
      <c r="I200" s="203" t="s">
        <v>487</v>
      </c>
    </row>
    <row r="201" spans="8:9" x14ac:dyDescent="0.25">
      <c r="H201" s="203" t="s">
        <v>483</v>
      </c>
      <c r="I201" s="203" t="s">
        <v>482</v>
      </c>
    </row>
    <row r="202" spans="8:9" x14ac:dyDescent="0.25">
      <c r="H202" s="201">
        <v>7.5655556189400004</v>
      </c>
      <c r="I202" s="201" t="s">
        <v>493</v>
      </c>
    </row>
    <row r="203" spans="8:9" x14ac:dyDescent="0.25">
      <c r="H203" s="201">
        <v>7.5655556189400004</v>
      </c>
      <c r="I203" s="201" t="s">
        <v>493</v>
      </c>
    </row>
    <row r="204" spans="8:9" x14ac:dyDescent="0.25">
      <c r="H204" s="201">
        <v>7.5655556189400004</v>
      </c>
      <c r="I204" s="201" t="s">
        <v>493</v>
      </c>
    </row>
    <row r="205" spans="8:9" x14ac:dyDescent="0.25">
      <c r="H205" s="203">
        <v>1.3455772099261001</v>
      </c>
      <c r="I205" s="203" t="s">
        <v>482</v>
      </c>
    </row>
    <row r="206" spans="8:9" x14ac:dyDescent="0.25">
      <c r="H206" s="203">
        <v>0.36946703967666999</v>
      </c>
      <c r="I206" s="203" t="s">
        <v>482</v>
      </c>
    </row>
    <row r="207" spans="8:9" x14ac:dyDescent="0.25">
      <c r="H207" s="203">
        <v>0.33655272901178002</v>
      </c>
      <c r="I207" s="203" t="s">
        <v>482</v>
      </c>
    </row>
    <row r="208" spans="8:9" x14ac:dyDescent="0.25">
      <c r="H208" s="203" t="s">
        <v>487</v>
      </c>
      <c r="I208" s="203" t="s">
        <v>487</v>
      </c>
    </row>
    <row r="209" spans="8:9" x14ac:dyDescent="0.25">
      <c r="H209" s="203" t="s">
        <v>487</v>
      </c>
      <c r="I209" s="203" t="s">
        <v>487</v>
      </c>
    </row>
    <row r="210" spans="8:9" x14ac:dyDescent="0.25">
      <c r="H210" s="203">
        <v>5.5139586403254501</v>
      </c>
      <c r="I210" s="203" t="s">
        <v>482</v>
      </c>
    </row>
    <row r="211" spans="8:9" x14ac:dyDescent="0.25">
      <c r="H211" s="201">
        <v>137.97722792661688</v>
      </c>
    </row>
    <row r="212" spans="8:9" x14ac:dyDescent="0.25">
      <c r="H212" s="201">
        <v>137.88198784540089</v>
      </c>
    </row>
    <row r="213" spans="8:9" x14ac:dyDescent="0.25">
      <c r="H213" s="201" t="s">
        <v>487</v>
      </c>
    </row>
    <row r="214" spans="8:9" x14ac:dyDescent="0.25">
      <c r="H214" s="201">
        <v>9.0406837503779994E-2</v>
      </c>
    </row>
    <row r="215" spans="8:9" x14ac:dyDescent="0.25">
      <c r="H215" s="201" t="s">
        <v>2030</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487</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2030</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487</v>
      </c>
    </row>
    <row r="234" spans="8:8" x14ac:dyDescent="0.25">
      <c r="H234" s="203" t="s">
        <v>487</v>
      </c>
    </row>
    <row r="235" spans="8:8" x14ac:dyDescent="0.25">
      <c r="H235" s="203">
        <v>9.5156203720000001E-4</v>
      </c>
    </row>
    <row r="236" spans="8:8" x14ac:dyDescent="0.25">
      <c r="H236" s="203">
        <v>8.6904774350999995E-4</v>
      </c>
    </row>
    <row r="237" spans="8:8" x14ac:dyDescent="0.25">
      <c r="H237" s="201" t="s">
        <v>483</v>
      </c>
    </row>
    <row r="238" spans="8:8" x14ac:dyDescent="0.25">
      <c r="H238" s="203" t="s">
        <v>483</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487</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487</v>
      </c>
    </row>
    <row r="257" spans="8:8" x14ac:dyDescent="0.25">
      <c r="H257" s="201">
        <v>7.4179466324320001E-2</v>
      </c>
    </row>
    <row r="258" spans="8:8" x14ac:dyDescent="0.25">
      <c r="H258" s="203">
        <v>7.4179466324320001E-2</v>
      </c>
    </row>
    <row r="259" spans="8:8" x14ac:dyDescent="0.25">
      <c r="H259" s="203" t="s">
        <v>487</v>
      </c>
    </row>
    <row r="260" spans="8:8" x14ac:dyDescent="0.25">
      <c r="H260" s="203" t="s">
        <v>487</v>
      </c>
    </row>
    <row r="261" spans="8:8" x14ac:dyDescent="0.25">
      <c r="H261" s="201" t="s">
        <v>487</v>
      </c>
    </row>
    <row r="262" spans="8:8" x14ac:dyDescent="0.25">
      <c r="H262" s="203" t="s">
        <v>487</v>
      </c>
    </row>
    <row r="263" spans="8:8" x14ac:dyDescent="0.25">
      <c r="H263" s="203" t="s">
        <v>486</v>
      </c>
    </row>
    <row r="264" spans="8:8" x14ac:dyDescent="0.25">
      <c r="H264" s="201" t="s">
        <v>487</v>
      </c>
    </row>
    <row r="265" spans="8:8" x14ac:dyDescent="0.25">
      <c r="H265" s="201" t="s">
        <v>488</v>
      </c>
    </row>
    <row r="266" spans="8:8" x14ac:dyDescent="0.25">
      <c r="H266" s="201" t="s">
        <v>488</v>
      </c>
    </row>
    <row r="267" spans="8:8" x14ac:dyDescent="0.25">
      <c r="H267" s="203" t="s">
        <v>483</v>
      </c>
    </row>
    <row r="268" spans="8:8" x14ac:dyDescent="0.25">
      <c r="H268" s="203" t="s">
        <v>483</v>
      </c>
    </row>
    <row r="269" spans="8:8" x14ac:dyDescent="0.25">
      <c r="H269" s="203" t="s">
        <v>483</v>
      </c>
    </row>
    <row r="270" spans="8:8" x14ac:dyDescent="0.25">
      <c r="H270" s="201" t="s">
        <v>483</v>
      </c>
    </row>
    <row r="271" spans="8:8" x14ac:dyDescent="0.25">
      <c r="H271" s="203" t="s">
        <v>483</v>
      </c>
    </row>
    <row r="272" spans="8:8" x14ac:dyDescent="0.25">
      <c r="H272" s="203" t="s">
        <v>483</v>
      </c>
    </row>
    <row r="273" spans="8:9" x14ac:dyDescent="0.25">
      <c r="H273" s="201" t="s">
        <v>482</v>
      </c>
    </row>
    <row r="274" spans="8:9" x14ac:dyDescent="0.25">
      <c r="H274" s="201">
        <v>1.1264562951999999</v>
      </c>
    </row>
    <row r="275" spans="8:9" x14ac:dyDescent="0.25">
      <c r="H275" s="203">
        <v>1.1264562951999999</v>
      </c>
    </row>
    <row r="276" spans="8:9" x14ac:dyDescent="0.25">
      <c r="H276" s="203" t="s">
        <v>487</v>
      </c>
    </row>
    <row r="277" spans="8:9" x14ac:dyDescent="0.25">
      <c r="H277" s="203" t="s">
        <v>483</v>
      </c>
    </row>
    <row r="278" spans="8:9" x14ac:dyDescent="0.25">
      <c r="H278" s="203" t="s">
        <v>486</v>
      </c>
    </row>
    <row r="279" spans="8:9" x14ac:dyDescent="0.25">
      <c r="H279" s="201" t="s">
        <v>482</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483</v>
      </c>
    </row>
    <row r="284" spans="8:9" x14ac:dyDescent="0.25">
      <c r="H284" s="201" t="s">
        <v>482</v>
      </c>
    </row>
    <row r="285" spans="8:9" x14ac:dyDescent="0.25">
      <c r="H285" s="203" t="s">
        <v>483</v>
      </c>
      <c r="I285" s="57" t="s">
        <v>482</v>
      </c>
    </row>
    <row r="286" spans="8:9" x14ac:dyDescent="0.25">
      <c r="H286" s="203" t="s">
        <v>486</v>
      </c>
      <c r="I286" s="57" t="s">
        <v>482</v>
      </c>
    </row>
    <row r="287" spans="8:9" x14ac:dyDescent="0.25">
      <c r="H287" s="201" t="s">
        <v>482</v>
      </c>
      <c r="I287" s="57" t="s">
        <v>482</v>
      </c>
    </row>
    <row r="288" spans="8:9" x14ac:dyDescent="0.25">
      <c r="H288" s="201">
        <v>22.8286814646106</v>
      </c>
      <c r="I288" s="57" t="s">
        <v>482</v>
      </c>
    </row>
    <row r="289" spans="8:9" x14ac:dyDescent="0.25">
      <c r="H289" s="201">
        <v>22.744244376797859</v>
      </c>
      <c r="I289" s="57" t="s">
        <v>482</v>
      </c>
    </row>
    <row r="290" spans="8:9" x14ac:dyDescent="0.25">
      <c r="H290" s="201" t="s">
        <v>487</v>
      </c>
      <c r="I290" s="57" t="s">
        <v>482</v>
      </c>
    </row>
    <row r="291" spans="8:9" x14ac:dyDescent="0.25">
      <c r="H291" s="201">
        <v>8.4437087812739994E-2</v>
      </c>
      <c r="I291" s="57" t="s">
        <v>482</v>
      </c>
    </row>
    <row r="292" spans="8:9" x14ac:dyDescent="0.25">
      <c r="H292" s="201" t="s">
        <v>487</v>
      </c>
      <c r="I292" s="57" t="s">
        <v>482</v>
      </c>
    </row>
    <row r="293" spans="8:9" x14ac:dyDescent="0.25">
      <c r="H293" s="201" t="s">
        <v>495</v>
      </c>
      <c r="I293" s="57" t="s">
        <v>482</v>
      </c>
    </row>
    <row r="294" spans="8:9" x14ac:dyDescent="0.25">
      <c r="H294" s="201" t="s">
        <v>495</v>
      </c>
      <c r="I294" s="57" t="s">
        <v>482</v>
      </c>
    </row>
    <row r="295" spans="8:9" x14ac:dyDescent="0.25">
      <c r="H295" s="203" t="s">
        <v>486</v>
      </c>
      <c r="I295" s="57" t="s">
        <v>482</v>
      </c>
    </row>
    <row r="296" spans="8:9" x14ac:dyDescent="0.25">
      <c r="H296" s="203" t="s">
        <v>487</v>
      </c>
      <c r="I296" s="57" t="s">
        <v>482</v>
      </c>
    </row>
    <row r="297" spans="8:9" x14ac:dyDescent="0.25">
      <c r="H297" s="203" t="s">
        <v>486</v>
      </c>
      <c r="I297" s="57" t="s">
        <v>482</v>
      </c>
    </row>
    <row r="298" spans="8:9" x14ac:dyDescent="0.25">
      <c r="H298" s="203" t="s">
        <v>487</v>
      </c>
      <c r="I298" s="57" t="s">
        <v>482</v>
      </c>
    </row>
    <row r="299" spans="8:9" x14ac:dyDescent="0.25">
      <c r="H299" s="203" t="s">
        <v>487</v>
      </c>
      <c r="I299" s="57" t="s">
        <v>482</v>
      </c>
    </row>
    <row r="300" spans="8:9" x14ac:dyDescent="0.25">
      <c r="H300" s="201">
        <v>22.8286814646106</v>
      </c>
      <c r="I300" s="57" t="s">
        <v>482</v>
      </c>
    </row>
    <row r="301" spans="8:9" x14ac:dyDescent="0.25">
      <c r="H301" s="201">
        <v>22.8286814646106</v>
      </c>
      <c r="I301" s="57" t="s">
        <v>482</v>
      </c>
    </row>
    <row r="302" spans="8:9" x14ac:dyDescent="0.25">
      <c r="H302" s="203">
        <v>22.744244376797859</v>
      </c>
      <c r="I302" s="57" t="s">
        <v>482</v>
      </c>
    </row>
    <row r="303" spans="8:9" x14ac:dyDescent="0.25">
      <c r="H303" s="203" t="s">
        <v>487</v>
      </c>
      <c r="I303" s="57" t="s">
        <v>482</v>
      </c>
    </row>
    <row r="304" spans="8:9" x14ac:dyDescent="0.25">
      <c r="H304" s="203">
        <v>8.4437087812739994E-2</v>
      </c>
      <c r="I304" s="57" t="s">
        <v>482</v>
      </c>
    </row>
    <row r="305" spans="8:9" x14ac:dyDescent="0.25">
      <c r="H305" s="203" t="s">
        <v>487</v>
      </c>
      <c r="I305" s="57" t="s">
        <v>482</v>
      </c>
    </row>
    <row r="306" spans="8:9" x14ac:dyDescent="0.25">
      <c r="H306" s="203" t="s">
        <v>486</v>
      </c>
      <c r="I306" s="57" t="s">
        <v>482</v>
      </c>
    </row>
    <row r="307" spans="8:9" x14ac:dyDescent="0.25">
      <c r="H307" s="201">
        <v>4.1002059296026401</v>
      </c>
      <c r="I307" s="201" t="s">
        <v>493</v>
      </c>
    </row>
    <row r="308" spans="8:9" x14ac:dyDescent="0.25">
      <c r="H308" s="201">
        <v>1.2792799144267299</v>
      </c>
      <c r="I308" s="201" t="s">
        <v>482</v>
      </c>
    </row>
    <row r="309" spans="8:9" x14ac:dyDescent="0.25">
      <c r="H309" s="201">
        <v>0.16012232372452001</v>
      </c>
      <c r="I309" s="201" t="s">
        <v>482</v>
      </c>
    </row>
    <row r="310" spans="8:9" x14ac:dyDescent="0.25">
      <c r="H310" s="201">
        <v>0.76172214774073999</v>
      </c>
      <c r="I310" s="201" t="s">
        <v>482</v>
      </c>
    </row>
    <row r="311" spans="8:9" x14ac:dyDescent="0.25">
      <c r="H311" s="201" t="s">
        <v>487</v>
      </c>
      <c r="I311" s="201" t="s">
        <v>487</v>
      </c>
    </row>
    <row r="312" spans="8:9" x14ac:dyDescent="0.25">
      <c r="H312" s="201" t="s">
        <v>487</v>
      </c>
      <c r="I312" s="201" t="s">
        <v>487</v>
      </c>
    </row>
    <row r="313" spans="8:9" x14ac:dyDescent="0.25">
      <c r="H313" s="201">
        <v>1.8990815437106501</v>
      </c>
      <c r="I313" s="201" t="s">
        <v>482</v>
      </c>
    </row>
    <row r="314" spans="8:9" x14ac:dyDescent="0.25">
      <c r="H314" s="201">
        <v>1.1609958550767701</v>
      </c>
      <c r="I314" s="201" t="s">
        <v>493</v>
      </c>
    </row>
    <row r="315" spans="8:9" x14ac:dyDescent="0.25">
      <c r="H315" s="201">
        <v>0.45748987200317998</v>
      </c>
      <c r="I315" s="201" t="s">
        <v>482</v>
      </c>
    </row>
    <row r="316" spans="8:9" x14ac:dyDescent="0.25">
      <c r="H316" s="201">
        <v>0.14583359177381</v>
      </c>
      <c r="I316" s="201" t="s">
        <v>482</v>
      </c>
    </row>
    <row r="317" spans="8:9" x14ac:dyDescent="0.25">
      <c r="H317" s="201">
        <v>0.29181730744488998</v>
      </c>
      <c r="I317" s="201" t="s">
        <v>482</v>
      </c>
    </row>
    <row r="318" spans="8:9" x14ac:dyDescent="0.25">
      <c r="H318" s="201" t="s">
        <v>487</v>
      </c>
      <c r="I318" s="201" t="s">
        <v>487</v>
      </c>
    </row>
    <row r="319" spans="8:9" x14ac:dyDescent="0.25">
      <c r="H319" s="201" t="s">
        <v>487</v>
      </c>
      <c r="I319" s="201" t="s">
        <v>487</v>
      </c>
    </row>
    <row r="320" spans="8:9" x14ac:dyDescent="0.25">
      <c r="H320" s="201">
        <v>0.26585508385488998</v>
      </c>
      <c r="I320" s="201" t="s">
        <v>482</v>
      </c>
    </row>
    <row r="321" spans="8:9" x14ac:dyDescent="0.25">
      <c r="H321" s="201">
        <v>1.1609958550767701</v>
      </c>
      <c r="I321" s="201" t="s">
        <v>493</v>
      </c>
    </row>
    <row r="322" spans="8:9" x14ac:dyDescent="0.25">
      <c r="H322" s="203">
        <v>0.45748987200317998</v>
      </c>
      <c r="I322" s="203" t="s">
        <v>482</v>
      </c>
    </row>
    <row r="323" spans="8:9" x14ac:dyDescent="0.25">
      <c r="H323" s="203">
        <v>0.14583359177381</v>
      </c>
      <c r="I323" s="203" t="s">
        <v>482</v>
      </c>
    </row>
    <row r="324" spans="8:9" x14ac:dyDescent="0.25">
      <c r="H324" s="203">
        <v>0.29181730744488998</v>
      </c>
      <c r="I324" s="203" t="s">
        <v>482</v>
      </c>
    </row>
    <row r="325" spans="8:9" x14ac:dyDescent="0.25">
      <c r="H325" s="203" t="s">
        <v>487</v>
      </c>
      <c r="I325" s="203" t="s">
        <v>487</v>
      </c>
    </row>
    <row r="326" spans="8:9" x14ac:dyDescent="0.25">
      <c r="H326" s="203" t="s">
        <v>487</v>
      </c>
      <c r="I326" s="203" t="s">
        <v>487</v>
      </c>
    </row>
    <row r="327" spans="8:9" x14ac:dyDescent="0.25">
      <c r="H327" s="203">
        <v>0.26585508385488998</v>
      </c>
      <c r="I327" s="203" t="s">
        <v>482</v>
      </c>
    </row>
    <row r="328" spans="8:9" x14ac:dyDescent="0.25">
      <c r="H328" s="201">
        <v>2.9373316220328798</v>
      </c>
      <c r="I328" s="201" t="s">
        <v>493</v>
      </c>
    </row>
    <row r="329" spans="8:9" x14ac:dyDescent="0.25">
      <c r="H329" s="201">
        <v>0.82174234639587995</v>
      </c>
      <c r="I329" s="201" t="s">
        <v>482</v>
      </c>
    </row>
    <row r="330" spans="8:9" x14ac:dyDescent="0.25">
      <c r="H330" s="201">
        <v>1.2681639466510001E-2</v>
      </c>
      <c r="I330" s="201" t="s">
        <v>482</v>
      </c>
    </row>
    <row r="331" spans="8:9" x14ac:dyDescent="0.25">
      <c r="H331" s="201">
        <v>0.46968117631473</v>
      </c>
      <c r="I331" s="201" t="s">
        <v>482</v>
      </c>
    </row>
    <row r="332" spans="8:9" x14ac:dyDescent="0.25">
      <c r="H332" s="201" t="s">
        <v>487</v>
      </c>
      <c r="I332" s="201" t="s">
        <v>487</v>
      </c>
    </row>
    <row r="333" spans="8:9" x14ac:dyDescent="0.25">
      <c r="H333" s="201" t="s">
        <v>487</v>
      </c>
      <c r="I333" s="201" t="s">
        <v>487</v>
      </c>
    </row>
    <row r="334" spans="8:9" x14ac:dyDescent="0.25">
      <c r="H334" s="201">
        <v>1.63322645985576</v>
      </c>
      <c r="I334" s="201" t="s">
        <v>482</v>
      </c>
    </row>
    <row r="335" spans="8:9" x14ac:dyDescent="0.25">
      <c r="H335" s="201">
        <v>2.9373316220328798</v>
      </c>
      <c r="I335" s="201" t="s">
        <v>493</v>
      </c>
    </row>
    <row r="336" spans="8:9" x14ac:dyDescent="0.25">
      <c r="H336" s="201">
        <v>2.9373316220328798</v>
      </c>
      <c r="I336" s="201" t="s">
        <v>493</v>
      </c>
    </row>
    <row r="337" spans="8:9" x14ac:dyDescent="0.25">
      <c r="H337" s="203">
        <v>0.82174234639587995</v>
      </c>
      <c r="I337" s="203" t="s">
        <v>482</v>
      </c>
    </row>
    <row r="338" spans="8:9" x14ac:dyDescent="0.25">
      <c r="H338" s="203">
        <v>1.2681639466510001E-2</v>
      </c>
      <c r="I338" s="203" t="s">
        <v>482</v>
      </c>
    </row>
    <row r="339" spans="8:9" x14ac:dyDescent="0.25">
      <c r="H339" s="203">
        <v>0.46968117631473</v>
      </c>
      <c r="I339" s="203" t="s">
        <v>482</v>
      </c>
    </row>
    <row r="340" spans="8:9" x14ac:dyDescent="0.25">
      <c r="H340" s="203" t="s">
        <v>487</v>
      </c>
      <c r="I340" s="203" t="s">
        <v>487</v>
      </c>
    </row>
    <row r="341" spans="8:9" x14ac:dyDescent="0.25">
      <c r="H341" s="203" t="s">
        <v>487</v>
      </c>
      <c r="I341" s="203" t="s">
        <v>487</v>
      </c>
    </row>
    <row r="342" spans="8:9" x14ac:dyDescent="0.25">
      <c r="H342" s="203">
        <v>1.63322645985576</v>
      </c>
      <c r="I342" s="203" t="s">
        <v>482</v>
      </c>
    </row>
    <row r="343" spans="8:9" x14ac:dyDescent="0.25">
      <c r="H343" s="201">
        <v>1.87845249299E-3</v>
      </c>
      <c r="I343" s="201" t="s">
        <v>493</v>
      </c>
    </row>
    <row r="344" spans="8:9" x14ac:dyDescent="0.25">
      <c r="H344" s="201">
        <v>4.7696027669999998E-5</v>
      </c>
      <c r="I344" s="201" t="s">
        <v>482</v>
      </c>
    </row>
    <row r="345" spans="8:9" x14ac:dyDescent="0.25">
      <c r="H345" s="201">
        <v>1.6070924842E-3</v>
      </c>
      <c r="I345" s="201" t="s">
        <v>482</v>
      </c>
    </row>
    <row r="346" spans="8:9" x14ac:dyDescent="0.25">
      <c r="H346" s="201">
        <v>2.2366398112E-4</v>
      </c>
      <c r="I346" s="201" t="s">
        <v>482</v>
      </c>
    </row>
    <row r="347" spans="8:9" x14ac:dyDescent="0.25">
      <c r="H347" s="201" t="s">
        <v>487</v>
      </c>
      <c r="I347" s="201" t="s">
        <v>487</v>
      </c>
    </row>
    <row r="348" spans="8:9" x14ac:dyDescent="0.25">
      <c r="H348" s="201" t="s">
        <v>487</v>
      </c>
      <c r="I348" s="201" t="s">
        <v>487</v>
      </c>
    </row>
    <row r="349" spans="8:9" x14ac:dyDescent="0.25">
      <c r="H349" s="201" t="s">
        <v>482</v>
      </c>
      <c r="I349" s="201" t="s">
        <v>482</v>
      </c>
    </row>
    <row r="350" spans="8:9" x14ac:dyDescent="0.25">
      <c r="H350" s="201">
        <v>1.87845249299E-3</v>
      </c>
      <c r="I350" s="201" t="s">
        <v>493</v>
      </c>
    </row>
    <row r="351" spans="8:9" x14ac:dyDescent="0.25">
      <c r="H351" s="203">
        <v>4.7696027669999998E-5</v>
      </c>
      <c r="I351" s="203" t="s">
        <v>482</v>
      </c>
    </row>
    <row r="352" spans="8:9" x14ac:dyDescent="0.25">
      <c r="H352" s="203">
        <v>1.6070924842E-3</v>
      </c>
      <c r="I352" s="203" t="s">
        <v>482</v>
      </c>
    </row>
    <row r="353" spans="8:9" x14ac:dyDescent="0.25">
      <c r="H353" s="203">
        <v>2.2366398112E-4</v>
      </c>
      <c r="I353" s="203" t="s">
        <v>482</v>
      </c>
    </row>
    <row r="354" spans="8:9" x14ac:dyDescent="0.25">
      <c r="H354" s="203" t="s">
        <v>487</v>
      </c>
      <c r="I354" s="203" t="s">
        <v>487</v>
      </c>
    </row>
    <row r="355" spans="8:9" x14ac:dyDescent="0.25">
      <c r="H355" s="203" t="s">
        <v>487</v>
      </c>
      <c r="I355" s="203" t="s">
        <v>487</v>
      </c>
    </row>
    <row r="356" spans="8:9" x14ac:dyDescent="0.25">
      <c r="H356" s="203" t="s">
        <v>482</v>
      </c>
      <c r="I356" s="203" t="s">
        <v>482</v>
      </c>
    </row>
    <row r="357" spans="8:9" x14ac:dyDescent="0.25">
      <c r="H357" s="201" t="s">
        <v>2030</v>
      </c>
      <c r="I357" s="202" t="s">
        <v>189</v>
      </c>
    </row>
    <row r="358" spans="8:9" x14ac:dyDescent="0.25">
      <c r="H358" s="203" t="s">
        <v>483</v>
      </c>
      <c r="I358" s="202" t="s">
        <v>189</v>
      </c>
    </row>
    <row r="359" spans="8:9" x14ac:dyDescent="0.25">
      <c r="H359" s="203" t="s">
        <v>483</v>
      </c>
      <c r="I359" s="202" t="s">
        <v>189</v>
      </c>
    </row>
    <row r="360" spans="8:9" x14ac:dyDescent="0.25">
      <c r="H360" s="203" t="s">
        <v>483</v>
      </c>
      <c r="I360" s="202" t="s">
        <v>189</v>
      </c>
    </row>
    <row r="361" spans="8:9" x14ac:dyDescent="0.25">
      <c r="H361" s="201" t="s">
        <v>487</v>
      </c>
      <c r="I361" s="202" t="s">
        <v>189</v>
      </c>
    </row>
    <row r="362" spans="8:9" x14ac:dyDescent="0.25">
      <c r="H362" s="203" t="s">
        <v>483</v>
      </c>
      <c r="I362" s="202" t="s">
        <v>189</v>
      </c>
    </row>
    <row r="363" spans="8:9" x14ac:dyDescent="0.25">
      <c r="H363" s="203" t="s">
        <v>482</v>
      </c>
      <c r="I363" s="202" t="s">
        <v>189</v>
      </c>
    </row>
    <row r="364" spans="8:9" x14ac:dyDescent="0.25">
      <c r="H364" s="201" t="s">
        <v>487</v>
      </c>
      <c r="I364" s="202" t="s">
        <v>189</v>
      </c>
    </row>
    <row r="365" spans="8:9" x14ac:dyDescent="0.25">
      <c r="H365" s="201" t="s">
        <v>2030</v>
      </c>
      <c r="I365" s="202" t="s">
        <v>189</v>
      </c>
    </row>
    <row r="366" spans="8:9" x14ac:dyDescent="0.25">
      <c r="H366" s="203" t="s">
        <v>483</v>
      </c>
      <c r="I366" s="202" t="s">
        <v>189</v>
      </c>
    </row>
    <row r="367" spans="8:9" x14ac:dyDescent="0.25">
      <c r="H367" s="203" t="s">
        <v>483</v>
      </c>
      <c r="I367" s="202" t="s">
        <v>189</v>
      </c>
    </row>
    <row r="368" spans="8:9" x14ac:dyDescent="0.25">
      <c r="H368" s="203" t="s">
        <v>483</v>
      </c>
      <c r="I368" s="202" t="s">
        <v>189</v>
      </c>
    </row>
    <row r="369" spans="8:9" x14ac:dyDescent="0.25">
      <c r="H369" s="201" t="s">
        <v>483</v>
      </c>
      <c r="I369" s="202" t="s">
        <v>189</v>
      </c>
    </row>
    <row r="370" spans="8:9" x14ac:dyDescent="0.25">
      <c r="H370" s="203" t="s">
        <v>483</v>
      </c>
      <c r="I370" s="202" t="s">
        <v>189</v>
      </c>
    </row>
    <row r="371" spans="8:9" x14ac:dyDescent="0.25">
      <c r="H371" s="203" t="s">
        <v>482</v>
      </c>
      <c r="I371" s="202" t="s">
        <v>189</v>
      </c>
    </row>
    <row r="372" spans="8:9" x14ac:dyDescent="0.25">
      <c r="H372" s="201" t="s">
        <v>487</v>
      </c>
      <c r="I372" s="202" t="s">
        <v>189</v>
      </c>
    </row>
    <row r="373" spans="8:9" x14ac:dyDescent="0.25">
      <c r="H373" s="201">
        <v>2.5601844175807398</v>
      </c>
      <c r="I373" s="201" t="s">
        <v>493</v>
      </c>
    </row>
    <row r="374" spans="8:9" x14ac:dyDescent="0.25">
      <c r="H374" s="201">
        <v>1.7785747835824199</v>
      </c>
      <c r="I374" s="201" t="s">
        <v>493</v>
      </c>
    </row>
    <row r="375" spans="8:9" x14ac:dyDescent="0.25">
      <c r="H375" s="201">
        <v>1.29867598133739</v>
      </c>
      <c r="I375" s="201" t="s">
        <v>493</v>
      </c>
    </row>
    <row r="376" spans="8:9" x14ac:dyDescent="0.25">
      <c r="H376" s="203" t="s">
        <v>482</v>
      </c>
      <c r="I376" s="203" t="s">
        <v>482</v>
      </c>
    </row>
    <row r="377" spans="8:9" x14ac:dyDescent="0.25">
      <c r="H377" s="203" t="s">
        <v>482</v>
      </c>
      <c r="I377" s="203" t="s">
        <v>482</v>
      </c>
    </row>
    <row r="378" spans="8:9" x14ac:dyDescent="0.25">
      <c r="H378" s="203" t="s">
        <v>482</v>
      </c>
      <c r="I378" s="203" t="s">
        <v>482</v>
      </c>
    </row>
    <row r="379" spans="8:9" x14ac:dyDescent="0.25">
      <c r="H379" s="203">
        <v>1.29867598133739</v>
      </c>
      <c r="I379" s="203" t="s">
        <v>482</v>
      </c>
    </row>
    <row r="380" spans="8:9" x14ac:dyDescent="0.25">
      <c r="H380" s="203" t="s">
        <v>487</v>
      </c>
      <c r="I380" s="203" t="s">
        <v>487</v>
      </c>
    </row>
    <row r="381" spans="8:9" x14ac:dyDescent="0.25">
      <c r="H381" s="203" t="s">
        <v>482</v>
      </c>
      <c r="I381" s="203" t="s">
        <v>482</v>
      </c>
    </row>
    <row r="382" spans="8:9" x14ac:dyDescent="0.25">
      <c r="H382" s="201">
        <v>0.47989880224503001</v>
      </c>
      <c r="I382" s="201" t="s">
        <v>493</v>
      </c>
    </row>
    <row r="383" spans="8:9" x14ac:dyDescent="0.25">
      <c r="H383" s="203">
        <v>0.42843603655833001</v>
      </c>
      <c r="I383" s="203" t="s">
        <v>482</v>
      </c>
    </row>
    <row r="384" spans="8:9" x14ac:dyDescent="0.25">
      <c r="H384" s="203">
        <v>4.9153121453560003E-2</v>
      </c>
      <c r="I384" s="203" t="s">
        <v>482</v>
      </c>
    </row>
    <row r="385" spans="8:9" x14ac:dyDescent="0.25">
      <c r="H385" s="203">
        <v>2.3096442331399999E-3</v>
      </c>
      <c r="I385" s="203" t="s">
        <v>482</v>
      </c>
    </row>
    <row r="386" spans="8:9" x14ac:dyDescent="0.25">
      <c r="H386" s="203" t="s">
        <v>487</v>
      </c>
      <c r="I386" s="203" t="s">
        <v>487</v>
      </c>
    </row>
    <row r="387" spans="8:9" x14ac:dyDescent="0.25">
      <c r="H387" s="203" t="s">
        <v>487</v>
      </c>
      <c r="I387" s="203" t="s">
        <v>487</v>
      </c>
    </row>
    <row r="388" spans="8:9" x14ac:dyDescent="0.25">
      <c r="H388" s="203" t="s">
        <v>486</v>
      </c>
      <c r="I388" s="203" t="s">
        <v>482</v>
      </c>
    </row>
    <row r="389" spans="8:9" x14ac:dyDescent="0.25">
      <c r="H389" s="201" t="s">
        <v>493</v>
      </c>
      <c r="I389" s="201" t="s">
        <v>493</v>
      </c>
    </row>
    <row r="390" spans="8:9" x14ac:dyDescent="0.25">
      <c r="H390" s="203" t="s">
        <v>482</v>
      </c>
      <c r="I390" s="203" t="s">
        <v>482</v>
      </c>
    </row>
    <row r="391" spans="8:9" x14ac:dyDescent="0.25">
      <c r="H391" s="203" t="s">
        <v>482</v>
      </c>
      <c r="I391" s="203" t="s">
        <v>482</v>
      </c>
    </row>
    <row r="392" spans="8:9" x14ac:dyDescent="0.25">
      <c r="H392" s="203" t="s">
        <v>482</v>
      </c>
      <c r="I392" s="203" t="s">
        <v>482</v>
      </c>
    </row>
    <row r="393" spans="8:9" x14ac:dyDescent="0.25">
      <c r="H393" s="203" t="s">
        <v>487</v>
      </c>
      <c r="I393" s="203" t="s">
        <v>487</v>
      </c>
    </row>
    <row r="394" spans="8:9" x14ac:dyDescent="0.25">
      <c r="H394" s="203" t="s">
        <v>487</v>
      </c>
      <c r="I394" s="203" t="s">
        <v>487</v>
      </c>
    </row>
    <row r="395" spans="8:9" x14ac:dyDescent="0.25">
      <c r="H395" s="203" t="s">
        <v>482</v>
      </c>
      <c r="I395" s="203" t="s">
        <v>482</v>
      </c>
    </row>
    <row r="396" spans="8:9" x14ac:dyDescent="0.25">
      <c r="H396" s="201">
        <v>0.78160963399831995</v>
      </c>
      <c r="I396" s="202" t="s">
        <v>189</v>
      </c>
    </row>
    <row r="397" spans="8:9" x14ac:dyDescent="0.25">
      <c r="H397" s="201">
        <v>0.78160963399831995</v>
      </c>
      <c r="I397" s="202" t="s">
        <v>189</v>
      </c>
    </row>
    <row r="398" spans="8:9" x14ac:dyDescent="0.25">
      <c r="H398" s="203">
        <v>0.78160963399831995</v>
      </c>
      <c r="I398" s="202" t="s">
        <v>189</v>
      </c>
    </row>
    <row r="399" spans="8:9" x14ac:dyDescent="0.25">
      <c r="H399" s="203" t="s">
        <v>487</v>
      </c>
      <c r="I399" s="202" t="s">
        <v>189</v>
      </c>
    </row>
    <row r="400" spans="8:9" x14ac:dyDescent="0.25">
      <c r="H400" s="203" t="s">
        <v>487</v>
      </c>
      <c r="I400" s="202" t="s">
        <v>189</v>
      </c>
    </row>
    <row r="401" spans="8:12" x14ac:dyDescent="0.25">
      <c r="H401" s="203" t="s">
        <v>487</v>
      </c>
      <c r="I401" s="202" t="s">
        <v>189</v>
      </c>
    </row>
    <row r="402" spans="8:12" x14ac:dyDescent="0.25">
      <c r="H402" s="203" t="s">
        <v>487</v>
      </c>
      <c r="I402" s="202" t="s">
        <v>189</v>
      </c>
    </row>
    <row r="403" spans="8:12" x14ac:dyDescent="0.25">
      <c r="H403" s="204"/>
      <c r="I403" s="204"/>
    </row>
    <row r="404" spans="8:12" x14ac:dyDescent="0.25">
      <c r="H404" s="202" t="s">
        <v>189</v>
      </c>
      <c r="I404" s="202" t="s">
        <v>189</v>
      </c>
    </row>
    <row r="405" spans="8:12" x14ac:dyDescent="0.25">
      <c r="H405" s="203" t="s">
        <v>482</v>
      </c>
      <c r="I405" s="203" t="s">
        <v>482</v>
      </c>
    </row>
    <row r="406" spans="8:12" x14ac:dyDescent="0.25">
      <c r="H406" s="203" t="s">
        <v>482</v>
      </c>
      <c r="I406" s="203"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2277</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71"/>
      <c r="I415" s="271"/>
      <c r="J415" s="271"/>
      <c r="K415" s="271"/>
      <c r="L415" s="272"/>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189</v>
      </c>
      <c r="I417" s="205" t="s">
        <v>482</v>
      </c>
      <c r="J417" s="205" t="s">
        <v>482</v>
      </c>
      <c r="K417" s="205" t="s">
        <v>482</v>
      </c>
      <c r="L417" s="205">
        <v>134.03649648504052</v>
      </c>
    </row>
    <row r="418" spans="8:12" x14ac:dyDescent="0.25">
      <c r="H418" s="202" t="s">
        <v>189</v>
      </c>
      <c r="I418" s="202" t="s">
        <v>189</v>
      </c>
      <c r="J418" s="202" t="s">
        <v>189</v>
      </c>
      <c r="K418" s="202" t="s">
        <v>189</v>
      </c>
      <c r="L418" s="203">
        <v>134.03649648504052</v>
      </c>
    </row>
    <row r="419" spans="8:12" x14ac:dyDescent="0.25">
      <c r="H419" s="202" t="s">
        <v>189</v>
      </c>
      <c r="I419" s="202" t="s">
        <v>189</v>
      </c>
      <c r="J419" s="202" t="s">
        <v>189</v>
      </c>
      <c r="K419" s="202" t="s">
        <v>189</v>
      </c>
      <c r="L419" s="202" t="s">
        <v>189</v>
      </c>
    </row>
    <row r="420" spans="8:12" x14ac:dyDescent="0.25">
      <c r="H420" s="202" t="s">
        <v>189</v>
      </c>
      <c r="I420" s="202" t="s">
        <v>189</v>
      </c>
      <c r="J420" s="202" t="s">
        <v>189</v>
      </c>
      <c r="K420" s="202" t="s">
        <v>189</v>
      </c>
      <c r="L420" s="202" t="s">
        <v>189</v>
      </c>
    </row>
    <row r="421" spans="8:12" x14ac:dyDescent="0.25">
      <c r="H421" s="202" t="s">
        <v>189</v>
      </c>
      <c r="I421" s="205" t="s">
        <v>482</v>
      </c>
      <c r="J421" s="205" t="s">
        <v>482</v>
      </c>
      <c r="K421" s="205" t="s">
        <v>482</v>
      </c>
      <c r="L421" s="205" t="s">
        <v>482</v>
      </c>
    </row>
    <row r="422" spans="8:12" x14ac:dyDescent="0.25">
      <c r="H422" s="205" t="s">
        <v>482</v>
      </c>
      <c r="I422" s="205">
        <v>55.249069497127223</v>
      </c>
      <c r="J422" s="205">
        <v>188.72091220254887</v>
      </c>
      <c r="K422" s="205">
        <v>213.37603828081271</v>
      </c>
      <c r="L422" s="205">
        <v>228.15769905799976</v>
      </c>
    </row>
    <row r="423" spans="8:12" x14ac:dyDescent="0.25">
      <c r="H423" s="202" t="s">
        <v>189</v>
      </c>
      <c r="I423" s="203" t="s">
        <v>483</v>
      </c>
      <c r="J423" s="203" t="s">
        <v>483</v>
      </c>
      <c r="K423" s="203" t="s">
        <v>483</v>
      </c>
      <c r="L423" s="203" t="s">
        <v>483</v>
      </c>
    </row>
    <row r="424" spans="8:12" x14ac:dyDescent="0.25">
      <c r="H424" s="202" t="s">
        <v>189</v>
      </c>
      <c r="I424" s="203" t="s">
        <v>483</v>
      </c>
      <c r="J424" s="202" t="s">
        <v>189</v>
      </c>
      <c r="K424" s="202" t="s">
        <v>189</v>
      </c>
      <c r="L424" s="202" t="s">
        <v>189</v>
      </c>
    </row>
    <row r="425" spans="8:12" x14ac:dyDescent="0.25">
      <c r="H425" s="202" t="s">
        <v>189</v>
      </c>
      <c r="I425" s="203" t="s">
        <v>483</v>
      </c>
      <c r="J425" s="203" t="s">
        <v>483</v>
      </c>
      <c r="K425" s="203" t="s">
        <v>483</v>
      </c>
      <c r="L425" s="202" t="s">
        <v>189</v>
      </c>
    </row>
    <row r="426" spans="8:12" x14ac:dyDescent="0.25">
      <c r="H426" s="202" t="s">
        <v>189</v>
      </c>
      <c r="I426" s="202" t="s">
        <v>189</v>
      </c>
      <c r="J426" s="202" t="s">
        <v>189</v>
      </c>
      <c r="K426" s="203" t="s">
        <v>483</v>
      </c>
      <c r="L426" s="203" t="s">
        <v>483</v>
      </c>
    </row>
    <row r="427" spans="8:12" x14ac:dyDescent="0.25">
      <c r="H427" s="202" t="s">
        <v>189</v>
      </c>
      <c r="I427" s="203" t="s">
        <v>483</v>
      </c>
      <c r="J427" s="203" t="s">
        <v>483</v>
      </c>
      <c r="K427" s="203" t="s">
        <v>483</v>
      </c>
      <c r="L427" s="203" t="s">
        <v>483</v>
      </c>
    </row>
    <row r="428" spans="8:12" x14ac:dyDescent="0.25">
      <c r="H428" s="202" t="s">
        <v>189</v>
      </c>
      <c r="I428" s="202" t="s">
        <v>189</v>
      </c>
      <c r="J428" s="202" t="s">
        <v>189</v>
      </c>
      <c r="K428" s="202" t="s">
        <v>189</v>
      </c>
      <c r="L428" s="202" t="s">
        <v>189</v>
      </c>
    </row>
    <row r="429" spans="8:12" x14ac:dyDescent="0.25">
      <c r="H429" s="202" t="s">
        <v>189</v>
      </c>
      <c r="I429" s="202" t="s">
        <v>189</v>
      </c>
      <c r="J429" s="202" t="s">
        <v>189</v>
      </c>
      <c r="K429" s="202" t="s">
        <v>189</v>
      </c>
      <c r="L429" s="202" t="s">
        <v>189</v>
      </c>
    </row>
    <row r="430" spans="8:12" x14ac:dyDescent="0.25">
      <c r="H430" s="202" t="s">
        <v>189</v>
      </c>
      <c r="I430" s="203" t="s">
        <v>483</v>
      </c>
      <c r="J430" s="203" t="s">
        <v>483</v>
      </c>
      <c r="K430" s="203" t="s">
        <v>483</v>
      </c>
      <c r="L430" s="203" t="s">
        <v>483</v>
      </c>
    </row>
    <row r="431" spans="8:12" x14ac:dyDescent="0.25">
      <c r="H431" s="205" t="s">
        <v>482</v>
      </c>
      <c r="I431" s="202" t="s">
        <v>189</v>
      </c>
      <c r="J431" s="202" t="s">
        <v>189</v>
      </c>
      <c r="K431" s="202" t="s">
        <v>189</v>
      </c>
      <c r="L431" s="202" t="s">
        <v>189</v>
      </c>
    </row>
    <row r="432" spans="8:12" x14ac:dyDescent="0.25">
      <c r="H432" s="205" t="s">
        <v>482</v>
      </c>
      <c r="I432" s="205">
        <v>55.249069497127223</v>
      </c>
      <c r="J432" s="205">
        <v>188.72091220254887</v>
      </c>
      <c r="K432" s="205">
        <v>213.37603828081271</v>
      </c>
      <c r="L432" s="205">
        <v>228.15769905799976</v>
      </c>
    </row>
    <row r="433" spans="8:12" x14ac:dyDescent="0.25">
      <c r="H433" s="205" t="s">
        <v>482</v>
      </c>
      <c r="I433" s="205">
        <v>60.032090854165958</v>
      </c>
      <c r="J433" s="205">
        <v>752.39490757758881</v>
      </c>
      <c r="K433" s="205">
        <v>44.874287061635293</v>
      </c>
      <c r="L433" s="205">
        <v>158.39225986800554</v>
      </c>
    </row>
    <row r="434" spans="8:12" x14ac:dyDescent="0.25">
      <c r="H434" s="202" t="s">
        <v>189</v>
      </c>
      <c r="I434" s="203" t="s">
        <v>483</v>
      </c>
      <c r="J434" s="203" t="s">
        <v>483</v>
      </c>
      <c r="K434" s="203" t="s">
        <v>483</v>
      </c>
      <c r="L434" s="203" t="s">
        <v>483</v>
      </c>
    </row>
    <row r="435" spans="8:12" x14ac:dyDescent="0.25">
      <c r="H435" s="202" t="s">
        <v>189</v>
      </c>
      <c r="I435" s="203" t="s">
        <v>483</v>
      </c>
      <c r="J435" s="203" t="s">
        <v>483</v>
      </c>
      <c r="K435" s="203" t="s">
        <v>483</v>
      </c>
      <c r="L435" s="203" t="s">
        <v>483</v>
      </c>
    </row>
    <row r="436" spans="8:12" x14ac:dyDescent="0.25">
      <c r="H436" s="202" t="s">
        <v>189</v>
      </c>
      <c r="I436" s="203" t="s">
        <v>483</v>
      </c>
      <c r="J436" s="203" t="s">
        <v>483</v>
      </c>
      <c r="K436" s="203" t="s">
        <v>483</v>
      </c>
      <c r="L436" s="203" t="s">
        <v>483</v>
      </c>
    </row>
    <row r="437" spans="8:12" x14ac:dyDescent="0.25">
      <c r="H437" s="202" t="s">
        <v>189</v>
      </c>
      <c r="I437" s="203" t="s">
        <v>483</v>
      </c>
      <c r="J437" s="203" t="s">
        <v>483</v>
      </c>
      <c r="K437" s="203" t="s">
        <v>483</v>
      </c>
      <c r="L437" s="203" t="s">
        <v>483</v>
      </c>
    </row>
    <row r="438" spans="8:12" x14ac:dyDescent="0.25">
      <c r="H438" s="202" t="s">
        <v>189</v>
      </c>
      <c r="I438" s="203" t="s">
        <v>483</v>
      </c>
      <c r="J438" s="203" t="s">
        <v>483</v>
      </c>
      <c r="K438" s="203" t="s">
        <v>483</v>
      </c>
      <c r="L438" s="203" t="s">
        <v>483</v>
      </c>
    </row>
    <row r="439" spans="8:12" x14ac:dyDescent="0.25">
      <c r="H439" s="202" t="s">
        <v>189</v>
      </c>
      <c r="I439" s="203" t="s">
        <v>483</v>
      </c>
      <c r="J439" s="203" t="s">
        <v>483</v>
      </c>
      <c r="K439" s="203" t="s">
        <v>483</v>
      </c>
      <c r="L439" s="203" t="s">
        <v>483</v>
      </c>
    </row>
    <row r="440" spans="8:12" x14ac:dyDescent="0.25">
      <c r="H440" s="205" t="s">
        <v>482</v>
      </c>
      <c r="I440" s="205">
        <v>60.032090854165958</v>
      </c>
      <c r="J440" s="205">
        <v>752.39490757758881</v>
      </c>
      <c r="K440" s="205">
        <v>44.874287061635293</v>
      </c>
      <c r="L440" s="205">
        <v>158.39225986800554</v>
      </c>
    </row>
    <row r="441" spans="8:12" x14ac:dyDescent="0.25">
      <c r="H441" s="202" t="s">
        <v>189</v>
      </c>
      <c r="I441" s="205" t="s">
        <v>482</v>
      </c>
      <c r="J441" s="205" t="s">
        <v>482</v>
      </c>
      <c r="K441" s="205" t="s">
        <v>482</v>
      </c>
      <c r="L441" s="205" t="s">
        <v>482</v>
      </c>
    </row>
    <row r="442" spans="8:12" x14ac:dyDescent="0.25">
      <c r="H442" s="202" t="s">
        <v>189</v>
      </c>
      <c r="I442" s="203" t="s">
        <v>482</v>
      </c>
      <c r="J442" s="203" t="s">
        <v>482</v>
      </c>
      <c r="K442" s="203" t="s">
        <v>482</v>
      </c>
      <c r="L442" s="203" t="s">
        <v>482</v>
      </c>
    </row>
    <row r="443" spans="8:12" x14ac:dyDescent="0.25">
      <c r="H443" s="202" t="s">
        <v>189</v>
      </c>
      <c r="I443" s="203" t="s">
        <v>482</v>
      </c>
      <c r="J443" s="203" t="s">
        <v>482</v>
      </c>
      <c r="K443" s="203" t="s">
        <v>482</v>
      </c>
      <c r="L443" s="203" t="s">
        <v>482</v>
      </c>
    </row>
    <row r="444" spans="8:12" x14ac:dyDescent="0.25">
      <c r="H444" s="202" t="s">
        <v>189</v>
      </c>
      <c r="I444" s="205" t="s">
        <v>482</v>
      </c>
      <c r="J444" s="205" t="s">
        <v>482</v>
      </c>
      <c r="K444" s="205" t="s">
        <v>482</v>
      </c>
      <c r="L444" s="205" t="s">
        <v>482</v>
      </c>
    </row>
    <row r="445" spans="8:12" x14ac:dyDescent="0.25">
      <c r="H445" s="205">
        <v>2.8530150025699998E-2</v>
      </c>
      <c r="I445" s="202" t="s">
        <v>189</v>
      </c>
      <c r="J445" s="202" t="s">
        <v>189</v>
      </c>
      <c r="K445" s="202" t="s">
        <v>189</v>
      </c>
      <c r="L445" s="202" t="s">
        <v>189</v>
      </c>
    </row>
    <row r="446" spans="8:12" x14ac:dyDescent="0.25">
      <c r="H446" s="205">
        <v>2.8530150025699998E-2</v>
      </c>
      <c r="I446" s="202" t="s">
        <v>189</v>
      </c>
      <c r="J446" s="202" t="s">
        <v>189</v>
      </c>
      <c r="K446" s="202" t="s">
        <v>189</v>
      </c>
      <c r="L446" s="202" t="s">
        <v>189</v>
      </c>
    </row>
    <row r="447" spans="8:12" x14ac:dyDescent="0.25">
      <c r="H447" s="205" t="s">
        <v>486</v>
      </c>
      <c r="I447" s="202" t="s">
        <v>189</v>
      </c>
      <c r="J447" s="202" t="s">
        <v>189</v>
      </c>
      <c r="K447" s="202" t="s">
        <v>189</v>
      </c>
      <c r="L447" s="202" t="s">
        <v>189</v>
      </c>
    </row>
    <row r="448" spans="8:12" x14ac:dyDescent="0.25">
      <c r="H448" s="205" t="s">
        <v>487</v>
      </c>
      <c r="I448" s="202" t="s">
        <v>189</v>
      </c>
      <c r="J448" s="202" t="s">
        <v>189</v>
      </c>
      <c r="K448" s="202" t="s">
        <v>189</v>
      </c>
      <c r="L448" s="202" t="s">
        <v>189</v>
      </c>
    </row>
    <row r="449" spans="8:12" x14ac:dyDescent="0.25">
      <c r="H449" s="205" t="s">
        <v>487</v>
      </c>
      <c r="I449" s="202" t="s">
        <v>189</v>
      </c>
      <c r="J449" s="202" t="s">
        <v>189</v>
      </c>
      <c r="K449" s="202" t="s">
        <v>189</v>
      </c>
      <c r="L449" s="202" t="s">
        <v>189</v>
      </c>
    </row>
    <row r="450" spans="8:12" x14ac:dyDescent="0.25">
      <c r="H450" s="205" t="s">
        <v>487</v>
      </c>
      <c r="I450" s="202" t="s">
        <v>189</v>
      </c>
      <c r="J450" s="202" t="s">
        <v>189</v>
      </c>
      <c r="K450" s="202" t="s">
        <v>189</v>
      </c>
      <c r="L450" s="202" t="s">
        <v>189</v>
      </c>
    </row>
    <row r="451" spans="8:12" x14ac:dyDescent="0.25">
      <c r="H451" s="205" t="s">
        <v>482</v>
      </c>
      <c r="I451" s="202" t="s">
        <v>189</v>
      </c>
      <c r="J451" s="202" t="s">
        <v>189</v>
      </c>
      <c r="K451" s="202" t="s">
        <v>189</v>
      </c>
      <c r="L451" s="202" t="s">
        <v>189</v>
      </c>
    </row>
    <row r="452" spans="8:12" x14ac:dyDescent="0.25">
      <c r="H452" s="205" t="s">
        <v>482</v>
      </c>
      <c r="I452" s="202" t="s">
        <v>189</v>
      </c>
      <c r="J452" s="202" t="s">
        <v>189</v>
      </c>
      <c r="K452" s="202" t="s">
        <v>189</v>
      </c>
      <c r="L452" s="202" t="s">
        <v>189</v>
      </c>
    </row>
    <row r="453" spans="8:12" x14ac:dyDescent="0.25">
      <c r="H453" s="205" t="s">
        <v>482</v>
      </c>
      <c r="I453" s="202" t="s">
        <v>189</v>
      </c>
      <c r="J453" s="202" t="s">
        <v>189</v>
      </c>
      <c r="K453" s="202" t="s">
        <v>189</v>
      </c>
      <c r="L453" s="202" t="s">
        <v>189</v>
      </c>
    </row>
    <row r="454" spans="8:12" x14ac:dyDescent="0.25">
      <c r="H454" s="205" t="s">
        <v>482</v>
      </c>
      <c r="I454" s="202" t="s">
        <v>189</v>
      </c>
      <c r="J454" s="202" t="s">
        <v>189</v>
      </c>
      <c r="K454" s="202" t="s">
        <v>189</v>
      </c>
      <c r="L454" s="202" t="s">
        <v>189</v>
      </c>
    </row>
    <row r="455" spans="8:12" x14ac:dyDescent="0.25">
      <c r="H455" s="205" t="s">
        <v>482</v>
      </c>
      <c r="I455" s="202" t="s">
        <v>189</v>
      </c>
      <c r="J455" s="202" t="s">
        <v>189</v>
      </c>
      <c r="K455" s="202" t="s">
        <v>189</v>
      </c>
      <c r="L455" s="202" t="s">
        <v>189</v>
      </c>
    </row>
    <row r="456" spans="8:12" x14ac:dyDescent="0.25">
      <c r="H456" s="205" t="s">
        <v>482</v>
      </c>
      <c r="I456" s="202" t="s">
        <v>189</v>
      </c>
      <c r="J456" s="202" t="s">
        <v>189</v>
      </c>
      <c r="K456" s="202" t="s">
        <v>189</v>
      </c>
      <c r="L456" s="202" t="s">
        <v>189</v>
      </c>
    </row>
    <row r="457" spans="8:12" x14ac:dyDescent="0.25">
      <c r="H457" s="205" t="s">
        <v>482</v>
      </c>
      <c r="I457" s="202" t="s">
        <v>189</v>
      </c>
      <c r="J457" s="202" t="s">
        <v>189</v>
      </c>
      <c r="K457" s="202" t="s">
        <v>189</v>
      </c>
      <c r="L457" s="202" t="s">
        <v>189</v>
      </c>
    </row>
    <row r="458" spans="8:12" x14ac:dyDescent="0.25">
      <c r="H458" s="205" t="s">
        <v>482</v>
      </c>
      <c r="I458" s="205">
        <v>3.0595650574289701</v>
      </c>
      <c r="J458" s="205">
        <v>2.2218459027463999</v>
      </c>
      <c r="K458" s="205">
        <v>3851.2231308671667</v>
      </c>
      <c r="L458" s="205">
        <v>0.17191986356898001</v>
      </c>
    </row>
    <row r="459" spans="8:12" x14ac:dyDescent="0.25">
      <c r="H459" s="205" t="s">
        <v>482</v>
      </c>
      <c r="I459" s="202" t="s">
        <v>189</v>
      </c>
      <c r="J459" s="202" t="s">
        <v>189</v>
      </c>
      <c r="K459" s="202" t="s">
        <v>189</v>
      </c>
      <c r="L459" s="202" t="s">
        <v>189</v>
      </c>
    </row>
    <row r="460" spans="8:12" x14ac:dyDescent="0.25">
      <c r="H460" s="202" t="s">
        <v>189</v>
      </c>
      <c r="I460" s="202" t="s">
        <v>189</v>
      </c>
      <c r="J460" s="202" t="s">
        <v>189</v>
      </c>
      <c r="K460" s="202" t="s">
        <v>189</v>
      </c>
      <c r="L460" s="202" t="s">
        <v>189</v>
      </c>
    </row>
    <row r="461" spans="8:12" x14ac:dyDescent="0.25">
      <c r="H461" s="202" t="s">
        <v>189</v>
      </c>
      <c r="I461" s="202" t="s">
        <v>189</v>
      </c>
      <c r="J461" s="202" t="s">
        <v>189</v>
      </c>
      <c r="K461" s="202" t="s">
        <v>189</v>
      </c>
      <c r="L461" s="202" t="s">
        <v>189</v>
      </c>
    </row>
    <row r="462" spans="8:12" x14ac:dyDescent="0.25">
      <c r="H462" s="205" t="s">
        <v>482</v>
      </c>
      <c r="I462" s="205">
        <v>3.0595650574289701</v>
      </c>
      <c r="J462" s="205">
        <v>2.2218459027463999</v>
      </c>
      <c r="K462" s="205">
        <v>3851.2231308671667</v>
      </c>
      <c r="L462" s="205">
        <v>0.17191986356898001</v>
      </c>
    </row>
    <row r="463" spans="8:12" x14ac:dyDescent="0.25">
      <c r="H463" s="205" t="s">
        <v>488</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75"/>
      <c r="I472" s="275"/>
      <c r="J472" s="275"/>
      <c r="K472" s="275"/>
      <c r="L472" s="275"/>
      <c r="M472" s="275"/>
      <c r="N472" s="275"/>
      <c r="O472" s="275"/>
      <c r="P472" s="275"/>
      <c r="Q472" s="276"/>
      <c r="R472" s="185"/>
      <c r="S472" s="185"/>
      <c r="T472" s="273" t="s">
        <v>530</v>
      </c>
      <c r="U472" s="274"/>
      <c r="V472" s="278" t="s">
        <v>2031</v>
      </c>
      <c r="W472" s="275"/>
      <c r="X472" s="275"/>
      <c r="Y472" s="275"/>
      <c r="Z472" s="275"/>
      <c r="AA472" s="275"/>
      <c r="AB472" s="276"/>
      <c r="AC472" s="185"/>
      <c r="AD472" s="185"/>
      <c r="AE472" s="273" t="s">
        <v>530</v>
      </c>
      <c r="AF472" s="274"/>
      <c r="AG472" s="171" t="s">
        <v>501</v>
      </c>
      <c r="AH472" s="186" t="s">
        <v>2031</v>
      </c>
      <c r="AI472" s="172" t="s">
        <v>2031</v>
      </c>
    </row>
    <row r="473" spans="8:35" ht="15.75" thickTop="1" x14ac:dyDescent="0.2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2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2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2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2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2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2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2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2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2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2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2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2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2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2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2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2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2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2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2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2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2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2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2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2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2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2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2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2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3">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75" thickTop="1" x14ac:dyDescent="0.2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2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2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2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2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2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2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4" t="s">
        <v>11</v>
      </c>
      <c r="B1" s="284"/>
      <c r="C1" s="284"/>
      <c r="D1" s="284"/>
      <c r="E1" s="284"/>
    </row>
    <row r="2" spans="1:5" x14ac:dyDescent="0.25">
      <c r="A2" s="285" t="s">
        <v>154</v>
      </c>
      <c r="B2" s="285"/>
      <c r="C2" s="285"/>
      <c r="D2" s="285"/>
      <c r="E2" s="285"/>
    </row>
    <row r="19" spans="1:5" x14ac:dyDescent="0.25">
      <c r="A19" t="s">
        <v>155</v>
      </c>
    </row>
    <row r="20" spans="1:5" x14ac:dyDescent="0.25">
      <c r="A20">
        <v>155400</v>
      </c>
      <c r="B20" t="s">
        <v>156</v>
      </c>
    </row>
    <row r="21" spans="1:5" x14ac:dyDescent="0.25">
      <c r="A21" s="285" t="s">
        <v>157</v>
      </c>
      <c r="B21" s="285"/>
      <c r="C21" s="285"/>
      <c r="D21" s="285"/>
      <c r="E21" s="285"/>
    </row>
    <row r="38" spans="1:5" x14ac:dyDescent="0.25">
      <c r="A38" t="s">
        <v>155</v>
      </c>
    </row>
    <row r="39" spans="1:5" x14ac:dyDescent="0.25">
      <c r="A39">
        <v>100800</v>
      </c>
      <c r="B39" t="s">
        <v>156</v>
      </c>
    </row>
    <row r="40" spans="1:5" x14ac:dyDescent="0.25">
      <c r="A40" s="285" t="s">
        <v>158</v>
      </c>
      <c r="B40" s="285"/>
      <c r="C40" s="285"/>
      <c r="D40" s="285"/>
      <c r="E40" s="285"/>
    </row>
    <row r="57" spans="1:5" ht="15.75" thickBot="1" x14ac:dyDescent="0.3">
      <c r="A57" t="s">
        <v>155</v>
      </c>
    </row>
    <row r="58" spans="1:5" ht="15.75" thickBot="1" x14ac:dyDescent="0.3">
      <c r="A58" s="7">
        <v>194000</v>
      </c>
      <c r="B58" t="s">
        <v>159</v>
      </c>
    </row>
    <row r="60" spans="1:5" x14ac:dyDescent="0.25">
      <c r="A60" s="284" t="s">
        <v>160</v>
      </c>
      <c r="B60" s="284"/>
      <c r="C60" s="284"/>
      <c r="D60" s="284"/>
      <c r="E60" s="284"/>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84" t="s">
        <v>161</v>
      </c>
      <c r="B89" s="284"/>
      <c r="C89" s="284"/>
      <c r="D89" s="284"/>
      <c r="E89" s="284"/>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84" t="s">
        <v>162</v>
      </c>
      <c r="B98" s="284"/>
      <c r="C98" s="284"/>
      <c r="D98" s="284"/>
      <c r="E98" s="284"/>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84" t="s">
        <v>164</v>
      </c>
      <c r="B109" s="284"/>
      <c r="C109" s="284"/>
      <c r="D109" s="284"/>
      <c r="E109" s="284"/>
    </row>
    <row r="110" spans="1:5" ht="15.75" thickBot="1" x14ac:dyDescent="0.3"/>
    <row r="111" spans="1:5" ht="15.75" thickBot="1" x14ac:dyDescent="0.3">
      <c r="A111" s="12">
        <f>A122</f>
        <v>0.20481927710843381</v>
      </c>
      <c r="B111" t="s">
        <v>383</v>
      </c>
    </row>
    <row r="113" spans="1:12" x14ac:dyDescent="0.25">
      <c r="A113" s="284" t="s">
        <v>163</v>
      </c>
      <c r="B113" s="284"/>
      <c r="C113" s="284"/>
      <c r="D113" s="284"/>
      <c r="E113" s="284"/>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84" t="s">
        <v>384</v>
      </c>
      <c r="B124" s="284"/>
      <c r="C124" s="284"/>
      <c r="D124" s="284"/>
      <c r="E124" s="284"/>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84" t="s">
        <v>100</v>
      </c>
      <c r="B134" s="284"/>
      <c r="C134" s="284"/>
      <c r="D134" s="284"/>
      <c r="E134" s="284"/>
    </row>
    <row r="135" spans="1:12" x14ac:dyDescent="0.25">
      <c r="A135" s="19" t="s">
        <v>401</v>
      </c>
      <c r="B135" s="20"/>
      <c r="C135" s="20"/>
      <c r="D135" s="20"/>
      <c r="E135" s="20"/>
      <c r="F135" s="20"/>
      <c r="G135" s="20"/>
    </row>
    <row r="136" spans="1:12" ht="15.75" x14ac:dyDescent="0.3">
      <c r="A136" s="21"/>
      <c r="B136" s="281" t="s">
        <v>402</v>
      </c>
      <c r="C136" s="282"/>
      <c r="D136" s="282"/>
      <c r="E136" s="283"/>
      <c r="F136" s="20"/>
      <c r="G136" s="20"/>
    </row>
    <row r="137" spans="1:12" ht="15.75" x14ac:dyDescent="0.3">
      <c r="A137" s="22"/>
      <c r="B137" s="281" t="s">
        <v>403</v>
      </c>
      <c r="C137" s="283"/>
      <c r="D137" s="281" t="s">
        <v>404</v>
      </c>
      <c r="E137" s="283"/>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4" t="s">
        <v>167</v>
      </c>
      <c r="B165" s="284"/>
      <c r="C165" s="284"/>
      <c r="D165" s="284"/>
      <c r="E165" s="284"/>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4" t="s">
        <v>391</v>
      </c>
      <c r="B169" s="284"/>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84" t="s">
        <v>174</v>
      </c>
      <c r="B174" s="284"/>
      <c r="C174" s="284"/>
      <c r="D174" s="284"/>
      <c r="E174" s="284"/>
    </row>
    <row r="175" spans="1:7" ht="15.75" thickBot="1" x14ac:dyDescent="0.3">
      <c r="A175" t="s">
        <v>400</v>
      </c>
      <c r="B175" s="38">
        <v>0.1246</v>
      </c>
    </row>
    <row r="176" spans="1:7" ht="15.75" thickBot="1" x14ac:dyDescent="0.3">
      <c r="A176" t="s">
        <v>396</v>
      </c>
      <c r="B176" s="37">
        <f>1-B175</f>
        <v>0.87539999999999996</v>
      </c>
    </row>
    <row r="178" spans="1:5" x14ac:dyDescent="0.25">
      <c r="A178" s="284" t="s">
        <v>170</v>
      </c>
      <c r="B178" s="284"/>
      <c r="C178" s="284"/>
      <c r="D178" s="284"/>
      <c r="E178" s="284"/>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84" t="s">
        <v>172</v>
      </c>
      <c r="B183" s="284"/>
      <c r="C183" s="284"/>
      <c r="D183" s="284"/>
      <c r="E183" s="284"/>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84" t="s">
        <v>184</v>
      </c>
      <c r="B191" s="284"/>
      <c r="C191" s="284"/>
      <c r="D191" s="284"/>
      <c r="E191" s="284"/>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0" t="s">
        <v>1896</v>
      </c>
      <c r="C201" s="280"/>
      <c r="D201" s="280"/>
      <c r="E201" s="280"/>
      <c r="F201" s="280"/>
      <c r="G201" s="280"/>
      <c r="H201" s="280"/>
      <c r="I201" s="280"/>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0" t="s">
        <v>1896</v>
      </c>
      <c r="C209" s="280"/>
      <c r="D209" s="280"/>
      <c r="E209" s="280"/>
      <c r="F209" s="280"/>
      <c r="G209" s="280"/>
      <c r="H209" s="280"/>
      <c r="I209" s="280"/>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0" t="s">
        <v>1896</v>
      </c>
      <c r="C217" s="280"/>
      <c r="D217" s="280"/>
      <c r="E217" s="280"/>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2024-06-11T18:25:42Z</dcterms:modified>
</cp:coreProperties>
</file>