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NVP\"/>
    </mc:Choice>
  </mc:AlternateContent>
  <bookViews>
    <workbookView xWindow="188" yWindow="8" windowWidth="18848" windowHeight="10200"/>
  </bookViews>
  <sheets>
    <sheet name="About" sheetId="1" r:id="rId1"/>
    <sheet name="AEO 39" sheetId="26" r:id="rId2"/>
    <sheet name="AEO 42" sheetId="27" r:id="rId3"/>
    <sheet name="AEO 53" sheetId="19" r:id="rId4"/>
    <sheet name="PHEV Price Calcs" sheetId="30" r:id="rId5"/>
    <sheet name="Start Year EV Prices" sheetId="32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>About!#REF!</definedName>
    <definedName name="cpi_2013to2012">About!$A$109</definedName>
    <definedName name="cpi_2014to2012">About!#REF!</definedName>
    <definedName name="cpi_2016to2012">About!$A$110</definedName>
    <definedName name="cpi_2017to2012">About!$A$111</definedName>
    <definedName name="cpi_2018to2012">About!$A$112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B2" i="17"/>
  <c r="B2" i="10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C2" i="9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B2" i="2"/>
  <c r="C2" i="10" l="1"/>
  <c r="F2" i="8" l="1"/>
  <c r="G2" i="8"/>
  <c r="H2" i="8"/>
  <c r="I2" i="8"/>
  <c r="J2" i="8"/>
  <c r="C2" i="8" s="1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E2" i="8"/>
  <c r="D2" i="8"/>
  <c r="B2" i="8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242" i="30" s="1"/>
  <c r="C57" i="30"/>
  <c r="C59" i="30"/>
  <c r="C58" i="30"/>
  <c r="C226" i="30" s="1"/>
  <c r="C60" i="30"/>
  <c r="C228" i="30" s="1"/>
  <c r="C61" i="30"/>
  <c r="C62" i="30"/>
  <c r="C248" i="30" s="1"/>
  <c r="C222" i="30"/>
  <c r="A166" i="30"/>
  <c r="A52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245" i="30" s="1"/>
  <c r="J62" i="30"/>
  <c r="J248" i="30" s="1"/>
  <c r="J60" i="30"/>
  <c r="J228" i="30" s="1"/>
  <c r="J61" i="30"/>
  <c r="J247" i="30" s="1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C236" i="30"/>
  <c r="T237" i="30"/>
  <c r="AB237" i="30"/>
  <c r="AA238" i="30"/>
  <c r="E244" i="30"/>
  <c r="U244" i="30"/>
  <c r="L245" i="30"/>
  <c r="K246" i="30"/>
  <c r="AA246" i="30"/>
  <c r="L220" i="30"/>
  <c r="Z222" i="30"/>
  <c r="T228" i="30"/>
  <c r="Z230" i="30"/>
  <c r="M237" i="30"/>
  <c r="L238" i="30"/>
  <c r="M245" i="30"/>
  <c r="U245" i="30"/>
  <c r="AC245" i="30"/>
  <c r="T246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E221" i="30"/>
  <c r="U221" i="30"/>
  <c r="AA223" i="30"/>
  <c r="T230" i="30"/>
  <c r="Q235" i="30"/>
  <c r="E239" i="30"/>
  <c r="U239" i="30"/>
  <c r="AC239" i="30"/>
  <c r="D248" i="30"/>
  <c r="T248" i="30"/>
  <c r="AB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Z217" i="30"/>
  <c r="Y218" i="30"/>
  <c r="M222" i="30"/>
  <c r="U222" i="30"/>
  <c r="D223" i="30"/>
  <c r="M230" i="30"/>
  <c r="AC230" i="30"/>
  <c r="T231" i="30"/>
  <c r="AB231" i="30"/>
  <c r="Z235" i="30"/>
  <c r="Y236" i="30"/>
  <c r="M240" i="30"/>
  <c r="U240" i="30"/>
  <c r="AG244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Z218" i="30"/>
  <c r="G221" i="30"/>
  <c r="U223" i="30"/>
  <c r="J226" i="30"/>
  <c r="Z226" i="30"/>
  <c r="P228" i="30"/>
  <c r="X228" i="30"/>
  <c r="C235" i="30"/>
  <c r="K235" i="30"/>
  <c r="AA235" i="30"/>
  <c r="Z236" i="30"/>
  <c r="H238" i="30"/>
  <c r="AE239" i="30"/>
  <c r="U241" i="30"/>
  <c r="L242" i="30"/>
  <c r="T242" i="30"/>
  <c r="J244" i="30"/>
  <c r="Z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J219" i="30"/>
  <c r="P221" i="30"/>
  <c r="K226" i="30"/>
  <c r="S226" i="30"/>
  <c r="W230" i="30"/>
  <c r="AB235" i="30"/>
  <c r="K236" i="30"/>
  <c r="AA236" i="30"/>
  <c r="J237" i="30"/>
  <c r="R237" i="30"/>
  <c r="P239" i="30"/>
  <c r="S244" i="30"/>
  <c r="Z245" i="30"/>
  <c r="P247" i="30"/>
  <c r="F249" i="30"/>
  <c r="H187" i="30"/>
  <c r="U187" i="30"/>
  <c r="P187" i="30"/>
  <c r="C187" i="30"/>
  <c r="R187" i="30"/>
  <c r="J187" i="30"/>
  <c r="Q162" i="30"/>
  <c r="Y162" i="30"/>
  <c r="O164" i="30"/>
  <c r="A182" i="30"/>
  <c r="W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M185" i="30"/>
  <c r="U185" i="30"/>
  <c r="D186" i="30"/>
  <c r="Y199" i="30"/>
  <c r="D204" i="30"/>
  <c r="O200" i="30"/>
  <c r="E162" i="30"/>
  <c r="E182" i="30"/>
  <c r="X162" i="30"/>
  <c r="G163" i="30"/>
  <c r="M165" i="30"/>
  <c r="U165" i="30"/>
  <c r="AC165" i="30"/>
  <c r="C167" i="30"/>
  <c r="K167" i="30"/>
  <c r="AA167" i="30"/>
  <c r="R168" i="30"/>
  <c r="G181" i="30"/>
  <c r="V182" i="30"/>
  <c r="M183" i="30"/>
  <c r="N165" i="30"/>
  <c r="D167" i="30"/>
  <c r="L167" i="30"/>
  <c r="K168" i="30"/>
  <c r="S168" i="30"/>
  <c r="A162" i="30"/>
  <c r="A169" i="30"/>
  <c r="A168" i="30"/>
  <c r="A167" i="30"/>
  <c r="A165" i="30"/>
  <c r="S162" i="30"/>
  <c r="AA162" i="30"/>
  <c r="Y164" i="30"/>
  <c r="P183" i="30"/>
  <c r="O184" i="30"/>
  <c r="AE184" i="30"/>
  <c r="AC186" i="30"/>
  <c r="B186" i="30"/>
  <c r="L162" i="30"/>
  <c r="T162" i="30"/>
  <c r="AB162" i="30"/>
  <c r="S163" i="30"/>
  <c r="J164" i="30"/>
  <c r="R164" i="30"/>
  <c r="I165" i="30"/>
  <c r="AG165" i="30"/>
  <c r="W167" i="30"/>
  <c r="K181" i="30"/>
  <c r="J182" i="30"/>
  <c r="W185" i="30"/>
  <c r="Y200" i="30"/>
  <c r="P165" i="30"/>
  <c r="P201" i="30"/>
  <c r="B184" i="30"/>
  <c r="AG200" i="30"/>
  <c r="A122" i="30"/>
  <c r="A215" i="30" s="1"/>
  <c r="N163" i="30"/>
  <c r="AD163" i="30"/>
  <c r="E164" i="30"/>
  <c r="T165" i="30"/>
  <c r="AB165" i="30"/>
  <c r="J167" i="30"/>
  <c r="R167" i="30"/>
  <c r="T183" i="30"/>
  <c r="AB183" i="30"/>
  <c r="S184" i="30"/>
  <c r="J185" i="30"/>
  <c r="R185" i="30"/>
  <c r="AD199" i="30"/>
  <c r="AC204" i="30"/>
  <c r="AC168" i="30"/>
  <c r="U162" i="30"/>
  <c r="L163" i="30"/>
  <c r="T163" i="30"/>
  <c r="K164" i="30"/>
  <c r="S164" i="30"/>
  <c r="AA164" i="30"/>
  <c r="J165" i="30"/>
  <c r="AF167" i="30"/>
  <c r="AE168" i="30"/>
  <c r="L181" i="30"/>
  <c r="K182" i="30"/>
  <c r="S182" i="30"/>
  <c r="AA182" i="30"/>
  <c r="J183" i="30"/>
  <c r="Q184" i="30"/>
  <c r="AF185" i="30"/>
  <c r="G186" i="30"/>
  <c r="J201" i="30"/>
  <c r="Z201" i="30"/>
  <c r="AF203" i="30"/>
  <c r="G204" i="30"/>
  <c r="AE204" i="30"/>
  <c r="B201" i="30"/>
  <c r="V162" i="30"/>
  <c r="M163" i="30"/>
  <c r="U163" i="30"/>
  <c r="AC163" i="30"/>
  <c r="AB164" i="30"/>
  <c r="K165" i="30"/>
  <c r="H168" i="30"/>
  <c r="X168" i="30"/>
  <c r="Y186" i="30"/>
  <c r="E200" i="30"/>
  <c r="T201" i="30"/>
  <c r="AB201" i="30"/>
  <c r="C202" i="30"/>
  <c r="S202" i="30"/>
  <c r="AA202" i="30"/>
  <c r="J203" i="30"/>
  <c r="R203" i="30"/>
  <c r="K185" i="30"/>
  <c r="AA185" i="30"/>
  <c r="R186" i="30"/>
  <c r="G199" i="30"/>
  <c r="M201" i="30"/>
  <c r="AC201" i="30"/>
  <c r="K203" i="30"/>
  <c r="AA203" i="30"/>
  <c r="R204" i="30"/>
  <c r="O182" i="30"/>
  <c r="E184" i="30"/>
  <c r="AC184" i="30"/>
  <c r="D185" i="30"/>
  <c r="L185" i="30"/>
  <c r="S186" i="30"/>
  <c r="AF199" i="30"/>
  <c r="E202" i="30"/>
  <c r="L203" i="30"/>
  <c r="S204" i="30"/>
  <c r="G201" i="30"/>
  <c r="W201" i="30"/>
  <c r="M203" i="30"/>
  <c r="U203" i="30"/>
  <c r="M181" i="30"/>
  <c r="U181" i="30"/>
  <c r="AC181" i="30"/>
  <c r="AB182" i="30"/>
  <c r="Q185" i="30"/>
  <c r="H186" i="30"/>
  <c r="X186" i="30"/>
  <c r="AF186" i="30"/>
  <c r="U199" i="30"/>
  <c r="AC199" i="30"/>
  <c r="AB200" i="30"/>
  <c r="C201" i="30"/>
  <c r="H204" i="30"/>
  <c r="X204" i="30"/>
  <c r="K199" i="30"/>
  <c r="J200" i="30"/>
  <c r="AE186" i="30"/>
  <c r="L199" i="30"/>
  <c r="T199" i="30"/>
  <c r="K200" i="30"/>
  <c r="AG203" i="30" l="1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AG6" i="2" s="1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6" i="8" l="1"/>
  <c r="S6" i="8"/>
  <c r="I6" i="8"/>
  <c r="K6" i="8"/>
  <c r="J6" i="8"/>
  <c r="Q6" i="8"/>
  <c r="AF6" i="8"/>
  <c r="X6" i="8"/>
  <c r="P6" i="8"/>
  <c r="H6" i="8"/>
  <c r="AA6" i="8"/>
  <c r="R6" i="8"/>
  <c r="AG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C6" i="8" l="1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Q6" i="10"/>
  <c r="AF6" i="9"/>
  <c r="I6" i="9"/>
  <c r="D6" i="10"/>
  <c r="Q6" i="9"/>
  <c r="AG6" i="10"/>
  <c r="AG6" i="9"/>
  <c r="X6" i="9"/>
  <c r="Y6" i="10"/>
  <c r="AF6" i="10"/>
  <c r="I6" i="10"/>
  <c r="Y6" i="9"/>
  <c r="D6" i="9"/>
  <c r="X6" i="10"/>
  <c r="C6" i="9"/>
  <c r="P6" i="10"/>
  <c r="P6" i="9"/>
  <c r="C6" i="10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<sst xmlns="http://schemas.openxmlformats.org/spreadsheetml/2006/main" count="2526" uniqueCount="1268">
  <si>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</si>
  <si>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</si>
  <si>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</si>
  <si>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</si>
  <si>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</si>
  <si>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</si>
  <si>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</si>
  <si>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</si>
  <si>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</si>
  <si>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</si>
  <si>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</si>
  <si>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</si>
  <si>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</si>
  <si>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</si>
  <si>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</si>
  <si>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</si>
  <si>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</si>
  <si>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</si>
  <si>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</si>
  <si>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</si>
  <si>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</si>
  <si>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</si>
  <si>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</si>
  <si>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</si>
  <si>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</si>
  <si>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</si>
  <si>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</si>
  <si>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</si>
  <si>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</si>
  <si>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</si>
  <si>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</si>
  <si>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</si>
  <si>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</si>
  <si>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</si>
  <si>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</si>
  <si>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</si>
  <si>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</si>
  <si>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</si>
  <si>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</si>
  <si>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</si>
  <si>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</si>
  <si>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</si>
  <si>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</si>
  <si>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</si>
  <si>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</si>
  <si>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</si>
  <si>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</si>
  <si>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</si>
  <si>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</si>
  <si>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</si>
  <si>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</si>
  <si>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</si>
  <si>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</si>
  <si>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</si>
  <si>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</si>
  <si>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</si>
  <si>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</si>
  <si>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</si>
  <si>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</si>
  <si>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</si>
  <si>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</si>
  <si>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</si>
  <si>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</si>
  <si>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</si>
  <si>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</si>
  <si>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</si>
  <si>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</si>
  <si>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</si>
  <si>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</si>
  <si>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</si>
  <si>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</si>
  <si>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</si>
  <si>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</si>
  <si>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</si>
  <si>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</si>
  <si>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</si>
  <si>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</si>
  <si>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</si>
  <si>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</si>
  <si>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</si>
  <si>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</si>
  <si>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</si>
  <si>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</si>
  <si>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</si>
  <si>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</si>
  <si>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</si>
  <si>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</si>
  <si>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</si>
  <si>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</si>
  <si>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</si>
  <si>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</si>
  <si>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</si>
  <si>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</si>
  <si>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</si>
  <si>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</si>
  <si>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</si>
  <si>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</si>
  <si>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</si>
  <si>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</si>
  <si>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</si>
  <si>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</si>
  <si>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</si>
  <si>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</si>
  <si>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</si>
  <si>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</si>
  <si>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</si>
  <si>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</si>
  <si>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</si>
  <si>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</si>
  <si>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</si>
  <si>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</si>
  <si>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</si>
  <si>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</si>
  <si>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</si>
  <si>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</si>
  <si>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</si>
  <si>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</si>
  <si>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</si>
  <si>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</si>
  <si>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</si>
  <si>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</si>
  <si>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</si>
  <si>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</si>
  <si>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</si>
  <si>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</si>
  <si>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</si>
  <si>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</si>
  <si>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</si>
  <si>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</si>
  <si>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</si>
  <si>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</si>
  <si>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</si>
  <si>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</si>
  <si>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</si>
  <si>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</si>
  <si>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</si>
  <si>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</si>
  <si>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</si>
  <si>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</si>
  <si>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</si>
  <si>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</si>
  <si>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</si>
  <si>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</si>
  <si>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</si>
  <si>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</si>
  <si>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</si>
  <si>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</si>
  <si>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</si>
  <si>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</si>
  <si>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</si>
  <si>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</si>
  <si>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</si>
  <si>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</si>
  <si>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</si>
  <si>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</si>
  <si>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</si>
  <si>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</si>
  <si>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</si>
  <si>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</si>
  <si>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</si>
  <si>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</si>
  <si>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</si>
  <si>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</si>
  <si>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</si>
  <si>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</si>
  <si>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</si>
  <si>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</si>
  <si>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</si>
  <si>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</si>
  <si>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</si>
  <si>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</si>
  <si>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</si>
  <si>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</si>
  <si>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</si>
  <si>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</si>
  <si>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</si>
  <si>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</si>
  <si>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</si>
  <si>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</si>
  <si>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</si>
  <si>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</si>
  <si>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</si>
  <si>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</si>
  <si>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</si>
  <si>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</si>
  <si>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</si>
  <si>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</si>
  <si>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</si>
  <si>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</si>
  <si>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</si>
  <si>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</si>
  <si>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</si>
  <si>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</si>
  <si>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</si>
  <si>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</si>
  <si>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</si>
  <si>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</si>
  <si>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</si>
  <si>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</si>
  <si>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</si>
  <si>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</si>
  <si>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</si>
  <si>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</si>
  <si>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</si>
  <si>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</si>
  <si>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</si>
  <si>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</si>
  <si>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</si>
  <si>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</si>
  <si>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</si>
  <si>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</si>
  <si>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</si>
  <si>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</si>
  <si>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</si>
  <si>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</si>
  <si>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</si>
  <si>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</si>
  <si>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</si>
  <si>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</si>
  <si>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</si>
  <si>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</si>
  <si>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</si>
  <si>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</si>
  <si>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</si>
  <si>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</si>
  <si>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</si>
  <si>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</si>
  <si>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</si>
  <si>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</si>
  <si>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</si>
  <si>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</si>
  <si>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</si>
  <si>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</si>
  <si>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</si>
  <si>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</si>
  <si>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</si>
  <si>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</si>
  <si>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</si>
  <si>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</si>
  <si>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</si>
  <si>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</si>
  <si>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</si>
  <si>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</si>
  <si>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</si>
  <si>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</si>
  <si>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</si>
  <si>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</si>
  <si>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</si>
  <si>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</si>
  <si>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</si>
  <si>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</si>
  <si>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</si>
  <si>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</si>
  <si>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</si>
  <si>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</si>
  <si>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</si>
  <si>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</si>
  <si>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</si>
  <si>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</si>
  <si>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</si>
  <si>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</si>
  <si>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</si>
  <si>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</si>
  <si>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</si>
  <si>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</si>
  <si>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</si>
  <si>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</si>
  <si>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</si>
  <si>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</si>
  <si>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</si>
  <si>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</si>
  <si>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</si>
  <si>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</si>
  <si>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</si>
  <si>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</si>
  <si>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</si>
  <si>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</si>
  <si>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</si>
  <si>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</si>
  <si>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</si>
  <si>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</si>
  <si>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</si>
  <si>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</si>
  <si>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</si>
  <si>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</si>
  <si>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</si>
  <si>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</si>
  <si>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</si>
  <si>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</si>
  <si>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</si>
  <si>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</si>
  <si>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</si>
  <si>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</si>
  <si>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</si>
  <si>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</si>
  <si>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</si>
  <si>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</si>
  <si>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</si>
  <si>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</si>
  <si>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</si>
  <si>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</si>
  <si>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</si>
  <si>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</si>
  <si>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</si>
  <si>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</si>
  <si>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</si>
  <si>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</si>
  <si>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</si>
  <si>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</si>
  <si>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</si>
  <si>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</si>
  <si>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</si>
  <si>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</si>
  <si>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</si>
  <si>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</si>
  <si>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</si>
  <si>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</si>
  <si>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</si>
  <si>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</si>
  <si>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</si>
  <si>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</si>
  <si>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</si>
  <si>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</si>
  <si>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</si>
  <si>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</si>
  <si>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</si>
  <si>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</si>
  <si>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</si>
  <si>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</si>
  <si>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</si>
  <si>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</si>
  <si>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</si>
  <si>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</si>
  <si>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</si>
  <si>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</si>
  <si>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</si>
  <si>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</si>
  <si>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</si>
  <si>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</si>
  <si>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</si>
  <si>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</si>
  <si>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</si>
  <si>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</si>
  <si>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</si>
  <si>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</si>
  <si>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</si>
  <si>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</si>
  <si>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</si>
  <si>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</si>
  <si>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</si>
  <si>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</si>
  <si>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</si>
  <si>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</si>
  <si>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</si>
  <si>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</si>
  <si>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</si>
  <si>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</si>
  <si>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</si>
  <si>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</si>
  <si>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</si>
  <si>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</si>
  <si>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</si>
  <si>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</si>
  <si>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</si>
  <si>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</si>
  <si>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</si>
  <si>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</si>
  <si>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</si>
  <si>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</si>
  <si>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</si>
  <si>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</si>
  <si>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</si>
  <si>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</si>
  <si>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</si>
  <si>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</si>
  <si>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</si>
  <si>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</si>
  <si>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</si>
  <si>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</si>
  <si>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</si>
  <si>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</si>
  <si>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</si>
  <si>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</si>
  <si>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</si>
  <si>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</si>
  <si>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</si>
  <si>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</si>
  <si>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</si>
  <si>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</si>
  <si>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</si>
  <si>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</si>
  <si>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</si>
  <si>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</si>
  <si>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</si>
  <si>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</si>
  <si>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</si>
  <si>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</si>
  <si>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</si>
  <si>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</si>
  <si>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</si>
  <si>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</si>
  <si>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</si>
  <si>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</si>
  <si>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</si>
  <si>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</si>
  <si>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</si>
  <si>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</si>
  <si>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</si>
  <si>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</si>
  <si>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</si>
  <si>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</si>
  <si>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</si>
  <si>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</si>
  <si>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</si>
  <si>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</si>
  <si>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</si>
  <si>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</si>
  <si>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</si>
  <si>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</si>
  <si>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</si>
  <si>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</si>
  <si>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</si>
  <si>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</si>
  <si>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</si>
  <si>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</si>
  <si>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</si>
  <si>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</si>
  <si>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</si>
  <si>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</si>
  <si>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</si>
  <si>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</si>
  <si>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</si>
  <si>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</si>
  <si>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</si>
  <si>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</si>
  <si>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</si>
  <si>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</si>
  <si>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</si>
  <si>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</si>
  <si>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</si>
  <si>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</si>
  <si>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</si>
  <si>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</si>
  <si>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</si>
  <si>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</si>
  <si>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</si>
  <si>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</si>
  <si>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</si>
  <si>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</si>
  <si>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</si>
  <si>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</si>
  <si>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</si>
  <si>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</si>
  <si>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</si>
  <si>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</si>
  <si>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</si>
  <si>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</si>
  <si>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</si>
  <si>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</si>
  <si>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</si>
  <si>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</si>
  <si>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</si>
  <si>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</si>
  <si>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</si>
  <si>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</si>
  <si>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</si>
  <si>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</si>
  <si>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</si>
  <si>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</si>
  <si>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</si>
  <si>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</si>
  <si>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</si>
  <si>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</si>
  <si>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</si>
  <si>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</si>
  <si>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</si>
  <si>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</si>
  <si>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</si>
  <si>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</si>
  <si>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</si>
  <si>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</si>
  <si>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</si>
  <si>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</si>
  <si>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</si>
  <si>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</si>
  <si>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</si>
  <si>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</si>
  <si>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</si>
  <si>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</si>
  <si>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</si>
  <si>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</si>
  <si>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</si>
  <si>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</si>
  <si>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</si>
  <si>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</si>
  <si>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</si>
  <si>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</si>
  <si>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</si>
  <si>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</si>
  <si>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</si>
  <si>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</si>
  <si>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</si>
  <si>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</si>
  <si>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</si>
  <si>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</si>
  <si>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</si>
  <si>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</si>
  <si>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</si>
  <si>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</si>
  <si>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</si>
  <si>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</si>
  <si>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</si>
  <si>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</si>
  <si>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</si>
  <si>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</si>
  <si>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</si>
  <si>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</si>
  <si>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</si>
  <si>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</si>
  <si>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</si>
  <si>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</si>
  <si>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</si>
  <si>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</si>
  <si>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</si>
  <si>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</si>
  <si>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</si>
  <si>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</si>
  <si>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</si>
  <si>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</si>
  <si>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</si>
  <si>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</si>
  <si>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</si>
  <si>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</si>
  <si>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</si>
  <si>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</si>
  <si>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</si>
  <si>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</si>
  <si>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</si>
  <si>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</si>
  <si>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</si>
  <si>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</si>
  <si>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</si>
  <si>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</si>
  <si>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</si>
  <si>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</si>
  <si>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</si>
  <si>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</si>
  <si>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</si>
  <si>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</si>
  <si>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</si>
  <si>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</si>
  <si>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</si>
  <si>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</si>
  <si>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</si>
  <si>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</si>
  <si>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</si>
  <si>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</si>
  <si>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</si>
  <si>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</si>
  <si>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</si>
  <si>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</si>
  <si>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</si>
  <si>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</si>
  <si>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</si>
  <si>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</si>
  <si>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</si>
  <si>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</si>
  <si>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</si>
  <si>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</si>
  <si>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</si>
  <si>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</si>
  <si>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</si>
  <si>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</si>
  <si>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</si>
  <si>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</si>
  <si>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</si>
  <si>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</si>
  <si>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</si>
  <si>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</si>
  <si>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</si>
  <si>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</si>
  <si>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</si>
  <si>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</si>
  <si>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</si>
  <si>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</si>
  <si>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</si>
  <si>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</si>
  <si>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</si>
  <si>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</si>
  <si>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</si>
  <si>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</si>
  <si>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</si>
  <si>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</si>
  <si>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</si>
  <si>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</si>
  <si>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</si>
  <si>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</si>
  <si>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</si>
  <si>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</si>
  <si>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</si>
  <si>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</si>
  <si>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</si>
  <si>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</si>
  <si>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</si>
  <si>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</si>
  <si>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</si>
  <si>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</si>
  <si>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</si>
  <si>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</si>
  <si>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</si>
  <si>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</si>
  <si>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</si>
  <si>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</si>
  <si>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</si>
  <si>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</si>
  <si>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</si>
  <si>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</si>
  <si>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</si>
  <si>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</si>
  <si>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</si>
  <si>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</si>
  <si>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</si>
  <si>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</si>
  <si>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</si>
  <si>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</si>
  <si>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</si>
  <si>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</si>
  <si>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</si>
  <si>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</si>
  <si>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</si>
  <si>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</si>
  <si>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</si>
  <si>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</si>
  <si>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</si>
  <si>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</si>
  <si>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</si>
  <si>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</si>
  <si>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</si>
  <si>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</si>
  <si>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</si>
  <si>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</si>
  <si>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</si>
  <si>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</si>
  <si>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</si>
  <si>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</si>
  <si>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</si>
  <si>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</si>
  <si>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</si>
  <si>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</si>
  <si>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</si>
  <si>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</si>
  <si>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</si>
  <si>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</si>
  <si>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</si>
  <si>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</si>
  <si>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</si>
  <si>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</si>
  <si>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</si>
  <si>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</si>
  <si>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</si>
  <si>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</si>
  <si>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</si>
  <si>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</si>
  <si>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</si>
  <si>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</si>
  <si>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</si>
  <si>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</si>
  <si>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</si>
  <si>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</si>
  <si>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</si>
  <si>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</si>
  <si>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</si>
  <si>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</si>
  <si>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</si>
  <si>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</si>
  <si>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</si>
  <si>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</si>
  <si>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</si>
  <si>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</si>
  <si>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</si>
  <si>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</si>
  <si>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</si>
  <si>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</si>
  <si>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</si>
  <si>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</si>
  <si>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</si>
  <si>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</si>
  <si>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</si>
  <si>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</si>
  <si>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</si>
  <si>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</si>
  <si>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</si>
  <si>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</si>
  <si>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</si>
  <si>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</si>
  <si>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</si>
  <si>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</si>
  <si>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</si>
  <si>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</si>
  <si>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</si>
  <si>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</si>
  <si>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</si>
  <si>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</si>
  <si>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</si>
  <si>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</si>
  <si>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</si>
  <si>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</si>
  <si>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</si>
  <si>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</si>
  <si>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</si>
  <si>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</si>
  <si>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</si>
  <si>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</si>
  <si>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</si>
  <si>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</si>
  <si>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</si>
  <si>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</si>
  <si>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</si>
  <si>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</si>
  <si>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</si>
  <si>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</si>
  <si>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</si>
  <si>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</si>
  <si>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</si>
  <si>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</si>
  <si>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</si>
  <si>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</si>
  <si>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</si>
  <si>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</si>
  <si>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</si>
  <si>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</si>
  <si>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</si>
  <si>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</si>
  <si>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</si>
  <si>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</si>
  <si>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</si>
  <si>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</si>
  <si>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</si>
  <si>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</si>
  <si>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</si>
  <si>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</si>
  <si>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</si>
  <si>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</si>
  <si>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</si>
  <si>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</si>
  <si>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</si>
  <si>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</si>
  <si>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</si>
  <si>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</si>
  <si>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</si>
  <si>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</si>
  <si>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</si>
  <si>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</si>
  <si>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</si>
  <si>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</si>
  <si>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</si>
  <si>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</si>
  <si>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</si>
  <si>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</si>
  <si>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</si>
  <si>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</si>
  <si>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</si>
  <si>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</si>
  <si>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</si>
  <si>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</si>
  <si>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</si>
  <si>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</si>
  <si>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</si>
  <si>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</si>
  <si>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</si>
  <si>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</si>
  <si>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</si>
  <si>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</si>
  <si>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</si>
  <si>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</si>
  <si>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</si>
  <si>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</si>
  <si>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</si>
  <si>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</si>
  <si>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</si>
  <si>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</si>
  <si>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</si>
  <si>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</si>
  <si>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</si>
  <si>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</si>
  <si>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</si>
  <si>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</si>
  <si>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</si>
  <si>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</si>
  <si>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</si>
  <si>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</si>
  <si>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</si>
  <si>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</si>
  <si>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</si>
  <si>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</si>
  <si>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</si>
  <si>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</si>
  <si>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</si>
  <si>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</si>
  <si>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</si>
  <si>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</si>
  <si>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</si>
  <si>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</si>
  <si>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</si>
  <si>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</si>
  <si>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</si>
  <si>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</si>
  <si>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</si>
  <si>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</si>
  <si>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</si>
  <si>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</si>
  <si>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</si>
  <si>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</si>
  <si>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</si>
  <si>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</si>
  <si>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</si>
  <si>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</si>
  <si>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</si>
  <si>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</si>
  <si>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</si>
  <si>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</si>
  <si>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</si>
  <si>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</si>
  <si>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</si>
  <si>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</si>
  <si>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</si>
  <si>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</si>
  <si>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</si>
  <si>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</si>
  <si>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</si>
  <si>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</si>
  <si>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</si>
  <si>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</si>
  <si>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</si>
  <si>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</si>
  <si>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</si>
  <si>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</si>
  <si>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</si>
  <si>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</si>
  <si>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</si>
  <si>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</si>
  <si>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</si>
  <si>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</si>
  <si>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</si>
  <si>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</si>
  <si>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</si>
  <si>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</si>
  <si>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</si>
  <si>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</si>
  <si>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</si>
  <si>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</si>
  <si>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</si>
  <si>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</si>
  <si>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</si>
  <si>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</si>
  <si>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</si>
  <si>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</si>
  <si>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</si>
  <si>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</si>
  <si>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</si>
  <si>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</si>
  <si>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</si>
  <si>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</si>
  <si>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</si>
  <si>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</si>
  <si>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</si>
  <si>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</si>
  <si>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</si>
  <si>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</si>
  <si>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</si>
  <si>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</si>
  <si>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</si>
  <si>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</si>
  <si>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</si>
  <si>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</si>
  <si>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</si>
  <si>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</si>
  <si>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</si>
  <si>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</si>
  <si>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</si>
  <si>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</si>
  <si>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</si>
  <si>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</si>
  <si>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</si>
  <si>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</si>
  <si>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</si>
  <si>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</si>
  <si>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</si>
  <si>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</si>
  <si>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</si>
  <si>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</si>
  <si>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</si>
  <si>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</si>
  <si>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</si>
  <si>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</si>
  <si>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</si>
  <si>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</si>
  <si>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</si>
  <si>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</si>
  <si>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</si>
  <si>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</si>
  <si>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</si>
  <si>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</si>
  <si>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</si>
  <si>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</si>
  <si>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</si>
  <si>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</si>
  <si>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</si>
  <si>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</si>
  <si>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</si>
  <si>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</si>
  <si>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</si>
  <si>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</si>
  <si>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</si>
  <si>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</si>
  <si>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</si>
  <si>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</si>
  <si>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</si>
  <si>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</si>
  <si>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</si>
  <si>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</si>
  <si>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</si>
  <si>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</si>
  <si>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</si>
  <si>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</si>
  <si>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</si>
  <si>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</si>
  <si>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</si>
  <si>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</si>
  <si>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</si>
  <si>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</si>
  <si>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</si>
  <si>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</si>
  <si>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</si>
  <si>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</si>
  <si>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</si>
  <si>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</si>
  <si>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</si>
  <si>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</si>
  <si>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</si>
  <si>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</si>
  <si>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</si>
  <si>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</si>
  <si>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</si>
  <si>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</si>
  <si>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</si>
  <si>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</si>
  <si>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</si>
  <si>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</si>
  <si>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</si>
  <si>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</si>
  <si>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</si>
  <si>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</si>
  <si>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</si>
  <si>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</si>
  <si>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</si>
  <si>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</si>
  <si>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</si>
  <si>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</si>
  <si>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</si>
  <si>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</si>
  <si>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</si>
  <si>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</si>
  <si>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</si>
  <si>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</si>
  <si>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</si>
  <si>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</si>
  <si>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</si>
  <si>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</si>
  <si>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</si>
  <si>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</si>
  <si>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</si>
  <si>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</si>
  <si>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</si>
  <si>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</si>
  <si>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</si>
  <si>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</si>
  <si>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</si>
  <si>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</si>
  <si>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</si>
  <si>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</si>
  <si>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</si>
  <si>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</si>
  <si>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</si>
  <si>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</si>
  <si>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</si>
  <si>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</si>
  <si>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</si>
  <si>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</si>
  <si>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</si>
  <si>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</si>
  <si>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</si>
  <si>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</si>
  <si>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</si>
  <si>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</si>
  <si>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</si>
  <si>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</si>
  <si>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</si>
  <si>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</si>
  <si>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</si>
  <si>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</si>
  <si>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</si>
  <si>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</si>
  <si>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</si>
  <si>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</si>
  <si>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</si>
  <si>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</si>
  <si>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</si>
  <si>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</si>
  <si>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</si>
  <si>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</si>
  <si>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</si>
  <si>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</si>
  <si>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</si>
  <si>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</si>
  <si>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</si>
  <si>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</si>
  <si>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</si>
  <si>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</si>
  <si>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</si>
  <si>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</si>
  <si>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</si>
  <si>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</si>
  <si>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</si>
  <si>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</si>
  <si>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</si>
  <si>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</si>
  <si>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</si>
  <si>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</si>
  <si>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</si>
  <si>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</si>
  <si>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</si>
  <si>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</si>
  <si>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</si>
  <si>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</si>
  <si>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</si>
  <si>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</si>
  <si>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</si>
  <si>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</si>
  <si>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</si>
  <si>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</si>
  <si>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</si>
  <si>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</si>
  <si>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</si>
  <si>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</si>
  <si>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</si>
  <si>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</si>
  <si>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</si>
  <si>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</si>
  <si>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</si>
  <si>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</si>
  <si>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</si>
  <si>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</si>
  <si>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</si>
  <si>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</si>
  <si>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</si>
  <si>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</si>
  <si>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</si>
  <si>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</si>
  <si>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</si>
  <si>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</si>
  <si>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</si>
  <si>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</si>
  <si>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</si>
  <si>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</si>
  <si>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</si>
  <si>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</si>
  <si>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</si>
  <si>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</si>
  <si>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</si>
  <si>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</si>
  <si>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</si>
  <si>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</si>
  <si>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</si>
  <si>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</si>
  <si>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</si>
  <si>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</si>
  <si>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</si>
  <si>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</si>
  <si>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</si>
  <si>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</si>
  <si>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</si>
  <si>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</si>
  <si>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</si>
  <si>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</si>
  <si>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</si>
  <si>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</si>
  <si>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</si>
  <si>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</si>
  <si>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</si>
  <si>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</si>
  <si>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</si>
  <si>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</si>
  <si>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</si>
  <si>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</si>
  <si>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</si>
  <si>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</si>
  <si>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</si>
  <si>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</si>
  <si>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</si>
  <si>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</si>
  <si>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</si>
  <si>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</si>
  <si>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</si>
  <si>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</si>
  <si>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</si>
  <si>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</si>
  <si>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</si>
  <si>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</si>
  <si>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</si>
  <si>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</si>
  <si>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</si>
  <si>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</si>
  <si>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</si>
  <si>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</si>
  <si>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</si>
  <si>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</si>
  <si>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</si>
  <si>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</si>
  <si>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</si>
  <si>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</si>
  <si>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</si>
  <si>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</si>
  <si>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</si>
  <si>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</si>
  <si>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</si>
  <si>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</si>
  <si>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</si>
  <si>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</si>
  <si>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</si>
  <si>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</si>
  <si>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</si>
  <si>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</si>
  <si>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</si>
  <si>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</si>
  <si>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</si>
  <si>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</si>
  <si>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</si>
  <si>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</si>
  <si>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</si>
  <si>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</si>
  <si>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</si>
  <si>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</si>
  <si>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</si>
  <si>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</si>
  <si>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</si>
  <si>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</si>
  <si>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</si>
  <si>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</si>
  <si>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</si>
  <si>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</si>
  <si>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</si>
  <si>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</si>
  <si>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</si>
  <si>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</si>
  <si>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</si>
  <si>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</si>
  <si>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</si>
  <si>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</si>
  <si>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</si>
  <si>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</si>
  <si>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</si>
  <si>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</si>
  <si>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</si>
  <si>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</si>
  <si>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</si>
  <si>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</si>
  <si>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</si>
  <si>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</si>
  <si>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</si>
  <si>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</si>
  <si>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</si>
  <si>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</si>
  <si>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</si>
  <si>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</si>
  <si>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</si>
  <si>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</si>
  <si>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</si>
  <si>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</si>
  <si>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</si>
  <si>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</si>
  <si>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</si>
  <si>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</si>
  <si>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</si>
  <si>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</si>
  <si>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</si>
  <si>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</si>
  <si>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</si>
  <si>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</si>
  <si>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</si>
  <si>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</si>
  <si>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</si>
  <si>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</si>
  <si>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</si>
  <si>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</si>
  <si>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</si>
  <si>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</si>
  <si>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</si>
  <si>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</si>
  <si>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</si>
  <si>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</si>
  <si>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</si>
  <si>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</si>
  <si>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</si>
  <si>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</si>
  <si>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</si>
  <si>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</si>
  <si>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</si>
  <si>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</si>
  <si>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</si>
  <si>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</si>
  <si>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</si>
  <si>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</si>
  <si>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</si>
  <si>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</si>
  <si>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</si>
  <si>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</si>
  <si>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</si>
  <si>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</si>
  <si>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</si>
  <si>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</si>
  <si>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</si>
  <si>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</si>
  <si>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</si>
  <si>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</si>
  <si>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</si>
  <si>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</si>
  <si>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</si>
  <si>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</si>
  <si>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</si>
  <si>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</si>
  <si>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</si>
  <si>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</si>
  <si>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</si>
  <si>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</si>
  <si>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</si>
  <si>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</si>
  <si>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</si>
  <si>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</si>
  <si>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</si>
  <si>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</si>
  <si>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</si>
  <si>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</si>
  <si>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</si>
  <si>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</si>
  <si>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</si>
  <si>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</si>
  <si>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>Old values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</si>
  <si>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</si>
  <si>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</si>
  <si>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</si>
  <si>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</si>
  <si>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</si>
  <si>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</si>
  <si>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</si>
  <si>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*Cost of 300-mile range class 8 vehicle taken from LBNL here, which aligns most cloesly with prices in the AEO</t>
  </si>
  <si>
    <t>NREL</t>
  </si>
  <si>
    <t>Annual Technology Baseline: Transportation</t>
  </si>
  <si>
    <t>https://atb.nrel.gov/transportation/2020/index.html?t=l7</t>
  </si>
  <si>
    <t>Freight HDV prices (except electric)</t>
  </si>
  <si>
    <t>LBNL</t>
  </si>
  <si>
    <t>Long-haul battery electric trucks are technically feasible and economically compelling</t>
  </si>
  <si>
    <t>Figure 3</t>
  </si>
  <si>
    <t>2017 to 2012</t>
  </si>
  <si>
    <t>2016 to 2012</t>
  </si>
  <si>
    <t>2013 to 2012</t>
  </si>
  <si>
    <t>2018 to 2012</t>
  </si>
  <si>
    <t>2019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</si>
</sst>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topLeftCell="A76" workbookViewId="0">
      <selection activeCell="C116" sqref="C116"/>
    </sheetView>
  </sheetViews>
  <sheetFormatPr defaultRowHeight="14.25" x14ac:dyDescent="0.45"/>
  <cols>
    <col min="2" max="2" width="56.265625" customWidth="1"/>
    <col min="4" max="4" width="58.9296875" customWidth="1"/>
  </cols>
  <sheetData>
    <row r="1" spans="1:4" x14ac:dyDescent="0.45">
      <c r="A1" s="1" t="s">
        <v>21</v>
      </c>
    </row>
    <row r="3" spans="1:4" x14ac:dyDescent="0.45">
      <c r="A3" s="1" t="s">
        <v>22</v>
      </c>
      <c r="B3" s="2" t="s">
        <v>1250</v>
      </c>
      <c r="D3" s="2" t="s">
        <v>1251</v>
      </c>
    </row>
    <row r="4" spans="1:4" x14ac:dyDescent="0.45">
      <c r="B4" s="5" t="s">
        <v>19</v>
      </c>
      <c r="D4" t="s">
        <v>1256</v>
      </c>
    </row>
    <row r="5" spans="1:4" x14ac:dyDescent="0.45">
      <c r="B5" s="7">
        <v>2019</v>
      </c>
      <c r="D5">
        <v>2020</v>
      </c>
    </row>
    <row r="6" spans="1:4" x14ac:dyDescent="0.45">
      <c r="B6" s="5" t="s">
        <v>1051</v>
      </c>
      <c r="D6" t="s">
        <v>1257</v>
      </c>
    </row>
    <row r="7" spans="1:4" x14ac:dyDescent="0.45">
      <c r="B7" s="5" t="s">
        <v>20</v>
      </c>
      <c r="D7" t="s">
        <v>1258</v>
      </c>
    </row>
    <row r="8" spans="1:4" x14ac:dyDescent="0.45">
      <c r="B8" s="5" t="s">
        <v>1048</v>
      </c>
    </row>
    <row r="9" spans="1:4" x14ac:dyDescent="0.45">
      <c r="B9" s="5"/>
    </row>
    <row r="10" spans="1:4" x14ac:dyDescent="0.45">
      <c r="B10" s="16" t="s">
        <v>789</v>
      </c>
      <c r="D10" s="2" t="s">
        <v>1251</v>
      </c>
    </row>
    <row r="11" spans="1:4" x14ac:dyDescent="0.45">
      <c r="B11" s="15" t="s">
        <v>1068</v>
      </c>
      <c r="D11" t="s">
        <v>1260</v>
      </c>
    </row>
    <row r="12" spans="1:4" x14ac:dyDescent="0.45">
      <c r="B12" s="17">
        <v>2018</v>
      </c>
      <c r="D12" s="25">
        <v>2019</v>
      </c>
    </row>
    <row r="13" spans="1:4" x14ac:dyDescent="0.45">
      <c r="B13" t="s">
        <v>1069</v>
      </c>
      <c r="D13" t="s">
        <v>1261</v>
      </c>
    </row>
    <row r="14" spans="1:4" x14ac:dyDescent="0.45">
      <c r="B14" s="14" t="s">
        <v>1070</v>
      </c>
      <c r="D14" t="s">
        <v>1262</v>
      </c>
    </row>
    <row r="16" spans="1:4" x14ac:dyDescent="0.45">
      <c r="B16" s="2" t="s">
        <v>1259</v>
      </c>
    </row>
    <row r="17" spans="2:2" x14ac:dyDescent="0.45">
      <c r="B17" t="s">
        <v>768</v>
      </c>
    </row>
    <row r="18" spans="2:2" x14ac:dyDescent="0.45">
      <c r="B18" t="s">
        <v>769</v>
      </c>
    </row>
    <row r="19" spans="2:2" x14ac:dyDescent="0.45">
      <c r="B19" t="s">
        <v>770</v>
      </c>
    </row>
    <row r="20" spans="2:2" x14ac:dyDescent="0.45">
      <c r="B20" s="14" t="s">
        <v>771</v>
      </c>
    </row>
    <row r="21" spans="2:2" x14ac:dyDescent="0.45">
      <c r="B21" s="14" t="s">
        <v>772</v>
      </c>
    </row>
    <row r="22" spans="2:2" ht="57" x14ac:dyDescent="0.45">
      <c r="B22" s="15" t="s">
        <v>773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774</v>
      </c>
    </row>
    <row r="26" spans="2:2" x14ac:dyDescent="0.45">
      <c r="B26" s="17">
        <v>2012</v>
      </c>
    </row>
    <row r="27" spans="2:2" x14ac:dyDescent="0.45">
      <c r="B27" s="15" t="s">
        <v>775</v>
      </c>
    </row>
    <row r="28" spans="2:2" ht="28.5" x14ac:dyDescent="0.45">
      <c r="B28" s="15" t="s">
        <v>776</v>
      </c>
    </row>
    <row r="29" spans="2:2" x14ac:dyDescent="0.45">
      <c r="B29" s="15"/>
    </row>
    <row r="30" spans="2:2" x14ac:dyDescent="0.45">
      <c r="B30" s="16" t="s">
        <v>788</v>
      </c>
    </row>
    <row r="31" spans="2:2" x14ac:dyDescent="0.45">
      <c r="B31" s="15" t="s">
        <v>777</v>
      </c>
    </row>
    <row r="32" spans="2:2" x14ac:dyDescent="0.45">
      <c r="B32" s="17">
        <v>2014</v>
      </c>
    </row>
    <row r="33" spans="1:2" x14ac:dyDescent="0.45">
      <c r="B33" s="15" t="s">
        <v>778</v>
      </c>
    </row>
    <row r="34" spans="1:2" ht="28.5" x14ac:dyDescent="0.45">
      <c r="B34" s="15" t="s">
        <v>779</v>
      </c>
    </row>
    <row r="35" spans="1:2" x14ac:dyDescent="0.45">
      <c r="B35" s="15" t="s">
        <v>780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833</v>
      </c>
    </row>
    <row r="40" spans="1:2" x14ac:dyDescent="0.45">
      <c r="B40" s="16" t="s">
        <v>11</v>
      </c>
    </row>
    <row r="41" spans="1:2" x14ac:dyDescent="0.45">
      <c r="B41" s="15" t="s">
        <v>781</v>
      </c>
    </row>
    <row r="42" spans="1:2" x14ac:dyDescent="0.45">
      <c r="B42" s="17">
        <v>2016</v>
      </c>
    </row>
    <row r="43" spans="1:2" x14ac:dyDescent="0.45">
      <c r="B43" s="15" t="s">
        <v>782</v>
      </c>
    </row>
    <row r="44" spans="1:2" ht="28.5" x14ac:dyDescent="0.45">
      <c r="B44" s="15" t="s">
        <v>783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1037</v>
      </c>
    </row>
    <row r="53" spans="1:1" x14ac:dyDescent="0.45">
      <c r="A53" t="s">
        <v>1038</v>
      </c>
    </row>
    <row r="55" spans="1:1" x14ac:dyDescent="0.45">
      <c r="A55" t="s">
        <v>852</v>
      </c>
    </row>
    <row r="56" spans="1:1" x14ac:dyDescent="0.45">
      <c r="A56" t="s">
        <v>853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1045</v>
      </c>
    </row>
    <row r="61" spans="1:1" x14ac:dyDescent="0.45">
      <c r="A61" t="s">
        <v>1046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762</v>
      </c>
    </row>
    <row r="66" spans="1:2" x14ac:dyDescent="0.45">
      <c r="A66" t="s">
        <v>763</v>
      </c>
    </row>
    <row r="67" spans="1:2" x14ac:dyDescent="0.45">
      <c r="A67" t="s">
        <v>764</v>
      </c>
    </row>
    <row r="68" spans="1:2" x14ac:dyDescent="0.45">
      <c r="A68" t="s">
        <v>765</v>
      </c>
    </row>
    <row r="70" spans="1:2" x14ac:dyDescent="0.45">
      <c r="A70" s="1" t="s">
        <v>7</v>
      </c>
    </row>
    <row r="71" spans="1:2" x14ac:dyDescent="0.45">
      <c r="A71" t="s">
        <v>757</v>
      </c>
    </row>
    <row r="72" spans="1:2" x14ac:dyDescent="0.45">
      <c r="A72" t="s">
        <v>758</v>
      </c>
    </row>
    <row r="73" spans="1:2" x14ac:dyDescent="0.45">
      <c r="A73" t="s">
        <v>759</v>
      </c>
    </row>
    <row r="74" spans="1:2" x14ac:dyDescent="0.45">
      <c r="A74" t="s">
        <v>760</v>
      </c>
    </row>
    <row r="75" spans="1:2" x14ac:dyDescent="0.45">
      <c r="A75" t="s">
        <v>761</v>
      </c>
    </row>
    <row r="77" spans="1:2" x14ac:dyDescent="0.45">
      <c r="A77" t="s">
        <v>1067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766</v>
      </c>
    </row>
    <row r="81" spans="1:1" x14ac:dyDescent="0.45">
      <c r="A81" t="s">
        <v>767</v>
      </c>
    </row>
    <row r="82" spans="1:1" x14ac:dyDescent="0.45">
      <c r="A82" t="s">
        <v>785</v>
      </c>
    </row>
    <row r="83" spans="1:1" x14ac:dyDescent="0.45">
      <c r="A83" t="s">
        <v>1100</v>
      </c>
    </row>
    <row r="84" spans="1:1" x14ac:dyDescent="0.45">
      <c r="A84" t="s">
        <v>1101</v>
      </c>
    </row>
    <row r="86" spans="1:1" x14ac:dyDescent="0.45">
      <c r="A86" s="1" t="s">
        <v>9</v>
      </c>
    </row>
    <row r="87" spans="1:1" x14ac:dyDescent="0.45">
      <c r="A87" t="s">
        <v>784</v>
      </c>
    </row>
    <row r="88" spans="1:1" x14ac:dyDescent="0.45">
      <c r="A88" t="s">
        <v>786</v>
      </c>
    </row>
    <row r="89" spans="1:1" x14ac:dyDescent="0.45">
      <c r="A89" t="s">
        <v>787</v>
      </c>
    </row>
    <row r="90" spans="1:1" x14ac:dyDescent="0.45">
      <c r="A90" t="s">
        <v>1100</v>
      </c>
    </row>
    <row r="91" spans="1:1" x14ac:dyDescent="0.45">
      <c r="A91" t="s">
        <v>1101</v>
      </c>
    </row>
    <row r="93" spans="1:1" x14ac:dyDescent="0.45">
      <c r="A93" s="1" t="s">
        <v>830</v>
      </c>
    </row>
    <row r="94" spans="1:1" x14ac:dyDescent="0.45">
      <c r="A94" t="s">
        <v>829</v>
      </c>
    </row>
    <row r="96" spans="1:1" x14ac:dyDescent="0.45">
      <c r="A96" s="1" t="s">
        <v>791</v>
      </c>
    </row>
    <row r="97" spans="1:2" x14ac:dyDescent="0.45">
      <c r="A97" t="s">
        <v>829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849</v>
      </c>
    </row>
    <row r="101" spans="1:2" x14ac:dyDescent="0.45">
      <c r="A101" s="18" t="s">
        <v>850</v>
      </c>
    </row>
    <row r="102" spans="1:2" x14ac:dyDescent="0.45">
      <c r="A102" s="18" t="s">
        <v>851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0.98699999999999999</v>
      </c>
      <c r="B109" t="s">
        <v>1265</v>
      </c>
    </row>
    <row r="110" spans="1:2" x14ac:dyDescent="0.45">
      <c r="A110">
        <v>0.95299999999999996</v>
      </c>
      <c r="B110" t="s">
        <v>1264</v>
      </c>
    </row>
    <row r="111" spans="1:2" x14ac:dyDescent="0.45">
      <c r="A111" s="23">
        <v>0.93665959530026111</v>
      </c>
      <c r="B111" t="s">
        <v>1263</v>
      </c>
    </row>
    <row r="112" spans="1:2" x14ac:dyDescent="0.45">
      <c r="A112" s="23">
        <v>0.91400000000000003</v>
      </c>
      <c r="B112" t="s">
        <v>1266</v>
      </c>
    </row>
    <row r="113" spans="1:2" x14ac:dyDescent="0.45">
      <c r="A113" s="23">
        <v>0.89805481563188172</v>
      </c>
      <c r="B113" t="s">
        <v>1267</v>
      </c>
    </row>
    <row r="114" spans="1:2" x14ac:dyDescent="0.45">
      <c r="A114" t="s">
        <v>253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790</v>
      </c>
      <c r="E1" s="2" t="s">
        <v>792</v>
      </c>
    </row>
    <row r="2" spans="1:5" x14ac:dyDescent="0.45">
      <c r="A2" t="s">
        <v>797</v>
      </c>
      <c r="E2" t="s">
        <v>793</v>
      </c>
    </row>
    <row r="3" spans="1:5" x14ac:dyDescent="0.45">
      <c r="A3" t="s">
        <v>831</v>
      </c>
      <c r="E3" t="s">
        <v>794</v>
      </c>
    </row>
    <row r="4" spans="1:5" x14ac:dyDescent="0.45">
      <c r="A4" t="s">
        <v>832</v>
      </c>
      <c r="E4" t="s">
        <v>795</v>
      </c>
    </row>
    <row r="5" spans="1:5" x14ac:dyDescent="0.45">
      <c r="E5" t="s">
        <v>796</v>
      </c>
    </row>
    <row r="6" spans="1:5" x14ac:dyDescent="0.45">
      <c r="A6" t="s">
        <v>798</v>
      </c>
    </row>
    <row r="7" spans="1:5" x14ac:dyDescent="0.45">
      <c r="A7" t="s">
        <v>799</v>
      </c>
    </row>
    <row r="8" spans="1:5" x14ac:dyDescent="0.45">
      <c r="A8" t="s">
        <v>800</v>
      </c>
    </row>
    <row r="9" spans="1:5" x14ac:dyDescent="0.45">
      <c r="A9" t="s">
        <v>802</v>
      </c>
    </row>
    <row r="10" spans="1:5" x14ac:dyDescent="0.45">
      <c r="A10" t="s">
        <v>803</v>
      </c>
    </row>
    <row r="11" spans="1:5" x14ac:dyDescent="0.45">
      <c r="A11" t="s">
        <v>804</v>
      </c>
    </row>
    <row r="13" spans="1:5" x14ac:dyDescent="0.45">
      <c r="A13" t="s">
        <v>805</v>
      </c>
      <c r="E13" s="2" t="s">
        <v>824</v>
      </c>
    </row>
    <row r="14" spans="1:5" x14ac:dyDescent="0.45">
      <c r="A14" t="s">
        <v>806</v>
      </c>
      <c r="E14" t="s">
        <v>801</v>
      </c>
    </row>
    <row r="15" spans="1:5" x14ac:dyDescent="0.45">
      <c r="A15" t="s">
        <v>807</v>
      </c>
    </row>
    <row r="16" spans="1:5" x14ac:dyDescent="0.45">
      <c r="E16" s="2" t="s">
        <v>825</v>
      </c>
    </row>
    <row r="17" spans="1:5" x14ac:dyDescent="0.45">
      <c r="A17" t="s">
        <v>813</v>
      </c>
      <c r="E17" t="s">
        <v>826</v>
      </c>
    </row>
    <row r="18" spans="1:5" x14ac:dyDescent="0.45">
      <c r="A18" t="s">
        <v>808</v>
      </c>
    </row>
    <row r="19" spans="1:5" x14ac:dyDescent="0.45">
      <c r="A19" t="s">
        <v>814</v>
      </c>
      <c r="E19" s="2" t="s">
        <v>827</v>
      </c>
    </row>
    <row r="20" spans="1:5" x14ac:dyDescent="0.45">
      <c r="A20" t="s">
        <v>816</v>
      </c>
      <c r="E20" t="s">
        <v>828</v>
      </c>
    </row>
    <row r="21" spans="1:5" x14ac:dyDescent="0.45">
      <c r="A21" t="s">
        <v>835</v>
      </c>
    </row>
    <row r="22" spans="1:5" x14ac:dyDescent="0.45">
      <c r="A22" t="s">
        <v>817</v>
      </c>
    </row>
    <row r="23" spans="1:5" x14ac:dyDescent="0.45">
      <c r="A23" t="s">
        <v>818</v>
      </c>
    </row>
    <row r="25" spans="1:5" ht="28.5" x14ac:dyDescent="0.45">
      <c r="B25" s="16" t="s">
        <v>809</v>
      </c>
      <c r="C25" s="3" t="s">
        <v>811</v>
      </c>
      <c r="D25" s="3" t="s">
        <v>729</v>
      </c>
      <c r="E25" s="3" t="s">
        <v>821</v>
      </c>
    </row>
    <row r="26" spans="1:5" x14ac:dyDescent="0.45">
      <c r="B26" t="s">
        <v>810</v>
      </c>
      <c r="C26">
        <v>500</v>
      </c>
      <c r="D26">
        <v>5900000</v>
      </c>
      <c r="E26">
        <v>1984</v>
      </c>
    </row>
    <row r="27" spans="1:5" x14ac:dyDescent="0.45">
      <c r="B27" t="s">
        <v>812</v>
      </c>
      <c r="C27">
        <v>500</v>
      </c>
      <c r="D27">
        <v>7050000</v>
      </c>
      <c r="E27">
        <v>1984</v>
      </c>
    </row>
    <row r="28" spans="1:5" x14ac:dyDescent="0.45">
      <c r="B28" t="s">
        <v>815</v>
      </c>
      <c r="C28">
        <v>500</v>
      </c>
      <c r="D28">
        <v>7050000</v>
      </c>
      <c r="E28">
        <v>1983</v>
      </c>
    </row>
    <row r="29" spans="1:5" x14ac:dyDescent="0.45">
      <c r="B29" t="s">
        <v>822</v>
      </c>
      <c r="C29">
        <v>1030</v>
      </c>
      <c r="D29">
        <v>6000000</v>
      </c>
      <c r="E29">
        <v>1999</v>
      </c>
    </row>
    <row r="30" spans="1:5" x14ac:dyDescent="0.45">
      <c r="B30" t="s">
        <v>819</v>
      </c>
      <c r="C30">
        <v>1800</v>
      </c>
      <c r="D30">
        <v>6000000</v>
      </c>
      <c r="E30">
        <v>2009</v>
      </c>
    </row>
    <row r="31" spans="1:5" x14ac:dyDescent="0.45">
      <c r="B31" t="s">
        <v>820</v>
      </c>
      <c r="C31">
        <v>2800</v>
      </c>
      <c r="D31">
        <v>22000000</v>
      </c>
      <c r="E31">
        <v>2014</v>
      </c>
    </row>
    <row r="33" spans="1:5" x14ac:dyDescent="0.45">
      <c r="A33" t="s">
        <v>823</v>
      </c>
    </row>
    <row r="34" spans="1:5" x14ac:dyDescent="0.45">
      <c r="A34" t="s">
        <v>836</v>
      </c>
    </row>
    <row r="35" spans="1:5" x14ac:dyDescent="0.45">
      <c r="A35" s="13">
        <v>10000000</v>
      </c>
    </row>
    <row r="37" spans="1:5" x14ac:dyDescent="0.45">
      <c r="A37" t="s">
        <v>834</v>
      </c>
    </row>
    <row r="42" spans="1:5" x14ac:dyDescent="0.45">
      <c r="A42" s="2" t="s">
        <v>837</v>
      </c>
      <c r="B42" s="19"/>
      <c r="E42" s="2" t="s">
        <v>839</v>
      </c>
    </row>
    <row r="43" spans="1:5" x14ac:dyDescent="0.45">
      <c r="A43" t="s">
        <v>838</v>
      </c>
      <c r="E43" t="s">
        <v>840</v>
      </c>
    </row>
    <row r="44" spans="1:5" x14ac:dyDescent="0.45">
      <c r="A44" t="s">
        <v>841</v>
      </c>
    </row>
    <row r="45" spans="1:5" x14ac:dyDescent="0.45">
      <c r="E45" s="2" t="s">
        <v>844</v>
      </c>
    </row>
    <row r="46" spans="1:5" x14ac:dyDescent="0.45">
      <c r="A46" t="s">
        <v>842</v>
      </c>
      <c r="E46" t="s">
        <v>845</v>
      </c>
    </row>
    <row r="47" spans="1:5" x14ac:dyDescent="0.45">
      <c r="A47" t="s">
        <v>843</v>
      </c>
      <c r="E47" t="s">
        <v>846</v>
      </c>
    </row>
    <row r="48" spans="1:5" x14ac:dyDescent="0.45">
      <c r="A48" t="s">
        <v>848</v>
      </c>
      <c r="E48" t="s">
        <v>847</v>
      </c>
    </row>
    <row r="49" spans="1:1" x14ac:dyDescent="0.45">
      <c r="A49" s="13">
        <v>30000</v>
      </c>
    </row>
    <row r="51" spans="1:1" x14ac:dyDescent="0.45">
      <c r="A51" t="s">
        <v>834</v>
      </c>
    </row>
    <row r="53" spans="1:1" x14ac:dyDescent="0.45">
      <c r="A53" t="s">
        <v>1100</v>
      </c>
    </row>
    <row r="54" spans="1:1" x14ac:dyDescent="0.45">
      <c r="A54" t="s">
        <v>1101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C2:AG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'Start Year EV Prices'!B1*About!A112</f>
        <v>39356.840000000004</v>
      </c>
      <c r="C2" s="4">
        <f>$B$2*'PHEV Price Calcs'!C253/'PHEV Price Calcs'!$B$253</f>
        <v>39930.14345436087</v>
      </c>
      <c r="D2" s="4">
        <f>$B$2*'PHEV Price Calcs'!D253/'PHEV Price Calcs'!$B$253</f>
        <v>40130.443441840842</v>
      </c>
      <c r="E2" s="4">
        <f>$B$2*'PHEV Price Calcs'!E253/'PHEV Price Calcs'!$B$253</f>
        <v>39835.023090292569</v>
      </c>
      <c r="F2" s="4">
        <f>$B$2*'PHEV Price Calcs'!F253/'PHEV Price Calcs'!$B$253</f>
        <v>39419.776819681159</v>
      </c>
      <c r="G2" s="4">
        <f>$B$2*'PHEV Price Calcs'!G253/'PHEV Price Calcs'!$B$253</f>
        <v>38947.781891781131</v>
      </c>
      <c r="H2" s="4">
        <f>$B$2*'PHEV Price Calcs'!H253/'PHEV Price Calcs'!$B$253</f>
        <v>38518.324125052764</v>
      </c>
      <c r="I2" s="4">
        <f>$B$2*'PHEV Price Calcs'!I253/'PHEV Price Calcs'!$B$253</f>
        <v>38173.046065089409</v>
      </c>
      <c r="J2" s="4">
        <f>$B$2*'PHEV Price Calcs'!J253/'PHEV Price Calcs'!$B$253</f>
        <v>37867.597731769951</v>
      </c>
      <c r="K2" s="4">
        <f>$B$2*'PHEV Price Calcs'!K253/'PHEV Price Calcs'!$B$253</f>
        <v>37600.720183138015</v>
      </c>
      <c r="L2" s="4">
        <f>$B$2*'PHEV Price Calcs'!L253/'PHEV Price Calcs'!$B$253</f>
        <v>37359.311341556044</v>
      </c>
      <c r="M2" s="4">
        <f>$B$2*'PHEV Price Calcs'!M253/'PHEV Price Calcs'!$B$253</f>
        <v>37143.277410062627</v>
      </c>
      <c r="N2" s="4">
        <f>$B$2*'PHEV Price Calcs'!N253/'PHEV Price Calcs'!$B$253</f>
        <v>36973.529210271416</v>
      </c>
      <c r="O2" s="4">
        <f>$B$2*'PHEV Price Calcs'!O253/'PHEV Price Calcs'!$B$253</f>
        <v>36810.997244998711</v>
      </c>
      <c r="P2" s="4">
        <f>$B$2*'PHEV Price Calcs'!P253/'PHEV Price Calcs'!$B$253</f>
        <v>36661.492421932031</v>
      </c>
      <c r="Q2" s="4">
        <f>$B$2*'PHEV Price Calcs'!Q253/'PHEV Price Calcs'!$B$253</f>
        <v>36484.562007321314</v>
      </c>
      <c r="R2" s="4">
        <f>$B$2*'PHEV Price Calcs'!R253/'PHEV Price Calcs'!$B$253</f>
        <v>36313.161343124608</v>
      </c>
      <c r="S2" s="4">
        <f>$B$2*'PHEV Price Calcs'!S253/'PHEV Price Calcs'!$B$253</f>
        <v>36151.565500661593</v>
      </c>
      <c r="T2" s="4">
        <f>$B$2*'PHEV Price Calcs'!T253/'PHEV Price Calcs'!$B$253</f>
        <v>36008.459835775597</v>
      </c>
      <c r="U2" s="4">
        <f>$B$2*'PHEV Price Calcs'!U253/'PHEV Price Calcs'!$B$253</f>
        <v>35871.610576815532</v>
      </c>
      <c r="V2" s="4">
        <f>$B$2*'PHEV Price Calcs'!V253/'PHEV Price Calcs'!$B$253</f>
        <v>35751.918722109564</v>
      </c>
      <c r="W2" s="4">
        <f>$B$2*'PHEV Price Calcs'!W253/'PHEV Price Calcs'!$B$253</f>
        <v>35651.61932315032</v>
      </c>
      <c r="X2" s="4">
        <f>$B$2*'PHEV Price Calcs'!X253/'PHEV Price Calcs'!$B$253</f>
        <v>35616.235910803356</v>
      </c>
      <c r="Y2" s="4">
        <f>$B$2*'PHEV Price Calcs'!Y253/'PHEV Price Calcs'!$B$253</f>
        <v>35582.169787825987</v>
      </c>
      <c r="Z2" s="4">
        <f>$B$2*'PHEV Price Calcs'!Z253/'PHEV Price Calcs'!$B$253</f>
        <v>35558.246009317416</v>
      </c>
      <c r="AA2" s="4">
        <f>$B$2*'PHEV Price Calcs'!AA253/'PHEV Price Calcs'!$B$253</f>
        <v>35534.773961899555</v>
      </c>
      <c r="AB2" s="4">
        <f>$B$2*'PHEV Price Calcs'!AB253/'PHEV Price Calcs'!$B$253</f>
        <v>35511.754017374158</v>
      </c>
      <c r="AC2" s="4">
        <f>$B$2*'PHEV Price Calcs'!AC253/'PHEV Price Calcs'!$B$253</f>
        <v>35498.131840439601</v>
      </c>
      <c r="AD2" s="4">
        <f>$B$2*'PHEV Price Calcs'!AD253/'PHEV Price Calcs'!$B$253</f>
        <v>35476.821455639285</v>
      </c>
      <c r="AE2" s="4">
        <f>$B$2*'PHEV Price Calcs'!AE253/'PHEV Price Calcs'!$B$253</f>
        <v>35465.633890648322</v>
      </c>
      <c r="AF2" s="4">
        <f>$B$2*'PHEV Price Calcs'!AF253/'PHEV Price Calcs'!$B$253</f>
        <v>35455.422230400713</v>
      </c>
      <c r="AG2" s="4">
        <f>$B$2*'PHEV Price Calcs'!AG253/'PHEV Price Calcs'!$B$253</f>
        <v>35442.575695706022</v>
      </c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'PHEV Price Calcs'!B254</f>
        <v>37997.732294200185</v>
      </c>
      <c r="C6" s="4">
        <f>'PHEV Price Calcs'!C254</f>
        <v>38423.827398294721</v>
      </c>
      <c r="D6" s="4">
        <f>'PHEV Price Calcs'!D254</f>
        <v>38417.329413166</v>
      </c>
      <c r="E6" s="4">
        <f>'PHEV Price Calcs'!E254</f>
        <v>38453.262029870617</v>
      </c>
      <c r="F6" s="4">
        <f>'PHEV Price Calcs'!F254</f>
        <v>38370.801503063718</v>
      </c>
      <c r="G6" s="4">
        <f>'PHEV Price Calcs'!G254</f>
        <v>38226.778722909803</v>
      </c>
      <c r="H6" s="4">
        <f>'PHEV Price Calcs'!H254</f>
        <v>38805.268478957274</v>
      </c>
      <c r="I6" s="4">
        <f>'PHEV Price Calcs'!I254</f>
        <v>38682.411001959052</v>
      </c>
      <c r="J6" s="4">
        <f>'PHEV Price Calcs'!J254</f>
        <v>38573.03998093211</v>
      </c>
      <c r="K6" s="4">
        <f>'PHEV Price Calcs'!K254</f>
        <v>38507.772032810368</v>
      </c>
      <c r="L6" s="4">
        <f>'PHEV Price Calcs'!L254</f>
        <v>38462.663910650015</v>
      </c>
      <c r="M6" s="4">
        <f>'PHEV Price Calcs'!M254</f>
        <v>38431.962456695808</v>
      </c>
      <c r="N6" s="4">
        <f>'PHEV Price Calcs'!N254</f>
        <v>38466.668796340033</v>
      </c>
      <c r="O6" s="4">
        <f>'PHEV Price Calcs'!O254</f>
        <v>38497.559970208378</v>
      </c>
      <c r="P6" s="4">
        <f>'PHEV Price Calcs'!P254</f>
        <v>38534.432210895764</v>
      </c>
      <c r="Q6" s="4">
        <f>'PHEV Price Calcs'!Q254</f>
        <v>38530.388653808317</v>
      </c>
      <c r="R6" s="4">
        <f>'PHEV Price Calcs'!R254</f>
        <v>38524.185220055959</v>
      </c>
      <c r="S6" s="4">
        <f>'PHEV Price Calcs'!S254</f>
        <v>38514.789561112688</v>
      </c>
      <c r="T6" s="4">
        <f>'PHEV Price Calcs'!T254</f>
        <v>38514.928139380361</v>
      </c>
      <c r="U6" s="4">
        <f>'PHEV Price Calcs'!U254</f>
        <v>38501.281842221317</v>
      </c>
      <c r="V6" s="4">
        <f>'PHEV Price Calcs'!V254</f>
        <v>38491.132158749104</v>
      </c>
      <c r="W6" s="4">
        <f>'PHEV Price Calcs'!W254</f>
        <v>38489.830482147001</v>
      </c>
      <c r="X6" s="4">
        <f>'PHEV Price Calcs'!X254</f>
        <v>38504.474142731669</v>
      </c>
      <c r="Y6" s="4">
        <f>'PHEV Price Calcs'!Y254</f>
        <v>38510.4434159913</v>
      </c>
      <c r="Z6" s="4">
        <f>'PHEV Price Calcs'!Z254</f>
        <v>38526.299864591747</v>
      </c>
      <c r="AA6" s="4">
        <f>'PHEV Price Calcs'!AA254</f>
        <v>38536.138758968482</v>
      </c>
      <c r="AB6" s="4">
        <f>'PHEV Price Calcs'!AB254</f>
        <v>38540.562739545581</v>
      </c>
      <c r="AC6" s="4">
        <f>'PHEV Price Calcs'!AC254</f>
        <v>38556.659116155679</v>
      </c>
      <c r="AD6" s="4">
        <f>'PHEV Price Calcs'!AD254</f>
        <v>38553.687281020255</v>
      </c>
      <c r="AE6" s="4">
        <f>'PHEV Price Calcs'!AE254</f>
        <v>38564.314059646094</v>
      </c>
      <c r="AF6" s="4">
        <f>'PHEV Price Calcs'!AF254</f>
        <v>38573.215166948168</v>
      </c>
      <c r="AG6" s="4">
        <f>'PHEV Price Calcs'!AG254</f>
        <v>38577.414188175164</v>
      </c>
      <c r="AH6" s="4"/>
      <c r="AI6" s="4"/>
      <c r="AJ6" s="4"/>
    </row>
    <row r="7" spans="1:36" x14ac:dyDescent="0.45">
      <c r="A7" t="s">
        <v>1082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1083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X41" sqref="X4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>TREND($F2:$J2,$F$1:$J$1,B$1)</f>
        <v>80979.324599999934</v>
      </c>
      <c r="C2" s="11">
        <f>TREND($F2:$J2,$F$1:$J$1,C$1)</f>
        <v>80198.623900000006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</f>
        <v>79504.585000000006</v>
      </c>
      <c r="F2" s="4">
        <f>INDEX('AEO 53'!$227:$227,MATCH('BNVP-LDVs-frgt'!F$1,'AEO 53'!$1:$1,0))*10^3</f>
        <v>78138.900999999998</v>
      </c>
      <c r="G2" s="4">
        <f>INDEX('AEO 53'!$227:$227,MATCH('BNVP-LDVs-frgt'!G$1,'AEO 53'!$1:$1,0))*10^3</f>
        <v>76804.451000000001</v>
      </c>
      <c r="H2" s="4">
        <f>INDEX('AEO 53'!$227:$227,MATCH('BNVP-LDVs-frgt'!H$1,'AEO 53'!$1:$1,0))*10^3</f>
        <v>76147.407999999996</v>
      </c>
      <c r="I2" s="4">
        <f>INDEX('AEO 53'!$227:$227,MATCH('BNVP-LDVs-frgt'!I$1,'AEO 53'!$1:$1,0))*10^3</f>
        <v>75494.438000000009</v>
      </c>
      <c r="J2" s="4">
        <f>INDEX('AEO 53'!$227:$227,MATCH('BNVP-LDVs-frgt'!J$1,'AEO 53'!$1:$1,0))*10^3</f>
        <v>74890.40400000001</v>
      </c>
      <c r="K2" s="4">
        <f>INDEX('AEO 53'!$227:$227,MATCH('BNVP-LDVs-frgt'!K$1,'AEO 53'!$1:$1,0))*10^3</f>
        <v>74339.187999999995</v>
      </c>
      <c r="L2" s="4">
        <f>INDEX('AEO 53'!$227:$227,MATCH('BNVP-LDVs-frgt'!L$1,'AEO 53'!$1:$1,0))*10^3</f>
        <v>73841.301000000007</v>
      </c>
      <c r="M2" s="4">
        <f>INDEX('AEO 53'!$227:$227,MATCH('BNVP-LDVs-frgt'!M$1,'AEO 53'!$1:$1,0))*10^3</f>
        <v>73395.16399999999</v>
      </c>
      <c r="N2" s="4">
        <f>INDEX('AEO 53'!$227:$227,MATCH('BNVP-LDVs-frgt'!N$1,'AEO 53'!$1:$1,0))*10^3</f>
        <v>72997.207999999999</v>
      </c>
      <c r="O2" s="4">
        <f>INDEX('AEO 53'!$227:$227,MATCH('BNVP-LDVs-frgt'!O$1,'AEO 53'!$1:$1,0))*10^3</f>
        <v>72643.7</v>
      </c>
      <c r="P2" s="4">
        <f>INDEX('AEO 53'!$227:$227,MATCH('BNVP-LDVs-frgt'!P$1,'AEO 53'!$1:$1,0))*10^3</f>
        <v>72331.153999999995</v>
      </c>
      <c r="Q2" s="4">
        <f>INDEX('AEO 53'!$227:$227,MATCH('BNVP-LDVs-frgt'!Q$1,'AEO 53'!$1:$1,0))*10^3</f>
        <v>71989.020999999993</v>
      </c>
      <c r="R2" s="4">
        <f>INDEX('AEO 53'!$227:$227,MATCH('BNVP-LDVs-frgt'!R$1,'AEO 53'!$1:$1,0))*10^3</f>
        <v>71669.06</v>
      </c>
      <c r="S2" s="4">
        <f>INDEX('AEO 53'!$227:$227,MATCH('BNVP-LDVs-frgt'!S$1,'AEO 53'!$1:$1,0))*10^3</f>
        <v>71382.819999999992</v>
      </c>
      <c r="T2" s="4">
        <f>INDEX('AEO 53'!$227:$227,MATCH('BNVP-LDVs-frgt'!T$1,'AEO 53'!$1:$1,0))*10^3</f>
        <v>71129.210999999996</v>
      </c>
      <c r="U2" s="4">
        <f>INDEX('AEO 53'!$227:$227,MATCH('BNVP-LDVs-frgt'!U$1,'AEO 53'!$1:$1,0))*10^3</f>
        <v>70907.500999999989</v>
      </c>
      <c r="V2" s="4">
        <f>INDEX('AEO 53'!$227:$227,MATCH('BNVP-LDVs-frgt'!V$1,'AEO 53'!$1:$1,0))*10^3</f>
        <v>70716.964999999997</v>
      </c>
      <c r="W2" s="4">
        <f>INDEX('AEO 53'!$227:$227,MATCH('BNVP-LDVs-frgt'!W$1,'AEO 53'!$1:$1,0))*10^3</f>
        <v>70556.670999999988</v>
      </c>
      <c r="X2" s="4">
        <f>INDEX('AEO 53'!$227:$227,MATCH('BNVP-LDVs-frgt'!X$1,'AEO 53'!$1:$1,0))*10^3</f>
        <v>70538.002000000008</v>
      </c>
      <c r="Y2" s="4">
        <f>INDEX('AEO 53'!$227:$227,MATCH('BNVP-LDVs-frgt'!Y$1,'AEO 53'!$1:$1,0))*10^3</f>
        <v>70520.493000000002</v>
      </c>
      <c r="Z2" s="4">
        <f>INDEX('AEO 53'!$227:$227,MATCH('BNVP-LDVs-frgt'!Z$1,'AEO 53'!$1:$1,0))*10^3</f>
        <v>70504.013000000006</v>
      </c>
      <c r="AA2" s="4">
        <f>INDEX('AEO 53'!$227:$227,MATCH('BNVP-LDVs-frgt'!AA$1,'AEO 53'!$1:$1,0))*10^3</f>
        <v>70488.433999999994</v>
      </c>
      <c r="AB2" s="4">
        <f>INDEX('AEO 53'!$227:$227,MATCH('BNVP-LDVs-frgt'!AB$1,'AEO 53'!$1:$1,0))*10^3</f>
        <v>70473.633000000002</v>
      </c>
      <c r="AC2" s="4">
        <f>INDEX('AEO 53'!$227:$227,MATCH('BNVP-LDVs-frgt'!AC$1,'AEO 53'!$1:$1,0))*10^3</f>
        <v>70459.594999999987</v>
      </c>
      <c r="AD2" s="4">
        <f>INDEX('AEO 53'!$227:$227,MATCH('BNVP-LDVs-frgt'!AD$1,'AEO 53'!$1:$1,0))*10^3</f>
        <v>70446.258999999991</v>
      </c>
      <c r="AE2" s="4">
        <f>INDEX('AEO 53'!$227:$227,MATCH('BNVP-LDVs-frgt'!AE$1,'AEO 53'!$1:$1,0))*10^3</f>
        <v>70433.525000000009</v>
      </c>
      <c r="AF2" s="4">
        <f>INDEX('AEO 53'!$227:$227,MATCH('BNVP-LDVs-frgt'!AF$1,'AEO 53'!$1:$1,0))*10^3</f>
        <v>70421.294999999998</v>
      </c>
      <c r="AG2" s="4">
        <f>INDEX('AEO 53'!$227:$227,MATCH('BNVP-LDVs-frgt'!AG$1,'AEO 53'!$1:$1,0))*10^3</f>
        <v>70403.380999999994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1082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1083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>
      <selection activeCell="C2" sqref="C2:AG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717613.59614996379</v>
      </c>
      <c r="E2" s="4">
        <f>$B$2*('BNVP-LDVs-psgr'!E2/'BNVP-LDVs-psgr'!$B$2)</f>
        <v>712330.88201405655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637523.1509248896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635853.44698500715</v>
      </c>
      <c r="AA2" s="4">
        <f>$B$2*('BNVP-LDVs-psgr'!AA2/'BNVP-LDVs-psgr'!$B$2)</f>
        <v>635433.71924437187</v>
      </c>
      <c r="AB2" s="4">
        <f>$B$2*('BNVP-LDVs-psgr'!AB2/'BNVP-LDVs-psgr'!$B$2)</f>
        <v>635022.07601899898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634014.74959146651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1082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1083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3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'Start Year EV Prices'!B4*About!A113</f>
        <v>187755.42224934188</v>
      </c>
      <c r="C2" s="4">
        <f>$B$2*C12/$B$12</f>
        <v>156304.16224767113</v>
      </c>
      <c r="D2" s="4">
        <f t="shared" ref="D2:AG2" si="0">$B$2*D12/$B$12</f>
        <v>156304.16224767113</v>
      </c>
      <c r="E2" s="4">
        <f t="shared" si="0"/>
        <v>157681.11694924664</v>
      </c>
      <c r="F2" s="4">
        <f t="shared" si="0"/>
        <v>156006.92072947579</v>
      </c>
      <c r="G2" s="4">
        <f t="shared" si="0"/>
        <v>153763.33439645101</v>
      </c>
      <c r="H2" s="4">
        <f t="shared" si="0"/>
        <v>153534.96102828873</v>
      </c>
      <c r="I2" s="4">
        <f t="shared" si="0"/>
        <v>152079.17714789219</v>
      </c>
      <c r="J2" s="4">
        <f t="shared" si="0"/>
        <v>151062.61180395022</v>
      </c>
      <c r="K2" s="4">
        <f t="shared" si="0"/>
        <v>149978.5152973012</v>
      </c>
      <c r="L2" s="4">
        <f t="shared" si="0"/>
        <v>149208.20623691671</v>
      </c>
      <c r="M2" s="4">
        <f t="shared" si="0"/>
        <v>148754.92667043972</v>
      </c>
      <c r="N2" s="4">
        <f t="shared" si="0"/>
        <v>147719.42090506945</v>
      </c>
      <c r="O2" s="4">
        <f t="shared" si="0"/>
        <v>147125.95391491949</v>
      </c>
      <c r="P2" s="4">
        <f t="shared" si="0"/>
        <v>146681.11503219479</v>
      </c>
      <c r="Q2" s="4">
        <f t="shared" si="0"/>
        <v>146116.30829046341</v>
      </c>
      <c r="R2" s="4">
        <f t="shared" si="0"/>
        <v>145455.41321138293</v>
      </c>
      <c r="S2" s="4">
        <f t="shared" si="0"/>
        <v>144924.94361736815</v>
      </c>
      <c r="T2" s="4">
        <f t="shared" si="0"/>
        <v>144297.71489703321</v>
      </c>
      <c r="U2" s="4">
        <f t="shared" si="0"/>
        <v>143961.8425061967</v>
      </c>
      <c r="V2" s="4">
        <f t="shared" si="0"/>
        <v>143589.11554999105</v>
      </c>
      <c r="W2" s="4">
        <f t="shared" si="0"/>
        <v>143141.16704483336</v>
      </c>
      <c r="X2" s="4">
        <f t="shared" si="0"/>
        <v>143130.73744366656</v>
      </c>
      <c r="Y2" s="4">
        <f t="shared" si="0"/>
        <v>143182.41898906481</v>
      </c>
      <c r="Z2" s="4">
        <f t="shared" si="0"/>
        <v>143059.96410523687</v>
      </c>
      <c r="AA2" s="4">
        <f t="shared" si="0"/>
        <v>143033.15638175348</v>
      </c>
      <c r="AB2" s="4">
        <f t="shared" si="0"/>
        <v>143056.262577791</v>
      </c>
      <c r="AC2" s="4">
        <f t="shared" si="0"/>
        <v>142955.60785889241</v>
      </c>
      <c r="AD2" s="4">
        <f t="shared" si="0"/>
        <v>143190.08957133608</v>
      </c>
      <c r="AE2" s="4">
        <f t="shared" si="0"/>
        <v>143178.32737045424</v>
      </c>
      <c r="AF2" s="4">
        <f t="shared" si="0"/>
        <v>143212.63239542203</v>
      </c>
      <c r="AG2" s="4">
        <f t="shared" si="0"/>
        <v>143258.50407011685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118558.98334961182</v>
      </c>
      <c r="C3" s="4">
        <f>C5*('BNVP-LDVs-frgt'!C3/'BNVP-LDVs-frgt'!C5)</f>
        <v>119727.00363792252</v>
      </c>
      <c r="D3" s="4">
        <f>D5*('BNVP-LDVs-frgt'!C3/'BNVP-LDVs-frgt'!C5)</f>
        <v>119727.00363792252</v>
      </c>
      <c r="E3" s="4">
        <f>E5*('BNVP-LDVs-frgt'!E3/'BNVP-LDVs-frgt'!E5)</f>
        <v>122177.44015501527</v>
      </c>
      <c r="F3" s="4">
        <f>F5*('BNVP-LDVs-frgt'!F3/'BNVP-LDVs-frgt'!F5)</f>
        <v>123273.55185245136</v>
      </c>
      <c r="G3" s="4">
        <f>G5*('BNVP-LDVs-frgt'!G3/'BNVP-LDVs-frgt'!G5)</f>
        <v>124332.01118991293</v>
      </c>
      <c r="H3" s="4">
        <f>H5*('BNVP-LDVs-frgt'!H3/'BNVP-LDVs-frgt'!H5)</f>
        <v>124710.65102203129</v>
      </c>
      <c r="I3" s="4">
        <f>I5*('BNVP-LDVs-frgt'!I3/'BNVP-LDVs-frgt'!I5)</f>
        <v>124857.3241465608</v>
      </c>
      <c r="J3" s="4">
        <f>J5*('BNVP-LDVs-frgt'!J3/'BNVP-LDVs-frgt'!J5)</f>
        <v>125003.58986686483</v>
      </c>
      <c r="K3" s="4">
        <f>K5*('BNVP-LDVs-frgt'!K3/'BNVP-LDVs-frgt'!K5)</f>
        <v>125148.81353721258</v>
      </c>
      <c r="L3" s="4">
        <f>L5*('BNVP-LDVs-frgt'!L3/'BNVP-LDVs-frgt'!L5)</f>
        <v>125292.84362628977</v>
      </c>
      <c r="M3" s="4">
        <f>M5*('BNVP-LDVs-frgt'!M3/'BNVP-LDVs-frgt'!M5)</f>
        <v>125437.92698121692</v>
      </c>
      <c r="N3" s="4">
        <f>N5*('BNVP-LDVs-frgt'!N3/'BNVP-LDVs-frgt'!N5)</f>
        <v>125581.25672539529</v>
      </c>
      <c r="O3" s="4">
        <f>O5*('BNVP-LDVs-frgt'!O3/'BNVP-LDVs-frgt'!O5)</f>
        <v>125725.82180277559</v>
      </c>
      <c r="P3" s="4">
        <f>P5*('BNVP-LDVs-frgt'!P3/'BNVP-LDVs-frgt'!P5)</f>
        <v>125869.14289693862</v>
      </c>
      <c r="Q3" s="4">
        <f>Q5*('BNVP-LDVs-frgt'!Q3/'BNVP-LDVs-frgt'!Q5)</f>
        <v>125897.8391270928</v>
      </c>
      <c r="R3" s="4">
        <f>R5*('BNVP-LDVs-frgt'!R3/'BNVP-LDVs-frgt'!R5)</f>
        <v>125903.22300350874</v>
      </c>
      <c r="S3" s="4">
        <f>S5*('BNVP-LDVs-frgt'!S3/'BNVP-LDVs-frgt'!S5)</f>
        <v>125911.54118271639</v>
      </c>
      <c r="T3" s="4">
        <f>T5*('BNVP-LDVs-frgt'!T3/'BNVP-LDVs-frgt'!T5)</f>
        <v>125918.41049390507</v>
      </c>
      <c r="U3" s="4">
        <f>U5*('BNVP-LDVs-frgt'!U3/'BNVP-LDVs-frgt'!U5)</f>
        <v>125926.94084793402</v>
      </c>
      <c r="V3" s="4">
        <f>V5*('BNVP-LDVs-frgt'!V3/'BNVP-LDVs-frgt'!V5)</f>
        <v>125935.33590134398</v>
      </c>
      <c r="W3" s="4">
        <f>W5*('BNVP-LDVs-frgt'!W3/'BNVP-LDVs-frgt'!W5)</f>
        <v>125944.14248777526</v>
      </c>
      <c r="X3" s="4">
        <f>X5*('BNVP-LDVs-frgt'!X3/'BNVP-LDVs-frgt'!X5)</f>
        <v>125953.5648972145</v>
      </c>
      <c r="Y3" s="4">
        <f>Y5*('BNVP-LDVs-frgt'!Y3/'BNVP-LDVs-frgt'!Y5)</f>
        <v>125963.407455223</v>
      </c>
      <c r="Z3" s="4">
        <f>Z5*('BNVP-LDVs-frgt'!Z3/'BNVP-LDVs-frgt'!Z5)</f>
        <v>125973.7080292735</v>
      </c>
      <c r="AA3" s="4">
        <f>AA5*('BNVP-LDVs-frgt'!AA3/'BNVP-LDVs-frgt'!AA5)</f>
        <v>125984.29782496131</v>
      </c>
      <c r="AB3" s="4">
        <f>AB5*('BNVP-LDVs-frgt'!AB3/'BNVP-LDVs-frgt'!AB5)</f>
        <v>125994.58856187268</v>
      </c>
      <c r="AC3" s="4">
        <f>AC5*('BNVP-LDVs-frgt'!AC3/'BNVP-LDVs-frgt'!AC5)</f>
        <v>126005.92786339053</v>
      </c>
      <c r="AD3" s="4">
        <f>AD5*('BNVP-LDVs-frgt'!AD3/'BNVP-LDVs-frgt'!AD5)</f>
        <v>126017.53331888311</v>
      </c>
      <c r="AE3" s="4">
        <f>AE5*('BNVP-LDVs-frgt'!AE3/'BNVP-LDVs-frgt'!AE5)</f>
        <v>126029.13526173636</v>
      </c>
      <c r="AF3" s="4">
        <f>AF5*('BNVP-LDVs-frgt'!AF3/'BNVP-LDVs-frgt'!AF5)</f>
        <v>126041.45310699902</v>
      </c>
      <c r="AG3" s="4">
        <f>AG5*('BNVP-LDVs-frgt'!AG3/'BNVP-LDVs-frgt'!AG5)</f>
        <v>126042.93986476603</v>
      </c>
      <c r="AH3" s="4"/>
      <c r="AI3" s="4"/>
      <c r="AJ3" s="4"/>
    </row>
    <row r="4" spans="1:36" x14ac:dyDescent="0.45">
      <c r="A4" t="s">
        <v>2</v>
      </c>
      <c r="B4" s="4">
        <f>B5</f>
        <v>125000</v>
      </c>
      <c r="C4" s="4">
        <f t="shared" ref="C4:AG4" si="1">C5</f>
        <v>125786.6020620468</v>
      </c>
      <c r="D4" s="4">
        <f t="shared" si="1"/>
        <v>125786.6020620468</v>
      </c>
      <c r="E4" s="4">
        <f t="shared" si="1"/>
        <v>126646.78664134782</v>
      </c>
      <c r="F4" s="4">
        <f t="shared" si="1"/>
        <v>126978.20111917674</v>
      </c>
      <c r="G4" s="4">
        <f t="shared" si="1"/>
        <v>127616.77326262885</v>
      </c>
      <c r="H4" s="4">
        <f t="shared" si="1"/>
        <v>128477.80633873874</v>
      </c>
      <c r="I4" s="4">
        <f t="shared" si="1"/>
        <v>128642.99191598855</v>
      </c>
      <c r="J4" s="4">
        <f t="shared" si="1"/>
        <v>128808.01179965548</v>
      </c>
      <c r="K4" s="4">
        <f t="shared" si="1"/>
        <v>128974.68315672511</v>
      </c>
      <c r="L4" s="4">
        <f t="shared" si="1"/>
        <v>129140.39676846967</v>
      </c>
      <c r="M4" s="4">
        <f t="shared" si="1"/>
        <v>129302.26301163666</v>
      </c>
      <c r="N4" s="4">
        <f t="shared" si="1"/>
        <v>129468.17144990173</v>
      </c>
      <c r="O4" s="4">
        <f t="shared" si="1"/>
        <v>129634.03800956896</v>
      </c>
      <c r="P4" s="4">
        <f t="shared" si="1"/>
        <v>129798.1402057001</v>
      </c>
      <c r="Q4" s="4">
        <f t="shared" si="1"/>
        <v>129844.24672113887</v>
      </c>
      <c r="R4" s="4">
        <f t="shared" si="1"/>
        <v>129868.68197258771</v>
      </c>
      <c r="S4" s="4">
        <f t="shared" si="1"/>
        <v>129892.72757099557</v>
      </c>
      <c r="T4" s="4">
        <f t="shared" si="1"/>
        <v>129919.20576969674</v>
      </c>
      <c r="U4" s="4">
        <f t="shared" si="1"/>
        <v>129944.22550070705</v>
      </c>
      <c r="V4" s="4">
        <f t="shared" si="1"/>
        <v>129969.21609877974</v>
      </c>
      <c r="W4" s="4">
        <f t="shared" si="1"/>
        <v>129997.34577088359</v>
      </c>
      <c r="X4" s="4">
        <f t="shared" si="1"/>
        <v>130024.51769766238</v>
      </c>
      <c r="Y4" s="4">
        <f t="shared" si="1"/>
        <v>130050.16196602349</v>
      </c>
      <c r="Z4" s="4">
        <f t="shared" si="1"/>
        <v>130078.11319888424</v>
      </c>
      <c r="AA4" s="4">
        <f t="shared" si="1"/>
        <v>130106.14636813212</v>
      </c>
      <c r="AB4" s="4">
        <f t="shared" si="1"/>
        <v>130133.49855496256</v>
      </c>
      <c r="AC4" s="4">
        <f t="shared" si="1"/>
        <v>130190.75934390178</v>
      </c>
      <c r="AD4" s="4">
        <f t="shared" si="1"/>
        <v>130290.83644713454</v>
      </c>
      <c r="AE4" s="4">
        <f t="shared" si="1"/>
        <v>130391.32869472874</v>
      </c>
      <c r="AF4" s="4">
        <f t="shared" si="1"/>
        <v>130491.8628209208</v>
      </c>
      <c r="AG4" s="4">
        <f t="shared" si="1"/>
        <v>130581.18622854573</v>
      </c>
      <c r="AH4" s="4"/>
      <c r="AI4" s="4"/>
      <c r="AJ4" s="4"/>
    </row>
    <row r="5" spans="1:36" x14ac:dyDescent="0.45">
      <c r="A5" t="s">
        <v>3</v>
      </c>
      <c r="B5" s="12">
        <v>125000</v>
      </c>
      <c r="C5">
        <f>$B5*('BNVP-LDVs-frgt'!C$5/'BNVP-LDVs-frgt'!$B$5)</f>
        <v>125786.6020620468</v>
      </c>
      <c r="D5">
        <f>$B5*('BNVP-LDVs-frgt'!C$5/'BNVP-LDVs-frgt'!$B$5)</f>
        <v>125786.6020620468</v>
      </c>
      <c r="E5">
        <f>$B5*('BNVP-LDVs-frgt'!E$5/'BNVP-LDVs-frgt'!$B$5)</f>
        <v>126646.78664134782</v>
      </c>
      <c r="F5">
        <f>$B5*('BNVP-LDVs-frgt'!F$5/'BNVP-LDVs-frgt'!$B$5)</f>
        <v>126978.20111917674</v>
      </c>
      <c r="G5">
        <f>$B5*('BNVP-LDVs-frgt'!G$5/'BNVP-LDVs-frgt'!$B$5)</f>
        <v>127616.77326262885</v>
      </c>
      <c r="H5">
        <f>$B5*('BNVP-LDVs-frgt'!H$5/'BNVP-LDVs-frgt'!$B$5)</f>
        <v>128477.80633873874</v>
      </c>
      <c r="I5">
        <f>$B5*('BNVP-LDVs-frgt'!I$5/'BNVP-LDVs-frgt'!$B$5)</f>
        <v>128642.99191598855</v>
      </c>
      <c r="J5">
        <f>$B5*('BNVP-LDVs-frgt'!J$5/'BNVP-LDVs-frgt'!$B$5)</f>
        <v>128808.01179965548</v>
      </c>
      <c r="K5">
        <f>$B5*('BNVP-LDVs-frgt'!K$5/'BNVP-LDVs-frgt'!$B$5)</f>
        <v>128974.68315672511</v>
      </c>
      <c r="L5">
        <f>$B5*('BNVP-LDVs-frgt'!L$5/'BNVP-LDVs-frgt'!$B$5)</f>
        <v>129140.39676846967</v>
      </c>
      <c r="M5">
        <f>$B5*('BNVP-LDVs-frgt'!M$5/'BNVP-LDVs-frgt'!$B$5)</f>
        <v>129302.26301163666</v>
      </c>
      <c r="N5">
        <f>$B5*('BNVP-LDVs-frgt'!N$5/'BNVP-LDVs-frgt'!$B$5)</f>
        <v>129468.17144990173</v>
      </c>
      <c r="O5">
        <f>$B5*('BNVP-LDVs-frgt'!O$5/'BNVP-LDVs-frgt'!$B$5)</f>
        <v>129634.03800956896</v>
      </c>
      <c r="P5">
        <f>$B5*('BNVP-LDVs-frgt'!P$5/'BNVP-LDVs-frgt'!$B$5)</f>
        <v>129798.1402057001</v>
      </c>
      <c r="Q5">
        <f>$B5*('BNVP-LDVs-frgt'!Q$5/'BNVP-LDVs-frgt'!$B$5)</f>
        <v>129844.24672113887</v>
      </c>
      <c r="R5">
        <f>$B5*('BNVP-LDVs-frgt'!R$5/'BNVP-LDVs-frgt'!$B$5)</f>
        <v>129868.68197258771</v>
      </c>
      <c r="S5">
        <f>$B5*('BNVP-LDVs-frgt'!S$5/'BNVP-LDVs-frgt'!$B$5)</f>
        <v>129892.72757099557</v>
      </c>
      <c r="T5">
        <f>$B5*('BNVP-LDVs-frgt'!T$5/'BNVP-LDVs-frgt'!$B$5)</f>
        <v>129919.20576969674</v>
      </c>
      <c r="U5">
        <f>$B5*('BNVP-LDVs-frgt'!U$5/'BNVP-LDVs-frgt'!$B$5)</f>
        <v>129944.22550070705</v>
      </c>
      <c r="V5">
        <f>$B5*('BNVP-LDVs-frgt'!V$5/'BNVP-LDVs-frgt'!$B$5)</f>
        <v>129969.21609877974</v>
      </c>
      <c r="W5">
        <f>$B5*('BNVP-LDVs-frgt'!W$5/'BNVP-LDVs-frgt'!$B$5)</f>
        <v>129997.34577088359</v>
      </c>
      <c r="X5">
        <f>$B5*('BNVP-LDVs-frgt'!X$5/'BNVP-LDVs-frgt'!$B$5)</f>
        <v>130024.51769766238</v>
      </c>
      <c r="Y5">
        <f>$B5*('BNVP-LDVs-frgt'!Y$5/'BNVP-LDVs-frgt'!$B$5)</f>
        <v>130050.16196602349</v>
      </c>
      <c r="Z5">
        <f>$B5*('BNVP-LDVs-frgt'!Z$5/'BNVP-LDVs-frgt'!$B$5)</f>
        <v>130078.11319888424</v>
      </c>
      <c r="AA5">
        <f>$B5*('BNVP-LDVs-frgt'!AA$5/'BNVP-LDVs-frgt'!$B$5)</f>
        <v>130106.14636813212</v>
      </c>
      <c r="AB5">
        <f>$B5*('BNVP-LDVs-frgt'!AB$5/'BNVP-LDVs-frgt'!$B$5)</f>
        <v>130133.49855496256</v>
      </c>
      <c r="AC5">
        <f>$B5*('BNVP-LDVs-frgt'!AC$5/'BNVP-LDVs-frgt'!$B$5)</f>
        <v>130190.75934390178</v>
      </c>
      <c r="AD5">
        <f>$B5*('BNVP-LDVs-frgt'!AD$5/'BNVP-LDVs-frgt'!$B$5)</f>
        <v>130290.83644713454</v>
      </c>
      <c r="AE5">
        <f>$B5*('BNVP-LDVs-frgt'!AE$5/'BNVP-LDVs-frgt'!$B$5)</f>
        <v>130391.32869472874</v>
      </c>
      <c r="AF5">
        <f>$B5*('BNVP-LDVs-frgt'!AF$5/'BNVP-LDVs-frgt'!$B$5)</f>
        <v>130491.8628209208</v>
      </c>
      <c r="AG5">
        <f>$B5*('BNVP-LDVs-frgt'!AG$5/'BNVP-LDVs-frgt'!$B$5)</f>
        <v>130581.18622854573</v>
      </c>
    </row>
    <row r="6" spans="1:36" x14ac:dyDescent="0.45">
      <c r="A6" t="s">
        <v>4</v>
      </c>
      <c r="B6" s="4">
        <f>B5*('BNVP-LDVs-psgr'!B6/'BNVP-LDVs-psgr'!B5)</f>
        <v>117964.01030757216</v>
      </c>
      <c r="C6" s="4">
        <f>C5*('BNVP-LDVs-psgr'!C6/'BNVP-LDVs-psgr'!C5)</f>
        <v>97879.079939126124</v>
      </c>
      <c r="D6" s="4">
        <f>D5*('BNVP-LDVs-psgr'!C6/'BNVP-LDVs-psgr'!C5)</f>
        <v>97879.079939126124</v>
      </c>
      <c r="E6" s="4">
        <f>E5*('BNVP-LDVs-psgr'!E6/'BNVP-LDVs-psgr'!E5)</f>
        <v>99052.943266900635</v>
      </c>
      <c r="F6" s="4">
        <f>F5*('BNVP-LDVs-psgr'!F6/'BNVP-LDVs-psgr'!F5)</f>
        <v>98821.207817559203</v>
      </c>
      <c r="G6" s="4">
        <f>G5*('BNVP-LDVs-psgr'!G6/'BNVP-LDVs-psgr'!G5)</f>
        <v>98210.369390779524</v>
      </c>
      <c r="H6" s="4">
        <f>H5*('BNVP-LDVs-psgr'!H6/'BNVP-LDVs-psgr'!H5)</f>
        <v>100658.43531011384</v>
      </c>
      <c r="I6" s="4">
        <f>I5*('BNVP-LDVs-psgr'!I6/'BNVP-LDVs-psgr'!I5)</f>
        <v>100287.32690491484</v>
      </c>
      <c r="J6" s="4">
        <f>J5*('BNVP-LDVs-psgr'!J6/'BNVP-LDVs-psgr'!J5)</f>
        <v>100136.56383773177</v>
      </c>
      <c r="K6" s="4">
        <f>K5*('BNVP-LDVs-psgr'!K6/'BNVP-LDVs-psgr'!K5)</f>
        <v>99954.157259007479</v>
      </c>
      <c r="L6" s="4">
        <f>L5*('BNVP-LDVs-psgr'!L6/'BNVP-LDVs-psgr'!L5)</f>
        <v>99966.109445747759</v>
      </c>
      <c r="M6" s="4">
        <f>M5*('BNVP-LDVs-psgr'!M6/'BNVP-LDVs-psgr'!M5)</f>
        <v>100162.06755771136</v>
      </c>
      <c r="N6" s="4">
        <f>N5*('BNVP-LDVs-psgr'!N6/'BNVP-LDVs-psgr'!N5)</f>
        <v>100011.70946369779</v>
      </c>
      <c r="O6" s="4">
        <f>O5*('BNVP-LDVs-psgr'!O6/'BNVP-LDVs-psgr'!O5)</f>
        <v>100130.06446563403</v>
      </c>
      <c r="P6" s="4">
        <f>P5*('BNVP-LDVs-psgr'!P6/'BNVP-LDVs-psgr'!P5)</f>
        <v>100330.41521482718</v>
      </c>
      <c r="Q6" s="4">
        <f>Q5*('BNVP-LDVs-psgr'!Q6/'BNVP-LDVs-psgr'!Q5)</f>
        <v>100418.22181879389</v>
      </c>
      <c r="R6" s="4">
        <f>R5*('BNVP-LDVs-psgr'!R6/'BNVP-LDVs-psgr'!R5)</f>
        <v>100419.68953585991</v>
      </c>
      <c r="S6" s="4">
        <f>S5*('BNVP-LDVs-psgr'!S6/'BNVP-LDVs-psgr'!S5)</f>
        <v>100476.18657248834</v>
      </c>
      <c r="T6" s="4">
        <f>T5*('BNVP-LDVs-psgr'!T6/'BNVP-LDVs-psgr'!T5)</f>
        <v>100439.27808180508</v>
      </c>
      <c r="U6" s="4">
        <f>U5*('BNVP-LDVs-psgr'!U6/'BNVP-LDVs-psgr'!U5)</f>
        <v>100552.13401210587</v>
      </c>
      <c r="V6" s="4">
        <f>V5*('BNVP-LDVs-psgr'!V6/'BNVP-LDVs-psgr'!V5)</f>
        <v>100601.03167279792</v>
      </c>
      <c r="W6" s="4">
        <f>W5*('BNVP-LDVs-psgr'!W6/'BNVP-LDVs-psgr'!W5)</f>
        <v>100565.93006803816</v>
      </c>
      <c r="X6" s="4">
        <f>X5*('BNVP-LDVs-psgr'!X6/'BNVP-LDVs-psgr'!X5)</f>
        <v>100696.79991166243</v>
      </c>
      <c r="Y6" s="4">
        <f>Y5*('BNVP-LDVs-psgr'!Y6/'BNVP-LDVs-psgr'!Y5)</f>
        <v>100845.2320859094</v>
      </c>
      <c r="Z6" s="4">
        <f>Z5*('BNVP-LDVs-psgr'!Z6/'BNVP-LDVs-psgr'!Z5)</f>
        <v>100868.29154317673</v>
      </c>
      <c r="AA6" s="4">
        <f>AA5*('BNVP-LDVs-psgr'!AA6/'BNVP-LDVs-psgr'!AA5)</f>
        <v>100941.77688301934</v>
      </c>
      <c r="AB6" s="4">
        <f>AB5*('BNVP-LDVs-psgr'!AB6/'BNVP-LDVs-psgr'!AB5)</f>
        <v>101035.12555360567</v>
      </c>
      <c r="AC6" s="4">
        <f>AC5*('BNVP-LDVs-psgr'!AC6/'BNVP-LDVs-psgr'!AC5)</f>
        <v>101044.96487340698</v>
      </c>
      <c r="AD6" s="4">
        <f>AD5*('BNVP-LDVs-psgr'!AD6/'BNVP-LDVs-psgr'!AD5)</f>
        <v>101263.69302326805</v>
      </c>
      <c r="AE6" s="4">
        <f>AE5*('BNVP-LDVs-psgr'!AE6/'BNVP-LDVs-psgr'!AE5)</f>
        <v>101315.23404898442</v>
      </c>
      <c r="AF6" s="4">
        <f>AF5*('BNVP-LDVs-psgr'!AF6/'BNVP-LDVs-psgr'!AF5)</f>
        <v>101392.09314111841</v>
      </c>
      <c r="AG6" s="4">
        <f>AG5*('BNVP-LDVs-psgr'!AG6/'BNVP-LDVs-psgr'!AG5)</f>
        <v>101472.37683032606</v>
      </c>
      <c r="AH6" s="4"/>
      <c r="AI6" s="4"/>
      <c r="AJ6" s="4"/>
    </row>
    <row r="7" spans="1:36" s="5" customFormat="1" x14ac:dyDescent="0.45">
      <c r="A7" s="5" t="s">
        <v>1082</v>
      </c>
      <c r="B7" s="4">
        <f>B$5*('BNVP-LDVs-frgt'!B7/'BNVP-LDVs-frgt'!B$5)</f>
        <v>142487.28231672163</v>
      </c>
      <c r="C7" s="4">
        <f>C$5*('BNVP-LDVs-frgt'!C7/'BNVP-LDVs-frgt'!C$5)</f>
        <v>143180.90393548258</v>
      </c>
      <c r="D7" s="4">
        <f>D$5*('BNVP-LDVs-frgt'!D7/'BNVP-LDVs-frgt'!D$5)</f>
        <v>143064.2249480554</v>
      </c>
      <c r="E7" s="4">
        <f>E$5*('BNVP-LDVs-frgt'!E7/'BNVP-LDVs-frgt'!E$5)</f>
        <v>144088.21270996373</v>
      </c>
      <c r="F7" s="4">
        <f>F$5*('BNVP-LDVs-frgt'!F7/'BNVP-LDVs-frgt'!F$5)</f>
        <v>144441.5354698422</v>
      </c>
      <c r="G7" s="4">
        <f>G$5*('BNVP-LDVs-frgt'!G7/'BNVP-LDVs-frgt'!G$5)</f>
        <v>145303.15024894974</v>
      </c>
      <c r="H7" s="4">
        <f>H$5*('BNVP-LDVs-frgt'!H7/'BNVP-LDVs-frgt'!H$5)</f>
        <v>146201.61851322567</v>
      </c>
      <c r="I7" s="4">
        <f>I$5*('BNVP-LDVs-frgt'!I7/'BNVP-LDVs-frgt'!I$5)</f>
        <v>146344.30652356902</v>
      </c>
      <c r="J7" s="4">
        <f>J$5*('BNVP-LDVs-frgt'!J7/'BNVP-LDVs-frgt'!J$5)</f>
        <v>146486.99556729579</v>
      </c>
      <c r="K7" s="4">
        <f>K$5*('BNVP-LDVs-frgt'!K7/'BNVP-LDVs-frgt'!K$5)</f>
        <v>146631.75378501543</v>
      </c>
      <c r="L7" s="4">
        <f>L$5*('BNVP-LDVs-frgt'!L7/'BNVP-LDVs-frgt'!L$5)</f>
        <v>146775.23915105444</v>
      </c>
      <c r="M7" s="4">
        <f>M$5*('BNVP-LDVs-frgt'!M7/'BNVP-LDVs-frgt'!M$5)</f>
        <v>146915.76596506604</v>
      </c>
      <c r="N7" s="4">
        <f>N$5*('BNVP-LDVs-frgt'!N7/'BNVP-LDVs-frgt'!N$5)</f>
        <v>147060.57209541675</v>
      </c>
      <c r="O7" s="4">
        <f>O$5*('BNVP-LDVs-frgt'!O7/'BNVP-LDVs-frgt'!O$5)</f>
        <v>147206.98173450158</v>
      </c>
      <c r="P7" s="4">
        <f>P$5*('BNVP-LDVs-frgt'!P7/'BNVP-LDVs-frgt'!P$5)</f>
        <v>147349.5659119006</v>
      </c>
      <c r="Q7" s="4">
        <f>Q$5*('BNVP-LDVs-frgt'!Q7/'BNVP-LDVs-frgt'!Q$5)</f>
        <v>147392.14056650826</v>
      </c>
      <c r="R7" s="4">
        <f>R$5*('BNVP-LDVs-frgt'!R7/'BNVP-LDVs-frgt'!R$5)</f>
        <v>147415.27144532834</v>
      </c>
      <c r="S7" s="4">
        <f>S$5*('BNVP-LDVs-frgt'!S7/'BNVP-LDVs-frgt'!S$5)</f>
        <v>147438.58677311629</v>
      </c>
      <c r="T7" s="4">
        <f>T$5*('BNVP-LDVs-frgt'!T7/'BNVP-LDVs-frgt'!T$5)</f>
        <v>147463.41553755364</v>
      </c>
      <c r="U7" s="4">
        <f>U$5*('BNVP-LDVs-frgt'!U7/'BNVP-LDVs-frgt'!U$5)</f>
        <v>147487.7941304431</v>
      </c>
      <c r="V7" s="4">
        <f>V$5*('BNVP-LDVs-frgt'!V7/'BNVP-LDVs-frgt'!V$5)</f>
        <v>147512.53701735431</v>
      </c>
      <c r="W7" s="4">
        <f>W$5*('BNVP-LDVs-frgt'!W7/'BNVP-LDVs-frgt'!W$5)</f>
        <v>147540.74925635994</v>
      </c>
      <c r="X7" s="4">
        <f>X$5*('BNVP-LDVs-frgt'!X7/'BNVP-LDVs-frgt'!X$5)</f>
        <v>147567.76085534622</v>
      </c>
      <c r="Y7" s="4">
        <f>Y$5*('BNVP-LDVs-frgt'!Y7/'BNVP-LDVs-frgt'!Y$5)</f>
        <v>147593.12662505216</v>
      </c>
      <c r="Z7" s="4">
        <f>Z$5*('BNVP-LDVs-frgt'!Z7/'BNVP-LDVs-frgt'!Z$5)</f>
        <v>147621.30770673251</v>
      </c>
      <c r="AA7" s="4">
        <f>AA$5*('BNVP-LDVs-frgt'!AA7/'BNVP-LDVs-frgt'!AA$5)</f>
        <v>147649.78332597433</v>
      </c>
      <c r="AB7" s="4">
        <f>AB$5*('BNVP-LDVs-frgt'!AB7/'BNVP-LDVs-frgt'!AB$5)</f>
        <v>147677.68366992599</v>
      </c>
      <c r="AC7" s="4">
        <f>AC$5*('BNVP-LDVs-frgt'!AC7/'BNVP-LDVs-frgt'!AC$5)</f>
        <v>147709.21412886903</v>
      </c>
      <c r="AD7" s="4">
        <f>AD$5*('BNVP-LDVs-frgt'!AD7/'BNVP-LDVs-frgt'!AD$5)</f>
        <v>147736.47860961428</v>
      </c>
      <c r="AE7" s="4">
        <f>AE$5*('BNVP-LDVs-frgt'!AE7/'BNVP-LDVs-frgt'!AE$5)</f>
        <v>147765.71991265772</v>
      </c>
      <c r="AF7" s="4">
        <f>AF$5*('BNVP-LDVs-frgt'!AF7/'BNVP-LDVs-frgt'!AF$5)</f>
        <v>147795.62860728992</v>
      </c>
      <c r="AG7" s="4">
        <f>AG$5*('BNVP-LDVs-frgt'!AG7/'BNVP-LDVs-frgt'!AG$5)</f>
        <v>147816.39034830141</v>
      </c>
      <c r="AH7" s="4"/>
      <c r="AI7" s="4"/>
      <c r="AJ7" s="27"/>
    </row>
    <row r="8" spans="1:36" s="5" customFormat="1" x14ac:dyDescent="0.45">
      <c r="A8" s="5" t="s">
        <v>1083</v>
      </c>
      <c r="B8" s="4">
        <f>B$5*('BNVP-LDVs-frgt'!B8/'BNVP-LDVs-frgt'!B$5)</f>
        <v>158129.80456144607</v>
      </c>
      <c r="C8" s="4">
        <f>C$5*('BNVP-LDVs-frgt'!C8/'BNVP-LDVs-frgt'!C$5)</f>
        <v>156113.757354614</v>
      </c>
      <c r="D8" s="4">
        <f>D$5*('BNVP-LDVs-frgt'!D8/'BNVP-LDVs-frgt'!D$5)</f>
        <v>153420.7467532809</v>
      </c>
      <c r="E8" s="4">
        <f>E$5*('BNVP-LDVs-frgt'!E8/'BNVP-LDVs-frgt'!E$5)</f>
        <v>152632.41991916631</v>
      </c>
      <c r="F8" s="4">
        <f>F$5*('BNVP-LDVs-frgt'!F8/'BNVP-LDVs-frgt'!F$5)</f>
        <v>150138.41897380093</v>
      </c>
      <c r="G8" s="4">
        <f>G$5*('BNVP-LDVs-frgt'!G8/'BNVP-LDVs-frgt'!G$5)</f>
        <v>147645.11098498729</v>
      </c>
      <c r="H8" s="4">
        <f>H$5*('BNVP-LDVs-frgt'!H8/'BNVP-LDVs-frgt'!H$5)</f>
        <v>145245.45644386916</v>
      </c>
      <c r="I8" s="4">
        <f>I$5*('BNVP-LDVs-frgt'!I8/'BNVP-LDVs-frgt'!I$5)</f>
        <v>143212.63430864332</v>
      </c>
      <c r="J8" s="4">
        <f>J$5*('BNVP-LDVs-frgt'!J8/'BNVP-LDVs-frgt'!J$5)</f>
        <v>141559.24079072071</v>
      </c>
      <c r="K8" s="4">
        <f>K$5*('BNVP-LDVs-frgt'!K8/'BNVP-LDVs-frgt'!K$5)</f>
        <v>139403.73052633685</v>
      </c>
      <c r="L8" s="4">
        <f>L$5*('BNVP-LDVs-frgt'!L8/'BNVP-LDVs-frgt'!L$5)</f>
        <v>137363.29217005524</v>
      </c>
      <c r="M8" s="4">
        <f>M$5*('BNVP-LDVs-frgt'!M8/'BNVP-LDVs-frgt'!M$5)</f>
        <v>135420.0458494396</v>
      </c>
      <c r="N8" s="4">
        <f>N$5*('BNVP-LDVs-frgt'!N8/'BNVP-LDVs-frgt'!N$5)</f>
        <v>133553.59505054803</v>
      </c>
      <c r="O8" s="4">
        <f>O$5*('BNVP-LDVs-frgt'!O8/'BNVP-LDVs-frgt'!O$5)</f>
        <v>131793.48769051474</v>
      </c>
      <c r="P8" s="4">
        <f>P$5*('BNVP-LDVs-frgt'!P8/'BNVP-LDVs-frgt'!P$5)</f>
        <v>130122.42256177023</v>
      </c>
      <c r="Q8" s="4">
        <f>Q$5*('BNVP-LDVs-frgt'!Q8/'BNVP-LDVs-frgt'!Q$5)</f>
        <v>128408.68129960673</v>
      </c>
      <c r="R8" s="4">
        <f>R$5*('BNVP-LDVs-frgt'!R8/'BNVP-LDVs-frgt'!R$5)</f>
        <v>126744.85258523132</v>
      </c>
      <c r="S8" s="4">
        <f>S$5*('BNVP-LDVs-frgt'!S8/'BNVP-LDVs-frgt'!S$5)</f>
        <v>125161.57660909039</v>
      </c>
      <c r="T8" s="4">
        <f>T$5*('BNVP-LDVs-frgt'!T8/'BNVP-LDVs-frgt'!T$5)</f>
        <v>123643.86897011436</v>
      </c>
      <c r="U8" s="4">
        <f>U$5*('BNVP-LDVs-frgt'!U8/'BNVP-LDVs-frgt'!U$5)</f>
        <v>122207.40141936949</v>
      </c>
      <c r="V8" s="4">
        <f>V$5*('BNVP-LDVs-frgt'!V8/'BNVP-LDVs-frgt'!V$5)</f>
        <v>120833.09679735439</v>
      </c>
      <c r="W8" s="4">
        <f>W$5*('BNVP-LDVs-frgt'!W8/'BNVP-LDVs-frgt'!W$5)</f>
        <v>119514.87890396813</v>
      </c>
      <c r="X8" s="4">
        <f>X$5*('BNVP-LDVs-frgt'!X8/'BNVP-LDVs-frgt'!X$5)</f>
        <v>118270.44696294035</v>
      </c>
      <c r="Y8" s="4">
        <f>Y$5*('BNVP-LDVs-frgt'!Y8/'BNVP-LDVs-frgt'!Y$5)</f>
        <v>117085.53925854525</v>
      </c>
      <c r="Z8" s="4">
        <f>Z$5*('BNVP-LDVs-frgt'!Z8/'BNVP-LDVs-frgt'!Z$5)</f>
        <v>115945.15895136519</v>
      </c>
      <c r="AA8" s="4">
        <f>AA$5*('BNVP-LDVs-frgt'!AA8/'BNVP-LDVs-frgt'!AA$5)</f>
        <v>114860.83886347059</v>
      </c>
      <c r="AB8" s="4">
        <f>AB$5*('BNVP-LDVs-frgt'!AB8/'BNVP-LDVs-frgt'!AB$5)</f>
        <v>113829.37203694813</v>
      </c>
      <c r="AC8" s="4">
        <f>AC$5*('BNVP-LDVs-frgt'!AC8/'BNVP-LDVs-frgt'!AC$5)</f>
        <v>112834.82972796899</v>
      </c>
      <c r="AD8" s="4">
        <f>AD$5*('BNVP-LDVs-frgt'!AD8/'BNVP-LDVs-frgt'!AD$5)</f>
        <v>111901.22476954409</v>
      </c>
      <c r="AE8" s="4">
        <f>AE$5*('BNVP-LDVs-frgt'!AE8/'BNVP-LDVs-frgt'!AE$5)</f>
        <v>110998.24973820576</v>
      </c>
      <c r="AF8" s="4">
        <f>AF$5*('BNVP-LDVs-frgt'!AF8/'BNVP-LDVs-frgt'!AF$5)</f>
        <v>110137.87469438287</v>
      </c>
      <c r="AG8" s="4">
        <f>AG$5*('BNVP-LDVs-frgt'!AG8/'BNVP-LDVs-frgt'!AG$5)</f>
        <v>109305.76442189357</v>
      </c>
      <c r="AH8" s="4"/>
      <c r="AI8" s="4"/>
      <c r="AJ8" s="27"/>
    </row>
    <row r="11" spans="1:36" x14ac:dyDescent="0.45">
      <c r="A11" t="s">
        <v>1247</v>
      </c>
    </row>
    <row r="12" spans="1:36" x14ac:dyDescent="0.45">
      <c r="A12" t="s">
        <v>0</v>
      </c>
      <c r="B12">
        <v>168297.33108804075</v>
      </c>
      <c r="C12">
        <v>140105.53212839292</v>
      </c>
      <c r="D12">
        <v>140105.53212839292</v>
      </c>
      <c r="E12">
        <v>141339.78570428453</v>
      </c>
      <c r="F12">
        <v>139839.09532672018</v>
      </c>
      <c r="G12">
        <v>137828.02375610938</v>
      </c>
      <c r="H12">
        <v>137623.31793247539</v>
      </c>
      <c r="I12">
        <v>136318.40466405131</v>
      </c>
      <c r="J12">
        <v>135407.19138343126</v>
      </c>
      <c r="K12">
        <v>134435.44555300404</v>
      </c>
      <c r="L12">
        <v>133744.96770995416</v>
      </c>
      <c r="M12">
        <v>133338.66391131599</v>
      </c>
      <c r="N12">
        <v>132410.47310569091</v>
      </c>
      <c r="O12">
        <v>131878.51025032019</v>
      </c>
      <c r="P12">
        <v>131479.77238256729</v>
      </c>
      <c r="Q12">
        <v>130973.49956192038</v>
      </c>
      <c r="R12">
        <v>130381.09654843641</v>
      </c>
      <c r="S12">
        <v>129905.60233459962</v>
      </c>
      <c r="T12">
        <v>129343.37665637687</v>
      </c>
      <c r="U12">
        <v>129042.31250447783</v>
      </c>
      <c r="V12">
        <v>128708.2132214719</v>
      </c>
      <c r="W12">
        <v>128306.68799796706</v>
      </c>
      <c r="X12">
        <v>128297.33927173768</v>
      </c>
      <c r="Y12">
        <v>128343.66478422</v>
      </c>
      <c r="Z12">
        <v>128233.90055009007</v>
      </c>
      <c r="AA12">
        <v>128209.87105330778</v>
      </c>
      <c r="AB12">
        <v>128230.58263158404</v>
      </c>
      <c r="AC12">
        <v>128140.35929555941</v>
      </c>
      <c r="AD12">
        <v>128350.540423329</v>
      </c>
      <c r="AE12">
        <v>128339.99720176758</v>
      </c>
      <c r="AF12">
        <v>128370.74701487985</v>
      </c>
      <c r="AG12">
        <v>128411.8647644031</v>
      </c>
    </row>
    <row r="13" spans="1:36" x14ac:dyDescent="0.45">
      <c r="A13" t="s">
        <v>3</v>
      </c>
      <c r="B13">
        <v>132928.01486984815</v>
      </c>
      <c r="C13">
        <v>133764.50647465145</v>
      </c>
      <c r="D13">
        <v>133764.50647465145</v>
      </c>
      <c r="E13">
        <v>134679.24750303655</v>
      </c>
      <c r="F13">
        <v>135031.68165213196</v>
      </c>
      <c r="G13">
        <v>135710.75467117413</v>
      </c>
      <c r="H13">
        <v>136626.39801153066</v>
      </c>
      <c r="I13">
        <v>136802.06033848226</v>
      </c>
      <c r="J13">
        <v>136977.54646288144</v>
      </c>
      <c r="K13">
        <v>137154.78880392888</v>
      </c>
      <c r="L13">
        <v>137331.01265549782</v>
      </c>
      <c r="M13">
        <v>137503.14512252685</v>
      </c>
      <c r="N13">
        <v>137679.57615731668</v>
      </c>
      <c r="O13">
        <v>137855.96265739555</v>
      </c>
      <c r="P13">
        <v>138030.47289073552</v>
      </c>
      <c r="Q13">
        <v>138079.50367129422</v>
      </c>
      <c r="R13">
        <v>138105.48870703776</v>
      </c>
      <c r="S13">
        <v>138131.05937633946</v>
      </c>
      <c r="T13">
        <v>138159.21693146488</v>
      </c>
      <c r="U13">
        <v>138185.82351687111</v>
      </c>
      <c r="V13">
        <v>138212.39912160879</v>
      </c>
      <c r="W13">
        <v>138242.31289338245</v>
      </c>
      <c r="X13">
        <v>138271.2081756776</v>
      </c>
      <c r="Y13">
        <v>138298.47890916583</v>
      </c>
      <c r="Z13">
        <v>138328.2029243446</v>
      </c>
      <c r="AA13">
        <v>138358.01407265363</v>
      </c>
      <c r="AB13">
        <v>138387.1010478354</v>
      </c>
      <c r="AC13">
        <v>138447.993551864</v>
      </c>
      <c r="AD13">
        <v>138554.41795719723</v>
      </c>
      <c r="AE13">
        <v>138661.28383705727</v>
      </c>
      <c r="AF13">
        <v>138768.19425162836</v>
      </c>
      <c r="AG13">
        <v>138863.18291768429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96193795.456338227</v>
      </c>
      <c r="E2" s="4">
        <f>E$5*('BNVP-HDVs-psgr'!E$2/'BNVP-HDVs-psgr'!E$5)</f>
        <v>94837126.274403796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82689861.200971216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82422083.569200426</v>
      </c>
      <c r="AA2" s="4">
        <f>AA$5*('BNVP-HDVs-psgr'!AA$2/'BNVP-HDVs-psgr'!AA$5)</f>
        <v>82349929.382245794</v>
      </c>
      <c r="AB2" s="4">
        <f>AB$5*('BNVP-HDVs-psgr'!AB$2/'BNVP-HDVs-psgr'!AB$5)</f>
        <v>82279284.341626808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81923164.22076644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F11" sqref="AF11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96193795.456338227</v>
      </c>
      <c r="E2" s="4">
        <f>E$5*('BNVP-HDVs-psgr'!E$2/'BNVP-HDVs-psgr'!E$5)</f>
        <v>94837126.274403796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82689861.200971216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82422083.569200426</v>
      </c>
      <c r="AA2" s="4">
        <f>AA$5*('BNVP-HDVs-psgr'!AA$2/'BNVP-HDVs-psgr'!AA$5)</f>
        <v>82349929.382245794</v>
      </c>
      <c r="AB2" s="4">
        <f>AB$5*('BNVP-HDVs-psgr'!AB$2/'BNVP-HDVs-psgr'!AB$5)</f>
        <v>82279284.341626808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81923164.22076644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1107</v>
      </c>
      <c r="B10" s="36" t="s">
        <v>1108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1109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  <c r="AJ12" s="25"/>
      <c r="AK12" s="25"/>
    </row>
    <row r="13" spans="1:37" ht="15" customHeight="1" thickBot="1" x14ac:dyDescent="0.5">
      <c r="A13" s="31"/>
      <c r="B13" s="33" t="s">
        <v>880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879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1112</v>
      </c>
      <c r="B17" s="39" t="s">
        <v>874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1113</v>
      </c>
      <c r="B18" s="39" t="s">
        <v>873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1114</v>
      </c>
      <c r="B19" s="39" t="s">
        <v>878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1115</v>
      </c>
      <c r="B22" s="39" t="s">
        <v>870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1116</v>
      </c>
      <c r="B23" s="39" t="s">
        <v>869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1117</v>
      </c>
      <c r="B24" s="39" t="s">
        <v>868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1118</v>
      </c>
      <c r="B25" s="39" t="s">
        <v>1049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1119</v>
      </c>
      <c r="B26" s="39" t="s">
        <v>867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1120</v>
      </c>
      <c r="B27" s="39" t="s">
        <v>866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1121</v>
      </c>
      <c r="B28" s="39" t="s">
        <v>865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1122</v>
      </c>
      <c r="B29" s="39" t="s">
        <v>864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1123</v>
      </c>
      <c r="B30" s="39" t="s">
        <v>863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1124</v>
      </c>
      <c r="B31" s="39" t="s">
        <v>862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1125</v>
      </c>
      <c r="B32" s="39" t="s">
        <v>861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1126</v>
      </c>
      <c r="B33" s="39" t="s">
        <v>860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1127</v>
      </c>
      <c r="B34" s="39" t="s">
        <v>859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1128</v>
      </c>
      <c r="B35" s="39" t="s">
        <v>858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1129</v>
      </c>
      <c r="B36" s="39" t="s">
        <v>876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1130</v>
      </c>
      <c r="B38" s="38" t="s">
        <v>1131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1132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1133</v>
      </c>
      <c r="B42" s="39" t="s">
        <v>874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1134</v>
      </c>
      <c r="B43" s="39" t="s">
        <v>873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1135</v>
      </c>
      <c r="B44" s="39" t="s">
        <v>872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1136</v>
      </c>
      <c r="B47" s="39" t="s">
        <v>870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1137</v>
      </c>
      <c r="B48" s="39" t="s">
        <v>869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1138</v>
      </c>
      <c r="B49" s="39" t="s">
        <v>868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1139</v>
      </c>
      <c r="B50" s="39" t="s">
        <v>1049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1140</v>
      </c>
      <c r="B51" s="39" t="s">
        <v>867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1141</v>
      </c>
      <c r="B52" s="39" t="s">
        <v>866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1142</v>
      </c>
      <c r="B53" s="39" t="s">
        <v>865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1143</v>
      </c>
      <c r="B54" s="39" t="s">
        <v>864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1144</v>
      </c>
      <c r="B55" s="39" t="s">
        <v>863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1145</v>
      </c>
      <c r="B56" s="39" t="s">
        <v>862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1146</v>
      </c>
      <c r="B57" s="39" t="s">
        <v>861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1147</v>
      </c>
      <c r="B58" s="39" t="s">
        <v>860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1148</v>
      </c>
      <c r="B59" s="39" t="s">
        <v>859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1149</v>
      </c>
      <c r="B60" s="39" t="s">
        <v>858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1150</v>
      </c>
      <c r="B61" s="39" t="s">
        <v>857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1151</v>
      </c>
      <c r="B63" s="38" t="s">
        <v>1152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1153</v>
      </c>
      <c r="B65" s="38" t="s">
        <v>1154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1155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856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855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854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1156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3709272.3183677979</v>
      </c>
      <c r="E2" s="4">
        <f>E$5*('BNVP-HDVs-psgr'!E$2/'BNVP-HDVs-psgr'!E$5)</f>
        <v>3656958.5966993752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3188555.0591634144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</v>
      </c>
      <c r="AA2" s="4">
        <f>AA$5*('BNVP-HDVs-psgr'!AA$2/'BNVP-HDVs-psgr'!AA$5)</f>
        <v>3175447.1484156479</v>
      </c>
      <c r="AB2" s="4">
        <f>AB$5*('BNVP-HDVs-psgr'!AB$2/'BNVP-HDVs-psgr'!AB$5)</f>
        <v>3172723.0465922933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C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3709272.3183677979</v>
      </c>
      <c r="E2" s="4">
        <f>E$5*('BNVP-HDVs-psgr'!E$2/'BNVP-HDVs-psgr'!E$5)</f>
        <v>3656958.5966993752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3188555.0591634144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</v>
      </c>
      <c r="AA2" s="4">
        <f>AA$5*('BNVP-HDVs-psgr'!AA$2/'BNVP-HDVs-psgr'!AA$5)</f>
        <v>3175447.1484156479</v>
      </c>
      <c r="AB2" s="4">
        <f>AB$5*('BNVP-HDVs-psgr'!AB$2/'BNVP-HDVs-psgr'!AB$5)</f>
        <v>3172723.0465922933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44511.267820413574</v>
      </c>
      <c r="E2" s="4">
        <f>E$5*('BNVP-HDVs-psgr'!E$2/'BNVP-HDVs-psgr'!E$5)</f>
        <v>43883.503160392502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38262.660709960968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38138.753322509197</v>
      </c>
      <c r="AA2" s="4">
        <f>AA$5*('BNVP-HDVs-psgr'!AA$2/'BNVP-HDVs-psgr'!AA$5)</f>
        <v>38105.36578098777</v>
      </c>
      <c r="AB2" s="4">
        <f>AB$5*('BNVP-HDVs-psgr'!AB$2/'BNVP-HDVs-psgr'!AB$5)</f>
        <v>38072.676559107524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37907.890899069309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14837089.273471192</v>
      </c>
      <c r="E2" s="4">
        <f>E$5*('BNVP-HDVs-psgr'!E$2/'BNVP-HDVs-psgr'!E$5)</f>
        <v>14627834.386797501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12754220.236653658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12712917.774169732</v>
      </c>
      <c r="AA2" s="4">
        <f>AA$5*('BNVP-HDVs-psgr'!AA$2/'BNVP-HDVs-psgr'!AA$5)</f>
        <v>12701788.593662592</v>
      </c>
      <c r="AB2" s="4">
        <f>AB$5*('BNVP-HDVs-psgr'!AB$2/'BNVP-HDVs-psgr'!AB$5)</f>
        <v>12690892.186369173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12635963.633023102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G1" workbookViewId="0">
      <selection activeCell="B2" sqref="B2:AG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B4*'BNVP-LDVs-psgr'!B2/'BNVP-LDVs-psgr'!B4</f>
        <v>12438.237972740224</v>
      </c>
      <c r="C2" s="4">
        <f>C4*'BNVP-LDVs-psgr'!C2/'BNVP-LDVs-psgr'!C4</f>
        <v>12447.244684098889</v>
      </c>
      <c r="D2" s="4">
        <f>D4*'BNVP-LDVs-psgr'!D2/'BNVP-LDVs-psgr'!D4</f>
        <v>12383.291630612459</v>
      </c>
      <c r="E2" s="4">
        <f>E4*'BNVP-LDVs-psgr'!E2/'BNVP-LDVs-psgr'!E4</f>
        <v>12150.666759864836</v>
      </c>
      <c r="F2" s="4">
        <f>F4*'BNVP-LDVs-psgr'!F2/'BNVP-LDVs-psgr'!F4</f>
        <v>11895.377618513077</v>
      </c>
      <c r="G2" s="4">
        <f>G4*'BNVP-LDVs-psgr'!G2/'BNVP-LDVs-psgr'!G4</f>
        <v>11670.16143210221</v>
      </c>
      <c r="H2" s="4">
        <f>H4*'BNVP-LDVs-psgr'!H2/'BNVP-LDVs-psgr'!H4</f>
        <v>11384.307724691947</v>
      </c>
      <c r="I2" s="4">
        <f>I4*'BNVP-LDVs-psgr'!I2/'BNVP-LDVs-psgr'!I4</f>
        <v>11246.99502406966</v>
      </c>
      <c r="J2" s="4">
        <f>J4*'BNVP-LDVs-psgr'!J2/'BNVP-LDVs-psgr'!J4</f>
        <v>11122.813990029495</v>
      </c>
      <c r="K2" s="4">
        <f>K4*'BNVP-LDVs-psgr'!K2/'BNVP-LDVs-psgr'!K4</f>
        <v>11008.226916488884</v>
      </c>
      <c r="L2" s="4">
        <f>L4*'BNVP-LDVs-psgr'!L2/'BNVP-LDVs-psgr'!L4</f>
        <v>10904.130439876209</v>
      </c>
      <c r="M2" s="4">
        <f>M4*'BNVP-LDVs-psgr'!M2/'BNVP-LDVs-psgr'!M4</f>
        <v>10810.712440359293</v>
      </c>
      <c r="N2" s="4">
        <f>N4*'BNVP-LDVs-psgr'!N2/'BNVP-LDVs-psgr'!N4</f>
        <v>10724.148560140387</v>
      </c>
      <c r="O2" s="4">
        <f>O4*'BNVP-LDVs-psgr'!O2/'BNVP-LDVs-psgr'!O4</f>
        <v>10644.374554305636</v>
      </c>
      <c r="P2" s="4">
        <f>P4*'BNVP-LDVs-psgr'!P2/'BNVP-LDVs-psgr'!P4</f>
        <v>10570.771810509828</v>
      </c>
      <c r="Q2" s="4">
        <f>Q4*'BNVP-LDVs-psgr'!Q2/'BNVP-LDVs-psgr'!Q4</f>
        <v>10508.053376738013</v>
      </c>
      <c r="R2" s="4">
        <f>R4*'BNVP-LDVs-psgr'!R2/'BNVP-LDVs-psgr'!R4</f>
        <v>10449.899958579979</v>
      </c>
      <c r="S2" s="4">
        <f>S4*'BNVP-LDVs-psgr'!S2/'BNVP-LDVs-psgr'!S4</f>
        <v>10396.216154093618</v>
      </c>
      <c r="T2" s="4">
        <f>T4*'BNVP-LDVs-psgr'!T2/'BNVP-LDVs-psgr'!T4</f>
        <v>10346.146462665703</v>
      </c>
      <c r="U2" s="4">
        <f>U4*'BNVP-LDVs-psgr'!U2/'BNVP-LDVs-psgr'!U4</f>
        <v>10301.273569766787</v>
      </c>
      <c r="V2" s="4">
        <f>V4*'BNVP-LDVs-psgr'!V2/'BNVP-LDVs-psgr'!V4</f>
        <v>10260.841536649215</v>
      </c>
      <c r="W2" s="4">
        <f>W4*'BNVP-LDVs-psgr'!W2/'BNVP-LDVs-psgr'!W4</f>
        <v>10223.635404151708</v>
      </c>
      <c r="X2" s="4">
        <f>X4*'BNVP-LDVs-psgr'!X2/'BNVP-LDVs-psgr'!X4</f>
        <v>10207.427098385882</v>
      </c>
      <c r="Y2" s="4">
        <f>Y4*'BNVP-LDVs-psgr'!Y2/'BNVP-LDVs-psgr'!Y4</f>
        <v>10193.061258393973</v>
      </c>
      <c r="Z2" s="4">
        <f>Z4*'BNVP-LDVs-psgr'!Z2/'BNVP-LDVs-psgr'!Z4</f>
        <v>10178.89540485906</v>
      </c>
      <c r="AA2" s="4">
        <f>AA4*'BNVP-LDVs-psgr'!AA2/'BNVP-LDVs-psgr'!AA4</f>
        <v>10165.90180606799</v>
      </c>
      <c r="AB2" s="4">
        <f>AB4*'BNVP-LDVs-psgr'!AB2/'BNVP-LDVs-psgr'!AB4</f>
        <v>10154.133001040895</v>
      </c>
      <c r="AC2" s="4">
        <f>AC4*'BNVP-LDVs-psgr'!AC2/'BNVP-LDVs-psgr'!AC4</f>
        <v>10142.127334366725</v>
      </c>
      <c r="AD2" s="4">
        <f>AD4*'BNVP-LDVs-psgr'!AD2/'BNVP-LDVs-psgr'!AD4</f>
        <v>10131.490426747028</v>
      </c>
      <c r="AE2" s="4">
        <f>AE4*'BNVP-LDVs-psgr'!AE2/'BNVP-LDVs-psgr'!AE4</f>
        <v>10120.359057028927</v>
      </c>
      <c r="AF2" s="4">
        <f>AF4*'BNVP-LDVs-psgr'!AF2/'BNVP-LDVs-psgr'!AF4</f>
        <v>10109.90819206131</v>
      </c>
      <c r="AG2" s="4">
        <f>AG4*'BNVP-LDVs-psgr'!AG2/'BNVP-LDVs-psgr'!AG4</f>
        <v>10100.581687503169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1008</v>
      </c>
      <c r="B10" s="36" t="s">
        <v>1157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  <c r="AJ12" s="25"/>
      <c r="AK12" s="25"/>
    </row>
    <row r="13" spans="1:37" ht="15" customHeight="1" thickBot="1" x14ac:dyDescent="0.5">
      <c r="A13" s="31"/>
      <c r="B13" s="33" t="s">
        <v>1007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1004</v>
      </c>
      <c r="B18" s="39" t="s">
        <v>977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1003</v>
      </c>
      <c r="B19" s="39" t="s">
        <v>975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1002</v>
      </c>
      <c r="B20" s="39" t="s">
        <v>973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1001</v>
      </c>
      <c r="B21" s="39" t="s">
        <v>971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1000</v>
      </c>
      <c r="B22" s="39" t="s">
        <v>969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999</v>
      </c>
      <c r="B23" s="39" t="s">
        <v>967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1158</v>
      </c>
      <c r="B24" s="39" t="s">
        <v>1052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1159</v>
      </c>
      <c r="B25" s="39" t="s">
        <v>1053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998</v>
      </c>
      <c r="B26" s="39" t="s">
        <v>997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996</v>
      </c>
      <c r="B27" s="39" t="s">
        <v>995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994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993</v>
      </c>
      <c r="B30" s="39" t="s">
        <v>962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992</v>
      </c>
      <c r="B31" s="39" t="s">
        <v>960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991</v>
      </c>
      <c r="B32" s="39" t="s">
        <v>958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990</v>
      </c>
      <c r="B33" s="39" t="s">
        <v>956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989</v>
      </c>
      <c r="B34" s="39" t="s">
        <v>954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988</v>
      </c>
      <c r="B35" s="39" t="s">
        <v>952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1160</v>
      </c>
      <c r="B36" s="39" t="s">
        <v>1052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1161</v>
      </c>
      <c r="B37" s="39" t="s">
        <v>1053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987</v>
      </c>
      <c r="B38" s="39" t="s">
        <v>986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985</v>
      </c>
      <c r="B39" s="39" t="s">
        <v>984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983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982</v>
      </c>
      <c r="B42" s="39" t="s">
        <v>945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981</v>
      </c>
      <c r="B43" s="39" t="s">
        <v>943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979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978</v>
      </c>
      <c r="B47" s="39" t="s">
        <v>977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976</v>
      </c>
      <c r="B48" s="39" t="s">
        <v>975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974</v>
      </c>
      <c r="B49" s="39" t="s">
        <v>973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972</v>
      </c>
      <c r="B50" s="39" t="s">
        <v>971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970</v>
      </c>
      <c r="B51" s="39" t="s">
        <v>969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968</v>
      </c>
      <c r="B52" s="39" t="s">
        <v>967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1162</v>
      </c>
      <c r="B53" s="39" t="s">
        <v>1052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1163</v>
      </c>
      <c r="B54" s="39" t="s">
        <v>1053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966</v>
      </c>
      <c r="B55" s="39" t="s">
        <v>965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964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963</v>
      </c>
      <c r="B58" s="39" t="s">
        <v>962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961</v>
      </c>
      <c r="B59" s="39" t="s">
        <v>960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959</v>
      </c>
      <c r="B60" s="39" t="s">
        <v>958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957</v>
      </c>
      <c r="B61" s="39" t="s">
        <v>956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955</v>
      </c>
      <c r="B62" s="39" t="s">
        <v>954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953</v>
      </c>
      <c r="B63" s="39" t="s">
        <v>952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1164</v>
      </c>
      <c r="B64" s="39" t="s">
        <v>1052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1165</v>
      </c>
      <c r="B65" s="39" t="s">
        <v>1053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951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949</v>
      </c>
      <c r="B68" s="39" t="s">
        <v>945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948</v>
      </c>
      <c r="B69" s="39" t="s">
        <v>943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947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946</v>
      </c>
      <c r="B72" s="39" t="s">
        <v>945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944</v>
      </c>
      <c r="B73" s="39" t="s">
        <v>943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1054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941</v>
      </c>
      <c r="B77" s="39" t="s">
        <v>912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940</v>
      </c>
      <c r="B78" s="39" t="s">
        <v>910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939</v>
      </c>
      <c r="B79" s="39" t="s">
        <v>908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938</v>
      </c>
      <c r="B80" s="39" t="s">
        <v>906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937</v>
      </c>
      <c r="B81" s="39" t="s">
        <v>904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936</v>
      </c>
      <c r="B82" s="39" t="s">
        <v>902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1166</v>
      </c>
      <c r="B83" s="39" t="s">
        <v>1055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1167</v>
      </c>
      <c r="B84" s="39" t="s">
        <v>1056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1057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935</v>
      </c>
      <c r="B87" s="39" t="s">
        <v>898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934</v>
      </c>
      <c r="B88" s="39" t="s">
        <v>896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933</v>
      </c>
      <c r="B89" s="39" t="s">
        <v>894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932</v>
      </c>
      <c r="B90" s="39" t="s">
        <v>892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931</v>
      </c>
      <c r="B91" s="39" t="s">
        <v>890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930</v>
      </c>
      <c r="B92" s="39" t="s">
        <v>888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1168</v>
      </c>
      <c r="B93" s="39" t="s">
        <v>1055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1169</v>
      </c>
      <c r="B94" s="39" t="s">
        <v>1056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929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883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928</v>
      </c>
      <c r="B98" s="39" t="s">
        <v>912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927</v>
      </c>
      <c r="B99" s="39" t="s">
        <v>910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926</v>
      </c>
      <c r="B100" s="39" t="s">
        <v>908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925</v>
      </c>
      <c r="B101" s="39" t="s">
        <v>906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924</v>
      </c>
      <c r="B102" s="39" t="s">
        <v>904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923</v>
      </c>
      <c r="B103" s="39" t="s">
        <v>902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1170</v>
      </c>
      <c r="B104" s="39" t="s">
        <v>1055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1171</v>
      </c>
      <c r="B105" s="39" t="s">
        <v>1056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922</v>
      </c>
      <c r="B106" s="39" t="s">
        <v>900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881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921</v>
      </c>
      <c r="B109" s="39" t="s">
        <v>898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920</v>
      </c>
      <c r="B110" s="39" t="s">
        <v>896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919</v>
      </c>
      <c r="B111" s="39" t="s">
        <v>894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918</v>
      </c>
      <c r="B112" s="39" t="s">
        <v>892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917</v>
      </c>
      <c r="B113" s="39" t="s">
        <v>890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916</v>
      </c>
      <c r="B114" s="39" t="s">
        <v>888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1172</v>
      </c>
      <c r="B115" s="39" t="s">
        <v>1055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1173</v>
      </c>
      <c r="B116" s="39" t="s">
        <v>1056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915</v>
      </c>
      <c r="B117" s="39" t="s">
        <v>886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914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883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913</v>
      </c>
      <c r="B121" s="39" t="s">
        <v>912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911</v>
      </c>
      <c r="B122" s="39" t="s">
        <v>910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909</v>
      </c>
      <c r="B123" s="39" t="s">
        <v>908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907</v>
      </c>
      <c r="B124" s="39" t="s">
        <v>906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905</v>
      </c>
      <c r="B125" s="39" t="s">
        <v>904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903</v>
      </c>
      <c r="B126" s="39" t="s">
        <v>902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1174</v>
      </c>
      <c r="B127" s="39" t="s">
        <v>1055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1175</v>
      </c>
      <c r="B128" s="39" t="s">
        <v>1056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901</v>
      </c>
      <c r="B129" s="39" t="s">
        <v>900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881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899</v>
      </c>
      <c r="B132" s="39" t="s">
        <v>898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897</v>
      </c>
      <c r="B133" s="39" t="s">
        <v>896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895</v>
      </c>
      <c r="B134" s="39" t="s">
        <v>894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893</v>
      </c>
      <c r="B135" s="39" t="s">
        <v>892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891</v>
      </c>
      <c r="B136" s="39" t="s">
        <v>890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889</v>
      </c>
      <c r="B137" s="39" t="s">
        <v>888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1176</v>
      </c>
      <c r="B138" s="39" t="s">
        <v>1055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1177</v>
      </c>
      <c r="B139" s="39" t="s">
        <v>1056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887</v>
      </c>
      <c r="B140" s="39" t="s">
        <v>886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885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884</v>
      </c>
      <c r="B143" s="39" t="s">
        <v>883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882</v>
      </c>
      <c r="B144" s="39" t="s">
        <v>881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1058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1059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1156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1178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1179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1180</v>
      </c>
      <c r="B22" s="39" t="s">
        <v>1060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1181</v>
      </c>
      <c r="B23" s="39" t="s">
        <v>1061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1182</v>
      </c>
      <c r="B30" s="39" t="s">
        <v>1062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1183</v>
      </c>
      <c r="B31" s="39" t="s">
        <v>1063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1184</v>
      </c>
      <c r="B40" s="39" t="s">
        <v>1060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1185</v>
      </c>
      <c r="B41" s="39" t="s">
        <v>1061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1186</v>
      </c>
      <c r="B48" s="39" t="s">
        <v>1062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1187</v>
      </c>
      <c r="B49" s="39" t="s">
        <v>1063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1188</v>
      </c>
      <c r="B58" s="39" t="s">
        <v>1060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1189</v>
      </c>
      <c r="B59" s="39" t="s">
        <v>1061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1190</v>
      </c>
      <c r="B66" s="39" t="s">
        <v>1062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1191</v>
      </c>
      <c r="B67" s="39" t="s">
        <v>1063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1192</v>
      </c>
      <c r="B76" s="39" t="s">
        <v>1060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1193</v>
      </c>
      <c r="B77" s="39" t="s">
        <v>1061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1194</v>
      </c>
      <c r="B84" s="39" t="s">
        <v>1062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1195</v>
      </c>
      <c r="B85" s="39" t="s">
        <v>1063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1196</v>
      </c>
      <c r="B94" s="39" t="s">
        <v>1060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1197</v>
      </c>
      <c r="B95" s="39" t="s">
        <v>1061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1198</v>
      </c>
      <c r="B102" s="39" t="s">
        <v>1062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1199</v>
      </c>
      <c r="B103" s="39" t="s">
        <v>1063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1200</v>
      </c>
      <c r="B111" s="39" t="s">
        <v>1060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1201</v>
      </c>
      <c r="B112" s="39" t="s">
        <v>1061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1202</v>
      </c>
      <c r="B119" s="39" t="s">
        <v>1062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1203</v>
      </c>
      <c r="B120" s="39" t="s">
        <v>1063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1204</v>
      </c>
      <c r="B129" s="39" t="s">
        <v>1060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1205</v>
      </c>
      <c r="B130" s="39" t="s">
        <v>1061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1206</v>
      </c>
      <c r="B137" s="39" t="s">
        <v>1062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1207</v>
      </c>
      <c r="B138" s="39" t="s">
        <v>1063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1208</v>
      </c>
      <c r="B147" s="39" t="s">
        <v>1060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1209</v>
      </c>
      <c r="B148" s="39" t="s">
        <v>1061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1210</v>
      </c>
      <c r="B155" s="39" t="s">
        <v>1062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1211</v>
      </c>
      <c r="B156" s="39" t="s">
        <v>1063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1212</v>
      </c>
      <c r="B164" s="39" t="s">
        <v>1060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1213</v>
      </c>
      <c r="B165" s="39" t="s">
        <v>1061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1214</v>
      </c>
      <c r="B172" s="39" t="s">
        <v>1062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1215</v>
      </c>
      <c r="B173" s="39" t="s">
        <v>1063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1216</v>
      </c>
      <c r="B182" s="39" t="s">
        <v>1060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1217</v>
      </c>
      <c r="B183" s="39" t="s">
        <v>1061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1218</v>
      </c>
      <c r="B190" s="39" t="s">
        <v>1062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1219</v>
      </c>
      <c r="B191" s="39" t="s">
        <v>1063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1220</v>
      </c>
      <c r="B200" s="39" t="s">
        <v>1060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1221</v>
      </c>
      <c r="B201" s="39" t="s">
        <v>1061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1222</v>
      </c>
      <c r="B208" s="39" t="s">
        <v>1062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1223</v>
      </c>
      <c r="B209" s="39" t="s">
        <v>1063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1050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1224</v>
      </c>
      <c r="B218" s="39" t="s">
        <v>1060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1225</v>
      </c>
      <c r="B219" s="39" t="s">
        <v>1061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1226</v>
      </c>
      <c r="B226" s="39" t="s">
        <v>1062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1227</v>
      </c>
      <c r="B227" s="39" t="s">
        <v>1063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1228</v>
      </c>
      <c r="B236" s="39" t="s">
        <v>1060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1229</v>
      </c>
      <c r="B237" s="39" t="s">
        <v>1061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1230</v>
      </c>
      <c r="B244" s="39" t="s">
        <v>1062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1231</v>
      </c>
      <c r="B245" s="39" t="s">
        <v>1063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1232</v>
      </c>
      <c r="B254" s="39" t="s">
        <v>1060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1233</v>
      </c>
      <c r="B255" s="39" t="s">
        <v>1061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1234</v>
      </c>
      <c r="B262" s="39" t="s">
        <v>1062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1235</v>
      </c>
      <c r="B263" s="39" t="s">
        <v>1063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1236</v>
      </c>
      <c r="B272" s="39" t="s">
        <v>1060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1237</v>
      </c>
      <c r="B273" s="39" t="s">
        <v>1061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1238</v>
      </c>
      <c r="B280" s="39" t="s">
        <v>1062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1239</v>
      </c>
      <c r="B281" s="39" t="s">
        <v>1063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1240</v>
      </c>
      <c r="B290" s="39" t="s">
        <v>1060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1241</v>
      </c>
      <c r="B291" s="39" t="s">
        <v>1061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1242</v>
      </c>
      <c r="B298" s="39" t="s">
        <v>1062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1243</v>
      </c>
      <c r="B299" s="39" t="s">
        <v>1063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1244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1245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1246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254"/>
  <sheetViews>
    <sheetView topLeftCell="A223" workbookViewId="0">
      <selection activeCell="B252" sqref="B252:AG252"/>
    </sheetView>
  </sheetViews>
  <sheetFormatPr defaultRowHeight="14.25" x14ac:dyDescent="0.45"/>
  <cols>
    <col min="1" max="1" width="26" bestFit="1" customWidth="1"/>
  </cols>
  <sheetData>
    <row r="1" spans="1:33" s="2" customFormat="1" x14ac:dyDescent="0.45">
      <c r="A1" s="2" t="s">
        <v>1074</v>
      </c>
    </row>
    <row r="2" spans="1:33" x14ac:dyDescent="0.4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</row>
    <row r="4" spans="1:33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</row>
    <row r="5" spans="1:33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</row>
    <row r="6" spans="1:33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</row>
    <row r="7" spans="1:33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</row>
    <row r="9" spans="1:33" s="2" customFormat="1" x14ac:dyDescent="0.45">
      <c r="A9" s="2" t="s">
        <v>1075</v>
      </c>
    </row>
    <row r="10" spans="1:33" x14ac:dyDescent="0.4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</row>
    <row r="12" spans="1:33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</row>
    <row r="13" spans="1:33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</row>
    <row r="14" spans="1:33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</row>
    <row r="15" spans="1:33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</row>
    <row r="17" spans="1:33" s="2" customFormat="1" x14ac:dyDescent="0.45">
      <c r="A17" s="2" t="s">
        <v>1076</v>
      </c>
    </row>
    <row r="18" spans="1:33" x14ac:dyDescent="0.45">
      <c r="A18" t="s">
        <v>1077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G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</row>
    <row r="20" spans="1:33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</row>
    <row r="21" spans="1:33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</row>
    <row r="23" spans="1:33" x14ac:dyDescent="0.45">
      <c r="A23" t="s">
        <v>1078</v>
      </c>
    </row>
    <row r="24" spans="1:33" x14ac:dyDescent="0.45">
      <c r="A24" t="str">
        <f>A6</f>
        <v xml:space="preserve">   Plug-in 10 Gasoline Hybrid</v>
      </c>
      <c r="B24">
        <f t="shared" ref="B24:AG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</row>
    <row r="25" spans="1:33" x14ac:dyDescent="0.45">
      <c r="A25" t="str">
        <f>A7</f>
        <v xml:space="preserve">   Plug-in 40 Gasoline Hybrid</v>
      </c>
      <c r="B25">
        <f t="shared" ref="B25:AG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</row>
    <row r="27" spans="1:33" s="2" customFormat="1" x14ac:dyDescent="0.45">
      <c r="A27" s="2" t="s">
        <v>1080</v>
      </c>
    </row>
    <row r="28" spans="1:33" x14ac:dyDescent="0.4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</row>
    <row r="30" spans="1:33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</row>
    <row r="31" spans="1:33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</row>
    <row r="32" spans="1:33" x14ac:dyDescent="0.45">
      <c r="A32" t="str">
        <f>'AEO 42'!B80</f>
        <v xml:space="preserve">      Midsize</v>
      </c>
      <c r="B32" s="5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</row>
    <row r="33" spans="1:33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</row>
    <row r="34" spans="1:33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</row>
    <row r="35" spans="1:33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</row>
    <row r="36" spans="1:33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</row>
    <row r="37" spans="1:33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</row>
    <row r="38" spans="1:33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</row>
    <row r="39" spans="1:33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</row>
    <row r="40" spans="1:33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</row>
    <row r="41" spans="1:33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</row>
    <row r="42" spans="1:33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</row>
    <row r="43" spans="1:33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</row>
    <row r="44" spans="1:33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</row>
    <row r="46" spans="1:33" s="2" customFormat="1" x14ac:dyDescent="0.45">
      <c r="A46" s="2" t="s">
        <v>1079</v>
      </c>
    </row>
    <row r="47" spans="1:33" x14ac:dyDescent="0.4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45">
      <c r="A48" t="str">
        <f t="shared" ref="A48:A63" si="7"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</row>
    <row r="49" spans="1:33" x14ac:dyDescent="0.45">
      <c r="A49" t="str">
        <f t="shared" si="7"/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</row>
    <row r="50" spans="1:33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</row>
    <row r="51" spans="1:33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</row>
    <row r="52" spans="1:33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</row>
    <row r="53" spans="1:33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</row>
    <row r="54" spans="1:33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</row>
    <row r="55" spans="1:33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</row>
    <row r="56" spans="1:33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</row>
    <row r="57" spans="1:33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</row>
    <row r="58" spans="1:33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</row>
    <row r="59" spans="1:33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</row>
    <row r="60" spans="1:33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</row>
    <row r="61" spans="1:33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</row>
    <row r="62" spans="1:33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</row>
    <row r="63" spans="1:33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</row>
    <row r="65" spans="1:33" s="2" customFormat="1" x14ac:dyDescent="0.45">
      <c r="A65" s="2" t="s">
        <v>1071</v>
      </c>
    </row>
    <row r="67" spans="1:33" x14ac:dyDescent="0.4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45">
      <c r="A68" t="s">
        <v>134</v>
      </c>
    </row>
    <row r="69" spans="1:33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</row>
    <row r="70" spans="1:33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</row>
    <row r="71" spans="1:33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</row>
    <row r="72" spans="1:33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</row>
    <row r="73" spans="1:33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</row>
    <row r="74" spans="1:33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</row>
    <row r="75" spans="1:33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</row>
    <row r="76" spans="1:33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</row>
    <row r="77" spans="1:33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</row>
    <row r="78" spans="1:33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</row>
    <row r="79" spans="1:33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</row>
    <row r="80" spans="1:33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</row>
    <row r="81" spans="1:33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</row>
    <row r="82" spans="1:33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</row>
    <row r="83" spans="1:33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</row>
    <row r="84" spans="1:33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</row>
    <row r="86" spans="1:33" x14ac:dyDescent="0.45">
      <c r="A86" t="s">
        <v>121</v>
      </c>
    </row>
    <row r="87" spans="1:33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</row>
    <row r="88" spans="1:33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</row>
    <row r="89" spans="1:33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</row>
    <row r="90" spans="1:33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</row>
    <row r="91" spans="1:33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</row>
    <row r="92" spans="1:33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</row>
    <row r="93" spans="1:33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</row>
    <row r="94" spans="1:33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</row>
    <row r="95" spans="1:33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</row>
    <row r="96" spans="1:33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</row>
    <row r="97" spans="1:33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</row>
    <row r="98" spans="1:33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</row>
    <row r="99" spans="1:33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</row>
    <row r="100" spans="1:33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</row>
    <row r="101" spans="1:33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</row>
    <row r="102" spans="1:33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</row>
    <row r="104" spans="1:33" x14ac:dyDescent="0.45">
      <c r="A104" t="s">
        <v>1050</v>
      </c>
    </row>
    <row r="105" spans="1:33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</row>
    <row r="106" spans="1:33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</row>
    <row r="107" spans="1:33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</row>
    <row r="108" spans="1:33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</row>
    <row r="109" spans="1:33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</row>
    <row r="110" spans="1:33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</row>
    <row r="111" spans="1:33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</row>
    <row r="112" spans="1:33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</row>
    <row r="113" spans="1:33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</row>
    <row r="114" spans="1:33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</row>
    <row r="115" spans="1:33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</row>
    <row r="116" spans="1:33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</row>
    <row r="117" spans="1:33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</row>
    <row r="118" spans="1:33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</row>
    <row r="119" spans="1:33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</row>
    <row r="120" spans="1:33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</row>
    <row r="122" spans="1:33" x14ac:dyDescent="0.45">
      <c r="A122" s="25" t="str">
        <f>A6</f>
        <v xml:space="preserve">   Plug-in 10 Gasoline Hybrid</v>
      </c>
    </row>
    <row r="123" spans="1:33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</row>
    <row r="124" spans="1:33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</row>
    <row r="125" spans="1:33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</row>
    <row r="126" spans="1:33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</row>
    <row r="127" spans="1:33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</row>
    <row r="128" spans="1:33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</row>
    <row r="129" spans="1:33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</row>
    <row r="130" spans="1:33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</row>
    <row r="131" spans="1:33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</row>
    <row r="132" spans="1:33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</row>
    <row r="133" spans="1:33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</row>
    <row r="134" spans="1:33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</row>
    <row r="135" spans="1:33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</row>
    <row r="136" spans="1:33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</row>
    <row r="137" spans="1:33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</row>
    <row r="138" spans="1:33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</row>
    <row r="140" spans="1:33" x14ac:dyDescent="0.45">
      <c r="A140" t="str">
        <f>A7</f>
        <v xml:space="preserve">   Plug-in 40 Gasoline Hybrid</v>
      </c>
    </row>
    <row r="141" spans="1:33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</row>
    <row r="142" spans="1:33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</row>
    <row r="143" spans="1:33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</row>
    <row r="144" spans="1:33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</row>
    <row r="145" spans="1:33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</row>
    <row r="146" spans="1:33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</row>
    <row r="147" spans="1:33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</row>
    <row r="148" spans="1:33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</row>
    <row r="149" spans="1:33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</row>
    <row r="150" spans="1:33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</row>
    <row r="151" spans="1:33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</row>
    <row r="152" spans="1:33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</row>
    <row r="153" spans="1:33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</row>
    <row r="154" spans="1:33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</row>
    <row r="155" spans="1:33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</row>
    <row r="156" spans="1:33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</row>
    <row r="158" spans="1:33" s="2" customFormat="1" x14ac:dyDescent="0.45">
      <c r="A158" s="2" t="s">
        <v>1072</v>
      </c>
    </row>
    <row r="160" spans="1:33" x14ac:dyDescent="0.4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45">
      <c r="A161" t="str">
        <f t="shared" ref="A161:A169" si="10">A68</f>
        <v>100 Mile Electric Vehicle</v>
      </c>
    </row>
    <row r="162" spans="1:33" x14ac:dyDescent="0.45">
      <c r="A162" t="str">
        <f t="shared" si="10"/>
        <v xml:space="preserve">  Mini-compact Cars</v>
      </c>
      <c r="B162">
        <f t="shared" ref="B162:AG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</row>
    <row r="163" spans="1:33" x14ac:dyDescent="0.45">
      <c r="A163" t="str">
        <f t="shared" si="10"/>
        <v xml:space="preserve">  Subcompact Cars</v>
      </c>
      <c r="B163">
        <f t="shared" ref="B163:AG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</row>
    <row r="164" spans="1:33" x14ac:dyDescent="0.45">
      <c r="A164" t="str">
        <f t="shared" si="10"/>
        <v xml:space="preserve">  Compact Cars</v>
      </c>
      <c r="B164">
        <f t="shared" ref="B164:AG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</row>
    <row r="165" spans="1:33" x14ac:dyDescent="0.45">
      <c r="A165" t="str">
        <f t="shared" si="10"/>
        <v xml:space="preserve">  Midsize Cars</v>
      </c>
      <c r="B165">
        <f t="shared" ref="B165:AG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</row>
    <row r="166" spans="1:33" x14ac:dyDescent="0.45">
      <c r="A166" t="str">
        <f t="shared" si="10"/>
        <v xml:space="preserve">  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</row>
    <row r="167" spans="1:33" x14ac:dyDescent="0.45">
      <c r="A167" t="str">
        <f t="shared" si="10"/>
        <v xml:space="preserve">  Two Seater Cars</v>
      </c>
      <c r="B167">
        <f t="shared" ref="B167:AG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</row>
    <row r="168" spans="1:33" x14ac:dyDescent="0.45">
      <c r="A168" t="str">
        <f t="shared" si="10"/>
        <v xml:space="preserve">  Small Crossover Cars</v>
      </c>
      <c r="B168">
        <f t="shared" ref="B168:AG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</row>
    <row r="169" spans="1:33" x14ac:dyDescent="0.45">
      <c r="A169" t="str">
        <f t="shared" si="10"/>
        <v xml:space="preserve">  Large Crossover Cars</v>
      </c>
      <c r="B169">
        <f t="shared" ref="B169:AG169" si="18">IF(B76=0,"",B36)</f>
        <v>4.0881092827373011E-2</v>
      </c>
      <c r="C169">
        <f t="shared" si="18"/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</row>
    <row r="170" spans="1:33" x14ac:dyDescent="0.45">
      <c r="A170" t="str">
        <f t="shared" ref="A170:A177" si="19">A77</f>
        <v xml:space="preserve">  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 t="str">
        <f t="shared" si="20"/>
        <v/>
      </c>
    </row>
    <row r="171" spans="1:33" x14ac:dyDescent="0.45">
      <c r="A171" t="str">
        <f t="shared" si="19"/>
        <v xml:space="preserve">  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 t="str">
        <f t="shared" si="21"/>
        <v/>
      </c>
    </row>
    <row r="172" spans="1:33" x14ac:dyDescent="0.45">
      <c r="A172" t="str">
        <f t="shared" si="19"/>
        <v xml:space="preserve">  Small Van</v>
      </c>
      <c r="B172" t="str">
        <f t="shared" ref="B172:AG172" si="22">IF(B79=0,"",B39)</f>
        <v/>
      </c>
      <c r="C172" t="str">
        <f t="shared" si="22"/>
        <v/>
      </c>
      <c r="D172">
        <f t="shared" si="22"/>
        <v>4.6582993633642843E-3</v>
      </c>
      <c r="E172">
        <f t="shared" si="22"/>
        <v>4.8907606112268262E-3</v>
      </c>
      <c r="F172">
        <f t="shared" si="22"/>
        <v>5.0156973554603343E-3</v>
      </c>
      <c r="G172">
        <f t="shared" si="22"/>
        <v>4.995342982191852E-3</v>
      </c>
      <c r="H172">
        <f t="shared" si="22"/>
        <v>5.2153251676573366E-3</v>
      </c>
      <c r="I172">
        <f t="shared" si="22"/>
        <v>5.2490688545524123E-3</v>
      </c>
      <c r="J172">
        <f t="shared" si="22"/>
        <v>5.2603126714000073E-3</v>
      </c>
      <c r="K172">
        <f t="shared" si="22"/>
        <v>5.2296519023368702E-3</v>
      </c>
      <c r="L172">
        <f t="shared" si="22"/>
        <v>5.2470990404562615E-3</v>
      </c>
      <c r="M172">
        <f t="shared" si="22"/>
        <v>5.2910385924208611E-3</v>
      </c>
      <c r="N172">
        <f t="shared" si="22"/>
        <v>5.1928233156370504E-3</v>
      </c>
      <c r="O172">
        <f t="shared" si="22"/>
        <v>5.1769303181667409E-3</v>
      </c>
      <c r="P172">
        <f t="shared" si="22"/>
        <v>5.1800681937038337E-3</v>
      </c>
      <c r="Q172">
        <f t="shared" si="22"/>
        <v>5.1712113415854763E-3</v>
      </c>
      <c r="R172">
        <f t="shared" si="22"/>
        <v>5.1276417031348434E-3</v>
      </c>
      <c r="S172">
        <f t="shared" si="22"/>
        <v>5.1112955814345785E-3</v>
      </c>
      <c r="T172">
        <f t="shared" si="22"/>
        <v>5.0634755263178248E-3</v>
      </c>
      <c r="U172">
        <f t="shared" si="22"/>
        <v>5.0798520769624964E-3</v>
      </c>
      <c r="V172">
        <f t="shared" si="22"/>
        <v>5.0769832859351126E-3</v>
      </c>
      <c r="W172">
        <f t="shared" si="22"/>
        <v>5.0410162504736858E-3</v>
      </c>
      <c r="X172">
        <f t="shared" si="22"/>
        <v>5.0471301082071172E-3</v>
      </c>
      <c r="Y172">
        <f t="shared" si="22"/>
        <v>5.0694091031625267E-3</v>
      </c>
      <c r="Z172">
        <f t="shared" si="22"/>
        <v>5.0381448498038536E-3</v>
      </c>
      <c r="AA172">
        <f t="shared" si="22"/>
        <v>5.0298586524145364E-3</v>
      </c>
      <c r="AB172">
        <f t="shared" si="22"/>
        <v>5.0401221826604703E-3</v>
      </c>
      <c r="AC172">
        <f t="shared" si="22"/>
        <v>5.0025485206527239E-3</v>
      </c>
      <c r="AD172">
        <f t="shared" si="22"/>
        <v>5.0491271902663275E-3</v>
      </c>
      <c r="AE172">
        <f t="shared" si="22"/>
        <v>5.0304516478680839E-3</v>
      </c>
      <c r="AF172">
        <f t="shared" si="22"/>
        <v>5.0261959383668267E-3</v>
      </c>
      <c r="AG172">
        <f t="shared" si="22"/>
        <v>5.0329641512524715E-3</v>
      </c>
    </row>
    <row r="173" spans="1:33" x14ac:dyDescent="0.45">
      <c r="A173" t="str">
        <f t="shared" si="19"/>
        <v xml:space="preserve">  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 t="str">
        <f t="shared" si="23"/>
        <v/>
      </c>
    </row>
    <row r="174" spans="1:33" x14ac:dyDescent="0.45">
      <c r="A174" t="str">
        <f t="shared" si="19"/>
        <v xml:space="preserve">  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 t="str">
        <f t="shared" si="24"/>
        <v/>
      </c>
    </row>
    <row r="175" spans="1:33" x14ac:dyDescent="0.45">
      <c r="A175" t="str">
        <f t="shared" si="19"/>
        <v xml:space="preserve">  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 t="str">
        <f t="shared" si="25"/>
        <v/>
      </c>
    </row>
    <row r="176" spans="1:33" x14ac:dyDescent="0.45">
      <c r="A176" t="str">
        <f t="shared" si="19"/>
        <v xml:space="preserve">  Small Crossover Trucks</v>
      </c>
      <c r="B176" t="str">
        <f t="shared" ref="B176:AG176" si="26">IF(B83=0,"",B43)</f>
        <v/>
      </c>
      <c r="C176" t="str">
        <f t="shared" si="26"/>
        <v/>
      </c>
      <c r="D176">
        <f t="shared" si="26"/>
        <v>2.8737953376392768E-2</v>
      </c>
      <c r="E176">
        <f t="shared" si="26"/>
        <v>2.9740807194052397E-2</v>
      </c>
      <c r="F176">
        <f t="shared" si="26"/>
        <v>3.0532054560528401E-2</v>
      </c>
      <c r="G176">
        <f t="shared" si="26"/>
        <v>3.1181923724287158E-2</v>
      </c>
      <c r="H176">
        <f t="shared" si="26"/>
        <v>3.1090405654071934E-2</v>
      </c>
      <c r="I176">
        <f t="shared" si="26"/>
        <v>3.1187541013401061E-2</v>
      </c>
      <c r="J176">
        <f t="shared" si="26"/>
        <v>3.1147762230159554E-2</v>
      </c>
      <c r="K176">
        <f t="shared" si="26"/>
        <v>3.1114745838476E-2</v>
      </c>
      <c r="L176">
        <f t="shared" si="26"/>
        <v>3.1031177046491797E-2</v>
      </c>
      <c r="M176">
        <f t="shared" si="26"/>
        <v>3.0906256946858918E-2</v>
      </c>
      <c r="N176">
        <f t="shared" si="26"/>
        <v>3.0810308550113456E-2</v>
      </c>
      <c r="O176">
        <f t="shared" si="26"/>
        <v>3.0662848650166295E-2</v>
      </c>
      <c r="P176">
        <f t="shared" si="26"/>
        <v>3.0488106336183086E-2</v>
      </c>
      <c r="Q176">
        <f t="shared" si="26"/>
        <v>3.0298016187288269E-2</v>
      </c>
      <c r="R176">
        <f t="shared" si="26"/>
        <v>3.0150016539068989E-2</v>
      </c>
      <c r="S176">
        <f t="shared" si="26"/>
        <v>3.0016467666692387E-2</v>
      </c>
      <c r="T176">
        <f t="shared" si="26"/>
        <v>2.9935968727110785E-2</v>
      </c>
      <c r="U176">
        <f t="shared" si="26"/>
        <v>2.9842210510878171E-2</v>
      </c>
      <c r="V176">
        <f t="shared" si="26"/>
        <v>2.978280936684059E-2</v>
      </c>
      <c r="W176">
        <f t="shared" si="26"/>
        <v>2.9768427818756514E-2</v>
      </c>
      <c r="X176">
        <f t="shared" si="26"/>
        <v>2.9725783657787646E-2</v>
      </c>
      <c r="Y176">
        <f t="shared" si="26"/>
        <v>2.9671262484117066E-2</v>
      </c>
      <c r="Z176">
        <f t="shared" si="26"/>
        <v>2.964123498878931E-2</v>
      </c>
      <c r="AA176">
        <f t="shared" si="26"/>
        <v>2.9595735913134972E-2</v>
      </c>
      <c r="AB176">
        <f t="shared" si="26"/>
        <v>2.954180180924033E-2</v>
      </c>
      <c r="AC176">
        <f t="shared" si="26"/>
        <v>2.9535703378105387E-2</v>
      </c>
      <c r="AD176">
        <f t="shared" si="26"/>
        <v>2.9489660421941885E-2</v>
      </c>
      <c r="AE176">
        <f t="shared" si="26"/>
        <v>2.950414013160103E-2</v>
      </c>
      <c r="AF176">
        <f t="shared" si="26"/>
        <v>2.9538164955216939E-2</v>
      </c>
      <c r="AG176">
        <f t="shared" si="26"/>
        <v>2.9601865602372004E-2</v>
      </c>
    </row>
    <row r="177" spans="1:33" x14ac:dyDescent="0.45">
      <c r="A177" t="str">
        <f t="shared" si="19"/>
        <v xml:space="preserve">  Large Crossover Trucks</v>
      </c>
      <c r="B177" t="str">
        <f t="shared" ref="B177:AG177" si="27">IF(B84=0,"",B44)</f>
        <v/>
      </c>
      <c r="C177" t="str">
        <f t="shared" si="27"/>
        <v/>
      </c>
      <c r="D177">
        <f t="shared" si="27"/>
        <v>4.6645596377797277E-2</v>
      </c>
      <c r="E177">
        <f t="shared" si="27"/>
        <v>4.8198372661303869E-2</v>
      </c>
      <c r="F177">
        <f t="shared" si="27"/>
        <v>4.942016044216882E-2</v>
      </c>
      <c r="G177">
        <f t="shared" si="27"/>
        <v>5.045590281468499E-2</v>
      </c>
      <c r="H177">
        <f t="shared" si="27"/>
        <v>5.0528469470003959E-2</v>
      </c>
      <c r="I177">
        <f t="shared" si="27"/>
        <v>5.0447732108084217E-2</v>
      </c>
      <c r="J177">
        <f t="shared" si="27"/>
        <v>5.0383008006187835E-2</v>
      </c>
      <c r="K177">
        <f t="shared" si="27"/>
        <v>5.0272229971376863E-2</v>
      </c>
      <c r="L177">
        <f t="shared" si="27"/>
        <v>5.0157368442486229E-2</v>
      </c>
      <c r="M177">
        <f t="shared" si="27"/>
        <v>4.9966418340980527E-2</v>
      </c>
      <c r="N177">
        <f t="shared" si="27"/>
        <v>4.9705829514492345E-2</v>
      </c>
      <c r="O177">
        <f t="shared" si="27"/>
        <v>4.9471884459087206E-2</v>
      </c>
      <c r="P177">
        <f t="shared" si="27"/>
        <v>4.9214822651770837E-2</v>
      </c>
      <c r="Q177">
        <f t="shared" si="27"/>
        <v>4.8915742066313044E-2</v>
      </c>
      <c r="R177">
        <f t="shared" si="27"/>
        <v>4.8649846172806752E-2</v>
      </c>
      <c r="S177">
        <f t="shared" si="27"/>
        <v>4.8439609683547109E-2</v>
      </c>
      <c r="T177">
        <f t="shared" si="27"/>
        <v>4.8265696574069553E-2</v>
      </c>
      <c r="U177">
        <f t="shared" si="27"/>
        <v>4.8151669942324705E-2</v>
      </c>
      <c r="V177">
        <f t="shared" si="27"/>
        <v>4.8064535340906392E-2</v>
      </c>
      <c r="W177">
        <f t="shared" si="27"/>
        <v>4.7998288149100315E-2</v>
      </c>
      <c r="X177">
        <f t="shared" si="27"/>
        <v>4.7945692531076119E-2</v>
      </c>
      <c r="Y177">
        <f t="shared" si="27"/>
        <v>4.7894989814660366E-2</v>
      </c>
      <c r="Z177">
        <f t="shared" si="27"/>
        <v>4.7814382902207277E-2</v>
      </c>
      <c r="AA177">
        <f t="shared" si="27"/>
        <v>4.7741057766549404E-2</v>
      </c>
      <c r="AB177">
        <f t="shared" si="27"/>
        <v>4.7679002745419613E-2</v>
      </c>
      <c r="AC177">
        <f t="shared" si="27"/>
        <v>4.7621647957289903E-2</v>
      </c>
      <c r="AD177">
        <f t="shared" si="27"/>
        <v>4.7617008194341934E-2</v>
      </c>
      <c r="AE177">
        <f t="shared" si="27"/>
        <v>4.761880900634604E-2</v>
      </c>
      <c r="AF177">
        <f t="shared" si="27"/>
        <v>4.7664619884674221E-2</v>
      </c>
      <c r="AG177">
        <f t="shared" si="27"/>
        <v>4.7760812048883911E-2</v>
      </c>
    </row>
    <row r="179" spans="1:33" x14ac:dyDescent="0.45">
      <c r="A179" t="str">
        <f t="shared" ref="A179:A187" si="28">A86</f>
        <v>200 Mile Electric Vehicle</v>
      </c>
    </row>
    <row r="180" spans="1:33" x14ac:dyDescent="0.45">
      <c r="A180" t="str">
        <f t="shared" si="28"/>
        <v xml:space="preserve">  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 t="str">
        <f t="shared" si="29"/>
        <v/>
      </c>
    </row>
    <row r="181" spans="1:33" x14ac:dyDescent="0.45">
      <c r="A181" t="str">
        <f t="shared" si="28"/>
        <v xml:space="preserve">  Subcompact Cars</v>
      </c>
      <c r="B181" t="str">
        <f t="shared" ref="B181:AG181" si="30">IF(B88=0,"",B30)</f>
        <v/>
      </c>
      <c r="C181">
        <f t="shared" si="30"/>
        <v>4.0097435748810625E-2</v>
      </c>
      <c r="D181">
        <f t="shared" si="30"/>
        <v>3.9813903297257071E-2</v>
      </c>
      <c r="E181">
        <f t="shared" si="30"/>
        <v>3.9917127565945044E-2</v>
      </c>
      <c r="F181">
        <f t="shared" si="30"/>
        <v>3.9853477418696846E-2</v>
      </c>
      <c r="G181">
        <f t="shared" si="30"/>
        <v>3.8798370103714917E-2</v>
      </c>
      <c r="H181">
        <f t="shared" si="30"/>
        <v>3.9850177704987312E-2</v>
      </c>
      <c r="I181">
        <f t="shared" si="30"/>
        <v>3.8943751582085177E-2</v>
      </c>
      <c r="J181">
        <f t="shared" si="30"/>
        <v>3.895970620997774E-2</v>
      </c>
      <c r="K181">
        <f t="shared" si="30"/>
        <v>3.8766128864745272E-2</v>
      </c>
      <c r="L181">
        <f t="shared" si="30"/>
        <v>3.8877688812491568E-2</v>
      </c>
      <c r="M181">
        <f t="shared" si="30"/>
        <v>3.9279200449110534E-2</v>
      </c>
      <c r="N181">
        <f t="shared" si="30"/>
        <v>3.8708279382542822E-2</v>
      </c>
      <c r="O181">
        <f t="shared" si="30"/>
        <v>3.8731571475737331E-2</v>
      </c>
      <c r="P181">
        <f t="shared" si="30"/>
        <v>3.8911907289543746E-2</v>
      </c>
      <c r="Q181">
        <f t="shared" si="30"/>
        <v>3.8798628876961332E-2</v>
      </c>
      <c r="R181">
        <f t="shared" si="30"/>
        <v>3.8657221943366231E-2</v>
      </c>
      <c r="S181">
        <f t="shared" si="30"/>
        <v>3.8679222947689336E-2</v>
      </c>
      <c r="T181">
        <f t="shared" si="30"/>
        <v>3.8471150140476126E-2</v>
      </c>
      <c r="U181">
        <f t="shared" si="30"/>
        <v>3.862788042152341E-2</v>
      </c>
      <c r="V181">
        <f t="shared" si="30"/>
        <v>3.8640824898885685E-2</v>
      </c>
      <c r="W181">
        <f t="shared" si="30"/>
        <v>3.8426785543606887E-2</v>
      </c>
      <c r="X181">
        <f t="shared" si="30"/>
        <v>3.8477168004005614E-2</v>
      </c>
      <c r="Y181">
        <f t="shared" si="30"/>
        <v>3.8628061354065449E-2</v>
      </c>
      <c r="Z181">
        <f t="shared" si="30"/>
        <v>3.8459913055935178E-2</v>
      </c>
      <c r="AA181">
        <f t="shared" si="30"/>
        <v>3.8436365608073231E-2</v>
      </c>
      <c r="AB181">
        <f t="shared" si="30"/>
        <v>3.8521326993213707E-2</v>
      </c>
      <c r="AC181">
        <f t="shared" si="30"/>
        <v>3.8299946103787424E-2</v>
      </c>
      <c r="AD181">
        <f t="shared" si="30"/>
        <v>3.8585911070269978E-2</v>
      </c>
      <c r="AE181">
        <f t="shared" si="30"/>
        <v>3.8454541237049368E-2</v>
      </c>
      <c r="AF181">
        <f t="shared" si="30"/>
        <v>3.83669489838767E-2</v>
      </c>
      <c r="AG181">
        <f t="shared" si="30"/>
        <v>3.829038757112925E-2</v>
      </c>
    </row>
    <row r="182" spans="1:33" x14ac:dyDescent="0.45">
      <c r="A182" t="str">
        <f t="shared" si="28"/>
        <v xml:space="preserve">  Compact Cars</v>
      </c>
      <c r="B182">
        <f t="shared" ref="B182:AG182" si="31">IF(B89=0,"",B31)</f>
        <v>0.13020331937433402</v>
      </c>
      <c r="C182">
        <f t="shared" si="31"/>
        <v>0.12905798424542844</v>
      </c>
      <c r="D182">
        <f t="shared" si="31"/>
        <v>0.12788407531730639</v>
      </c>
      <c r="E182">
        <f t="shared" si="31"/>
        <v>0.12632609222317714</v>
      </c>
      <c r="F182">
        <f t="shared" si="31"/>
        <v>0.12504953424771231</v>
      </c>
      <c r="G182">
        <f t="shared" si="31"/>
        <v>0.12377856290766549</v>
      </c>
      <c r="H182">
        <f t="shared" si="31"/>
        <v>0.12474327880164125</v>
      </c>
      <c r="I182">
        <f t="shared" si="31"/>
        <v>0.12384012461108045</v>
      </c>
      <c r="J182">
        <f t="shared" si="31"/>
        <v>0.12371144574811642</v>
      </c>
      <c r="K182">
        <f t="shared" si="31"/>
        <v>0.12311563546218282</v>
      </c>
      <c r="L182">
        <f t="shared" si="31"/>
        <v>0.12327380562927664</v>
      </c>
      <c r="M182">
        <f t="shared" si="31"/>
        <v>0.1243510456345463</v>
      </c>
      <c r="N182">
        <f t="shared" si="31"/>
        <v>0.12269048650837591</v>
      </c>
      <c r="O182">
        <f t="shared" si="31"/>
        <v>0.12265262735722057</v>
      </c>
      <c r="P182">
        <f t="shared" si="31"/>
        <v>0.12303786603664096</v>
      </c>
      <c r="Q182">
        <f t="shared" si="31"/>
        <v>0.12275236355787975</v>
      </c>
      <c r="R182">
        <f t="shared" si="31"/>
        <v>0.12235330196523349</v>
      </c>
      <c r="S182">
        <f t="shared" si="31"/>
        <v>0.12233350275136777</v>
      </c>
      <c r="T182">
        <f t="shared" si="31"/>
        <v>0.12175100272443398</v>
      </c>
      <c r="U182">
        <f t="shared" si="31"/>
        <v>0.12206530566801768</v>
      </c>
      <c r="V182">
        <f t="shared" si="31"/>
        <v>0.1220272754604753</v>
      </c>
      <c r="W182">
        <f t="shared" si="31"/>
        <v>0.12144559811504231</v>
      </c>
      <c r="X182">
        <f t="shared" si="31"/>
        <v>0.12149631296618497</v>
      </c>
      <c r="Y182">
        <f t="shared" si="31"/>
        <v>0.12180756190293364</v>
      </c>
      <c r="Z182">
        <f t="shared" si="31"/>
        <v>0.12134354732415073</v>
      </c>
      <c r="AA182">
        <f t="shared" si="31"/>
        <v>0.12122704342227479</v>
      </c>
      <c r="AB182">
        <f t="shared" si="31"/>
        <v>0.12138367949315003</v>
      </c>
      <c r="AC182">
        <f t="shared" si="31"/>
        <v>0.12080925224231935</v>
      </c>
      <c r="AD182">
        <f t="shared" si="31"/>
        <v>0.12142805718312918</v>
      </c>
      <c r="AE182">
        <f t="shared" si="31"/>
        <v>0.1210504612957662</v>
      </c>
      <c r="AF182">
        <f t="shared" si="31"/>
        <v>0.12077736804893026</v>
      </c>
      <c r="AG182">
        <f t="shared" si="31"/>
        <v>0.12054266162453178</v>
      </c>
    </row>
    <row r="183" spans="1:33" x14ac:dyDescent="0.45">
      <c r="A183" t="str">
        <f t="shared" si="28"/>
        <v xml:space="preserve">  Midsize Cars</v>
      </c>
      <c r="B183">
        <f t="shared" ref="B183:AG183" si="32">IF(B90=0,"",B32)</f>
        <v>0.34630131498064487</v>
      </c>
      <c r="C183">
        <f t="shared" si="32"/>
        <v>0.32255347869017886</v>
      </c>
      <c r="D183">
        <f t="shared" si="32"/>
        <v>0.31555762815231903</v>
      </c>
      <c r="E183">
        <f t="shared" si="32"/>
        <v>0.31033487182020431</v>
      </c>
      <c r="F183">
        <f t="shared" si="32"/>
        <v>0.30795116369695735</v>
      </c>
      <c r="G183">
        <f t="shared" si="32"/>
        <v>0.30700809269232854</v>
      </c>
      <c r="H183">
        <f t="shared" si="32"/>
        <v>0.29967136100904862</v>
      </c>
      <c r="I183">
        <f t="shared" si="32"/>
        <v>0.30085139119148419</v>
      </c>
      <c r="J183">
        <f t="shared" si="32"/>
        <v>0.29938988114845194</v>
      </c>
      <c r="K183">
        <f t="shared" si="32"/>
        <v>0.2991904268903402</v>
      </c>
      <c r="L183">
        <f t="shared" si="32"/>
        <v>0.2975369674206394</v>
      </c>
      <c r="M183">
        <f t="shared" si="32"/>
        <v>0.29436103880939196</v>
      </c>
      <c r="N183">
        <f t="shared" si="32"/>
        <v>0.29694146583255487</v>
      </c>
      <c r="O183">
        <f t="shared" si="32"/>
        <v>0.29622712622254721</v>
      </c>
      <c r="P183">
        <f t="shared" si="32"/>
        <v>0.29477290600602252</v>
      </c>
      <c r="Q183">
        <f t="shared" si="32"/>
        <v>0.29444698511622397</v>
      </c>
      <c r="R183">
        <f t="shared" si="32"/>
        <v>0.29472059828712305</v>
      </c>
      <c r="S183">
        <f t="shared" si="32"/>
        <v>0.29418754781687295</v>
      </c>
      <c r="T183">
        <f t="shared" si="32"/>
        <v>0.29486550322412924</v>
      </c>
      <c r="U183">
        <f t="shared" si="32"/>
        <v>0.29353952316878634</v>
      </c>
      <c r="V183">
        <f t="shared" si="32"/>
        <v>0.29295159775619378</v>
      </c>
      <c r="W183">
        <f t="shared" si="32"/>
        <v>0.29353401615065267</v>
      </c>
      <c r="X183">
        <f t="shared" si="32"/>
        <v>0.2927762811129162</v>
      </c>
      <c r="Y183">
        <f t="shared" si="32"/>
        <v>0.29146996203208309</v>
      </c>
      <c r="Z183">
        <f t="shared" si="32"/>
        <v>0.29191721426085543</v>
      </c>
      <c r="AA183">
        <f t="shared" si="32"/>
        <v>0.29163319567507789</v>
      </c>
      <c r="AB183">
        <f t="shared" si="32"/>
        <v>0.29075428372672196</v>
      </c>
      <c r="AC183">
        <f t="shared" si="32"/>
        <v>0.29148711650448333</v>
      </c>
      <c r="AD183">
        <f t="shared" si="32"/>
        <v>0.28962635692388267</v>
      </c>
      <c r="AE183">
        <f t="shared" si="32"/>
        <v>0.28993549823951809</v>
      </c>
      <c r="AF183">
        <f t="shared" si="32"/>
        <v>0.28988507067924463</v>
      </c>
      <c r="AG183">
        <f t="shared" si="32"/>
        <v>0.28966444230570287</v>
      </c>
    </row>
    <row r="184" spans="1:33" x14ac:dyDescent="0.45">
      <c r="A184" t="str">
        <f t="shared" si="28"/>
        <v xml:space="preserve">  Large Cars</v>
      </c>
      <c r="B184">
        <f t="shared" ref="B184:AG184" si="33">IF(B91=0,"",B33)</f>
        <v>0.13186846550206638</v>
      </c>
      <c r="C184">
        <f t="shared" si="33"/>
        <v>0.12058656262951814</v>
      </c>
      <c r="D184">
        <f t="shared" si="33"/>
        <v>0.11585917178801938</v>
      </c>
      <c r="E184">
        <f t="shared" si="33"/>
        <v>0.11355860992865363</v>
      </c>
      <c r="F184">
        <f t="shared" si="33"/>
        <v>0.11209256058366374</v>
      </c>
      <c r="G184">
        <f t="shared" si="33"/>
        <v>0.11062526593413187</v>
      </c>
      <c r="H184">
        <f t="shared" si="33"/>
        <v>0.1068848341301495</v>
      </c>
      <c r="I184">
        <f t="shared" si="33"/>
        <v>0.1070126472165876</v>
      </c>
      <c r="J184">
        <f t="shared" si="33"/>
        <v>0.10597866642934185</v>
      </c>
      <c r="K184">
        <f t="shared" si="33"/>
        <v>0.10568211187257127</v>
      </c>
      <c r="L184">
        <f t="shared" si="33"/>
        <v>0.1045386784364279</v>
      </c>
      <c r="M184">
        <f t="shared" si="33"/>
        <v>0.10253459784910697</v>
      </c>
      <c r="N184">
        <f t="shared" si="33"/>
        <v>0.10378349855497171</v>
      </c>
      <c r="O184">
        <f t="shared" si="33"/>
        <v>0.10320526232238882</v>
      </c>
      <c r="P184">
        <f t="shared" si="33"/>
        <v>0.10219289324940166</v>
      </c>
      <c r="Q184">
        <f t="shared" si="33"/>
        <v>0.10207092835080203</v>
      </c>
      <c r="R184">
        <f t="shared" si="33"/>
        <v>0.10212487255899874</v>
      </c>
      <c r="S184">
        <f t="shared" si="33"/>
        <v>0.1016829035315162</v>
      </c>
      <c r="T184">
        <f t="shared" si="33"/>
        <v>0.10194097235142613</v>
      </c>
      <c r="U184">
        <f t="shared" si="33"/>
        <v>0.10107381127733518</v>
      </c>
      <c r="V184">
        <f t="shared" si="33"/>
        <v>0.100656304632535</v>
      </c>
      <c r="W184">
        <f t="shared" si="33"/>
        <v>0.10093214942414168</v>
      </c>
      <c r="X184">
        <f t="shared" si="33"/>
        <v>0.10041258456312491</v>
      </c>
      <c r="Y184">
        <f t="shared" si="33"/>
        <v>9.9608807995281989E-2</v>
      </c>
      <c r="Z184">
        <f t="shared" si="33"/>
        <v>9.9805515569405631E-2</v>
      </c>
      <c r="AA184">
        <f t="shared" si="33"/>
        <v>9.9575933198681424E-2</v>
      </c>
      <c r="AB184">
        <f t="shared" si="33"/>
        <v>9.9032079115882465E-2</v>
      </c>
      <c r="AC184">
        <f t="shared" si="33"/>
        <v>9.9400190281658946E-2</v>
      </c>
      <c r="AD184">
        <f t="shared" si="33"/>
        <v>9.8294941992273399E-2</v>
      </c>
      <c r="AE184">
        <f t="shared" si="33"/>
        <v>9.841554205749993E-2</v>
      </c>
      <c r="AF184">
        <f t="shared" si="33"/>
        <v>9.8349493258316614E-2</v>
      </c>
      <c r="AG184">
        <f t="shared" si="33"/>
        <v>9.8219485425148578E-2</v>
      </c>
    </row>
    <row r="185" spans="1:33" x14ac:dyDescent="0.45">
      <c r="A185" t="str">
        <f t="shared" si="28"/>
        <v xml:space="preserve">  Two Seater Cars</v>
      </c>
      <c r="B185">
        <f t="shared" ref="B185:AG185" si="34">IF(B92=0,"",B34)</f>
        <v>8.6662632150987517E-3</v>
      </c>
      <c r="C185">
        <f t="shared" si="34"/>
        <v>8.2910090403613551E-3</v>
      </c>
      <c r="D185">
        <f t="shared" si="34"/>
        <v>8.2032380609306198E-3</v>
      </c>
      <c r="E185">
        <f t="shared" si="34"/>
        <v>8.1753412007038E-3</v>
      </c>
      <c r="F185">
        <f t="shared" si="34"/>
        <v>8.0935256321272436E-3</v>
      </c>
      <c r="G185">
        <f t="shared" si="34"/>
        <v>8.0651177536434967E-3</v>
      </c>
      <c r="H185">
        <f t="shared" si="34"/>
        <v>8.0980874154791081E-3</v>
      </c>
      <c r="I185">
        <f t="shared" si="34"/>
        <v>7.9942089950589233E-3</v>
      </c>
      <c r="J185">
        <f t="shared" si="34"/>
        <v>7.9781270501708221E-3</v>
      </c>
      <c r="K185">
        <f t="shared" si="34"/>
        <v>7.9788036851565405E-3</v>
      </c>
      <c r="L185">
        <f t="shared" si="34"/>
        <v>7.9636143702360336E-3</v>
      </c>
      <c r="M185">
        <f t="shared" si="34"/>
        <v>7.9407071685596072E-3</v>
      </c>
      <c r="N185">
        <f t="shared" si="34"/>
        <v>7.978159290373061E-3</v>
      </c>
      <c r="O185">
        <f t="shared" si="34"/>
        <v>7.9713268877628658E-3</v>
      </c>
      <c r="P185">
        <f t="shared" si="34"/>
        <v>7.9569152311834718E-3</v>
      </c>
      <c r="Q185">
        <f t="shared" si="34"/>
        <v>7.9447020536209823E-3</v>
      </c>
      <c r="R185">
        <f t="shared" si="34"/>
        <v>7.9456386688924272E-3</v>
      </c>
      <c r="S185">
        <f t="shared" si="34"/>
        <v>7.9399229728042559E-3</v>
      </c>
      <c r="T185">
        <f t="shared" si="34"/>
        <v>7.94725068849041E-3</v>
      </c>
      <c r="U185">
        <f t="shared" si="34"/>
        <v>7.9323214157931508E-3</v>
      </c>
      <c r="V185">
        <f t="shared" si="34"/>
        <v>7.9248515105836206E-3</v>
      </c>
      <c r="W185">
        <f t="shared" si="34"/>
        <v>7.9319813596993877E-3</v>
      </c>
      <c r="X185">
        <f t="shared" si="34"/>
        <v>7.9222716921401384E-3</v>
      </c>
      <c r="Y185">
        <f t="shared" si="34"/>
        <v>7.9069169522980338E-3</v>
      </c>
      <c r="Z185">
        <f t="shared" si="34"/>
        <v>7.9121765755033116E-3</v>
      </c>
      <c r="AA185">
        <f t="shared" si="34"/>
        <v>7.9084919658780894E-3</v>
      </c>
      <c r="AB185">
        <f t="shared" si="34"/>
        <v>7.8983194042242574E-3</v>
      </c>
      <c r="AC185">
        <f t="shared" si="34"/>
        <v>7.9073351597287178E-3</v>
      </c>
      <c r="AD185">
        <f t="shared" si="34"/>
        <v>7.8854553111150742E-3</v>
      </c>
      <c r="AE185">
        <f t="shared" si="34"/>
        <v>7.8866585596337919E-3</v>
      </c>
      <c r="AF185">
        <f t="shared" si="34"/>
        <v>7.8839879929150022E-3</v>
      </c>
      <c r="AG185">
        <f t="shared" si="34"/>
        <v>7.8778000104592349E-3</v>
      </c>
    </row>
    <row r="186" spans="1:33" x14ac:dyDescent="0.45">
      <c r="A186" t="str">
        <f t="shared" si="28"/>
        <v xml:space="preserve">  Small Crossover Cars</v>
      </c>
      <c r="B186">
        <f t="shared" ref="B186:AG186" si="35">IF(B93=0,"",B35)</f>
        <v>0.19016380080102194</v>
      </c>
      <c r="C186">
        <f t="shared" si="35"/>
        <v>0.20903454232368218</v>
      </c>
      <c r="D186">
        <f t="shared" si="35"/>
        <v>0.21667767743349309</v>
      </c>
      <c r="E186">
        <f t="shared" si="35"/>
        <v>0.21997350818205838</v>
      </c>
      <c r="F186">
        <f t="shared" si="35"/>
        <v>0.22130768205926829</v>
      </c>
      <c r="G186">
        <f t="shared" si="35"/>
        <v>0.2224124963910411</v>
      </c>
      <c r="H186">
        <f t="shared" si="35"/>
        <v>0.2300012991022693</v>
      </c>
      <c r="I186">
        <f t="shared" si="35"/>
        <v>0.23007107634571794</v>
      </c>
      <c r="J186">
        <f t="shared" si="35"/>
        <v>0.23242616876432542</v>
      </c>
      <c r="K186">
        <f t="shared" si="35"/>
        <v>0.23341145686594658</v>
      </c>
      <c r="L186">
        <f t="shared" si="35"/>
        <v>0.23594420760476237</v>
      </c>
      <c r="M186">
        <f t="shared" si="35"/>
        <v>0.2399667100632121</v>
      </c>
      <c r="N186">
        <f t="shared" si="35"/>
        <v>0.23820173703966044</v>
      </c>
      <c r="O186">
        <f t="shared" si="35"/>
        <v>0.23982500529932502</v>
      </c>
      <c r="P186">
        <f t="shared" si="35"/>
        <v>0.24220796945710343</v>
      </c>
      <c r="Q186">
        <f t="shared" si="35"/>
        <v>0.24331384482708751</v>
      </c>
      <c r="R186">
        <f t="shared" si="35"/>
        <v>0.24378893178358593</v>
      </c>
      <c r="S186">
        <f t="shared" si="35"/>
        <v>0.24507292815094131</v>
      </c>
      <c r="T186">
        <f t="shared" si="35"/>
        <v>0.24496052316539726</v>
      </c>
      <c r="U186">
        <f t="shared" si="35"/>
        <v>0.24689981190952714</v>
      </c>
      <c r="V186">
        <f t="shared" si="35"/>
        <v>0.24797590732818153</v>
      </c>
      <c r="W186">
        <f t="shared" si="35"/>
        <v>0.24770349155480306</v>
      </c>
      <c r="X186">
        <f t="shared" si="35"/>
        <v>0.24887539627578401</v>
      </c>
      <c r="Y186">
        <f t="shared" si="35"/>
        <v>0.25062156477906139</v>
      </c>
      <c r="Z186">
        <f t="shared" si="35"/>
        <v>0.25049672506010751</v>
      </c>
      <c r="AA186">
        <f t="shared" si="35"/>
        <v>0.251154377309799</v>
      </c>
      <c r="AB186">
        <f t="shared" si="35"/>
        <v>0.25243266961864597</v>
      </c>
      <c r="AC186">
        <f t="shared" si="35"/>
        <v>0.25191126185772272</v>
      </c>
      <c r="AD186">
        <f t="shared" si="35"/>
        <v>0.25410221327958799</v>
      </c>
      <c r="AE186">
        <f t="shared" si="35"/>
        <v>0.25391888629575948</v>
      </c>
      <c r="AF186">
        <f t="shared" si="35"/>
        <v>0.25407302013270405</v>
      </c>
      <c r="AG186">
        <f t="shared" si="35"/>
        <v>0.25429349330188061</v>
      </c>
    </row>
    <row r="187" spans="1:33" x14ac:dyDescent="0.45">
      <c r="A187" t="str">
        <f t="shared" si="28"/>
        <v xml:space="preserve">  Large Crossover Cars</v>
      </c>
      <c r="B187">
        <f t="shared" ref="B187:AG187" si="36">IF(B94=0,"",B36)</f>
        <v>4.0881092827373011E-2</v>
      </c>
      <c r="C187">
        <f t="shared" si="36"/>
        <v>4.3155068570180519E-2</v>
      </c>
      <c r="D187">
        <f t="shared" si="36"/>
        <v>4.4704459358119689E-2</v>
      </c>
      <c r="E187">
        <f t="shared" si="36"/>
        <v>4.5943595865834672E-2</v>
      </c>
      <c r="F187">
        <f t="shared" si="36"/>
        <v>4.6471477524476952E-2</v>
      </c>
      <c r="G187">
        <f t="shared" si="36"/>
        <v>4.7547464094611094E-2</v>
      </c>
      <c r="H187">
        <f t="shared" si="36"/>
        <v>4.839552451460423E-2</v>
      </c>
      <c r="I187">
        <f t="shared" si="36"/>
        <v>4.8927694070857564E-2</v>
      </c>
      <c r="J187">
        <f t="shared" si="36"/>
        <v>4.9369789693532166E-2</v>
      </c>
      <c r="K187">
        <f t="shared" si="36"/>
        <v>4.9949642457056048E-2</v>
      </c>
      <c r="L187">
        <f t="shared" si="36"/>
        <v>5.0273156064341303E-2</v>
      </c>
      <c r="M187">
        <f t="shared" si="36"/>
        <v>5.0318307768591732E-2</v>
      </c>
      <c r="N187">
        <f t="shared" si="36"/>
        <v>5.1185234674394321E-2</v>
      </c>
      <c r="O187">
        <f t="shared" si="36"/>
        <v>5.1525568679179214E-2</v>
      </c>
      <c r="P187">
        <f t="shared" si="36"/>
        <v>5.1731451523441316E-2</v>
      </c>
      <c r="Q187">
        <f t="shared" si="36"/>
        <v>5.2269879131633279E-2</v>
      </c>
      <c r="R187">
        <f t="shared" si="36"/>
        <v>5.2728347976570285E-2</v>
      </c>
      <c r="S187">
        <f t="shared" si="36"/>
        <v>5.3003720118863451E-2</v>
      </c>
      <c r="T187">
        <f t="shared" si="36"/>
        <v>5.3445117266272303E-2</v>
      </c>
      <c r="U187">
        <f t="shared" si="36"/>
        <v>5.3558827938504541E-2</v>
      </c>
      <c r="V187">
        <f t="shared" si="36"/>
        <v>5.3772363570188969E-2</v>
      </c>
      <c r="W187">
        <f t="shared" si="36"/>
        <v>5.4166059488677781E-2</v>
      </c>
      <c r="X187">
        <f t="shared" si="36"/>
        <v>5.4327549133283595E-2</v>
      </c>
      <c r="Y187">
        <f t="shared" si="36"/>
        <v>5.4390561628604929E-2</v>
      </c>
      <c r="Z187">
        <f t="shared" si="36"/>
        <v>5.4730544955962003E-2</v>
      </c>
      <c r="AA187">
        <f t="shared" si="36"/>
        <v>5.4939073015712825E-2</v>
      </c>
      <c r="AB187">
        <f t="shared" si="36"/>
        <v>5.5037603462745929E-2</v>
      </c>
      <c r="AC187">
        <f t="shared" si="36"/>
        <v>5.5402683019418385E-2</v>
      </c>
      <c r="AD187">
        <f t="shared" si="36"/>
        <v>5.5322976939669116E-2</v>
      </c>
      <c r="AE187">
        <f t="shared" si="36"/>
        <v>5.5590790822387708E-2</v>
      </c>
      <c r="AF187">
        <f t="shared" si="36"/>
        <v>5.5800556235815507E-2</v>
      </c>
      <c r="AG187">
        <f t="shared" si="36"/>
        <v>5.5986898620835272E-2</v>
      </c>
    </row>
    <row r="188" spans="1:33" x14ac:dyDescent="0.45">
      <c r="A188" t="str">
        <f t="shared" ref="A188:A195" si="37">A95</f>
        <v xml:space="preserve">  Small Pickup</v>
      </c>
      <c r="B188">
        <f t="shared" ref="B188:AG188" si="38">IF(B95=0,"",B37)</f>
        <v>3.9603468047277575E-3</v>
      </c>
      <c r="C188">
        <f t="shared" si="38"/>
        <v>4.4689726813032368E-3</v>
      </c>
      <c r="D188">
        <f t="shared" si="38"/>
        <v>4.5550636353545362E-3</v>
      </c>
      <c r="E188">
        <f t="shared" si="38"/>
        <v>4.6757476333804228E-3</v>
      </c>
      <c r="F188">
        <f t="shared" si="38"/>
        <v>4.805984497933475E-3</v>
      </c>
      <c r="G188">
        <f t="shared" si="38"/>
        <v>4.8907624584206095E-3</v>
      </c>
      <c r="H188">
        <f t="shared" si="38"/>
        <v>4.7956398135160045E-3</v>
      </c>
      <c r="I188">
        <f t="shared" si="38"/>
        <v>4.8300988208588684E-3</v>
      </c>
      <c r="J188">
        <f t="shared" si="38"/>
        <v>4.7956292511901364E-3</v>
      </c>
      <c r="K188">
        <f t="shared" si="38"/>
        <v>4.7849138782193965E-3</v>
      </c>
      <c r="L188">
        <f t="shared" si="38"/>
        <v>4.7401826790626237E-3</v>
      </c>
      <c r="M188">
        <f t="shared" si="38"/>
        <v>4.6752593404757389E-3</v>
      </c>
      <c r="N188">
        <f t="shared" si="38"/>
        <v>4.6885923991082752E-3</v>
      </c>
      <c r="O188">
        <f t="shared" si="38"/>
        <v>4.6495879431127339E-3</v>
      </c>
      <c r="P188">
        <f t="shared" si="38"/>
        <v>4.5961743131998556E-3</v>
      </c>
      <c r="Q188">
        <f t="shared" si="38"/>
        <v>4.5684074933274831E-3</v>
      </c>
      <c r="R188">
        <f t="shared" si="38"/>
        <v>4.5500280822433825E-3</v>
      </c>
      <c r="S188">
        <f t="shared" si="38"/>
        <v>4.5181030080242062E-3</v>
      </c>
      <c r="T188">
        <f t="shared" si="38"/>
        <v>4.513742435100233E-3</v>
      </c>
      <c r="U188">
        <f t="shared" si="38"/>
        <v>4.4761080747262975E-3</v>
      </c>
      <c r="V188">
        <f t="shared" si="38"/>
        <v>4.4560437776473569E-3</v>
      </c>
      <c r="W188">
        <f t="shared" si="38"/>
        <v>4.462545354475665E-3</v>
      </c>
      <c r="X188">
        <f t="shared" si="38"/>
        <v>4.4430952711827483E-3</v>
      </c>
      <c r="Y188">
        <f t="shared" si="38"/>
        <v>4.4132254861798037E-3</v>
      </c>
      <c r="Z188">
        <f t="shared" si="38"/>
        <v>4.4147722444390254E-3</v>
      </c>
      <c r="AA188">
        <f t="shared" si="38"/>
        <v>4.4023594038377373E-3</v>
      </c>
      <c r="AB188">
        <f t="shared" si="38"/>
        <v>4.3790607805111598E-3</v>
      </c>
      <c r="AC188">
        <f t="shared" si="38"/>
        <v>4.3898009649317032E-3</v>
      </c>
      <c r="AD188">
        <f t="shared" si="38"/>
        <v>4.3518658941255435E-3</v>
      </c>
      <c r="AE188">
        <f t="shared" si="38"/>
        <v>4.3593680187490073E-3</v>
      </c>
      <c r="AF188">
        <f t="shared" si="38"/>
        <v>4.3645530923461387E-3</v>
      </c>
      <c r="AG188">
        <f t="shared" si="38"/>
        <v>4.3732150117329407E-3</v>
      </c>
    </row>
    <row r="189" spans="1:33" x14ac:dyDescent="0.45">
      <c r="A189" t="str">
        <f t="shared" si="37"/>
        <v xml:space="preserve">  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 t="str">
        <f t="shared" si="39"/>
        <v/>
      </c>
    </row>
    <row r="190" spans="1:33" x14ac:dyDescent="0.45">
      <c r="A190" t="str">
        <f t="shared" si="37"/>
        <v xml:space="preserve">  Small Van</v>
      </c>
      <c r="B190" t="str">
        <f t="shared" ref="B190:AG190" si="40">IF(B97=0,"",B39)</f>
        <v/>
      </c>
      <c r="C190" t="str">
        <f t="shared" si="40"/>
        <v/>
      </c>
      <c r="D190">
        <f t="shared" si="40"/>
        <v>4.6582993633642843E-3</v>
      </c>
      <c r="E190">
        <f t="shared" si="40"/>
        <v>4.8907606112268262E-3</v>
      </c>
      <c r="F190">
        <f t="shared" si="40"/>
        <v>5.0156973554603343E-3</v>
      </c>
      <c r="G190">
        <f t="shared" si="40"/>
        <v>4.995342982191852E-3</v>
      </c>
      <c r="H190">
        <f t="shared" si="40"/>
        <v>5.2153251676573366E-3</v>
      </c>
      <c r="I190">
        <f t="shared" si="40"/>
        <v>5.2490688545524123E-3</v>
      </c>
      <c r="J190">
        <f t="shared" si="40"/>
        <v>5.2603126714000073E-3</v>
      </c>
      <c r="K190">
        <f t="shared" si="40"/>
        <v>5.2296519023368702E-3</v>
      </c>
      <c r="L190">
        <f t="shared" si="40"/>
        <v>5.2470990404562615E-3</v>
      </c>
      <c r="M190">
        <f t="shared" si="40"/>
        <v>5.2910385924208611E-3</v>
      </c>
      <c r="N190">
        <f t="shared" si="40"/>
        <v>5.1928233156370504E-3</v>
      </c>
      <c r="O190">
        <f t="shared" si="40"/>
        <v>5.1769303181667409E-3</v>
      </c>
      <c r="P190">
        <f t="shared" si="40"/>
        <v>5.1800681937038337E-3</v>
      </c>
      <c r="Q190">
        <f t="shared" si="40"/>
        <v>5.1712113415854763E-3</v>
      </c>
      <c r="R190">
        <f t="shared" si="40"/>
        <v>5.1276417031348434E-3</v>
      </c>
      <c r="S190">
        <f t="shared" si="40"/>
        <v>5.1112955814345785E-3</v>
      </c>
      <c r="T190">
        <f t="shared" si="40"/>
        <v>5.0634755263178248E-3</v>
      </c>
      <c r="U190">
        <f t="shared" si="40"/>
        <v>5.0798520769624964E-3</v>
      </c>
      <c r="V190">
        <f t="shared" si="40"/>
        <v>5.0769832859351126E-3</v>
      </c>
      <c r="W190">
        <f t="shared" si="40"/>
        <v>5.0410162504736858E-3</v>
      </c>
      <c r="X190">
        <f t="shared" si="40"/>
        <v>5.0471301082071172E-3</v>
      </c>
      <c r="Y190">
        <f t="shared" si="40"/>
        <v>5.0694091031625267E-3</v>
      </c>
      <c r="Z190">
        <f t="shared" si="40"/>
        <v>5.0381448498038536E-3</v>
      </c>
      <c r="AA190">
        <f t="shared" si="40"/>
        <v>5.0298586524145364E-3</v>
      </c>
      <c r="AB190">
        <f t="shared" si="40"/>
        <v>5.0401221826604703E-3</v>
      </c>
      <c r="AC190">
        <f t="shared" si="40"/>
        <v>5.0025485206527239E-3</v>
      </c>
      <c r="AD190">
        <f t="shared" si="40"/>
        <v>5.0491271902663275E-3</v>
      </c>
      <c r="AE190">
        <f t="shared" si="40"/>
        <v>5.0304516478680839E-3</v>
      </c>
      <c r="AF190">
        <f t="shared" si="40"/>
        <v>5.0261959383668267E-3</v>
      </c>
      <c r="AG190">
        <f t="shared" si="40"/>
        <v>5.0329641512524715E-3</v>
      </c>
    </row>
    <row r="191" spans="1:33" x14ac:dyDescent="0.45">
      <c r="A191" t="str">
        <f t="shared" si="37"/>
        <v xml:space="preserve">  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 t="str">
        <f t="shared" si="41"/>
        <v/>
      </c>
    </row>
    <row r="192" spans="1:33" x14ac:dyDescent="0.45">
      <c r="A192" t="str">
        <f t="shared" si="37"/>
        <v xml:space="preserve">  Small Utility</v>
      </c>
      <c r="B192">
        <f t="shared" ref="B192:AG192" si="42">IF(B99=0,"",B41)</f>
        <v>5.4688567604729539E-3</v>
      </c>
      <c r="C192">
        <f t="shared" si="42"/>
        <v>5.8401720865342913E-3</v>
      </c>
      <c r="D192">
        <f t="shared" si="42"/>
        <v>5.856375479577504E-3</v>
      </c>
      <c r="E192">
        <f t="shared" si="42"/>
        <v>5.9317967824039381E-3</v>
      </c>
      <c r="F192">
        <f t="shared" si="42"/>
        <v>5.9950125748357034E-3</v>
      </c>
      <c r="G192">
        <f t="shared" si="42"/>
        <v>6.0700588733060929E-3</v>
      </c>
      <c r="H192">
        <f t="shared" si="42"/>
        <v>6.0000679613572703E-3</v>
      </c>
      <c r="I192">
        <f t="shared" si="42"/>
        <v>5.9337372780283813E-3</v>
      </c>
      <c r="J192">
        <f t="shared" si="42"/>
        <v>5.8756012390268394E-3</v>
      </c>
      <c r="K192">
        <f t="shared" si="42"/>
        <v>5.828180015793407E-3</v>
      </c>
      <c r="L192">
        <f t="shared" si="42"/>
        <v>5.7708612537544102E-3</v>
      </c>
      <c r="M192">
        <f t="shared" si="42"/>
        <v>5.7127485385265117E-3</v>
      </c>
      <c r="N192">
        <f t="shared" si="42"/>
        <v>5.6678408255625753E-3</v>
      </c>
      <c r="O192">
        <f t="shared" si="42"/>
        <v>5.6099627749506813E-3</v>
      </c>
      <c r="P192">
        <f t="shared" si="42"/>
        <v>5.5486326675322512E-3</v>
      </c>
      <c r="Q192">
        <f t="shared" si="42"/>
        <v>5.486889719245519E-3</v>
      </c>
      <c r="R192">
        <f t="shared" si="42"/>
        <v>5.4378108988395691E-3</v>
      </c>
      <c r="S192">
        <f t="shared" si="42"/>
        <v>5.3908356091323358E-3</v>
      </c>
      <c r="T192">
        <f t="shared" si="42"/>
        <v>5.3581255865877116E-3</v>
      </c>
      <c r="U192">
        <f t="shared" si="42"/>
        <v>5.3190723194036799E-3</v>
      </c>
      <c r="V192">
        <f t="shared" si="42"/>
        <v>5.2891346013103132E-3</v>
      </c>
      <c r="W192">
        <f t="shared" si="42"/>
        <v>5.2717431432307777E-3</v>
      </c>
      <c r="X192">
        <f t="shared" si="42"/>
        <v>5.2461074945751281E-3</v>
      </c>
      <c r="Y192">
        <f t="shared" si="42"/>
        <v>5.2179288327831612E-3</v>
      </c>
      <c r="Z192">
        <f t="shared" si="42"/>
        <v>5.1994039460269799E-3</v>
      </c>
      <c r="AA192">
        <f t="shared" si="42"/>
        <v>5.1766538402081607E-3</v>
      </c>
      <c r="AB192">
        <f t="shared" si="42"/>
        <v>5.1514550767389937E-3</v>
      </c>
      <c r="AC192">
        <f t="shared" si="42"/>
        <v>5.1400533739319118E-3</v>
      </c>
      <c r="AD192">
        <f t="shared" si="42"/>
        <v>5.114348930805146E-3</v>
      </c>
      <c r="AE192">
        <f t="shared" si="42"/>
        <v>5.1060436795800019E-3</v>
      </c>
      <c r="AF192">
        <f t="shared" si="42"/>
        <v>5.1005711433870955E-3</v>
      </c>
      <c r="AG192">
        <f t="shared" si="42"/>
        <v>5.1000978262173624E-3</v>
      </c>
    </row>
    <row r="193" spans="1:33" x14ac:dyDescent="0.45">
      <c r="A193" t="str">
        <f t="shared" si="37"/>
        <v xml:space="preserve">  Large Utility</v>
      </c>
      <c r="B193">
        <f t="shared" ref="B193:AG193" si="43">IF(B100=0,"",B42)</f>
        <v>5.4051110269975377E-3</v>
      </c>
      <c r="C193">
        <f t="shared" si="43"/>
        <v>5.9441726096080977E-3</v>
      </c>
      <c r="D193">
        <f t="shared" si="43"/>
        <v>6.0362164603044964E-3</v>
      </c>
      <c r="E193">
        <f t="shared" si="43"/>
        <v>6.1729980572586525E-3</v>
      </c>
      <c r="F193">
        <f t="shared" si="43"/>
        <v>6.2703822871077531E-3</v>
      </c>
      <c r="G193">
        <f t="shared" si="43"/>
        <v>6.3535008354384239E-3</v>
      </c>
      <c r="H193">
        <f t="shared" si="43"/>
        <v>6.3633624524597242E-3</v>
      </c>
      <c r="I193">
        <f t="shared" si="43"/>
        <v>6.2996267671969614E-3</v>
      </c>
      <c r="J193">
        <f t="shared" si="43"/>
        <v>6.2633692768830004E-3</v>
      </c>
      <c r="K193">
        <f t="shared" si="43"/>
        <v>6.2245838938276817E-3</v>
      </c>
      <c r="L193">
        <f t="shared" si="43"/>
        <v>6.1881967386961849E-3</v>
      </c>
      <c r="M193">
        <f t="shared" si="43"/>
        <v>6.1535533274623263E-3</v>
      </c>
      <c r="N193">
        <f t="shared" si="43"/>
        <v>6.1010077605491162E-3</v>
      </c>
      <c r="O193">
        <f t="shared" si="43"/>
        <v>6.0537528676362839E-3</v>
      </c>
      <c r="P193">
        <f t="shared" si="43"/>
        <v>6.0070246875010089E-3</v>
      </c>
      <c r="Q193">
        <f t="shared" si="43"/>
        <v>5.9529554085967357E-3</v>
      </c>
      <c r="R193">
        <f t="shared" si="43"/>
        <v>5.904365179592125E-3</v>
      </c>
      <c r="S193">
        <f t="shared" si="43"/>
        <v>5.8645660196997166E-3</v>
      </c>
      <c r="T193">
        <f t="shared" si="43"/>
        <v>5.8293421927803771E-3</v>
      </c>
      <c r="U193">
        <f t="shared" si="43"/>
        <v>5.803365138038666E-3</v>
      </c>
      <c r="V193">
        <f t="shared" si="43"/>
        <v>5.7805958188627731E-3</v>
      </c>
      <c r="W193">
        <f t="shared" si="43"/>
        <v>5.7608820000656941E-3</v>
      </c>
      <c r="X193">
        <f t="shared" si="43"/>
        <v>5.7435220771468627E-3</v>
      </c>
      <c r="Y193">
        <f t="shared" si="43"/>
        <v>5.7274781771490752E-3</v>
      </c>
      <c r="Z193">
        <f t="shared" si="43"/>
        <v>5.7074418928768572E-3</v>
      </c>
      <c r="AA193">
        <f t="shared" si="43"/>
        <v>5.6887983316485993E-3</v>
      </c>
      <c r="AB193">
        <f t="shared" si="43"/>
        <v>5.6721676205368134E-3</v>
      </c>
      <c r="AC193">
        <f t="shared" si="43"/>
        <v>5.656365468002772E-3</v>
      </c>
      <c r="AD193">
        <f t="shared" si="43"/>
        <v>5.6473346532506206E-3</v>
      </c>
      <c r="AE193">
        <f t="shared" si="43"/>
        <v>5.6384952402016818E-3</v>
      </c>
      <c r="AF193">
        <f t="shared" si="43"/>
        <v>5.6354256858877089E-3</v>
      </c>
      <c r="AG193">
        <f t="shared" si="43"/>
        <v>5.638738803725174E-3</v>
      </c>
    </row>
    <row r="194" spans="1:33" x14ac:dyDescent="0.45">
      <c r="A194" t="str">
        <f t="shared" si="37"/>
        <v xml:space="preserve">  Small Crossover Trucks</v>
      </c>
      <c r="B194">
        <f t="shared" ref="B194:AG194" si="44">IF(B101=0,"",B43)</f>
        <v>2.4693671952034937E-2</v>
      </c>
      <c r="C194">
        <f t="shared" si="44"/>
        <v>2.785499640052418E-2</v>
      </c>
      <c r="D194">
        <f t="shared" si="44"/>
        <v>2.8737953376392768E-2</v>
      </c>
      <c r="E194">
        <f t="shared" si="44"/>
        <v>2.9740807194052397E-2</v>
      </c>
      <c r="F194">
        <f t="shared" si="44"/>
        <v>3.0532054560528401E-2</v>
      </c>
      <c r="G194">
        <f t="shared" si="44"/>
        <v>3.1181923724287158E-2</v>
      </c>
      <c r="H194">
        <f t="shared" si="44"/>
        <v>3.1090405654071934E-2</v>
      </c>
      <c r="I194">
        <f t="shared" si="44"/>
        <v>3.1187541013401061E-2</v>
      </c>
      <c r="J194">
        <f t="shared" si="44"/>
        <v>3.1147762230159554E-2</v>
      </c>
      <c r="K194">
        <f t="shared" si="44"/>
        <v>3.1114745838476E-2</v>
      </c>
      <c r="L194">
        <f t="shared" si="44"/>
        <v>3.1031177046491797E-2</v>
      </c>
      <c r="M194">
        <f t="shared" si="44"/>
        <v>3.0906256946858918E-2</v>
      </c>
      <c r="N194">
        <f t="shared" si="44"/>
        <v>3.0810308550113456E-2</v>
      </c>
      <c r="O194">
        <f t="shared" si="44"/>
        <v>3.0662848650166295E-2</v>
      </c>
      <c r="P194">
        <f t="shared" si="44"/>
        <v>3.0488106336183086E-2</v>
      </c>
      <c r="Q194">
        <f t="shared" si="44"/>
        <v>3.0298016187288269E-2</v>
      </c>
      <c r="R194">
        <f t="shared" si="44"/>
        <v>3.0150016539068989E-2</v>
      </c>
      <c r="S194">
        <f t="shared" si="44"/>
        <v>3.0016467666692387E-2</v>
      </c>
      <c r="T194">
        <f t="shared" si="44"/>
        <v>2.9935968727110785E-2</v>
      </c>
      <c r="U194">
        <f t="shared" si="44"/>
        <v>2.9842210510878171E-2</v>
      </c>
      <c r="V194">
        <f t="shared" si="44"/>
        <v>2.978280936684059E-2</v>
      </c>
      <c r="W194">
        <f t="shared" si="44"/>
        <v>2.9768427818756514E-2</v>
      </c>
      <c r="X194">
        <f t="shared" si="44"/>
        <v>2.9725783657787646E-2</v>
      </c>
      <c r="Y194">
        <f t="shared" si="44"/>
        <v>2.9671262484117066E-2</v>
      </c>
      <c r="Z194">
        <f t="shared" si="44"/>
        <v>2.964123498878931E-2</v>
      </c>
      <c r="AA194">
        <f t="shared" si="44"/>
        <v>2.9595735913134972E-2</v>
      </c>
      <c r="AB194">
        <f t="shared" si="44"/>
        <v>2.954180180924033E-2</v>
      </c>
      <c r="AC194">
        <f t="shared" si="44"/>
        <v>2.9535703378105387E-2</v>
      </c>
      <c r="AD194">
        <f t="shared" si="44"/>
        <v>2.9489660421941885E-2</v>
      </c>
      <c r="AE194">
        <f t="shared" si="44"/>
        <v>2.950414013160103E-2</v>
      </c>
      <c r="AF194">
        <f t="shared" si="44"/>
        <v>2.9538164955216939E-2</v>
      </c>
      <c r="AG194">
        <f t="shared" si="44"/>
        <v>2.9601865602372004E-2</v>
      </c>
    </row>
    <row r="195" spans="1:33" x14ac:dyDescent="0.45">
      <c r="A195" t="str">
        <f t="shared" si="37"/>
        <v xml:space="preserve">  Large Crossover Trucks</v>
      </c>
      <c r="B195">
        <f t="shared" ref="B195:AG195" si="45">IF(B102=0,"",B44)</f>
        <v>3.9721372319778944E-2</v>
      </c>
      <c r="C195">
        <f t="shared" si="45"/>
        <v>4.5183718511115113E-2</v>
      </c>
      <c r="D195">
        <f t="shared" si="45"/>
        <v>4.6645596377797277E-2</v>
      </c>
      <c r="E195">
        <f t="shared" si="45"/>
        <v>4.8198372661303869E-2</v>
      </c>
      <c r="F195">
        <f t="shared" si="45"/>
        <v>4.942016044216882E-2</v>
      </c>
      <c r="G195">
        <f t="shared" si="45"/>
        <v>5.045590281468499E-2</v>
      </c>
      <c r="H195">
        <f t="shared" si="45"/>
        <v>5.0528469470003959E-2</v>
      </c>
      <c r="I195">
        <f t="shared" si="45"/>
        <v>5.0447732108084217E-2</v>
      </c>
      <c r="J195">
        <f t="shared" si="45"/>
        <v>5.0383008006187835E-2</v>
      </c>
      <c r="K195">
        <f t="shared" si="45"/>
        <v>5.0272229971376863E-2</v>
      </c>
      <c r="L195">
        <f t="shared" si="45"/>
        <v>5.0157368442486229E-2</v>
      </c>
      <c r="M195">
        <f t="shared" si="45"/>
        <v>4.9966418340980527E-2</v>
      </c>
      <c r="N195">
        <f t="shared" si="45"/>
        <v>4.9705829514492345E-2</v>
      </c>
      <c r="O195">
        <f t="shared" si="45"/>
        <v>4.9471884459087206E-2</v>
      </c>
      <c r="P195">
        <f t="shared" si="45"/>
        <v>4.9214822651770837E-2</v>
      </c>
      <c r="Q195">
        <f t="shared" si="45"/>
        <v>4.8915742066313044E-2</v>
      </c>
      <c r="R195">
        <f t="shared" si="45"/>
        <v>4.8649846172806752E-2</v>
      </c>
      <c r="S195">
        <f t="shared" si="45"/>
        <v>4.8439609683547109E-2</v>
      </c>
      <c r="T195">
        <f t="shared" si="45"/>
        <v>4.8265696574069553E-2</v>
      </c>
      <c r="U195">
        <f t="shared" si="45"/>
        <v>4.8151669942324705E-2</v>
      </c>
      <c r="V195">
        <f t="shared" si="45"/>
        <v>4.8064535340906392E-2</v>
      </c>
      <c r="W195">
        <f t="shared" si="45"/>
        <v>4.7998288149100315E-2</v>
      </c>
      <c r="X195">
        <f t="shared" si="45"/>
        <v>4.7945692531076119E-2</v>
      </c>
      <c r="Y195">
        <f t="shared" si="45"/>
        <v>4.7894989814660366E-2</v>
      </c>
      <c r="Z195">
        <f t="shared" si="45"/>
        <v>4.7814382902207277E-2</v>
      </c>
      <c r="AA195">
        <f t="shared" si="45"/>
        <v>4.7741057766549404E-2</v>
      </c>
      <c r="AB195">
        <f t="shared" si="45"/>
        <v>4.7679002745419613E-2</v>
      </c>
      <c r="AC195">
        <f t="shared" si="45"/>
        <v>4.7621647957289903E-2</v>
      </c>
      <c r="AD195">
        <f t="shared" si="45"/>
        <v>4.7617008194341934E-2</v>
      </c>
      <c r="AE195">
        <f t="shared" si="45"/>
        <v>4.761880900634604E-2</v>
      </c>
      <c r="AF195">
        <f t="shared" si="45"/>
        <v>4.7664619884674221E-2</v>
      </c>
      <c r="AG195">
        <f t="shared" si="45"/>
        <v>4.7760812048883911E-2</v>
      </c>
    </row>
    <row r="197" spans="1:33" x14ac:dyDescent="0.45">
      <c r="A197" t="str">
        <f t="shared" ref="A197:A205" si="46">A104</f>
        <v>300 Mile Electric Vehicle</v>
      </c>
    </row>
    <row r="198" spans="1:33" x14ac:dyDescent="0.45">
      <c r="A198" t="str">
        <f t="shared" si="46"/>
        <v xml:space="preserve">  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 t="str">
        <f t="shared" si="47"/>
        <v/>
      </c>
    </row>
    <row r="199" spans="1:33" x14ac:dyDescent="0.45">
      <c r="A199" t="str">
        <f t="shared" si="46"/>
        <v xml:space="preserve">  Subcompact Cars</v>
      </c>
      <c r="B199" t="str">
        <f t="shared" ref="B199:AG199" si="48">IF(B106=0,"",B30)</f>
        <v/>
      </c>
      <c r="C199">
        <f t="shared" si="48"/>
        <v>4.0097435748810625E-2</v>
      </c>
      <c r="D199">
        <f t="shared" si="48"/>
        <v>3.9813903297257071E-2</v>
      </c>
      <c r="E199">
        <f t="shared" si="48"/>
        <v>3.9917127565945044E-2</v>
      </c>
      <c r="F199">
        <f t="shared" si="48"/>
        <v>3.9853477418696846E-2</v>
      </c>
      <c r="G199">
        <f t="shared" si="48"/>
        <v>3.8798370103714917E-2</v>
      </c>
      <c r="H199">
        <f t="shared" si="48"/>
        <v>3.9850177704987312E-2</v>
      </c>
      <c r="I199">
        <f t="shared" si="48"/>
        <v>3.8943751582085177E-2</v>
      </c>
      <c r="J199">
        <f t="shared" si="48"/>
        <v>3.895970620997774E-2</v>
      </c>
      <c r="K199">
        <f t="shared" si="48"/>
        <v>3.8766128864745272E-2</v>
      </c>
      <c r="L199">
        <f t="shared" si="48"/>
        <v>3.8877688812491568E-2</v>
      </c>
      <c r="M199">
        <f t="shared" si="48"/>
        <v>3.9279200449110534E-2</v>
      </c>
      <c r="N199">
        <f t="shared" si="48"/>
        <v>3.8708279382542822E-2</v>
      </c>
      <c r="O199">
        <f t="shared" si="48"/>
        <v>3.8731571475737331E-2</v>
      </c>
      <c r="P199">
        <f t="shared" si="48"/>
        <v>3.8911907289543746E-2</v>
      </c>
      <c r="Q199">
        <f t="shared" si="48"/>
        <v>3.8798628876961332E-2</v>
      </c>
      <c r="R199">
        <f t="shared" si="48"/>
        <v>3.8657221943366231E-2</v>
      </c>
      <c r="S199">
        <f t="shared" si="48"/>
        <v>3.8679222947689336E-2</v>
      </c>
      <c r="T199">
        <f t="shared" si="48"/>
        <v>3.8471150140476126E-2</v>
      </c>
      <c r="U199">
        <f t="shared" si="48"/>
        <v>3.862788042152341E-2</v>
      </c>
      <c r="V199">
        <f t="shared" si="48"/>
        <v>3.8640824898885685E-2</v>
      </c>
      <c r="W199">
        <f t="shared" si="48"/>
        <v>3.8426785543606887E-2</v>
      </c>
      <c r="X199">
        <f t="shared" si="48"/>
        <v>3.8477168004005614E-2</v>
      </c>
      <c r="Y199">
        <f t="shared" si="48"/>
        <v>3.8628061354065449E-2</v>
      </c>
      <c r="Z199">
        <f t="shared" si="48"/>
        <v>3.8459913055935178E-2</v>
      </c>
      <c r="AA199">
        <f t="shared" si="48"/>
        <v>3.8436365608073231E-2</v>
      </c>
      <c r="AB199">
        <f t="shared" si="48"/>
        <v>3.8521326993213707E-2</v>
      </c>
      <c r="AC199">
        <f t="shared" si="48"/>
        <v>3.8299946103787424E-2</v>
      </c>
      <c r="AD199">
        <f t="shared" si="48"/>
        <v>3.8585911070269978E-2</v>
      </c>
      <c r="AE199">
        <f t="shared" si="48"/>
        <v>3.8454541237049368E-2</v>
      </c>
      <c r="AF199">
        <f t="shared" si="48"/>
        <v>3.83669489838767E-2</v>
      </c>
      <c r="AG199">
        <f t="shared" si="48"/>
        <v>3.829038757112925E-2</v>
      </c>
    </row>
    <row r="200" spans="1:33" x14ac:dyDescent="0.45">
      <c r="A200" t="str">
        <f t="shared" si="46"/>
        <v xml:space="preserve">  Compact Cars</v>
      </c>
      <c r="B200" t="str">
        <f t="shared" ref="B200:AG200" si="49">IF(B107=0,"",B31)</f>
        <v/>
      </c>
      <c r="C200">
        <f t="shared" si="49"/>
        <v>0.12905798424542844</v>
      </c>
      <c r="D200">
        <f t="shared" si="49"/>
        <v>0.12788407531730639</v>
      </c>
      <c r="E200">
        <f t="shared" si="49"/>
        <v>0.12632609222317714</v>
      </c>
      <c r="F200">
        <f t="shared" si="49"/>
        <v>0.12504953424771231</v>
      </c>
      <c r="G200">
        <f t="shared" si="49"/>
        <v>0.12377856290766549</v>
      </c>
      <c r="H200">
        <f t="shared" si="49"/>
        <v>0.12474327880164125</v>
      </c>
      <c r="I200">
        <f t="shared" si="49"/>
        <v>0.12384012461108045</v>
      </c>
      <c r="J200">
        <f t="shared" si="49"/>
        <v>0.12371144574811642</v>
      </c>
      <c r="K200">
        <f t="shared" si="49"/>
        <v>0.12311563546218282</v>
      </c>
      <c r="L200">
        <f t="shared" si="49"/>
        <v>0.12327380562927664</v>
      </c>
      <c r="M200">
        <f t="shared" si="49"/>
        <v>0.1243510456345463</v>
      </c>
      <c r="N200">
        <f t="shared" si="49"/>
        <v>0.12269048650837591</v>
      </c>
      <c r="O200">
        <f t="shared" si="49"/>
        <v>0.12265262735722057</v>
      </c>
      <c r="P200">
        <f t="shared" si="49"/>
        <v>0.12303786603664096</v>
      </c>
      <c r="Q200">
        <f t="shared" si="49"/>
        <v>0.12275236355787975</v>
      </c>
      <c r="R200">
        <f t="shared" si="49"/>
        <v>0.12235330196523349</v>
      </c>
      <c r="S200">
        <f t="shared" si="49"/>
        <v>0.12233350275136777</v>
      </c>
      <c r="T200">
        <f t="shared" si="49"/>
        <v>0.12175100272443398</v>
      </c>
      <c r="U200">
        <f t="shared" si="49"/>
        <v>0.12206530566801768</v>
      </c>
      <c r="V200">
        <f t="shared" si="49"/>
        <v>0.1220272754604753</v>
      </c>
      <c r="W200">
        <f t="shared" si="49"/>
        <v>0.12144559811504231</v>
      </c>
      <c r="X200">
        <f t="shared" si="49"/>
        <v>0.12149631296618497</v>
      </c>
      <c r="Y200">
        <f t="shared" si="49"/>
        <v>0.12180756190293364</v>
      </c>
      <c r="Z200">
        <f t="shared" si="49"/>
        <v>0.12134354732415073</v>
      </c>
      <c r="AA200">
        <f t="shared" si="49"/>
        <v>0.12122704342227479</v>
      </c>
      <c r="AB200">
        <f t="shared" si="49"/>
        <v>0.12138367949315003</v>
      </c>
      <c r="AC200">
        <f t="shared" si="49"/>
        <v>0.12080925224231935</v>
      </c>
      <c r="AD200">
        <f t="shared" si="49"/>
        <v>0.12142805718312918</v>
      </c>
      <c r="AE200">
        <f t="shared" si="49"/>
        <v>0.1210504612957662</v>
      </c>
      <c r="AF200">
        <f t="shared" si="49"/>
        <v>0.12077736804893026</v>
      </c>
      <c r="AG200">
        <f t="shared" si="49"/>
        <v>0.12054266162453178</v>
      </c>
    </row>
    <row r="201" spans="1:33" x14ac:dyDescent="0.45">
      <c r="A201" t="str">
        <f t="shared" si="46"/>
        <v xml:space="preserve">  Midsize Cars</v>
      </c>
      <c r="B201">
        <f t="shared" ref="B201:AG201" si="50">IF(B108=0,"",B32)</f>
        <v>0.34630131498064487</v>
      </c>
      <c r="C201">
        <f t="shared" si="50"/>
        <v>0.32255347869017886</v>
      </c>
      <c r="D201">
        <f t="shared" si="50"/>
        <v>0.31555762815231903</v>
      </c>
      <c r="E201">
        <f t="shared" si="50"/>
        <v>0.31033487182020431</v>
      </c>
      <c r="F201">
        <f t="shared" si="50"/>
        <v>0.30795116369695735</v>
      </c>
      <c r="G201">
        <f t="shared" si="50"/>
        <v>0.30700809269232854</v>
      </c>
      <c r="H201">
        <f t="shared" si="50"/>
        <v>0.29967136100904862</v>
      </c>
      <c r="I201">
        <f t="shared" si="50"/>
        <v>0.30085139119148419</v>
      </c>
      <c r="J201">
        <f t="shared" si="50"/>
        <v>0.29938988114845194</v>
      </c>
      <c r="K201">
        <f t="shared" si="50"/>
        <v>0.2991904268903402</v>
      </c>
      <c r="L201">
        <f t="shared" si="50"/>
        <v>0.2975369674206394</v>
      </c>
      <c r="M201">
        <f t="shared" si="50"/>
        <v>0.29436103880939196</v>
      </c>
      <c r="N201">
        <f t="shared" si="50"/>
        <v>0.29694146583255487</v>
      </c>
      <c r="O201">
        <f t="shared" si="50"/>
        <v>0.29622712622254721</v>
      </c>
      <c r="P201">
        <f t="shared" si="50"/>
        <v>0.29477290600602252</v>
      </c>
      <c r="Q201">
        <f t="shared" si="50"/>
        <v>0.29444698511622397</v>
      </c>
      <c r="R201">
        <f t="shared" si="50"/>
        <v>0.29472059828712305</v>
      </c>
      <c r="S201">
        <f t="shared" si="50"/>
        <v>0.29418754781687295</v>
      </c>
      <c r="T201">
        <f t="shared" si="50"/>
        <v>0.29486550322412924</v>
      </c>
      <c r="U201">
        <f t="shared" si="50"/>
        <v>0.29353952316878634</v>
      </c>
      <c r="V201">
        <f t="shared" si="50"/>
        <v>0.29295159775619378</v>
      </c>
      <c r="W201">
        <f t="shared" si="50"/>
        <v>0.29353401615065267</v>
      </c>
      <c r="X201">
        <f t="shared" si="50"/>
        <v>0.2927762811129162</v>
      </c>
      <c r="Y201">
        <f t="shared" si="50"/>
        <v>0.29146996203208309</v>
      </c>
      <c r="Z201">
        <f t="shared" si="50"/>
        <v>0.29191721426085543</v>
      </c>
      <c r="AA201">
        <f t="shared" si="50"/>
        <v>0.29163319567507789</v>
      </c>
      <c r="AB201">
        <f t="shared" si="50"/>
        <v>0.29075428372672196</v>
      </c>
      <c r="AC201">
        <f t="shared" si="50"/>
        <v>0.29148711650448333</v>
      </c>
      <c r="AD201">
        <f t="shared" si="50"/>
        <v>0.28962635692388267</v>
      </c>
      <c r="AE201">
        <f t="shared" si="50"/>
        <v>0.28993549823951809</v>
      </c>
      <c r="AF201">
        <f t="shared" si="50"/>
        <v>0.28988507067924463</v>
      </c>
      <c r="AG201">
        <f t="shared" si="50"/>
        <v>0.28966444230570287</v>
      </c>
    </row>
    <row r="202" spans="1:33" x14ac:dyDescent="0.45">
      <c r="A202" t="str">
        <f t="shared" si="46"/>
        <v xml:space="preserve">  Large Cars</v>
      </c>
      <c r="B202">
        <f t="shared" ref="B202:AG202" si="51">IF(B109=0,"",B33)</f>
        <v>0.13186846550206638</v>
      </c>
      <c r="C202">
        <f t="shared" si="51"/>
        <v>0.12058656262951814</v>
      </c>
      <c r="D202">
        <f t="shared" si="51"/>
        <v>0.11585917178801938</v>
      </c>
      <c r="E202">
        <f t="shared" si="51"/>
        <v>0.11355860992865363</v>
      </c>
      <c r="F202">
        <f t="shared" si="51"/>
        <v>0.11209256058366374</v>
      </c>
      <c r="G202">
        <f t="shared" si="51"/>
        <v>0.11062526593413187</v>
      </c>
      <c r="H202">
        <f t="shared" si="51"/>
        <v>0.1068848341301495</v>
      </c>
      <c r="I202">
        <f t="shared" si="51"/>
        <v>0.1070126472165876</v>
      </c>
      <c r="J202">
        <f t="shared" si="51"/>
        <v>0.10597866642934185</v>
      </c>
      <c r="K202">
        <f t="shared" si="51"/>
        <v>0.10568211187257127</v>
      </c>
      <c r="L202">
        <f t="shared" si="51"/>
        <v>0.1045386784364279</v>
      </c>
      <c r="M202">
        <f t="shared" si="51"/>
        <v>0.10253459784910697</v>
      </c>
      <c r="N202">
        <f t="shared" si="51"/>
        <v>0.10378349855497171</v>
      </c>
      <c r="O202">
        <f t="shared" si="51"/>
        <v>0.10320526232238882</v>
      </c>
      <c r="P202">
        <f t="shared" si="51"/>
        <v>0.10219289324940166</v>
      </c>
      <c r="Q202">
        <f t="shared" si="51"/>
        <v>0.10207092835080203</v>
      </c>
      <c r="R202">
        <f t="shared" si="51"/>
        <v>0.10212487255899874</v>
      </c>
      <c r="S202">
        <f t="shared" si="51"/>
        <v>0.1016829035315162</v>
      </c>
      <c r="T202">
        <f t="shared" si="51"/>
        <v>0.10194097235142613</v>
      </c>
      <c r="U202">
        <f t="shared" si="51"/>
        <v>0.10107381127733518</v>
      </c>
      <c r="V202">
        <f t="shared" si="51"/>
        <v>0.100656304632535</v>
      </c>
      <c r="W202">
        <f t="shared" si="51"/>
        <v>0.10093214942414168</v>
      </c>
      <c r="X202">
        <f t="shared" si="51"/>
        <v>0.10041258456312491</v>
      </c>
      <c r="Y202">
        <f t="shared" si="51"/>
        <v>9.9608807995281989E-2</v>
      </c>
      <c r="Z202">
        <f t="shared" si="51"/>
        <v>9.9805515569405631E-2</v>
      </c>
      <c r="AA202">
        <f t="shared" si="51"/>
        <v>9.9575933198681424E-2</v>
      </c>
      <c r="AB202">
        <f t="shared" si="51"/>
        <v>9.9032079115882465E-2</v>
      </c>
      <c r="AC202">
        <f t="shared" si="51"/>
        <v>9.9400190281658946E-2</v>
      </c>
      <c r="AD202">
        <f t="shared" si="51"/>
        <v>9.8294941992273399E-2</v>
      </c>
      <c r="AE202">
        <f t="shared" si="51"/>
        <v>9.841554205749993E-2</v>
      </c>
      <c r="AF202">
        <f t="shared" si="51"/>
        <v>9.8349493258316614E-2</v>
      </c>
      <c r="AG202">
        <f t="shared" si="51"/>
        <v>9.8219485425148578E-2</v>
      </c>
    </row>
    <row r="203" spans="1:33" x14ac:dyDescent="0.45">
      <c r="A203" t="str">
        <f t="shared" si="46"/>
        <v xml:space="preserve">  Two Seater Cars</v>
      </c>
      <c r="B203" t="str">
        <f t="shared" ref="B203:AG203" si="52">IF(B110=0,"",B34)</f>
        <v/>
      </c>
      <c r="C203">
        <f t="shared" si="52"/>
        <v>8.2910090403613551E-3</v>
      </c>
      <c r="D203">
        <f t="shared" si="52"/>
        <v>8.2032380609306198E-3</v>
      </c>
      <c r="E203">
        <f t="shared" si="52"/>
        <v>8.1753412007038E-3</v>
      </c>
      <c r="F203">
        <f t="shared" si="52"/>
        <v>8.0935256321272436E-3</v>
      </c>
      <c r="G203">
        <f t="shared" si="52"/>
        <v>8.0651177536434967E-3</v>
      </c>
      <c r="H203">
        <f t="shared" si="52"/>
        <v>8.0980874154791081E-3</v>
      </c>
      <c r="I203">
        <f t="shared" si="52"/>
        <v>7.9942089950589233E-3</v>
      </c>
      <c r="J203">
        <f t="shared" si="52"/>
        <v>7.9781270501708221E-3</v>
      </c>
      <c r="K203">
        <f t="shared" si="52"/>
        <v>7.9788036851565405E-3</v>
      </c>
      <c r="L203">
        <f t="shared" si="52"/>
        <v>7.9636143702360336E-3</v>
      </c>
      <c r="M203">
        <f t="shared" si="52"/>
        <v>7.9407071685596072E-3</v>
      </c>
      <c r="N203">
        <f t="shared" si="52"/>
        <v>7.978159290373061E-3</v>
      </c>
      <c r="O203">
        <f t="shared" si="52"/>
        <v>7.9713268877628658E-3</v>
      </c>
      <c r="P203">
        <f t="shared" si="52"/>
        <v>7.9569152311834718E-3</v>
      </c>
      <c r="Q203">
        <f t="shared" si="52"/>
        <v>7.9447020536209823E-3</v>
      </c>
      <c r="R203">
        <f t="shared" si="52"/>
        <v>7.9456386688924272E-3</v>
      </c>
      <c r="S203">
        <f t="shared" si="52"/>
        <v>7.9399229728042559E-3</v>
      </c>
      <c r="T203">
        <f t="shared" si="52"/>
        <v>7.94725068849041E-3</v>
      </c>
      <c r="U203">
        <f t="shared" si="52"/>
        <v>7.9323214157931508E-3</v>
      </c>
      <c r="V203">
        <f t="shared" si="52"/>
        <v>7.9248515105836206E-3</v>
      </c>
      <c r="W203">
        <f t="shared" si="52"/>
        <v>7.9319813596993877E-3</v>
      </c>
      <c r="X203">
        <f t="shared" si="52"/>
        <v>7.9222716921401384E-3</v>
      </c>
      <c r="Y203">
        <f t="shared" si="52"/>
        <v>7.9069169522980338E-3</v>
      </c>
      <c r="Z203">
        <f t="shared" si="52"/>
        <v>7.9121765755033116E-3</v>
      </c>
      <c r="AA203">
        <f t="shared" si="52"/>
        <v>7.9084919658780894E-3</v>
      </c>
      <c r="AB203">
        <f t="shared" si="52"/>
        <v>7.8983194042242574E-3</v>
      </c>
      <c r="AC203">
        <f t="shared" si="52"/>
        <v>7.9073351597287178E-3</v>
      </c>
      <c r="AD203">
        <f t="shared" si="52"/>
        <v>7.8854553111150742E-3</v>
      </c>
      <c r="AE203">
        <f t="shared" si="52"/>
        <v>7.8866585596337919E-3</v>
      </c>
      <c r="AF203">
        <f t="shared" si="52"/>
        <v>7.8839879929150022E-3</v>
      </c>
      <c r="AG203">
        <f t="shared" si="52"/>
        <v>7.8778000104592349E-3</v>
      </c>
    </row>
    <row r="204" spans="1:33" x14ac:dyDescent="0.45">
      <c r="A204" t="str">
        <f t="shared" si="46"/>
        <v xml:space="preserve">  Small Crossover Cars</v>
      </c>
      <c r="B204">
        <f t="shared" ref="B204:AG204" si="53">IF(B111=0,"",B35)</f>
        <v>0.19016380080102194</v>
      </c>
      <c r="C204">
        <f t="shared" si="53"/>
        <v>0.20903454232368218</v>
      </c>
      <c r="D204">
        <f t="shared" si="53"/>
        <v>0.21667767743349309</v>
      </c>
      <c r="E204">
        <f t="shared" si="53"/>
        <v>0.21997350818205838</v>
      </c>
      <c r="F204">
        <f t="shared" si="53"/>
        <v>0.22130768205926829</v>
      </c>
      <c r="G204">
        <f t="shared" si="53"/>
        <v>0.2224124963910411</v>
      </c>
      <c r="H204">
        <f t="shared" si="53"/>
        <v>0.2300012991022693</v>
      </c>
      <c r="I204">
        <f t="shared" si="53"/>
        <v>0.23007107634571794</v>
      </c>
      <c r="J204">
        <f t="shared" si="53"/>
        <v>0.23242616876432542</v>
      </c>
      <c r="K204">
        <f t="shared" si="53"/>
        <v>0.23341145686594658</v>
      </c>
      <c r="L204">
        <f t="shared" si="53"/>
        <v>0.23594420760476237</v>
      </c>
      <c r="M204">
        <f t="shared" si="53"/>
        <v>0.2399667100632121</v>
      </c>
      <c r="N204">
        <f t="shared" si="53"/>
        <v>0.23820173703966044</v>
      </c>
      <c r="O204">
        <f t="shared" si="53"/>
        <v>0.23982500529932502</v>
      </c>
      <c r="P204">
        <f t="shared" si="53"/>
        <v>0.24220796945710343</v>
      </c>
      <c r="Q204">
        <f t="shared" si="53"/>
        <v>0.24331384482708751</v>
      </c>
      <c r="R204">
        <f t="shared" si="53"/>
        <v>0.24378893178358593</v>
      </c>
      <c r="S204">
        <f t="shared" si="53"/>
        <v>0.24507292815094131</v>
      </c>
      <c r="T204">
        <f t="shared" si="53"/>
        <v>0.24496052316539726</v>
      </c>
      <c r="U204">
        <f t="shared" si="53"/>
        <v>0.24689981190952714</v>
      </c>
      <c r="V204">
        <f t="shared" si="53"/>
        <v>0.24797590732818153</v>
      </c>
      <c r="W204">
        <f t="shared" si="53"/>
        <v>0.24770349155480306</v>
      </c>
      <c r="X204">
        <f t="shared" si="53"/>
        <v>0.24887539627578401</v>
      </c>
      <c r="Y204">
        <f t="shared" si="53"/>
        <v>0.25062156477906139</v>
      </c>
      <c r="Z204">
        <f t="shared" si="53"/>
        <v>0.25049672506010751</v>
      </c>
      <c r="AA204">
        <f t="shared" si="53"/>
        <v>0.251154377309799</v>
      </c>
      <c r="AB204">
        <f t="shared" si="53"/>
        <v>0.25243266961864597</v>
      </c>
      <c r="AC204">
        <f t="shared" si="53"/>
        <v>0.25191126185772272</v>
      </c>
      <c r="AD204">
        <f t="shared" si="53"/>
        <v>0.25410221327958799</v>
      </c>
      <c r="AE204">
        <f t="shared" si="53"/>
        <v>0.25391888629575948</v>
      </c>
      <c r="AF204">
        <f t="shared" si="53"/>
        <v>0.25407302013270405</v>
      </c>
      <c r="AG204">
        <f t="shared" si="53"/>
        <v>0.25429349330188061</v>
      </c>
    </row>
    <row r="205" spans="1:33" x14ac:dyDescent="0.45">
      <c r="A205" t="str">
        <f t="shared" si="46"/>
        <v xml:space="preserve">  Large Crossover Cars</v>
      </c>
      <c r="B205">
        <f t="shared" ref="B205:AG205" si="54">IF(B112=0,"",B36)</f>
        <v>4.0881092827373011E-2</v>
      </c>
      <c r="C205">
        <f t="shared" si="54"/>
        <v>4.3155068570180519E-2</v>
      </c>
      <c r="D205">
        <f t="shared" si="54"/>
        <v>4.4704459358119689E-2</v>
      </c>
      <c r="E205">
        <f t="shared" si="54"/>
        <v>4.5943595865834672E-2</v>
      </c>
      <c r="F205">
        <f t="shared" si="54"/>
        <v>4.6471477524476952E-2</v>
      </c>
      <c r="G205">
        <f t="shared" si="54"/>
        <v>4.7547464094611094E-2</v>
      </c>
      <c r="H205">
        <f t="shared" si="54"/>
        <v>4.839552451460423E-2</v>
      </c>
      <c r="I205">
        <f t="shared" si="54"/>
        <v>4.8927694070857564E-2</v>
      </c>
      <c r="J205">
        <f t="shared" si="54"/>
        <v>4.9369789693532166E-2</v>
      </c>
      <c r="K205">
        <f t="shared" si="54"/>
        <v>4.9949642457056048E-2</v>
      </c>
      <c r="L205">
        <f t="shared" si="54"/>
        <v>5.0273156064341303E-2</v>
      </c>
      <c r="M205">
        <f t="shared" si="54"/>
        <v>5.0318307768591732E-2</v>
      </c>
      <c r="N205">
        <f t="shared" si="54"/>
        <v>5.1185234674394321E-2</v>
      </c>
      <c r="O205">
        <f t="shared" si="54"/>
        <v>5.1525568679179214E-2</v>
      </c>
      <c r="P205">
        <f t="shared" si="54"/>
        <v>5.1731451523441316E-2</v>
      </c>
      <c r="Q205">
        <f t="shared" si="54"/>
        <v>5.2269879131633279E-2</v>
      </c>
      <c r="R205">
        <f t="shared" si="54"/>
        <v>5.2728347976570285E-2</v>
      </c>
      <c r="S205">
        <f t="shared" si="54"/>
        <v>5.3003720118863451E-2</v>
      </c>
      <c r="T205">
        <f t="shared" si="54"/>
        <v>5.3445117266272303E-2</v>
      </c>
      <c r="U205">
        <f t="shared" si="54"/>
        <v>5.3558827938504541E-2</v>
      </c>
      <c r="V205">
        <f t="shared" si="54"/>
        <v>5.3772363570188969E-2</v>
      </c>
      <c r="W205">
        <f t="shared" si="54"/>
        <v>5.4166059488677781E-2</v>
      </c>
      <c r="X205">
        <f t="shared" si="54"/>
        <v>5.4327549133283595E-2</v>
      </c>
      <c r="Y205">
        <f t="shared" si="54"/>
        <v>5.4390561628604929E-2</v>
      </c>
      <c r="Z205">
        <f t="shared" si="54"/>
        <v>5.4730544955962003E-2</v>
      </c>
      <c r="AA205">
        <f t="shared" si="54"/>
        <v>5.4939073015712825E-2</v>
      </c>
      <c r="AB205">
        <f t="shared" si="54"/>
        <v>5.5037603462745929E-2</v>
      </c>
      <c r="AC205">
        <f t="shared" si="54"/>
        <v>5.5402683019418385E-2</v>
      </c>
      <c r="AD205">
        <f t="shared" si="54"/>
        <v>5.5322976939669116E-2</v>
      </c>
      <c r="AE205">
        <f t="shared" si="54"/>
        <v>5.5590790822387708E-2</v>
      </c>
      <c r="AF205">
        <f t="shared" si="54"/>
        <v>5.5800556235815507E-2</v>
      </c>
      <c r="AG205">
        <f t="shared" si="54"/>
        <v>5.5986898620835272E-2</v>
      </c>
    </row>
    <row r="206" spans="1:33" x14ac:dyDescent="0.45">
      <c r="A206" t="str">
        <f t="shared" ref="A206:A213" si="55">A113</f>
        <v xml:space="preserve">  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 t="str">
        <f t="shared" si="56"/>
        <v/>
      </c>
    </row>
    <row r="207" spans="1:33" x14ac:dyDescent="0.45">
      <c r="A207" t="str">
        <f t="shared" si="55"/>
        <v xml:space="preserve">  Large Pickup</v>
      </c>
      <c r="B207" t="str">
        <f t="shared" ref="B207:AG207" si="57">IF(B114=0,"",B38)</f>
        <v/>
      </c>
      <c r="C207" t="str">
        <f t="shared" si="57"/>
        <v/>
      </c>
      <c r="D207" t="str">
        <f t="shared" si="57"/>
        <v/>
      </c>
      <c r="E207" t="str">
        <f t="shared" si="57"/>
        <v/>
      </c>
      <c r="F207" t="str">
        <f t="shared" si="57"/>
        <v/>
      </c>
      <c r="G207" t="str">
        <f t="shared" si="57"/>
        <v/>
      </c>
      <c r="H207" t="str">
        <f t="shared" si="57"/>
        <v/>
      </c>
      <c r="I207" t="str">
        <f t="shared" si="57"/>
        <v/>
      </c>
      <c r="J207" t="str">
        <f t="shared" si="57"/>
        <v/>
      </c>
      <c r="K207" t="str">
        <f t="shared" si="57"/>
        <v/>
      </c>
      <c r="L207" t="str">
        <f t="shared" si="57"/>
        <v/>
      </c>
      <c r="M207" t="str">
        <f t="shared" si="57"/>
        <v/>
      </c>
      <c r="N207" t="str">
        <f t="shared" si="57"/>
        <v/>
      </c>
      <c r="O207" t="str">
        <f t="shared" si="57"/>
        <v/>
      </c>
      <c r="P207" t="str">
        <f t="shared" si="57"/>
        <v/>
      </c>
      <c r="Q207" t="str">
        <f t="shared" si="57"/>
        <v/>
      </c>
      <c r="R207" t="str">
        <f t="shared" si="57"/>
        <v/>
      </c>
      <c r="S207" t="str">
        <f t="shared" si="57"/>
        <v/>
      </c>
      <c r="T207" t="str">
        <f t="shared" si="57"/>
        <v/>
      </c>
      <c r="U207" t="str">
        <f t="shared" si="57"/>
        <v/>
      </c>
      <c r="V207" t="str">
        <f t="shared" si="57"/>
        <v/>
      </c>
      <c r="W207" t="str">
        <f t="shared" si="57"/>
        <v/>
      </c>
      <c r="X207" t="str">
        <f t="shared" si="57"/>
        <v/>
      </c>
      <c r="Y207" t="str">
        <f t="shared" si="57"/>
        <v/>
      </c>
      <c r="Z207" t="str">
        <f t="shared" si="57"/>
        <v/>
      </c>
      <c r="AA207" t="str">
        <f t="shared" si="57"/>
        <v/>
      </c>
      <c r="AB207" t="str">
        <f t="shared" si="57"/>
        <v/>
      </c>
      <c r="AC207" t="str">
        <f t="shared" si="57"/>
        <v/>
      </c>
      <c r="AD207" t="str">
        <f t="shared" si="57"/>
        <v/>
      </c>
      <c r="AE207" t="str">
        <f t="shared" si="57"/>
        <v/>
      </c>
      <c r="AF207" t="str">
        <f t="shared" si="57"/>
        <v/>
      </c>
      <c r="AG207" t="str">
        <f t="shared" si="57"/>
        <v/>
      </c>
    </row>
    <row r="208" spans="1:33" x14ac:dyDescent="0.45">
      <c r="A208" t="str">
        <f t="shared" si="55"/>
        <v xml:space="preserve">  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 t="str">
        <f t="shared" si="58"/>
        <v/>
      </c>
      <c r="M208" t="str">
        <f t="shared" si="58"/>
        <v/>
      </c>
      <c r="N208" t="str">
        <f t="shared" si="58"/>
        <v/>
      </c>
      <c r="O208" t="str">
        <f t="shared" si="58"/>
        <v/>
      </c>
      <c r="P208" t="str">
        <f t="shared" si="58"/>
        <v/>
      </c>
      <c r="Q208" t="str">
        <f t="shared" si="58"/>
        <v/>
      </c>
      <c r="R208" t="str">
        <f t="shared" si="58"/>
        <v/>
      </c>
      <c r="S208" t="str">
        <f t="shared" si="58"/>
        <v/>
      </c>
      <c r="T208" t="str">
        <f t="shared" si="58"/>
        <v/>
      </c>
      <c r="U208" t="str">
        <f t="shared" si="58"/>
        <v/>
      </c>
      <c r="V208" t="str">
        <f t="shared" si="58"/>
        <v/>
      </c>
      <c r="W208" t="str">
        <f t="shared" si="58"/>
        <v/>
      </c>
      <c r="X208" t="str">
        <f t="shared" si="58"/>
        <v/>
      </c>
      <c r="Y208" t="str">
        <f t="shared" si="58"/>
        <v/>
      </c>
      <c r="Z208" t="str">
        <f t="shared" si="58"/>
        <v/>
      </c>
      <c r="AA208" t="str">
        <f t="shared" si="58"/>
        <v/>
      </c>
      <c r="AB208" t="str">
        <f t="shared" si="58"/>
        <v/>
      </c>
      <c r="AC208" t="str">
        <f t="shared" si="58"/>
        <v/>
      </c>
      <c r="AD208" t="str">
        <f t="shared" si="58"/>
        <v/>
      </c>
      <c r="AE208" t="str">
        <f t="shared" si="58"/>
        <v/>
      </c>
      <c r="AF208" t="str">
        <f t="shared" si="58"/>
        <v/>
      </c>
      <c r="AG208" t="str">
        <f t="shared" si="58"/>
        <v/>
      </c>
    </row>
    <row r="209" spans="1:33" x14ac:dyDescent="0.45">
      <c r="A209" t="str">
        <f t="shared" si="55"/>
        <v xml:space="preserve">  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 t="str">
        <f t="shared" si="59"/>
        <v/>
      </c>
    </row>
    <row r="210" spans="1:33" x14ac:dyDescent="0.45">
      <c r="A210" t="str">
        <f t="shared" si="55"/>
        <v xml:space="preserve">  Small Utility</v>
      </c>
      <c r="B210">
        <f t="shared" ref="B210:AG210" si="60">IF(B117=0,"",B41)</f>
        <v>5.4688567604729539E-3</v>
      </c>
      <c r="C210">
        <f t="shared" si="60"/>
        <v>5.8401720865342913E-3</v>
      </c>
      <c r="D210">
        <f t="shared" si="60"/>
        <v>5.856375479577504E-3</v>
      </c>
      <c r="E210">
        <f t="shared" si="60"/>
        <v>5.9317967824039381E-3</v>
      </c>
      <c r="F210">
        <f t="shared" si="60"/>
        <v>5.9950125748357034E-3</v>
      </c>
      <c r="G210">
        <f t="shared" si="60"/>
        <v>6.0700588733060929E-3</v>
      </c>
      <c r="H210">
        <f t="shared" si="60"/>
        <v>6.0000679613572703E-3</v>
      </c>
      <c r="I210">
        <f t="shared" si="60"/>
        <v>5.9337372780283813E-3</v>
      </c>
      <c r="J210">
        <f t="shared" si="60"/>
        <v>5.8756012390268394E-3</v>
      </c>
      <c r="K210">
        <f t="shared" si="60"/>
        <v>5.828180015793407E-3</v>
      </c>
      <c r="L210">
        <f t="shared" si="60"/>
        <v>5.7708612537544102E-3</v>
      </c>
      <c r="M210">
        <f t="shared" si="60"/>
        <v>5.7127485385265117E-3</v>
      </c>
      <c r="N210">
        <f t="shared" si="60"/>
        <v>5.6678408255625753E-3</v>
      </c>
      <c r="O210">
        <f t="shared" si="60"/>
        <v>5.6099627749506813E-3</v>
      </c>
      <c r="P210">
        <f t="shared" si="60"/>
        <v>5.5486326675322512E-3</v>
      </c>
      <c r="Q210">
        <f t="shared" si="60"/>
        <v>5.486889719245519E-3</v>
      </c>
      <c r="R210">
        <f t="shared" si="60"/>
        <v>5.4378108988395691E-3</v>
      </c>
      <c r="S210">
        <f t="shared" si="60"/>
        <v>5.3908356091323358E-3</v>
      </c>
      <c r="T210">
        <f t="shared" si="60"/>
        <v>5.3581255865877116E-3</v>
      </c>
      <c r="U210">
        <f t="shared" si="60"/>
        <v>5.3190723194036799E-3</v>
      </c>
      <c r="V210">
        <f t="shared" si="60"/>
        <v>5.2891346013103132E-3</v>
      </c>
      <c r="W210">
        <f t="shared" si="60"/>
        <v>5.2717431432307777E-3</v>
      </c>
      <c r="X210">
        <f t="shared" si="60"/>
        <v>5.2461074945751281E-3</v>
      </c>
      <c r="Y210">
        <f t="shared" si="60"/>
        <v>5.2179288327831612E-3</v>
      </c>
      <c r="Z210">
        <f t="shared" si="60"/>
        <v>5.1994039460269799E-3</v>
      </c>
      <c r="AA210">
        <f t="shared" si="60"/>
        <v>5.1766538402081607E-3</v>
      </c>
      <c r="AB210">
        <f t="shared" si="60"/>
        <v>5.1514550767389937E-3</v>
      </c>
      <c r="AC210">
        <f t="shared" si="60"/>
        <v>5.1400533739319118E-3</v>
      </c>
      <c r="AD210">
        <f t="shared" si="60"/>
        <v>5.114348930805146E-3</v>
      </c>
      <c r="AE210">
        <f t="shared" si="60"/>
        <v>5.1060436795800019E-3</v>
      </c>
      <c r="AF210">
        <f t="shared" si="60"/>
        <v>5.1005711433870955E-3</v>
      </c>
      <c r="AG210">
        <f t="shared" si="60"/>
        <v>5.1000978262173624E-3</v>
      </c>
    </row>
    <row r="211" spans="1:33" x14ac:dyDescent="0.45">
      <c r="A211" t="str">
        <f t="shared" si="55"/>
        <v xml:space="preserve">  Large Utility</v>
      </c>
      <c r="B211">
        <f t="shared" ref="B211:AG211" si="61">IF(B118=0,"",B42)</f>
        <v>5.4051110269975377E-3</v>
      </c>
      <c r="C211">
        <f t="shared" si="61"/>
        <v>5.9441726096080977E-3</v>
      </c>
      <c r="D211">
        <f t="shared" si="61"/>
        <v>6.0362164603044964E-3</v>
      </c>
      <c r="E211">
        <f t="shared" si="61"/>
        <v>6.1729980572586525E-3</v>
      </c>
      <c r="F211">
        <f t="shared" si="61"/>
        <v>6.2703822871077531E-3</v>
      </c>
      <c r="G211">
        <f t="shared" si="61"/>
        <v>6.3535008354384239E-3</v>
      </c>
      <c r="H211">
        <f t="shared" si="61"/>
        <v>6.3633624524597242E-3</v>
      </c>
      <c r="I211">
        <f t="shared" si="61"/>
        <v>6.2996267671969614E-3</v>
      </c>
      <c r="J211">
        <f t="shared" si="61"/>
        <v>6.2633692768830004E-3</v>
      </c>
      <c r="K211">
        <f t="shared" si="61"/>
        <v>6.2245838938276817E-3</v>
      </c>
      <c r="L211">
        <f t="shared" si="61"/>
        <v>6.1881967386961849E-3</v>
      </c>
      <c r="M211">
        <f t="shared" si="61"/>
        <v>6.1535533274623263E-3</v>
      </c>
      <c r="N211">
        <f t="shared" si="61"/>
        <v>6.1010077605491162E-3</v>
      </c>
      <c r="O211">
        <f t="shared" si="61"/>
        <v>6.0537528676362839E-3</v>
      </c>
      <c r="P211">
        <f t="shared" si="61"/>
        <v>6.0070246875010089E-3</v>
      </c>
      <c r="Q211">
        <f t="shared" si="61"/>
        <v>5.9529554085967357E-3</v>
      </c>
      <c r="R211">
        <f t="shared" si="61"/>
        <v>5.904365179592125E-3</v>
      </c>
      <c r="S211">
        <f t="shared" si="61"/>
        <v>5.8645660196997166E-3</v>
      </c>
      <c r="T211">
        <f t="shared" si="61"/>
        <v>5.8293421927803771E-3</v>
      </c>
      <c r="U211">
        <f t="shared" si="61"/>
        <v>5.803365138038666E-3</v>
      </c>
      <c r="V211">
        <f t="shared" si="61"/>
        <v>5.7805958188627731E-3</v>
      </c>
      <c r="W211">
        <f t="shared" si="61"/>
        <v>5.7608820000656941E-3</v>
      </c>
      <c r="X211">
        <f t="shared" si="61"/>
        <v>5.7435220771468627E-3</v>
      </c>
      <c r="Y211">
        <f t="shared" si="61"/>
        <v>5.7274781771490752E-3</v>
      </c>
      <c r="Z211">
        <f t="shared" si="61"/>
        <v>5.7074418928768572E-3</v>
      </c>
      <c r="AA211">
        <f t="shared" si="61"/>
        <v>5.6887983316485993E-3</v>
      </c>
      <c r="AB211">
        <f t="shared" si="61"/>
        <v>5.6721676205368134E-3</v>
      </c>
      <c r="AC211">
        <f t="shared" si="61"/>
        <v>5.656365468002772E-3</v>
      </c>
      <c r="AD211">
        <f t="shared" si="61"/>
        <v>5.6473346532506206E-3</v>
      </c>
      <c r="AE211">
        <f t="shared" si="61"/>
        <v>5.6384952402016818E-3</v>
      </c>
      <c r="AF211">
        <f t="shared" si="61"/>
        <v>5.6354256858877089E-3</v>
      </c>
      <c r="AG211">
        <f t="shared" si="61"/>
        <v>5.638738803725174E-3</v>
      </c>
    </row>
    <row r="212" spans="1:33" x14ac:dyDescent="0.45">
      <c r="A212" t="str">
        <f t="shared" si="55"/>
        <v xml:space="preserve">  Small Crossover Trucks</v>
      </c>
      <c r="B212">
        <f t="shared" ref="B212:AG212" si="62">IF(B119=0,"",B43)</f>
        <v>2.4693671952034937E-2</v>
      </c>
      <c r="C212">
        <f t="shared" si="62"/>
        <v>2.785499640052418E-2</v>
      </c>
      <c r="D212">
        <f t="shared" si="62"/>
        <v>2.8737953376392768E-2</v>
      </c>
      <c r="E212">
        <f t="shared" si="62"/>
        <v>2.9740807194052397E-2</v>
      </c>
      <c r="F212">
        <f t="shared" si="62"/>
        <v>3.0532054560528401E-2</v>
      </c>
      <c r="G212">
        <f t="shared" si="62"/>
        <v>3.1181923724287158E-2</v>
      </c>
      <c r="H212">
        <f t="shared" si="62"/>
        <v>3.1090405654071934E-2</v>
      </c>
      <c r="I212">
        <f t="shared" si="62"/>
        <v>3.1187541013401061E-2</v>
      </c>
      <c r="J212">
        <f t="shared" si="62"/>
        <v>3.1147762230159554E-2</v>
      </c>
      <c r="K212">
        <f t="shared" si="62"/>
        <v>3.1114745838476E-2</v>
      </c>
      <c r="L212">
        <f t="shared" si="62"/>
        <v>3.1031177046491797E-2</v>
      </c>
      <c r="M212">
        <f t="shared" si="62"/>
        <v>3.0906256946858918E-2</v>
      </c>
      <c r="N212">
        <f t="shared" si="62"/>
        <v>3.0810308550113456E-2</v>
      </c>
      <c r="O212">
        <f t="shared" si="62"/>
        <v>3.0662848650166295E-2</v>
      </c>
      <c r="P212">
        <f t="shared" si="62"/>
        <v>3.0488106336183086E-2</v>
      </c>
      <c r="Q212">
        <f t="shared" si="62"/>
        <v>3.0298016187288269E-2</v>
      </c>
      <c r="R212">
        <f t="shared" si="62"/>
        <v>3.0150016539068989E-2</v>
      </c>
      <c r="S212">
        <f t="shared" si="62"/>
        <v>3.0016467666692387E-2</v>
      </c>
      <c r="T212">
        <f t="shared" si="62"/>
        <v>2.9935968727110785E-2</v>
      </c>
      <c r="U212">
        <f t="shared" si="62"/>
        <v>2.9842210510878171E-2</v>
      </c>
      <c r="V212">
        <f t="shared" si="62"/>
        <v>2.978280936684059E-2</v>
      </c>
      <c r="W212">
        <f t="shared" si="62"/>
        <v>2.9768427818756514E-2</v>
      </c>
      <c r="X212">
        <f t="shared" si="62"/>
        <v>2.9725783657787646E-2</v>
      </c>
      <c r="Y212">
        <f t="shared" si="62"/>
        <v>2.9671262484117066E-2</v>
      </c>
      <c r="Z212">
        <f t="shared" si="62"/>
        <v>2.964123498878931E-2</v>
      </c>
      <c r="AA212">
        <f t="shared" si="62"/>
        <v>2.9595735913134972E-2</v>
      </c>
      <c r="AB212">
        <f t="shared" si="62"/>
        <v>2.954180180924033E-2</v>
      </c>
      <c r="AC212">
        <f t="shared" si="62"/>
        <v>2.9535703378105387E-2</v>
      </c>
      <c r="AD212">
        <f t="shared" si="62"/>
        <v>2.9489660421941885E-2</v>
      </c>
      <c r="AE212">
        <f t="shared" si="62"/>
        <v>2.950414013160103E-2</v>
      </c>
      <c r="AF212">
        <f t="shared" si="62"/>
        <v>2.9538164955216939E-2</v>
      </c>
      <c r="AG212">
        <f t="shared" si="62"/>
        <v>2.9601865602372004E-2</v>
      </c>
    </row>
    <row r="213" spans="1:33" x14ac:dyDescent="0.45">
      <c r="A213" t="str">
        <f t="shared" si="55"/>
        <v xml:space="preserve">  Large Crossover Trucks</v>
      </c>
      <c r="B213">
        <f t="shared" ref="B213:AG213" si="63">IF(B120=0,"",B44)</f>
        <v>3.9721372319778944E-2</v>
      </c>
      <c r="C213">
        <f t="shared" si="63"/>
        <v>4.5183718511115113E-2</v>
      </c>
      <c r="D213">
        <f t="shared" si="63"/>
        <v>4.6645596377797277E-2</v>
      </c>
      <c r="E213">
        <f t="shared" si="63"/>
        <v>4.8198372661303869E-2</v>
      </c>
      <c r="F213">
        <f t="shared" si="63"/>
        <v>4.942016044216882E-2</v>
      </c>
      <c r="G213">
        <f t="shared" si="63"/>
        <v>5.045590281468499E-2</v>
      </c>
      <c r="H213">
        <f t="shared" si="63"/>
        <v>5.0528469470003959E-2</v>
      </c>
      <c r="I213">
        <f t="shared" si="63"/>
        <v>5.0447732108084217E-2</v>
      </c>
      <c r="J213">
        <f t="shared" si="63"/>
        <v>5.0383008006187835E-2</v>
      </c>
      <c r="K213">
        <f t="shared" si="63"/>
        <v>5.0272229971376863E-2</v>
      </c>
      <c r="L213">
        <f t="shared" si="63"/>
        <v>5.0157368442486229E-2</v>
      </c>
      <c r="M213">
        <f t="shared" si="63"/>
        <v>4.9966418340980527E-2</v>
      </c>
      <c r="N213">
        <f t="shared" si="63"/>
        <v>4.9705829514492345E-2</v>
      </c>
      <c r="O213">
        <f t="shared" si="63"/>
        <v>4.9471884459087206E-2</v>
      </c>
      <c r="P213">
        <f t="shared" si="63"/>
        <v>4.9214822651770837E-2</v>
      </c>
      <c r="Q213">
        <f t="shared" si="63"/>
        <v>4.8915742066313044E-2</v>
      </c>
      <c r="R213">
        <f t="shared" si="63"/>
        <v>4.8649846172806752E-2</v>
      </c>
      <c r="S213">
        <f t="shared" si="63"/>
        <v>4.8439609683547109E-2</v>
      </c>
      <c r="T213">
        <f t="shared" si="63"/>
        <v>4.8265696574069553E-2</v>
      </c>
      <c r="U213">
        <f t="shared" si="63"/>
        <v>4.8151669942324705E-2</v>
      </c>
      <c r="V213">
        <f t="shared" si="63"/>
        <v>4.8064535340906392E-2</v>
      </c>
      <c r="W213">
        <f t="shared" si="63"/>
        <v>4.7998288149100315E-2</v>
      </c>
      <c r="X213">
        <f t="shared" si="63"/>
        <v>4.7945692531076119E-2</v>
      </c>
      <c r="Y213">
        <f t="shared" si="63"/>
        <v>4.7894989814660366E-2</v>
      </c>
      <c r="Z213">
        <f t="shared" si="63"/>
        <v>4.7814382902207277E-2</v>
      </c>
      <c r="AA213">
        <f t="shared" si="63"/>
        <v>4.7741057766549404E-2</v>
      </c>
      <c r="AB213">
        <f t="shared" si="63"/>
        <v>4.7679002745419613E-2</v>
      </c>
      <c r="AC213">
        <f t="shared" si="63"/>
        <v>4.7621647957289903E-2</v>
      </c>
      <c r="AD213">
        <f t="shared" si="63"/>
        <v>4.7617008194341934E-2</v>
      </c>
      <c r="AE213">
        <f t="shared" si="63"/>
        <v>4.761880900634604E-2</v>
      </c>
      <c r="AF213">
        <f t="shared" si="63"/>
        <v>4.7664619884674221E-2</v>
      </c>
      <c r="AG213">
        <f t="shared" si="63"/>
        <v>4.7760812048883911E-2</v>
      </c>
    </row>
    <row r="215" spans="1:33" x14ac:dyDescent="0.45">
      <c r="A215" s="26" t="str">
        <f t="shared" ref="A215:A247" si="64">A122</f>
        <v xml:space="preserve">   Plug-in 10 Gasoline Hybrid</v>
      </c>
      <c r="B215" t="str">
        <f>IF(B123=0,"",B29)</f>
        <v/>
      </c>
    </row>
    <row r="216" spans="1:33" x14ac:dyDescent="0.45">
      <c r="A216" s="26" t="str">
        <f t="shared" si="64"/>
        <v xml:space="preserve">  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 t="str">
        <f t="shared" si="65"/>
        <v/>
      </c>
    </row>
    <row r="217" spans="1:33" x14ac:dyDescent="0.45">
      <c r="A217" s="26" t="str">
        <f t="shared" si="64"/>
        <v xml:space="preserve">  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 t="str">
        <f t="shared" si="66"/>
        <v/>
      </c>
      <c r="H217">
        <f t="shared" si="66"/>
        <v>3.921803112309423E-2</v>
      </c>
      <c r="I217">
        <f t="shared" si="66"/>
        <v>3.6703071251155232E-2</v>
      </c>
      <c r="J217">
        <f t="shared" si="66"/>
        <v>3.4998667668385559E-2</v>
      </c>
      <c r="K217">
        <f t="shared" si="66"/>
        <v>3.3336529213406796E-2</v>
      </c>
      <c r="L217">
        <f t="shared" si="66"/>
        <v>3.2145007568000775E-2</v>
      </c>
      <c r="M217">
        <f t="shared" si="66"/>
        <v>3.1356658863479971E-2</v>
      </c>
      <c r="N217">
        <f t="shared" si="66"/>
        <v>2.9916456029274514E-2</v>
      </c>
      <c r="O217">
        <f t="shared" si="66"/>
        <v>2.9035518047192715E-2</v>
      </c>
      <c r="P217">
        <f t="shared" si="66"/>
        <v>2.8356885835622375E-2</v>
      </c>
      <c r="Q217">
        <f t="shared" si="66"/>
        <v>2.7545155014572994E-2</v>
      </c>
      <c r="R217">
        <f t="shared" si="65"/>
        <v>2.6813472395017333E-2</v>
      </c>
      <c r="S217">
        <f t="shared" si="65"/>
        <v>2.6306942764830931E-2</v>
      </c>
      <c r="T217">
        <f t="shared" si="65"/>
        <v>2.5758425100128705E-2</v>
      </c>
      <c r="U217">
        <f t="shared" si="65"/>
        <v>2.5561424986710671E-2</v>
      </c>
      <c r="V217">
        <f t="shared" si="65"/>
        <v>2.5370896496746467E-2</v>
      </c>
      <c r="W217">
        <f t="shared" si="65"/>
        <v>2.5117805728413333E-2</v>
      </c>
      <c r="X217">
        <f t="shared" si="65"/>
        <v>2.5109641083863155E-2</v>
      </c>
      <c r="Y217">
        <f t="shared" si="65"/>
        <v>2.523296990307259E-2</v>
      </c>
      <c r="Z217">
        <f t="shared" si="65"/>
        <v>2.5187509511629673E-2</v>
      </c>
      <c r="AA217">
        <f t="shared" si="65"/>
        <v>2.5267865902174027E-2</v>
      </c>
      <c r="AB217">
        <f t="shared" si="65"/>
        <v>2.5447136993840574E-2</v>
      </c>
      <c r="AC217">
        <f t="shared" si="65"/>
        <v>2.5437887877818265E-2</v>
      </c>
      <c r="AD217">
        <f t="shared" si="65"/>
        <v>2.578661465918556E-2</v>
      </c>
      <c r="AE217">
        <f t="shared" si="65"/>
        <v>2.5871035620058307E-2</v>
      </c>
      <c r="AF217">
        <f t="shared" si="65"/>
        <v>2.5993103129658905E-2</v>
      </c>
      <c r="AG217">
        <f t="shared" si="65"/>
        <v>2.6130019481386015E-2</v>
      </c>
    </row>
    <row r="218" spans="1:33" x14ac:dyDescent="0.45">
      <c r="A218" s="26" t="str">
        <f t="shared" si="64"/>
        <v xml:space="preserve">  Compact Cars</v>
      </c>
      <c r="B218">
        <f t="shared" si="66"/>
        <v>0.1380005964805493</v>
      </c>
      <c r="C218">
        <f t="shared" si="65"/>
        <v>0.13579961303950075</v>
      </c>
      <c r="D218">
        <f t="shared" si="65"/>
        <v>0.13227366431000337</v>
      </c>
      <c r="E218">
        <f t="shared" si="65"/>
        <v>0.12901765754639122</v>
      </c>
      <c r="F218">
        <f t="shared" si="65"/>
        <v>0.12635285337824606</v>
      </c>
      <c r="G218">
        <f t="shared" si="65"/>
        <v>0.12389017228925424</v>
      </c>
      <c r="H218">
        <f t="shared" si="65"/>
        <v>0.1227644661124641</v>
      </c>
      <c r="I218">
        <f t="shared" si="65"/>
        <v>0.1167148190068918</v>
      </c>
      <c r="J218">
        <f t="shared" si="65"/>
        <v>0.11113368651134677</v>
      </c>
      <c r="K218">
        <f t="shared" si="65"/>
        <v>0.10587200988089084</v>
      </c>
      <c r="L218">
        <f t="shared" si="65"/>
        <v>0.10192574548351604</v>
      </c>
      <c r="M218">
        <f t="shared" si="65"/>
        <v>9.9269671294131334E-2</v>
      </c>
      <c r="N218">
        <f t="shared" si="65"/>
        <v>9.4823758725206514E-2</v>
      </c>
      <c r="O218">
        <f t="shared" si="65"/>
        <v>9.1947794511696476E-2</v>
      </c>
      <c r="P218">
        <f t="shared" si="65"/>
        <v>8.9663318086625116E-2</v>
      </c>
      <c r="Q218">
        <f t="shared" si="65"/>
        <v>8.7148257051289729E-2</v>
      </c>
      <c r="R218">
        <f t="shared" si="65"/>
        <v>8.4866855913504027E-2</v>
      </c>
      <c r="S218">
        <f t="shared" si="65"/>
        <v>8.320282078711648E-2</v>
      </c>
      <c r="T218">
        <f t="shared" si="65"/>
        <v>8.1518594403637068E-2</v>
      </c>
      <c r="U218">
        <f t="shared" si="65"/>
        <v>8.0774899380044465E-2</v>
      </c>
      <c r="V218">
        <f t="shared" si="65"/>
        <v>8.0120995956713376E-2</v>
      </c>
      <c r="W218">
        <f t="shared" si="65"/>
        <v>7.9383349319264093E-2</v>
      </c>
      <c r="X218">
        <f t="shared" si="65"/>
        <v>7.9286729503481701E-2</v>
      </c>
      <c r="Y218">
        <f t="shared" si="65"/>
        <v>7.9568231894710267E-2</v>
      </c>
      <c r="Z218">
        <f t="shared" si="65"/>
        <v>7.9468243933803528E-2</v>
      </c>
      <c r="AA218">
        <f t="shared" si="65"/>
        <v>7.9694024875954422E-2</v>
      </c>
      <c r="AB218">
        <f t="shared" si="65"/>
        <v>8.0185896021255726E-2</v>
      </c>
      <c r="AC218">
        <f t="shared" si="65"/>
        <v>8.0238551898100113E-2</v>
      </c>
      <c r="AD218">
        <f t="shared" si="65"/>
        <v>8.1149270097382029E-2</v>
      </c>
      <c r="AE218">
        <f t="shared" si="65"/>
        <v>8.1439036723964145E-2</v>
      </c>
      <c r="AF218">
        <f t="shared" si="65"/>
        <v>8.1825077744490576E-2</v>
      </c>
      <c r="AG218">
        <f t="shared" si="65"/>
        <v>8.2260386911363018E-2</v>
      </c>
    </row>
    <row r="219" spans="1:33" x14ac:dyDescent="0.45">
      <c r="A219" s="26" t="str">
        <f t="shared" si="64"/>
        <v xml:space="preserve">  Midsize Cars</v>
      </c>
      <c r="B219">
        <f t="shared" si="66"/>
        <v>0.36703970573846989</v>
      </c>
      <c r="C219">
        <f t="shared" si="65"/>
        <v>0.33940277191508006</v>
      </c>
      <c r="D219">
        <f t="shared" si="65"/>
        <v>0.32638906504281617</v>
      </c>
      <c r="E219">
        <f t="shared" si="65"/>
        <v>0.31694701793250279</v>
      </c>
      <c r="F219">
        <f t="shared" si="65"/>
        <v>0.31116076096040107</v>
      </c>
      <c r="G219">
        <f t="shared" si="65"/>
        <v>0.30728491755249182</v>
      </c>
      <c r="H219">
        <f t="shared" si="65"/>
        <v>0.29491765004807063</v>
      </c>
      <c r="I219">
        <f t="shared" si="65"/>
        <v>0.28354150790109844</v>
      </c>
      <c r="J219">
        <f t="shared" si="65"/>
        <v>0.26895087188590244</v>
      </c>
      <c r="K219">
        <f t="shared" si="65"/>
        <v>0.25728569497358328</v>
      </c>
      <c r="L219">
        <f t="shared" si="65"/>
        <v>0.24601071621375278</v>
      </c>
      <c r="M219">
        <f t="shared" si="65"/>
        <v>0.23498896543487835</v>
      </c>
      <c r="N219">
        <f t="shared" si="65"/>
        <v>0.22949705973896423</v>
      </c>
      <c r="O219">
        <f t="shared" si="65"/>
        <v>0.22206968996573784</v>
      </c>
      <c r="P219">
        <f t="shared" si="65"/>
        <v>0.21481449317940732</v>
      </c>
      <c r="Q219">
        <f t="shared" si="65"/>
        <v>0.20904315650742319</v>
      </c>
      <c r="R219">
        <f t="shared" si="65"/>
        <v>0.20442448342491076</v>
      </c>
      <c r="S219">
        <f t="shared" si="65"/>
        <v>0.20008610289330467</v>
      </c>
      <c r="T219">
        <f t="shared" si="65"/>
        <v>0.19742770755947281</v>
      </c>
      <c r="U219">
        <f t="shared" si="65"/>
        <v>0.19424541083369742</v>
      </c>
      <c r="V219">
        <f t="shared" si="65"/>
        <v>0.19234694612959033</v>
      </c>
      <c r="W219">
        <f t="shared" si="65"/>
        <v>0.19186955890406709</v>
      </c>
      <c r="X219">
        <f t="shared" si="65"/>
        <v>0.19106154943233428</v>
      </c>
      <c r="Y219">
        <f t="shared" si="65"/>
        <v>0.19039663192497272</v>
      </c>
      <c r="Z219">
        <f t="shared" si="65"/>
        <v>0.19117743714371352</v>
      </c>
      <c r="AA219">
        <f t="shared" si="65"/>
        <v>0.19171813891250325</v>
      </c>
      <c r="AB219">
        <f t="shared" si="65"/>
        <v>0.19207189022442922</v>
      </c>
      <c r="AC219">
        <f t="shared" si="65"/>
        <v>0.19359861675461618</v>
      </c>
      <c r="AD219">
        <f t="shared" si="65"/>
        <v>0.19355466941129937</v>
      </c>
      <c r="AE219">
        <f t="shared" si="65"/>
        <v>0.19505970845511184</v>
      </c>
      <c r="AF219">
        <f t="shared" si="65"/>
        <v>0.19639332126931894</v>
      </c>
      <c r="AG219">
        <f t="shared" si="65"/>
        <v>0.19767200074568503</v>
      </c>
    </row>
    <row r="220" spans="1:33" x14ac:dyDescent="0.45">
      <c r="A220" s="26" t="str">
        <f t="shared" si="64"/>
        <v xml:space="preserve">  Large Cars</v>
      </c>
      <c r="B220">
        <f t="shared" si="66"/>
        <v>0.13976546054053302</v>
      </c>
      <c r="C220">
        <f t="shared" si="65"/>
        <v>0.12688566800881326</v>
      </c>
      <c r="D220">
        <f t="shared" si="65"/>
        <v>0.11983600896592289</v>
      </c>
      <c r="E220">
        <f t="shared" si="65"/>
        <v>0.11597814504809967</v>
      </c>
      <c r="F220">
        <f t="shared" si="65"/>
        <v>0.1132608366550468</v>
      </c>
      <c r="G220">
        <f t="shared" si="65"/>
        <v>0.11072501517365252</v>
      </c>
      <c r="H220">
        <f t="shared" si="65"/>
        <v>0.10518931138865048</v>
      </c>
      <c r="I220">
        <f t="shared" si="65"/>
        <v>0.10085553281343243</v>
      </c>
      <c r="J220">
        <f t="shared" si="65"/>
        <v>9.5203801237836491E-2</v>
      </c>
      <c r="K220">
        <f t="shared" si="65"/>
        <v>9.0880232639851094E-2</v>
      </c>
      <c r="L220">
        <f t="shared" si="65"/>
        <v>8.6435092005985328E-2</v>
      </c>
      <c r="M220">
        <f t="shared" si="65"/>
        <v>8.1853560400854869E-2</v>
      </c>
      <c r="N220">
        <f t="shared" si="65"/>
        <v>8.0211120737243263E-2</v>
      </c>
      <c r="O220">
        <f t="shared" si="65"/>
        <v>7.7368878735120633E-2</v>
      </c>
      <c r="P220">
        <f t="shared" si="65"/>
        <v>7.4472633415837014E-2</v>
      </c>
      <c r="Q220">
        <f t="shared" si="65"/>
        <v>7.2465435642591031E-2</v>
      </c>
      <c r="R220">
        <f t="shared" si="65"/>
        <v>7.0835986487003247E-2</v>
      </c>
      <c r="S220">
        <f t="shared" si="65"/>
        <v>6.9157705856270874E-2</v>
      </c>
      <c r="T220">
        <f t="shared" si="65"/>
        <v>6.825475431226613E-2</v>
      </c>
      <c r="U220">
        <f t="shared" si="65"/>
        <v>6.6884090374448327E-2</v>
      </c>
      <c r="V220">
        <f t="shared" si="65"/>
        <v>6.6089186585938334E-2</v>
      </c>
      <c r="W220">
        <f t="shared" si="65"/>
        <v>6.5974660256446035E-2</v>
      </c>
      <c r="X220">
        <f t="shared" si="65"/>
        <v>6.5527794520133215E-2</v>
      </c>
      <c r="Y220">
        <f t="shared" si="65"/>
        <v>6.5067362071002777E-2</v>
      </c>
      <c r="Z220">
        <f t="shared" si="65"/>
        <v>6.5362923963489486E-2</v>
      </c>
      <c r="AA220">
        <f t="shared" si="65"/>
        <v>6.5460698152471561E-2</v>
      </c>
      <c r="AB220">
        <f t="shared" si="65"/>
        <v>6.5420458762770084E-2</v>
      </c>
      <c r="AC220">
        <f t="shared" si="65"/>
        <v>6.6019176334261173E-2</v>
      </c>
      <c r="AD220">
        <f t="shared" si="65"/>
        <v>6.5689618873732009E-2</v>
      </c>
      <c r="AE220">
        <f t="shared" si="65"/>
        <v>6.6210957463818429E-2</v>
      </c>
      <c r="AF220">
        <f t="shared" si="65"/>
        <v>6.6630487664980087E-2</v>
      </c>
      <c r="AG220">
        <f t="shared" si="65"/>
        <v>6.7026667276304935E-2</v>
      </c>
    </row>
    <row r="221" spans="1:33" x14ac:dyDescent="0.45">
      <c r="A221" s="26" t="str">
        <f t="shared" si="64"/>
        <v xml:space="preserve">  Two Seater Cars</v>
      </c>
      <c r="B221">
        <f t="shared" si="66"/>
        <v>9.1852458039316243E-3</v>
      </c>
      <c r="C221">
        <f t="shared" si="65"/>
        <v>8.7241082058660581E-3</v>
      </c>
      <c r="D221">
        <f t="shared" si="65"/>
        <v>8.4848121615947458E-3</v>
      </c>
      <c r="E221">
        <f t="shared" si="65"/>
        <v>8.3495290069915372E-3</v>
      </c>
      <c r="F221">
        <f t="shared" si="65"/>
        <v>8.177879779092085E-3</v>
      </c>
      <c r="G221">
        <f t="shared" si="65"/>
        <v>8.0723899563882977E-3</v>
      </c>
      <c r="H221">
        <f t="shared" si="65"/>
        <v>7.9696268018912848E-3</v>
      </c>
      <c r="I221">
        <f t="shared" si="65"/>
        <v>7.5342515916532416E-3</v>
      </c>
      <c r="J221">
        <f t="shared" si="65"/>
        <v>7.1669898058311192E-3</v>
      </c>
      <c r="K221">
        <f t="shared" si="65"/>
        <v>6.8612892214819955E-3</v>
      </c>
      <c r="L221">
        <f t="shared" si="65"/>
        <v>6.5845077734565912E-3</v>
      </c>
      <c r="M221">
        <f t="shared" si="65"/>
        <v>6.3390813196899471E-3</v>
      </c>
      <c r="N221">
        <f t="shared" si="65"/>
        <v>6.166077526882684E-3</v>
      </c>
      <c r="O221">
        <f t="shared" si="65"/>
        <v>5.9757865971097959E-3</v>
      </c>
      <c r="P221">
        <f t="shared" si="65"/>
        <v>5.7985679071307266E-3</v>
      </c>
      <c r="Q221">
        <f t="shared" si="65"/>
        <v>5.6403552379535923E-3</v>
      </c>
      <c r="R221">
        <f t="shared" si="65"/>
        <v>5.5112641933052773E-3</v>
      </c>
      <c r="S221">
        <f t="shared" si="65"/>
        <v>5.4001886099215406E-3</v>
      </c>
      <c r="T221">
        <f t="shared" si="65"/>
        <v>5.3210954407117957E-3</v>
      </c>
      <c r="U221">
        <f t="shared" si="65"/>
        <v>5.2490956435522354E-3</v>
      </c>
      <c r="V221">
        <f t="shared" si="65"/>
        <v>5.20332026951371E-3</v>
      </c>
      <c r="W221">
        <f t="shared" si="65"/>
        <v>5.1847679689011059E-3</v>
      </c>
      <c r="X221">
        <f t="shared" si="65"/>
        <v>5.1699594610959739E-3</v>
      </c>
      <c r="Y221">
        <f t="shared" si="65"/>
        <v>5.1650274564564074E-3</v>
      </c>
      <c r="Z221">
        <f t="shared" si="65"/>
        <v>5.1817075733723945E-3</v>
      </c>
      <c r="AA221">
        <f t="shared" si="65"/>
        <v>5.199001292678293E-3</v>
      </c>
      <c r="AB221">
        <f t="shared" si="65"/>
        <v>5.2176192148264324E-3</v>
      </c>
      <c r="AC221">
        <f t="shared" si="65"/>
        <v>5.2518587013264308E-3</v>
      </c>
      <c r="AD221">
        <f t="shared" si="65"/>
        <v>5.2697783175223046E-3</v>
      </c>
      <c r="AE221">
        <f t="shared" si="65"/>
        <v>5.3059019287673426E-3</v>
      </c>
      <c r="AF221">
        <f t="shared" si="65"/>
        <v>5.341298132904744E-3</v>
      </c>
      <c r="AG221">
        <f t="shared" si="65"/>
        <v>5.3759463092760747E-3</v>
      </c>
    </row>
    <row r="222" spans="1:33" x14ac:dyDescent="0.45">
      <c r="A222" s="26" t="str">
        <f t="shared" si="64"/>
        <v xml:space="preserve">  Small Crossover Cars</v>
      </c>
      <c r="B222">
        <f t="shared" si="66"/>
        <v>0.20155183497358989</v>
      </c>
      <c r="C222">
        <f t="shared" si="65"/>
        <v>0.21995392323393362</v>
      </c>
      <c r="D222">
        <f t="shared" si="65"/>
        <v>0.22411508467489724</v>
      </c>
      <c r="E222">
        <f t="shared" si="65"/>
        <v>0.22466037101640121</v>
      </c>
      <c r="F222">
        <f t="shared" si="65"/>
        <v>0.22361424431475463</v>
      </c>
      <c r="G222">
        <f t="shared" si="65"/>
        <v>0.22261304259707784</v>
      </c>
      <c r="H222">
        <f t="shared" si="65"/>
        <v>0.22635276995053424</v>
      </c>
      <c r="I222">
        <f t="shared" si="65"/>
        <v>0.2168336322233371</v>
      </c>
      <c r="J222">
        <f t="shared" si="65"/>
        <v>0.20879536909689056</v>
      </c>
      <c r="K222">
        <f t="shared" si="65"/>
        <v>0.2007197540333151</v>
      </c>
      <c r="L222">
        <f t="shared" si="65"/>
        <v>0.19508434196438457</v>
      </c>
      <c r="M222">
        <f t="shared" si="65"/>
        <v>0.1915658715047531</v>
      </c>
      <c r="N222">
        <f t="shared" si="65"/>
        <v>0.18409890353994032</v>
      </c>
      <c r="O222">
        <f t="shared" si="65"/>
        <v>0.17978726409019471</v>
      </c>
      <c r="P222">
        <f t="shared" si="65"/>
        <v>0.17650802072656577</v>
      </c>
      <c r="Q222">
        <f t="shared" si="65"/>
        <v>0.17274109335687399</v>
      </c>
      <c r="R222">
        <f t="shared" si="65"/>
        <v>0.16909719488292657</v>
      </c>
      <c r="S222">
        <f t="shared" si="65"/>
        <v>0.16668172219477023</v>
      </c>
      <c r="T222">
        <f t="shared" si="65"/>
        <v>0.1640137418664171</v>
      </c>
      <c r="U222">
        <f t="shared" si="65"/>
        <v>0.16338227602676872</v>
      </c>
      <c r="V222">
        <f t="shared" si="65"/>
        <v>0.16281668662543269</v>
      </c>
      <c r="W222">
        <f t="shared" si="65"/>
        <v>0.16191227267924155</v>
      </c>
      <c r="X222">
        <f t="shared" si="65"/>
        <v>0.16241246950499547</v>
      </c>
      <c r="Y222">
        <f t="shared" si="65"/>
        <v>0.16371327422222406</v>
      </c>
      <c r="Z222">
        <f t="shared" si="65"/>
        <v>0.16405103765854379</v>
      </c>
      <c r="AA222">
        <f t="shared" si="65"/>
        <v>0.16510757524054429</v>
      </c>
      <c r="AB222">
        <f t="shared" si="65"/>
        <v>0.16675668329489898</v>
      </c>
      <c r="AC222">
        <f t="shared" si="65"/>
        <v>0.16731330161487568</v>
      </c>
      <c r="AD222">
        <f t="shared" si="65"/>
        <v>0.16981420617370105</v>
      </c>
      <c r="AE222">
        <f t="shared" si="65"/>
        <v>0.17082883687178224</v>
      </c>
      <c r="AF222">
        <f t="shared" si="65"/>
        <v>0.17213112821529283</v>
      </c>
      <c r="AG222">
        <f t="shared" si="65"/>
        <v>0.17353425638809433</v>
      </c>
    </row>
    <row r="223" spans="1:33" x14ac:dyDescent="0.45">
      <c r="A223" s="26" t="str">
        <f t="shared" si="64"/>
        <v xml:space="preserve">  Large Crossover Cars</v>
      </c>
      <c r="B223">
        <f t="shared" si="66"/>
        <v>4.3329273186458177E-2</v>
      </c>
      <c r="C223">
        <f t="shared" si="65"/>
        <v>4.5409368872358059E-2</v>
      </c>
      <c r="D223">
        <f t="shared" si="65"/>
        <v>4.6238928776895831E-2</v>
      </c>
      <c r="E223">
        <f t="shared" si="65"/>
        <v>4.6922492523524158E-2</v>
      </c>
      <c r="F223">
        <f t="shared" si="65"/>
        <v>4.6955822916454504E-2</v>
      </c>
      <c r="G223">
        <f t="shared" si="65"/>
        <v>4.7590336971295492E-2</v>
      </c>
      <c r="H223">
        <f t="shared" si="65"/>
        <v>4.7627822407293394E-2</v>
      </c>
      <c r="I223">
        <f t="shared" si="65"/>
        <v>4.6112574384423427E-2</v>
      </c>
      <c r="J223">
        <f t="shared" si="65"/>
        <v>4.4350356571721337E-2</v>
      </c>
      <c r="K223">
        <f t="shared" si="65"/>
        <v>4.2953675379312724E-2</v>
      </c>
      <c r="L223">
        <f t="shared" si="65"/>
        <v>4.1567053791435715E-2</v>
      </c>
      <c r="M223">
        <f t="shared" si="65"/>
        <v>4.0169198793430491E-2</v>
      </c>
      <c r="N223">
        <f t="shared" si="65"/>
        <v>3.9559516643749668E-2</v>
      </c>
      <c r="O223">
        <f t="shared" si="65"/>
        <v>3.8626668691027981E-2</v>
      </c>
      <c r="P223">
        <f t="shared" si="65"/>
        <v>3.769907380909724E-2</v>
      </c>
      <c r="Q223">
        <f t="shared" si="65"/>
        <v>3.7109092897063094E-2</v>
      </c>
      <c r="R223">
        <f t="shared" si="65"/>
        <v>3.6573505074315241E-2</v>
      </c>
      <c r="S223">
        <f t="shared" si="65"/>
        <v>3.604947889919688E-2</v>
      </c>
      <c r="T223">
        <f t="shared" si="65"/>
        <v>3.5784270681901494E-2</v>
      </c>
      <c r="U223">
        <f t="shared" si="65"/>
        <v>3.5441757295163419E-2</v>
      </c>
      <c r="V223">
        <f t="shared" si="65"/>
        <v>3.5306002759895191E-2</v>
      </c>
      <c r="W223">
        <f t="shared" si="65"/>
        <v>3.5405838403171914E-2</v>
      </c>
      <c r="X223">
        <f t="shared" si="65"/>
        <v>3.5453369633666368E-2</v>
      </c>
      <c r="Y223">
        <f t="shared" si="65"/>
        <v>3.5529492200140129E-2</v>
      </c>
      <c r="Z223">
        <f t="shared" si="65"/>
        <v>3.5843193915963176E-2</v>
      </c>
      <c r="AA223">
        <f t="shared" si="65"/>
        <v>3.6116659517340034E-2</v>
      </c>
      <c r="AB223">
        <f t="shared" si="65"/>
        <v>3.6357767098103982E-2</v>
      </c>
      <c r="AC223">
        <f t="shared" si="65"/>
        <v>3.6797107624099358E-2</v>
      </c>
      <c r="AD223">
        <f t="shared" si="65"/>
        <v>3.6971844089523913E-2</v>
      </c>
      <c r="AE223">
        <f t="shared" si="65"/>
        <v>3.7399778628162773E-2</v>
      </c>
      <c r="AF223">
        <f t="shared" si="65"/>
        <v>3.780414266298348E-2</v>
      </c>
      <c r="AG223">
        <f t="shared" si="65"/>
        <v>3.8206423190342877E-2</v>
      </c>
    </row>
    <row r="224" spans="1:33" x14ac:dyDescent="0.45">
      <c r="A224" s="26" t="str">
        <f t="shared" si="64"/>
        <v xml:space="preserve">  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 t="str">
        <f t="shared" si="67"/>
        <v/>
      </c>
    </row>
    <row r="225" spans="1:33" x14ac:dyDescent="0.45">
      <c r="A225" s="26" t="str">
        <f t="shared" si="64"/>
        <v xml:space="preserve">  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 t="str">
        <f t="shared" si="67"/>
        <v/>
      </c>
    </row>
    <row r="226" spans="1:33" x14ac:dyDescent="0.45">
      <c r="A226" s="26" t="str">
        <f t="shared" si="64"/>
        <v xml:space="preserve">  Small Van</v>
      </c>
      <c r="B226">
        <f t="shared" si="66"/>
        <v>1.758588455099581E-3</v>
      </c>
      <c r="C226">
        <f t="shared" si="67"/>
        <v>2.7903299241080434E-3</v>
      </c>
      <c r="D226">
        <f t="shared" si="67"/>
        <v>3.5618734435969709E-3</v>
      </c>
      <c r="E226">
        <f t="shared" si="67"/>
        <v>4.20376829890133E-3</v>
      </c>
      <c r="F226">
        <f t="shared" si="67"/>
        <v>4.6810218636167793E-3</v>
      </c>
      <c r="G226">
        <f t="shared" si="67"/>
        <v>4.9671264567134272E-3</v>
      </c>
      <c r="H226">
        <f t="shared" si="67"/>
        <v>5.7313915493004712E-3</v>
      </c>
      <c r="I226">
        <f t="shared" si="67"/>
        <v>7.1329807957936147E-3</v>
      </c>
      <c r="J226">
        <f t="shared" si="67"/>
        <v>8.6019677215488626E-3</v>
      </c>
      <c r="K226">
        <f t="shared" si="67"/>
        <v>9.8175346410722293E-3</v>
      </c>
      <c r="L226">
        <f t="shared" si="67"/>
        <v>1.0955292433898589E-2</v>
      </c>
      <c r="M226">
        <f t="shared" si="67"/>
        <v>1.2020368476715103E-2</v>
      </c>
      <c r="N226">
        <f t="shared" si="67"/>
        <v>1.2672684624187348E-2</v>
      </c>
      <c r="O226">
        <f t="shared" si="67"/>
        <v>1.3442784573218789E-2</v>
      </c>
      <c r="P226">
        <f t="shared" si="67"/>
        <v>1.4196837680354154E-2</v>
      </c>
      <c r="Q226">
        <f t="shared" si="67"/>
        <v>1.4861374457105022E-2</v>
      </c>
      <c r="R226">
        <f t="shared" si="67"/>
        <v>1.5340769142197201E-2</v>
      </c>
      <c r="S226">
        <f t="shared" si="67"/>
        <v>1.5795282633953581E-2</v>
      </c>
      <c r="T226">
        <f t="shared" si="67"/>
        <v>1.6042875247775902E-2</v>
      </c>
      <c r="U226">
        <f t="shared" si="67"/>
        <v>1.6389233708536871E-2</v>
      </c>
      <c r="V226">
        <f t="shared" si="67"/>
        <v>1.6578653113538271E-2</v>
      </c>
      <c r="W226">
        <f t="shared" si="67"/>
        <v>1.6577037701938396E-2</v>
      </c>
      <c r="X226">
        <f t="shared" si="67"/>
        <v>1.6649413231910389E-2</v>
      </c>
      <c r="Y226">
        <f t="shared" si="67"/>
        <v>1.6718817038462432E-2</v>
      </c>
      <c r="Z226">
        <f t="shared" si="67"/>
        <v>1.6582672213381538E-2</v>
      </c>
      <c r="AA226">
        <f t="shared" si="67"/>
        <v>1.6493933588445468E-2</v>
      </c>
      <c r="AB226">
        <f t="shared" si="67"/>
        <v>1.6440408811046667E-2</v>
      </c>
      <c r="AC226">
        <f t="shared" si="67"/>
        <v>1.6213228773722329E-2</v>
      </c>
      <c r="AD226">
        <f t="shared" si="67"/>
        <v>1.6231597911573081E-2</v>
      </c>
      <c r="AE226">
        <f t="shared" si="67"/>
        <v>1.6021363876679757E-2</v>
      </c>
      <c r="AF226">
        <f t="shared" si="67"/>
        <v>1.5838408921344495E-2</v>
      </c>
      <c r="AG226">
        <f t="shared" si="67"/>
        <v>1.5669766372073693E-2</v>
      </c>
    </row>
    <row r="227" spans="1:33" x14ac:dyDescent="0.45">
      <c r="A227" s="26" t="str">
        <f t="shared" si="64"/>
        <v xml:space="preserve">  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 t="str">
        <f t="shared" si="67"/>
        <v/>
      </c>
    </row>
    <row r="228" spans="1:33" x14ac:dyDescent="0.45">
      <c r="A228" s="26" t="str">
        <f t="shared" si="64"/>
        <v xml:space="preserve">  Small Utility</v>
      </c>
      <c r="B228" t="str">
        <f t="shared" si="66"/>
        <v/>
      </c>
      <c r="C228">
        <f t="shared" si="67"/>
        <v>3.6704903498675002E-3</v>
      </c>
      <c r="D228">
        <f t="shared" si="67"/>
        <v>4.477957870310521E-3</v>
      </c>
      <c r="E228">
        <f t="shared" si="67"/>
        <v>5.0985728502339275E-3</v>
      </c>
      <c r="F228">
        <f t="shared" si="67"/>
        <v>5.5949916724765958E-3</v>
      </c>
      <c r="G228">
        <f t="shared" si="67"/>
        <v>6.0357717439808852E-3</v>
      </c>
      <c r="H228">
        <f t="shared" si="67"/>
        <v>6.5937861405482778E-3</v>
      </c>
      <c r="I228">
        <f t="shared" si="67"/>
        <v>8.0633794724855427E-3</v>
      </c>
      <c r="J228">
        <f t="shared" si="67"/>
        <v>9.6081231972376148E-3</v>
      </c>
      <c r="K228">
        <f t="shared" si="67"/>
        <v>1.0941141067895673E-2</v>
      </c>
      <c r="L228">
        <f t="shared" si="67"/>
        <v>1.204884301647121E-2</v>
      </c>
      <c r="M228">
        <f t="shared" si="67"/>
        <v>1.297842403687428E-2</v>
      </c>
      <c r="N228">
        <f t="shared" si="67"/>
        <v>1.383192820486644E-2</v>
      </c>
      <c r="O228">
        <f t="shared" si="67"/>
        <v>1.4567227374647027E-2</v>
      </c>
      <c r="P228">
        <f t="shared" si="67"/>
        <v>1.5206949866917067E-2</v>
      </c>
      <c r="Q228">
        <f t="shared" si="67"/>
        <v>1.5768592180095811E-2</v>
      </c>
      <c r="R228">
        <f t="shared" si="67"/>
        <v>1.626872673007199E-2</v>
      </c>
      <c r="S228">
        <f t="shared" si="67"/>
        <v>1.6659136753646268E-2</v>
      </c>
      <c r="T228">
        <f t="shared" si="67"/>
        <v>1.6976430497345155E-2</v>
      </c>
      <c r="U228">
        <f t="shared" si="67"/>
        <v>1.7161035013335053E-2</v>
      </c>
      <c r="V228">
        <f t="shared" si="67"/>
        <v>1.7271423380269317E-2</v>
      </c>
      <c r="W228">
        <f t="shared" si="67"/>
        <v>1.7335767333037287E-2</v>
      </c>
      <c r="X228">
        <f t="shared" si="67"/>
        <v>1.7305797485619136E-2</v>
      </c>
      <c r="Y228">
        <f t="shared" si="67"/>
        <v>1.72086323474262E-2</v>
      </c>
      <c r="Z228">
        <f t="shared" si="67"/>
        <v>1.711344431577521E-2</v>
      </c>
      <c r="AA228">
        <f t="shared" si="67"/>
        <v>1.6975304983923776E-2</v>
      </c>
      <c r="AB228">
        <f t="shared" si="67"/>
        <v>1.6803566335097345E-2</v>
      </c>
      <c r="AC228">
        <f t="shared" si="67"/>
        <v>1.665888115160705E-2</v>
      </c>
      <c r="AD228">
        <f t="shared" si="67"/>
        <v>1.6441268420480028E-2</v>
      </c>
      <c r="AE228">
        <f t="shared" si="67"/>
        <v>1.6262115111560907E-2</v>
      </c>
      <c r="AF228">
        <f t="shared" si="67"/>
        <v>1.6072777999901075E-2</v>
      </c>
      <c r="AG228">
        <f t="shared" si="67"/>
        <v>1.5878782166898458E-2</v>
      </c>
    </row>
    <row r="229" spans="1:33" x14ac:dyDescent="0.45">
      <c r="A229" s="26" t="str">
        <f t="shared" si="64"/>
        <v xml:space="preserve">  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 t="str">
        <f t="shared" si="67"/>
        <v/>
      </c>
    </row>
    <row r="230" spans="1:33" x14ac:dyDescent="0.45">
      <c r="A230" s="26" t="str">
        <f t="shared" si="64"/>
        <v xml:space="preserve">  Small Crossover Trucks</v>
      </c>
      <c r="B230">
        <f t="shared" si="66"/>
        <v>1.2455329424139181E-2</v>
      </c>
      <c r="C230">
        <f t="shared" si="67"/>
        <v>1.7506589526609426E-2</v>
      </c>
      <c r="D230">
        <f t="shared" si="67"/>
        <v>2.1973888960364042E-2</v>
      </c>
      <c r="E230">
        <f t="shared" si="67"/>
        <v>2.5563194031435629E-2</v>
      </c>
      <c r="F230">
        <f t="shared" si="67"/>
        <v>2.8494784435783949E-2</v>
      </c>
      <c r="G230">
        <f t="shared" si="67"/>
        <v>3.1005790564187993E-2</v>
      </c>
      <c r="H230">
        <f t="shared" si="67"/>
        <v>3.4166860646603354E-2</v>
      </c>
      <c r="I230">
        <f t="shared" si="67"/>
        <v>4.2380875023896911E-2</v>
      </c>
      <c r="J230">
        <f t="shared" si="67"/>
        <v>5.0934623479520741E-2</v>
      </c>
      <c r="K230">
        <f t="shared" si="67"/>
        <v>5.8411171684466572E-2</v>
      </c>
      <c r="L230">
        <f t="shared" si="67"/>
        <v>6.4789251449471078E-2</v>
      </c>
      <c r="M230">
        <f t="shared" si="67"/>
        <v>7.0213926859169246E-2</v>
      </c>
      <c r="N230">
        <f t="shared" si="67"/>
        <v>7.5190180696835612E-2</v>
      </c>
      <c r="O230">
        <f t="shared" si="67"/>
        <v>7.9621328368847846E-2</v>
      </c>
      <c r="P230">
        <f t="shared" si="67"/>
        <v>8.3557721761706061E-2</v>
      </c>
      <c r="Q230">
        <f t="shared" si="67"/>
        <v>8.7072473763694411E-2</v>
      </c>
      <c r="R230">
        <f t="shared" si="67"/>
        <v>9.0202176777779752E-2</v>
      </c>
      <c r="S230">
        <f t="shared" si="67"/>
        <v>9.275898505859162E-2</v>
      </c>
      <c r="T230">
        <f t="shared" si="67"/>
        <v>9.4847700796453716E-2</v>
      </c>
      <c r="U230">
        <f t="shared" si="67"/>
        <v>9.6280552077530251E-2</v>
      </c>
      <c r="V230">
        <f t="shared" si="67"/>
        <v>9.7254380688500688E-2</v>
      </c>
      <c r="W230">
        <f t="shared" si="67"/>
        <v>9.7891442074321572E-2</v>
      </c>
      <c r="X230">
        <f t="shared" si="67"/>
        <v>9.8059064290039383E-2</v>
      </c>
      <c r="Y230">
        <f t="shared" si="67"/>
        <v>9.7855272414822003E-2</v>
      </c>
      <c r="Z230">
        <f t="shared" si="67"/>
        <v>9.7561880111097926E-2</v>
      </c>
      <c r="AA230">
        <f t="shared" si="67"/>
        <v>9.7050461332166243E-2</v>
      </c>
      <c r="AB230">
        <f t="shared" si="67"/>
        <v>9.6362604150691297E-2</v>
      </c>
      <c r="AC230">
        <f t="shared" si="67"/>
        <v>9.572503172833674E-2</v>
      </c>
      <c r="AD230">
        <f t="shared" si="67"/>
        <v>9.4801396851431477E-2</v>
      </c>
      <c r="AE230">
        <f t="shared" si="67"/>
        <v>9.3967022845207152E-2</v>
      </c>
      <c r="AF230">
        <f t="shared" si="67"/>
        <v>9.3079844296493713E-2</v>
      </c>
      <c r="AG230">
        <f t="shared" si="67"/>
        <v>9.2163246990595388E-2</v>
      </c>
    </row>
    <row r="231" spans="1:33" x14ac:dyDescent="0.45">
      <c r="A231" s="26" t="str">
        <f t="shared" si="64"/>
        <v xml:space="preserve">  Large Crossover Trucks</v>
      </c>
      <c r="B231">
        <f t="shared" si="66"/>
        <v>2.0035204905237268E-2</v>
      </c>
      <c r="C231">
        <f t="shared" si="67"/>
        <v>2.8397519851952699E-2</v>
      </c>
      <c r="D231">
        <f t="shared" si="67"/>
        <v>3.5666602345373222E-2</v>
      </c>
      <c r="E231">
        <f t="shared" si="67"/>
        <v>4.1428073700257577E-2</v>
      </c>
      <c r="F231">
        <f t="shared" si="67"/>
        <v>4.6122569831968968E-2</v>
      </c>
      <c r="G231">
        <f t="shared" si="67"/>
        <v>5.0170899307942239E-2</v>
      </c>
      <c r="H231">
        <f t="shared" si="67"/>
        <v>5.5528357985308863E-2</v>
      </c>
      <c r="I231">
        <f t="shared" si="67"/>
        <v>6.8553626231483172E-2</v>
      </c>
      <c r="J231">
        <f t="shared" si="67"/>
        <v>8.2389210614816966E-2</v>
      </c>
      <c r="K231">
        <f t="shared" si="67"/>
        <v>9.4375183749304495E-2</v>
      </c>
      <c r="L231">
        <f t="shared" si="67"/>
        <v>0.10472236844884339</v>
      </c>
      <c r="M231">
        <f t="shared" si="67"/>
        <v>0.11351547516221698</v>
      </c>
      <c r="N231">
        <f t="shared" si="67"/>
        <v>0.12130324163426859</v>
      </c>
      <c r="O231">
        <f t="shared" si="67"/>
        <v>0.12846220527267679</v>
      </c>
      <c r="P231">
        <f t="shared" si="67"/>
        <v>0.13488139972825899</v>
      </c>
      <c r="Q231">
        <f t="shared" si="67"/>
        <v>0.14057734477967793</v>
      </c>
      <c r="R231">
        <f t="shared" si="67"/>
        <v>0.14554957271764118</v>
      </c>
      <c r="S231">
        <f t="shared" si="67"/>
        <v>0.14969146539071357</v>
      </c>
      <c r="T231">
        <f t="shared" si="67"/>
        <v>0.15292273950179253</v>
      </c>
      <c r="U231">
        <f t="shared" si="67"/>
        <v>0.15535274653370895</v>
      </c>
      <c r="V231">
        <f t="shared" si="67"/>
        <v>0.15695250773974528</v>
      </c>
      <c r="W231">
        <f t="shared" si="67"/>
        <v>0.15783909290143089</v>
      </c>
      <c r="X231">
        <f t="shared" si="67"/>
        <v>0.1581626846397215</v>
      </c>
      <c r="Y231">
        <f t="shared" si="67"/>
        <v>0.15795678657514262</v>
      </c>
      <c r="Z231">
        <f t="shared" si="67"/>
        <v>0.15737742013973394</v>
      </c>
      <c r="AA231">
        <f t="shared" si="67"/>
        <v>0.15655267685615828</v>
      </c>
      <c r="AB231">
        <f t="shared" si="67"/>
        <v>0.15552446318353866</v>
      </c>
      <c r="AC231">
        <f t="shared" si="67"/>
        <v>0.15434146609985611</v>
      </c>
      <c r="AD231">
        <f t="shared" si="67"/>
        <v>0.15307598751971041</v>
      </c>
      <c r="AE231">
        <f t="shared" si="67"/>
        <v>0.15165999394668894</v>
      </c>
      <c r="AF231">
        <f t="shared" si="67"/>
        <v>0.15019942518580368</v>
      </c>
      <c r="AG231">
        <f t="shared" ref="AG231" si="68">IF(AG138=0,"",AG63)</f>
        <v>0.14869980076458345</v>
      </c>
    </row>
    <row r="232" spans="1:33" x14ac:dyDescent="0.45">
      <c r="A232" s="26"/>
    </row>
    <row r="233" spans="1:33" x14ac:dyDescent="0.45">
      <c r="A233" s="26" t="str">
        <f t="shared" si="64"/>
        <v xml:space="preserve">   Plug-in 40 Gasoline Hybrid</v>
      </c>
    </row>
    <row r="234" spans="1:33" x14ac:dyDescent="0.45">
      <c r="A234" s="26" t="str">
        <f t="shared" si="64"/>
        <v xml:space="preserve">  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 t="str">
        <f t="shared" si="69"/>
        <v/>
      </c>
    </row>
    <row r="235" spans="1:33" x14ac:dyDescent="0.45">
      <c r="A235" s="26" t="str">
        <f t="shared" si="64"/>
        <v xml:space="preserve">  Subcompact Cars</v>
      </c>
      <c r="B235">
        <f t="shared" ref="B235:Q249" si="70">IF(B142=0,"",B49)</f>
        <v>4.2761388565362116E-2</v>
      </c>
      <c r="C235">
        <f t="shared" si="70"/>
        <v>4.2192013848671363E-2</v>
      </c>
      <c r="D235">
        <f t="shared" si="70"/>
        <v>4.1180505598883053E-2</v>
      </c>
      <c r="E235">
        <f t="shared" si="70"/>
        <v>4.0767621351259005E-2</v>
      </c>
      <c r="F235">
        <f t="shared" si="70"/>
        <v>4.0268847214758534E-2</v>
      </c>
      <c r="G235">
        <f t="shared" si="70"/>
        <v>3.8833354045943728E-2</v>
      </c>
      <c r="H235">
        <f t="shared" si="70"/>
        <v>3.921803112309423E-2</v>
      </c>
      <c r="I235">
        <f t="shared" si="70"/>
        <v>3.6703071251155232E-2</v>
      </c>
      <c r="J235">
        <f t="shared" si="70"/>
        <v>3.4998667668385559E-2</v>
      </c>
      <c r="K235">
        <f t="shared" si="70"/>
        <v>3.3336529213406796E-2</v>
      </c>
      <c r="L235">
        <f t="shared" si="70"/>
        <v>3.2145007568000775E-2</v>
      </c>
      <c r="M235">
        <f t="shared" si="70"/>
        <v>3.1356658863479971E-2</v>
      </c>
      <c r="N235">
        <f t="shared" si="70"/>
        <v>2.9916456029274514E-2</v>
      </c>
      <c r="O235">
        <f t="shared" si="70"/>
        <v>2.9035518047192715E-2</v>
      </c>
      <c r="P235">
        <f t="shared" si="70"/>
        <v>2.8356885835622375E-2</v>
      </c>
      <c r="Q235">
        <f t="shared" si="70"/>
        <v>2.7545155014572994E-2</v>
      </c>
      <c r="R235">
        <f t="shared" si="69"/>
        <v>2.6813472395017333E-2</v>
      </c>
      <c r="S235">
        <f t="shared" si="69"/>
        <v>2.6306942764830931E-2</v>
      </c>
      <c r="T235">
        <f t="shared" si="69"/>
        <v>2.5758425100128705E-2</v>
      </c>
      <c r="U235">
        <f t="shared" si="69"/>
        <v>2.5561424986710671E-2</v>
      </c>
      <c r="V235">
        <f t="shared" si="69"/>
        <v>2.5370896496746467E-2</v>
      </c>
      <c r="W235">
        <f t="shared" si="69"/>
        <v>2.5117805728413333E-2</v>
      </c>
      <c r="X235">
        <f t="shared" si="69"/>
        <v>2.5109641083863155E-2</v>
      </c>
      <c r="Y235">
        <f t="shared" si="69"/>
        <v>2.523296990307259E-2</v>
      </c>
      <c r="Z235">
        <f t="shared" si="69"/>
        <v>2.5187509511629673E-2</v>
      </c>
      <c r="AA235">
        <f t="shared" si="69"/>
        <v>2.5267865902174027E-2</v>
      </c>
      <c r="AB235">
        <f t="shared" si="69"/>
        <v>2.5447136993840574E-2</v>
      </c>
      <c r="AC235">
        <f t="shared" si="69"/>
        <v>2.5437887877818265E-2</v>
      </c>
      <c r="AD235">
        <f t="shared" si="69"/>
        <v>2.578661465918556E-2</v>
      </c>
      <c r="AE235">
        <f t="shared" si="69"/>
        <v>2.5871035620058307E-2</v>
      </c>
      <c r="AF235">
        <f t="shared" si="69"/>
        <v>2.5993103129658905E-2</v>
      </c>
      <c r="AG235">
        <f t="shared" si="69"/>
        <v>2.6130019481386015E-2</v>
      </c>
    </row>
    <row r="236" spans="1:33" x14ac:dyDescent="0.45">
      <c r="A236" s="26" t="str">
        <f t="shared" si="64"/>
        <v xml:space="preserve">  Compact Cars</v>
      </c>
      <c r="B236">
        <f t="shared" si="70"/>
        <v>0.1380005964805493</v>
      </c>
      <c r="C236">
        <f t="shared" si="69"/>
        <v>0.13579961303950075</v>
      </c>
      <c r="D236">
        <f t="shared" si="69"/>
        <v>0.13227366431000337</v>
      </c>
      <c r="E236">
        <f t="shared" si="69"/>
        <v>0.12901765754639122</v>
      </c>
      <c r="F236">
        <f t="shared" si="69"/>
        <v>0.12635285337824606</v>
      </c>
      <c r="G236">
        <f t="shared" si="69"/>
        <v>0.12389017228925424</v>
      </c>
      <c r="H236">
        <f t="shared" si="69"/>
        <v>0.1227644661124641</v>
      </c>
      <c r="I236">
        <f t="shared" si="69"/>
        <v>0.1167148190068918</v>
      </c>
      <c r="J236">
        <f t="shared" si="69"/>
        <v>0.11113368651134677</v>
      </c>
      <c r="K236">
        <f t="shared" si="69"/>
        <v>0.10587200988089084</v>
      </c>
      <c r="L236">
        <f t="shared" si="69"/>
        <v>0.10192574548351604</v>
      </c>
      <c r="M236">
        <f t="shared" si="69"/>
        <v>9.9269671294131334E-2</v>
      </c>
      <c r="N236">
        <f t="shared" si="69"/>
        <v>9.4823758725206514E-2</v>
      </c>
      <c r="O236">
        <f t="shared" si="69"/>
        <v>9.1947794511696476E-2</v>
      </c>
      <c r="P236">
        <f t="shared" si="69"/>
        <v>8.9663318086625116E-2</v>
      </c>
      <c r="Q236">
        <f t="shared" si="69"/>
        <v>8.7148257051289729E-2</v>
      </c>
      <c r="R236">
        <f t="shared" si="69"/>
        <v>8.4866855913504027E-2</v>
      </c>
      <c r="S236">
        <f t="shared" si="69"/>
        <v>8.320282078711648E-2</v>
      </c>
      <c r="T236">
        <f t="shared" si="69"/>
        <v>8.1518594403637068E-2</v>
      </c>
      <c r="U236">
        <f t="shared" si="69"/>
        <v>8.0774899380044465E-2</v>
      </c>
      <c r="V236">
        <f t="shared" si="69"/>
        <v>8.0120995956713376E-2</v>
      </c>
      <c r="W236">
        <f t="shared" si="69"/>
        <v>7.9383349319264093E-2</v>
      </c>
      <c r="X236">
        <f t="shared" si="69"/>
        <v>7.9286729503481701E-2</v>
      </c>
      <c r="Y236">
        <f t="shared" si="69"/>
        <v>7.9568231894710267E-2</v>
      </c>
      <c r="Z236">
        <f t="shared" si="69"/>
        <v>7.9468243933803528E-2</v>
      </c>
      <c r="AA236">
        <f t="shared" si="69"/>
        <v>7.9694024875954422E-2</v>
      </c>
      <c r="AB236">
        <f t="shared" si="69"/>
        <v>8.0185896021255726E-2</v>
      </c>
      <c r="AC236">
        <f t="shared" si="69"/>
        <v>8.0238551898100113E-2</v>
      </c>
      <c r="AD236">
        <f t="shared" si="69"/>
        <v>8.1149270097382029E-2</v>
      </c>
      <c r="AE236">
        <f t="shared" si="69"/>
        <v>8.1439036723964145E-2</v>
      </c>
      <c r="AF236">
        <f t="shared" si="69"/>
        <v>8.1825077744490576E-2</v>
      </c>
      <c r="AG236">
        <f t="shared" si="69"/>
        <v>8.2260386911363018E-2</v>
      </c>
    </row>
    <row r="237" spans="1:33" x14ac:dyDescent="0.45">
      <c r="A237" s="26" t="str">
        <f t="shared" si="64"/>
        <v xml:space="preserve">  Midsize Cars</v>
      </c>
      <c r="B237">
        <f t="shared" si="70"/>
        <v>0.36703970573846989</v>
      </c>
      <c r="C237">
        <f t="shared" si="69"/>
        <v>0.33940277191508006</v>
      </c>
      <c r="D237">
        <f t="shared" si="69"/>
        <v>0.32638906504281617</v>
      </c>
      <c r="E237">
        <f t="shared" si="69"/>
        <v>0.31694701793250279</v>
      </c>
      <c r="F237">
        <f t="shared" si="69"/>
        <v>0.31116076096040107</v>
      </c>
      <c r="G237">
        <f t="shared" si="69"/>
        <v>0.30728491755249182</v>
      </c>
      <c r="H237">
        <f t="shared" si="69"/>
        <v>0.29491765004807063</v>
      </c>
      <c r="I237">
        <f t="shared" si="69"/>
        <v>0.28354150790109844</v>
      </c>
      <c r="J237">
        <f t="shared" si="69"/>
        <v>0.26895087188590244</v>
      </c>
      <c r="K237">
        <f t="shared" si="69"/>
        <v>0.25728569497358328</v>
      </c>
      <c r="L237">
        <f t="shared" si="69"/>
        <v>0.24601071621375278</v>
      </c>
      <c r="M237">
        <f t="shared" si="69"/>
        <v>0.23498896543487835</v>
      </c>
      <c r="N237">
        <f t="shared" si="69"/>
        <v>0.22949705973896423</v>
      </c>
      <c r="O237">
        <f t="shared" si="69"/>
        <v>0.22206968996573784</v>
      </c>
      <c r="P237">
        <f t="shared" si="69"/>
        <v>0.21481449317940732</v>
      </c>
      <c r="Q237">
        <f t="shared" si="69"/>
        <v>0.20904315650742319</v>
      </c>
      <c r="R237">
        <f t="shared" si="69"/>
        <v>0.20442448342491076</v>
      </c>
      <c r="S237">
        <f t="shared" si="69"/>
        <v>0.20008610289330467</v>
      </c>
      <c r="T237">
        <f t="shared" si="69"/>
        <v>0.19742770755947281</v>
      </c>
      <c r="U237">
        <f t="shared" si="69"/>
        <v>0.19424541083369742</v>
      </c>
      <c r="V237">
        <f t="shared" si="69"/>
        <v>0.19234694612959033</v>
      </c>
      <c r="W237">
        <f t="shared" si="69"/>
        <v>0.19186955890406709</v>
      </c>
      <c r="X237">
        <f t="shared" si="69"/>
        <v>0.19106154943233428</v>
      </c>
      <c r="Y237">
        <f t="shared" si="69"/>
        <v>0.19039663192497272</v>
      </c>
      <c r="Z237">
        <f t="shared" si="69"/>
        <v>0.19117743714371352</v>
      </c>
      <c r="AA237">
        <f t="shared" si="69"/>
        <v>0.19171813891250325</v>
      </c>
      <c r="AB237">
        <f t="shared" si="69"/>
        <v>0.19207189022442922</v>
      </c>
      <c r="AC237">
        <f t="shared" si="69"/>
        <v>0.19359861675461618</v>
      </c>
      <c r="AD237">
        <f t="shared" si="69"/>
        <v>0.19355466941129937</v>
      </c>
      <c r="AE237">
        <f t="shared" si="69"/>
        <v>0.19505970845511184</v>
      </c>
      <c r="AF237">
        <f t="shared" si="69"/>
        <v>0.19639332126931894</v>
      </c>
      <c r="AG237">
        <f t="shared" si="69"/>
        <v>0.19767200074568503</v>
      </c>
    </row>
    <row r="238" spans="1:33" x14ac:dyDescent="0.45">
      <c r="A238" s="26" t="str">
        <f t="shared" si="64"/>
        <v xml:space="preserve">  Large Cars</v>
      </c>
      <c r="B238">
        <f t="shared" si="70"/>
        <v>0.13976546054053302</v>
      </c>
      <c r="C238">
        <f t="shared" si="69"/>
        <v>0.12688566800881326</v>
      </c>
      <c r="D238">
        <f t="shared" si="69"/>
        <v>0.11983600896592289</v>
      </c>
      <c r="E238">
        <f t="shared" si="69"/>
        <v>0.11597814504809967</v>
      </c>
      <c r="F238">
        <f t="shared" si="69"/>
        <v>0.1132608366550468</v>
      </c>
      <c r="G238">
        <f t="shared" si="69"/>
        <v>0.11072501517365252</v>
      </c>
      <c r="H238">
        <f t="shared" si="69"/>
        <v>0.10518931138865048</v>
      </c>
      <c r="I238">
        <f t="shared" si="69"/>
        <v>0.10085553281343243</v>
      </c>
      <c r="J238">
        <f t="shared" si="69"/>
        <v>9.5203801237836491E-2</v>
      </c>
      <c r="K238">
        <f t="shared" si="69"/>
        <v>9.0880232639851094E-2</v>
      </c>
      <c r="L238">
        <f t="shared" si="69"/>
        <v>8.6435092005985328E-2</v>
      </c>
      <c r="M238">
        <f t="shared" si="69"/>
        <v>8.1853560400854869E-2</v>
      </c>
      <c r="N238">
        <f t="shared" si="69"/>
        <v>8.0211120737243263E-2</v>
      </c>
      <c r="O238">
        <f t="shared" si="69"/>
        <v>7.7368878735120633E-2</v>
      </c>
      <c r="P238">
        <f t="shared" si="69"/>
        <v>7.4472633415837014E-2</v>
      </c>
      <c r="Q238">
        <f t="shared" si="69"/>
        <v>7.2465435642591031E-2</v>
      </c>
      <c r="R238">
        <f t="shared" si="69"/>
        <v>7.0835986487003247E-2</v>
      </c>
      <c r="S238">
        <f t="shared" si="69"/>
        <v>6.9157705856270874E-2</v>
      </c>
      <c r="T238">
        <f t="shared" si="69"/>
        <v>6.825475431226613E-2</v>
      </c>
      <c r="U238">
        <f t="shared" si="69"/>
        <v>6.6884090374448327E-2</v>
      </c>
      <c r="V238">
        <f t="shared" si="69"/>
        <v>6.6089186585938334E-2</v>
      </c>
      <c r="W238">
        <f t="shared" si="69"/>
        <v>6.5974660256446035E-2</v>
      </c>
      <c r="X238">
        <f t="shared" si="69"/>
        <v>6.5527794520133215E-2</v>
      </c>
      <c r="Y238">
        <f t="shared" si="69"/>
        <v>6.5067362071002777E-2</v>
      </c>
      <c r="Z238">
        <f t="shared" si="69"/>
        <v>6.5362923963489486E-2</v>
      </c>
      <c r="AA238">
        <f t="shared" si="69"/>
        <v>6.5460698152471561E-2</v>
      </c>
      <c r="AB238">
        <f t="shared" si="69"/>
        <v>6.5420458762770084E-2</v>
      </c>
      <c r="AC238">
        <f t="shared" si="69"/>
        <v>6.6019176334261173E-2</v>
      </c>
      <c r="AD238">
        <f t="shared" si="69"/>
        <v>6.5689618873732009E-2</v>
      </c>
      <c r="AE238">
        <f t="shared" si="69"/>
        <v>6.6210957463818429E-2</v>
      </c>
      <c r="AF238">
        <f t="shared" si="69"/>
        <v>6.6630487664980087E-2</v>
      </c>
      <c r="AG238">
        <f t="shared" si="69"/>
        <v>6.7026667276304935E-2</v>
      </c>
    </row>
    <row r="239" spans="1:33" x14ac:dyDescent="0.45">
      <c r="A239" s="26" t="str">
        <f t="shared" si="64"/>
        <v xml:space="preserve">  Two Seater Cars</v>
      </c>
      <c r="B239" t="str">
        <f t="shared" si="70"/>
        <v/>
      </c>
      <c r="C239">
        <f t="shared" si="69"/>
        <v>8.7241082058660581E-3</v>
      </c>
      <c r="D239">
        <f t="shared" si="69"/>
        <v>8.4848121615947458E-3</v>
      </c>
      <c r="E239">
        <f t="shared" si="69"/>
        <v>8.3495290069915372E-3</v>
      </c>
      <c r="F239">
        <f t="shared" si="69"/>
        <v>8.177879779092085E-3</v>
      </c>
      <c r="G239">
        <f t="shared" si="69"/>
        <v>8.0723899563882977E-3</v>
      </c>
      <c r="H239">
        <f t="shared" si="69"/>
        <v>7.9696268018912848E-3</v>
      </c>
      <c r="I239">
        <f t="shared" si="69"/>
        <v>7.5342515916532416E-3</v>
      </c>
      <c r="J239">
        <f t="shared" si="69"/>
        <v>7.1669898058311192E-3</v>
      </c>
      <c r="K239">
        <f t="shared" si="69"/>
        <v>6.8612892214819955E-3</v>
      </c>
      <c r="L239">
        <f t="shared" si="69"/>
        <v>6.5845077734565912E-3</v>
      </c>
      <c r="M239">
        <f t="shared" si="69"/>
        <v>6.3390813196899471E-3</v>
      </c>
      <c r="N239">
        <f t="shared" si="69"/>
        <v>6.166077526882684E-3</v>
      </c>
      <c r="O239">
        <f t="shared" si="69"/>
        <v>5.9757865971097959E-3</v>
      </c>
      <c r="P239">
        <f t="shared" si="69"/>
        <v>5.7985679071307266E-3</v>
      </c>
      <c r="Q239">
        <f t="shared" si="69"/>
        <v>5.6403552379535923E-3</v>
      </c>
      <c r="R239">
        <f t="shared" si="69"/>
        <v>5.5112641933052773E-3</v>
      </c>
      <c r="S239">
        <f t="shared" si="69"/>
        <v>5.4001886099215406E-3</v>
      </c>
      <c r="T239">
        <f t="shared" si="69"/>
        <v>5.3210954407117957E-3</v>
      </c>
      <c r="U239">
        <f t="shared" si="69"/>
        <v>5.2490956435522354E-3</v>
      </c>
      <c r="V239">
        <f t="shared" si="69"/>
        <v>5.20332026951371E-3</v>
      </c>
      <c r="W239">
        <f t="shared" si="69"/>
        <v>5.1847679689011059E-3</v>
      </c>
      <c r="X239">
        <f t="shared" si="69"/>
        <v>5.1699594610959739E-3</v>
      </c>
      <c r="Y239">
        <f t="shared" si="69"/>
        <v>5.1650274564564074E-3</v>
      </c>
      <c r="Z239">
        <f t="shared" si="69"/>
        <v>5.1817075733723945E-3</v>
      </c>
      <c r="AA239">
        <f t="shared" si="69"/>
        <v>5.199001292678293E-3</v>
      </c>
      <c r="AB239">
        <f t="shared" si="69"/>
        <v>5.2176192148264324E-3</v>
      </c>
      <c r="AC239">
        <f t="shared" si="69"/>
        <v>5.2518587013264308E-3</v>
      </c>
      <c r="AD239">
        <f t="shared" si="69"/>
        <v>5.2697783175223046E-3</v>
      </c>
      <c r="AE239">
        <f t="shared" si="69"/>
        <v>5.3059019287673426E-3</v>
      </c>
      <c r="AF239">
        <f t="shared" si="69"/>
        <v>5.341298132904744E-3</v>
      </c>
      <c r="AG239">
        <f t="shared" si="69"/>
        <v>5.3759463092760747E-3</v>
      </c>
    </row>
    <row r="240" spans="1:33" x14ac:dyDescent="0.45">
      <c r="A240" s="26" t="str">
        <f t="shared" si="64"/>
        <v xml:space="preserve">  Small Crossover Cars</v>
      </c>
      <c r="B240">
        <f t="shared" si="70"/>
        <v>0.20155183497358989</v>
      </c>
      <c r="C240">
        <f t="shared" si="69"/>
        <v>0.21995392323393362</v>
      </c>
      <c r="D240">
        <f t="shared" si="69"/>
        <v>0.22411508467489724</v>
      </c>
      <c r="E240">
        <f t="shared" si="69"/>
        <v>0.22466037101640121</v>
      </c>
      <c r="F240">
        <f t="shared" si="69"/>
        <v>0.22361424431475463</v>
      </c>
      <c r="G240">
        <f t="shared" si="69"/>
        <v>0.22261304259707784</v>
      </c>
      <c r="H240">
        <f t="shared" si="69"/>
        <v>0.22635276995053424</v>
      </c>
      <c r="I240">
        <f t="shared" si="69"/>
        <v>0.2168336322233371</v>
      </c>
      <c r="J240">
        <f t="shared" si="69"/>
        <v>0.20879536909689056</v>
      </c>
      <c r="K240">
        <f t="shared" si="69"/>
        <v>0.2007197540333151</v>
      </c>
      <c r="L240">
        <f t="shared" si="69"/>
        <v>0.19508434196438457</v>
      </c>
      <c r="M240">
        <f t="shared" si="69"/>
        <v>0.1915658715047531</v>
      </c>
      <c r="N240">
        <f t="shared" si="69"/>
        <v>0.18409890353994032</v>
      </c>
      <c r="O240">
        <f t="shared" si="69"/>
        <v>0.17978726409019471</v>
      </c>
      <c r="P240">
        <f t="shared" si="69"/>
        <v>0.17650802072656577</v>
      </c>
      <c r="Q240">
        <f t="shared" si="69"/>
        <v>0.17274109335687399</v>
      </c>
      <c r="R240">
        <f t="shared" si="69"/>
        <v>0.16909719488292657</v>
      </c>
      <c r="S240">
        <f t="shared" si="69"/>
        <v>0.16668172219477023</v>
      </c>
      <c r="T240">
        <f t="shared" si="69"/>
        <v>0.1640137418664171</v>
      </c>
      <c r="U240">
        <f t="shared" si="69"/>
        <v>0.16338227602676872</v>
      </c>
      <c r="V240">
        <f t="shared" si="69"/>
        <v>0.16281668662543269</v>
      </c>
      <c r="W240">
        <f t="shared" si="69"/>
        <v>0.16191227267924155</v>
      </c>
      <c r="X240">
        <f t="shared" si="69"/>
        <v>0.16241246950499547</v>
      </c>
      <c r="Y240">
        <f t="shared" si="69"/>
        <v>0.16371327422222406</v>
      </c>
      <c r="Z240">
        <f t="shared" si="69"/>
        <v>0.16405103765854379</v>
      </c>
      <c r="AA240">
        <f t="shared" si="69"/>
        <v>0.16510757524054429</v>
      </c>
      <c r="AB240">
        <f t="shared" si="69"/>
        <v>0.16675668329489898</v>
      </c>
      <c r="AC240">
        <f t="shared" si="69"/>
        <v>0.16731330161487568</v>
      </c>
      <c r="AD240">
        <f t="shared" si="69"/>
        <v>0.16981420617370105</v>
      </c>
      <c r="AE240">
        <f t="shared" si="69"/>
        <v>0.17082883687178224</v>
      </c>
      <c r="AF240">
        <f t="shared" si="69"/>
        <v>0.17213112821529283</v>
      </c>
      <c r="AG240">
        <f t="shared" si="69"/>
        <v>0.17353425638809433</v>
      </c>
    </row>
    <row r="241" spans="1:33" x14ac:dyDescent="0.45">
      <c r="A241" s="26" t="str">
        <f t="shared" si="64"/>
        <v xml:space="preserve">  Large Crossover Cars</v>
      </c>
      <c r="B241" t="str">
        <f t="shared" si="70"/>
        <v/>
      </c>
      <c r="C241">
        <f t="shared" si="69"/>
        <v>4.5409368872358059E-2</v>
      </c>
      <c r="D241">
        <f t="shared" si="69"/>
        <v>4.6238928776895831E-2</v>
      </c>
      <c r="E241">
        <f t="shared" si="69"/>
        <v>4.6922492523524158E-2</v>
      </c>
      <c r="F241">
        <f t="shared" si="69"/>
        <v>4.6955822916454504E-2</v>
      </c>
      <c r="G241">
        <f t="shared" si="69"/>
        <v>4.7590336971295492E-2</v>
      </c>
      <c r="H241">
        <f t="shared" si="69"/>
        <v>4.7627822407293394E-2</v>
      </c>
      <c r="I241">
        <f t="shared" si="69"/>
        <v>4.6112574384423427E-2</v>
      </c>
      <c r="J241">
        <f t="shared" si="69"/>
        <v>4.4350356571721337E-2</v>
      </c>
      <c r="K241">
        <f t="shared" si="69"/>
        <v>4.2953675379312724E-2</v>
      </c>
      <c r="L241">
        <f t="shared" si="69"/>
        <v>4.1567053791435715E-2</v>
      </c>
      <c r="M241">
        <f t="shared" si="69"/>
        <v>4.0169198793430491E-2</v>
      </c>
      <c r="N241">
        <f t="shared" si="69"/>
        <v>3.9559516643749668E-2</v>
      </c>
      <c r="O241">
        <f t="shared" si="69"/>
        <v>3.8626668691027981E-2</v>
      </c>
      <c r="P241">
        <f t="shared" si="69"/>
        <v>3.769907380909724E-2</v>
      </c>
      <c r="Q241">
        <f t="shared" si="69"/>
        <v>3.7109092897063094E-2</v>
      </c>
      <c r="R241">
        <f t="shared" si="69"/>
        <v>3.6573505074315241E-2</v>
      </c>
      <c r="S241">
        <f t="shared" si="69"/>
        <v>3.604947889919688E-2</v>
      </c>
      <c r="T241">
        <f t="shared" si="69"/>
        <v>3.5784270681901494E-2</v>
      </c>
      <c r="U241">
        <f t="shared" si="69"/>
        <v>3.5441757295163419E-2</v>
      </c>
      <c r="V241">
        <f t="shared" si="69"/>
        <v>3.5306002759895191E-2</v>
      </c>
      <c r="W241">
        <f t="shared" si="69"/>
        <v>3.5405838403171914E-2</v>
      </c>
      <c r="X241">
        <f t="shared" si="69"/>
        <v>3.5453369633666368E-2</v>
      </c>
      <c r="Y241">
        <f t="shared" si="69"/>
        <v>3.5529492200140129E-2</v>
      </c>
      <c r="Z241">
        <f t="shared" si="69"/>
        <v>3.5843193915963176E-2</v>
      </c>
      <c r="AA241">
        <f t="shared" si="69"/>
        <v>3.6116659517340034E-2</v>
      </c>
      <c r="AB241">
        <f t="shared" si="69"/>
        <v>3.6357767098103982E-2</v>
      </c>
      <c r="AC241">
        <f t="shared" si="69"/>
        <v>3.6797107624099358E-2</v>
      </c>
      <c r="AD241">
        <f t="shared" si="69"/>
        <v>3.6971844089523913E-2</v>
      </c>
      <c r="AE241">
        <f t="shared" si="69"/>
        <v>3.7399778628162773E-2</v>
      </c>
      <c r="AF241">
        <f t="shared" si="69"/>
        <v>3.780414266298348E-2</v>
      </c>
      <c r="AG241">
        <f t="shared" si="69"/>
        <v>3.8206423190342877E-2</v>
      </c>
    </row>
    <row r="242" spans="1:33" x14ac:dyDescent="0.45">
      <c r="A242" s="26" t="str">
        <f t="shared" si="64"/>
        <v xml:space="preserve">  Small Pickup</v>
      </c>
      <c r="B242">
        <f t="shared" si="70"/>
        <v>1.9975734747969022E-3</v>
      </c>
      <c r="C242">
        <f t="shared" si="69"/>
        <v>2.8087050959279473E-3</v>
      </c>
      <c r="D242">
        <f t="shared" si="69"/>
        <v>3.4829363531814774E-3</v>
      </c>
      <c r="E242">
        <f t="shared" si="69"/>
        <v>4.0189576299742421E-3</v>
      </c>
      <c r="F242">
        <f t="shared" si="69"/>
        <v>4.4853022255297477E-3</v>
      </c>
      <c r="G242">
        <f t="shared" si="69"/>
        <v>4.8631366629529283E-3</v>
      </c>
      <c r="H242">
        <f t="shared" si="69"/>
        <v>5.2701775281675809E-3</v>
      </c>
      <c r="I242">
        <f t="shared" ref="C242:AG249" si="71">IF(I149=0,"",I56)</f>
        <v>6.5636407305061902E-3</v>
      </c>
      <c r="J242">
        <f t="shared" si="71"/>
        <v>7.842090499208693E-3</v>
      </c>
      <c r="K242">
        <f t="shared" si="71"/>
        <v>8.9826356765686337E-3</v>
      </c>
      <c r="L242">
        <f t="shared" si="71"/>
        <v>9.8969139021085287E-3</v>
      </c>
      <c r="M242">
        <f t="shared" si="71"/>
        <v>1.0621419408511523E-2</v>
      </c>
      <c r="N242">
        <f t="shared" si="71"/>
        <v>1.1442147978795981E-2</v>
      </c>
      <c r="O242">
        <f t="shared" si="71"/>
        <v>1.2073449946615024E-2</v>
      </c>
      <c r="P242">
        <f t="shared" si="71"/>
        <v>1.2596579472529287E-2</v>
      </c>
      <c r="Q242">
        <f t="shared" si="71"/>
        <v>1.3128996273079901E-2</v>
      </c>
      <c r="R242">
        <f t="shared" si="71"/>
        <v>1.3612677024125219E-2</v>
      </c>
      <c r="S242">
        <f t="shared" si="71"/>
        <v>1.3962157508611227E-2</v>
      </c>
      <c r="T242">
        <f t="shared" si="71"/>
        <v>1.4301127044167725E-2</v>
      </c>
      <c r="U242">
        <f t="shared" si="71"/>
        <v>1.4441361722726384E-2</v>
      </c>
      <c r="V242">
        <f t="shared" si="71"/>
        <v>1.455100398951764E-2</v>
      </c>
      <c r="W242">
        <f t="shared" si="71"/>
        <v>1.4674775662705294E-2</v>
      </c>
      <c r="X242">
        <f t="shared" si="71"/>
        <v>1.4656830240690286E-2</v>
      </c>
      <c r="Y242">
        <f t="shared" si="71"/>
        <v>1.455473566078733E-2</v>
      </c>
      <c r="Z242">
        <f t="shared" si="71"/>
        <v>1.4530888493433697E-2</v>
      </c>
      <c r="AA242">
        <f t="shared" si="71"/>
        <v>1.4436235420753072E-2</v>
      </c>
      <c r="AB242">
        <f t="shared" si="71"/>
        <v>1.4284088129391772E-2</v>
      </c>
      <c r="AC242">
        <f t="shared" si="71"/>
        <v>1.4227317740490046E-2</v>
      </c>
      <c r="AD242">
        <f t="shared" si="71"/>
        <v>1.3990088721612962E-2</v>
      </c>
      <c r="AE242">
        <f t="shared" si="71"/>
        <v>1.3884045845135586E-2</v>
      </c>
      <c r="AF242">
        <f t="shared" si="71"/>
        <v>1.3753458377501809E-2</v>
      </c>
      <c r="AG242">
        <f t="shared" si="71"/>
        <v>1.361568560182322E-2</v>
      </c>
    </row>
    <row r="243" spans="1:33" x14ac:dyDescent="0.45">
      <c r="A243" s="26" t="str">
        <f t="shared" si="64"/>
        <v xml:space="preserve">  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 t="str">
        <f t="shared" si="71"/>
        <v/>
      </c>
    </row>
    <row r="244" spans="1:33" x14ac:dyDescent="0.45">
      <c r="A244" s="26" t="str">
        <f t="shared" si="64"/>
        <v xml:space="preserve">  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 t="str">
        <f t="shared" si="71"/>
        <v/>
      </c>
    </row>
    <row r="245" spans="1:33" x14ac:dyDescent="0.45">
      <c r="A245" s="26" t="str">
        <f t="shared" si="64"/>
        <v xml:space="preserve">  Large Van</v>
      </c>
      <c r="B245">
        <f t="shared" si="70"/>
        <v>2.2467590182371714E-3</v>
      </c>
      <c r="C245">
        <f t="shared" si="71"/>
        <v>3.2179871200570366E-3</v>
      </c>
      <c r="D245">
        <f t="shared" si="71"/>
        <v>4.0040969030431528E-3</v>
      </c>
      <c r="E245">
        <f t="shared" si="71"/>
        <v>4.632042314303737E-3</v>
      </c>
      <c r="F245">
        <f t="shared" si="71"/>
        <v>5.1330397669499817E-3</v>
      </c>
      <c r="G245">
        <f t="shared" si="71"/>
        <v>5.5594529899432553E-3</v>
      </c>
      <c r="H245">
        <f t="shared" si="71"/>
        <v>6.1885850191221101E-3</v>
      </c>
      <c r="I245">
        <f t="shared" si="71"/>
        <v>7.6484537377544811E-3</v>
      </c>
      <c r="J245">
        <f t="shared" si="71"/>
        <v>9.1621818246593531E-3</v>
      </c>
      <c r="K245">
        <f t="shared" si="71"/>
        <v>1.0466082936811578E-2</v>
      </c>
      <c r="L245">
        <f t="shared" si="71"/>
        <v>1.1581582594209716E-2</v>
      </c>
      <c r="M245">
        <f t="shared" si="71"/>
        <v>1.253848520725398E-2</v>
      </c>
      <c r="N245">
        <f t="shared" si="71"/>
        <v>1.3374057737460554E-2</v>
      </c>
      <c r="O245">
        <f t="shared" si="71"/>
        <v>1.4132604391939557E-2</v>
      </c>
      <c r="P245">
        <f t="shared" si="71"/>
        <v>1.4813344286391713E-2</v>
      </c>
      <c r="Q245">
        <f t="shared" si="71"/>
        <v>1.5442489487006645E-2</v>
      </c>
      <c r="R245">
        <f t="shared" si="71"/>
        <v>1.5969011812785962E-2</v>
      </c>
      <c r="S245">
        <f t="shared" si="71"/>
        <v>1.6396396351818616E-2</v>
      </c>
      <c r="T245">
        <f t="shared" si="71"/>
        <v>1.6725961491178463E-2</v>
      </c>
      <c r="U245">
        <f t="shared" si="71"/>
        <v>1.6965802692893456E-2</v>
      </c>
      <c r="V245">
        <f t="shared" si="71"/>
        <v>1.7115161381805154E-2</v>
      </c>
      <c r="W245">
        <f t="shared" si="71"/>
        <v>1.7188959663734404E-2</v>
      </c>
      <c r="X245">
        <f t="shared" si="71"/>
        <v>1.7202682818649714E-2</v>
      </c>
      <c r="Y245">
        <f t="shared" si="71"/>
        <v>1.7157637035757844E-2</v>
      </c>
      <c r="Z245">
        <f t="shared" si="71"/>
        <v>1.7074532832679946E-2</v>
      </c>
      <c r="AA245">
        <f t="shared" si="71"/>
        <v>1.6965834905017574E-2</v>
      </c>
      <c r="AB245">
        <f t="shared" si="71"/>
        <v>1.6833532257127592E-2</v>
      </c>
      <c r="AC245">
        <f t="shared" si="71"/>
        <v>1.6689558849439241E-2</v>
      </c>
      <c r="AD245">
        <f t="shared" si="71"/>
        <v>1.65327346621774E-2</v>
      </c>
      <c r="AE245">
        <f t="shared" si="71"/>
        <v>1.6363865293131018E-2</v>
      </c>
      <c r="AF245">
        <f t="shared" si="71"/>
        <v>1.6191310101808937E-2</v>
      </c>
      <c r="AG245">
        <f t="shared" si="71"/>
        <v>1.6018714436550546E-2</v>
      </c>
    </row>
    <row r="246" spans="1:33" x14ac:dyDescent="0.45">
      <c r="A246" s="26" t="str">
        <f t="shared" si="64"/>
        <v xml:space="preserve">  Small Utility</v>
      </c>
      <c r="B246" t="str">
        <f t="shared" si="70"/>
        <v/>
      </c>
      <c r="C246">
        <f t="shared" si="71"/>
        <v>3.6704903498675002E-3</v>
      </c>
      <c r="D246">
        <f t="shared" si="71"/>
        <v>4.477957870310521E-3</v>
      </c>
      <c r="E246">
        <f t="shared" si="71"/>
        <v>5.0985728502339275E-3</v>
      </c>
      <c r="F246">
        <f t="shared" si="71"/>
        <v>5.5949916724765958E-3</v>
      </c>
      <c r="G246">
        <f t="shared" si="71"/>
        <v>6.0357717439808852E-3</v>
      </c>
      <c r="H246">
        <f t="shared" si="71"/>
        <v>6.5937861405482778E-3</v>
      </c>
      <c r="I246">
        <f t="shared" si="71"/>
        <v>8.0633794724855427E-3</v>
      </c>
      <c r="J246">
        <f t="shared" si="71"/>
        <v>9.6081231972376148E-3</v>
      </c>
      <c r="K246">
        <f t="shared" si="71"/>
        <v>1.0941141067895673E-2</v>
      </c>
      <c r="L246">
        <f t="shared" si="71"/>
        <v>1.204884301647121E-2</v>
      </c>
      <c r="M246">
        <f t="shared" si="71"/>
        <v>1.297842403687428E-2</v>
      </c>
      <c r="N246">
        <f t="shared" si="71"/>
        <v>1.383192820486644E-2</v>
      </c>
      <c r="O246">
        <f t="shared" si="71"/>
        <v>1.4567227374647027E-2</v>
      </c>
      <c r="P246">
        <f t="shared" si="71"/>
        <v>1.5206949866917067E-2</v>
      </c>
      <c r="Q246">
        <f t="shared" si="71"/>
        <v>1.5768592180095811E-2</v>
      </c>
      <c r="R246">
        <f t="shared" si="71"/>
        <v>1.626872673007199E-2</v>
      </c>
      <c r="S246">
        <f t="shared" si="71"/>
        <v>1.6659136753646268E-2</v>
      </c>
      <c r="T246">
        <f t="shared" si="71"/>
        <v>1.6976430497345155E-2</v>
      </c>
      <c r="U246">
        <f t="shared" si="71"/>
        <v>1.7161035013335053E-2</v>
      </c>
      <c r="V246">
        <f t="shared" si="71"/>
        <v>1.7271423380269317E-2</v>
      </c>
      <c r="W246">
        <f t="shared" si="71"/>
        <v>1.7335767333037287E-2</v>
      </c>
      <c r="X246">
        <f t="shared" si="71"/>
        <v>1.7305797485619136E-2</v>
      </c>
      <c r="Y246">
        <f t="shared" si="71"/>
        <v>1.72086323474262E-2</v>
      </c>
      <c r="Z246">
        <f t="shared" si="71"/>
        <v>1.711344431577521E-2</v>
      </c>
      <c r="AA246">
        <f t="shared" si="71"/>
        <v>1.6975304983923776E-2</v>
      </c>
      <c r="AB246">
        <f t="shared" si="71"/>
        <v>1.6803566335097345E-2</v>
      </c>
      <c r="AC246">
        <f t="shared" si="71"/>
        <v>1.665888115160705E-2</v>
      </c>
      <c r="AD246">
        <f t="shared" si="71"/>
        <v>1.6441268420480028E-2</v>
      </c>
      <c r="AE246">
        <f t="shared" si="71"/>
        <v>1.6262115111560907E-2</v>
      </c>
      <c r="AF246">
        <f t="shared" si="71"/>
        <v>1.6072777999901075E-2</v>
      </c>
      <c r="AG246">
        <f t="shared" si="71"/>
        <v>1.5878782166898458E-2</v>
      </c>
    </row>
    <row r="247" spans="1:33" x14ac:dyDescent="0.45">
      <c r="A247" s="26" t="str">
        <f t="shared" si="64"/>
        <v xml:space="preserve">  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 t="str">
        <f t="shared" si="71"/>
        <v/>
      </c>
    </row>
    <row r="248" spans="1:33" x14ac:dyDescent="0.45">
      <c r="A248" s="26" t="str">
        <f t="shared" ref="A248:A249" si="72">A155</f>
        <v xml:space="preserve">  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 t="str">
        <f t="shared" si="71"/>
        <v/>
      </c>
      <c r="H248">
        <f t="shared" si="71"/>
        <v>3.4166860646603354E-2</v>
      </c>
      <c r="I248">
        <f t="shared" si="71"/>
        <v>4.2380875023896911E-2</v>
      </c>
      <c r="J248">
        <f t="shared" si="71"/>
        <v>5.0934623479520741E-2</v>
      </c>
      <c r="K248">
        <f t="shared" si="71"/>
        <v>5.8411171684466572E-2</v>
      </c>
      <c r="L248">
        <f t="shared" si="71"/>
        <v>6.4789251449471078E-2</v>
      </c>
      <c r="M248">
        <f t="shared" si="71"/>
        <v>7.0213926859169246E-2</v>
      </c>
      <c r="N248">
        <f t="shared" si="71"/>
        <v>7.5190180696835612E-2</v>
      </c>
      <c r="O248">
        <f t="shared" si="71"/>
        <v>7.9621328368847846E-2</v>
      </c>
      <c r="P248">
        <f t="shared" si="71"/>
        <v>8.3557721761706061E-2</v>
      </c>
      <c r="Q248">
        <f t="shared" si="71"/>
        <v>8.7072473763694411E-2</v>
      </c>
      <c r="R248">
        <f t="shared" si="71"/>
        <v>9.0202176777779752E-2</v>
      </c>
      <c r="S248">
        <f t="shared" si="71"/>
        <v>9.275898505859162E-2</v>
      </c>
      <c r="T248">
        <f t="shared" si="71"/>
        <v>9.4847700796453716E-2</v>
      </c>
      <c r="U248">
        <f t="shared" si="71"/>
        <v>9.6280552077530251E-2</v>
      </c>
      <c r="V248">
        <f t="shared" si="71"/>
        <v>9.7254380688500688E-2</v>
      </c>
      <c r="W248">
        <f t="shared" si="71"/>
        <v>9.7891442074321572E-2</v>
      </c>
      <c r="X248">
        <f t="shared" si="71"/>
        <v>9.8059064290039383E-2</v>
      </c>
      <c r="Y248">
        <f t="shared" si="71"/>
        <v>9.7855272414822003E-2</v>
      </c>
      <c r="Z248">
        <f t="shared" si="71"/>
        <v>9.7561880111097926E-2</v>
      </c>
      <c r="AA248">
        <f t="shared" si="71"/>
        <v>9.7050461332166243E-2</v>
      </c>
      <c r="AB248">
        <f t="shared" si="71"/>
        <v>9.6362604150691297E-2</v>
      </c>
      <c r="AC248">
        <f t="shared" si="71"/>
        <v>9.572503172833674E-2</v>
      </c>
      <c r="AD248">
        <f t="shared" si="71"/>
        <v>9.4801396851431477E-2</v>
      </c>
      <c r="AE248">
        <f t="shared" si="71"/>
        <v>9.3967022845207152E-2</v>
      </c>
      <c r="AF248">
        <f t="shared" si="71"/>
        <v>9.3079844296493713E-2</v>
      </c>
      <c r="AG248">
        <f t="shared" si="71"/>
        <v>9.2163246990595388E-2</v>
      </c>
    </row>
    <row r="249" spans="1:33" x14ac:dyDescent="0.45">
      <c r="A249" s="26" t="str">
        <f t="shared" si="72"/>
        <v xml:space="preserve">  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 t="str">
        <f t="shared" ref="AG249" si="73">IF(AG156=0,"",AG63)</f>
        <v/>
      </c>
    </row>
    <row r="251" spans="1:33" s="2" customFormat="1" x14ac:dyDescent="0.45">
      <c r="A251" s="2" t="s">
        <v>1073</v>
      </c>
    </row>
    <row r="252" spans="1:33" x14ac:dyDescent="0.4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45">
      <c r="A253" t="s">
        <v>1248</v>
      </c>
      <c r="B253">
        <f t="shared" ref="B253:AG253" si="74">(SUM(SUMPRODUCT(B162:B177,B69:B84)/SUM(B162:B177)*B19,SUMPRODUCT(B87:B102,B180:B195)/SUM(B180:B195)*B20,SUMPRODUCT(B105:B120,B198:B213)/SUM(B198:B213)*B21)*10^3)*cpi_2018to2012</f>
        <v>50977.539875251299</v>
      </c>
      <c r="C253">
        <f t="shared" si="74"/>
        <v>51720.119810665332</v>
      </c>
      <c r="D253">
        <f t="shared" si="74"/>
        <v>51979.561386736292</v>
      </c>
      <c r="E253">
        <f t="shared" si="74"/>
        <v>51596.913726227656</v>
      </c>
      <c r="F253">
        <f t="shared" si="74"/>
        <v>51059.059739013675</v>
      </c>
      <c r="G253">
        <f t="shared" si="74"/>
        <v>50447.701198593764</v>
      </c>
      <c r="H253">
        <f t="shared" si="74"/>
        <v>49891.439556954552</v>
      </c>
      <c r="I253">
        <f t="shared" si="74"/>
        <v>49444.212948572596</v>
      </c>
      <c r="J253">
        <f t="shared" si="74"/>
        <v>49048.576393614887</v>
      </c>
      <c r="K253">
        <f t="shared" si="74"/>
        <v>48702.899228547933</v>
      </c>
      <c r="L253">
        <f t="shared" si="74"/>
        <v>48390.210789944045</v>
      </c>
      <c r="M253">
        <f t="shared" si="74"/>
        <v>48110.389585876008</v>
      </c>
      <c r="N253">
        <f t="shared" si="74"/>
        <v>47890.520673036241</v>
      </c>
      <c r="O253">
        <f t="shared" si="74"/>
        <v>47679.99869666079</v>
      </c>
      <c r="P253">
        <f t="shared" si="74"/>
        <v>47486.350322466518</v>
      </c>
      <c r="Q253">
        <f t="shared" si="74"/>
        <v>47257.178537690037</v>
      </c>
      <c r="R253">
        <f t="shared" si="74"/>
        <v>47035.169245436584</v>
      </c>
      <c r="S253">
        <f t="shared" si="74"/>
        <v>46825.859796231998</v>
      </c>
      <c r="T253">
        <f t="shared" si="74"/>
        <v>46640.500028067167</v>
      </c>
      <c r="U253">
        <f t="shared" si="74"/>
        <v>46463.243963923422</v>
      </c>
      <c r="V253">
        <f t="shared" si="74"/>
        <v>46308.21128609623</v>
      </c>
      <c r="W253">
        <f t="shared" si="74"/>
        <v>46178.296978699887</v>
      </c>
      <c r="X253">
        <f t="shared" si="74"/>
        <v>46132.46608084732</v>
      </c>
      <c r="Y253">
        <f t="shared" si="74"/>
        <v>46088.341421894169</v>
      </c>
      <c r="Z253">
        <f t="shared" si="74"/>
        <v>46057.353787396903</v>
      </c>
      <c r="AA253">
        <f t="shared" si="74"/>
        <v>46026.951264399686</v>
      </c>
      <c r="AB253">
        <f t="shared" si="74"/>
        <v>45997.134334484341</v>
      </c>
      <c r="AC253">
        <f t="shared" si="74"/>
        <v>45979.49000460752</v>
      </c>
      <c r="AD253">
        <f t="shared" si="74"/>
        <v>45951.887407678623</v>
      </c>
      <c r="AE253">
        <f t="shared" si="74"/>
        <v>45937.396545596355</v>
      </c>
      <c r="AF253">
        <f t="shared" si="74"/>
        <v>45924.169738833793</v>
      </c>
      <c r="AG253">
        <f t="shared" si="74"/>
        <v>45907.530071252317</v>
      </c>
    </row>
    <row r="254" spans="1:33" x14ac:dyDescent="0.45">
      <c r="A254" t="s">
        <v>1081</v>
      </c>
      <c r="B254">
        <f t="shared" ref="B254:AG254" si="75">(SUM(SUMPRODUCT(B216:B231,B123:B138)/SUM(B216:B231)*B24,SUMPRODUCT(B234:B249,B141:B156)/SUM(B234:B249)*B25)*10^3)*cpi_2018to2012</f>
        <v>37997.732294200185</v>
      </c>
      <c r="C254">
        <f t="shared" si="75"/>
        <v>38423.827398294721</v>
      </c>
      <c r="D254">
        <f t="shared" si="75"/>
        <v>38417.329413166</v>
      </c>
      <c r="E254">
        <f t="shared" si="75"/>
        <v>38453.262029870617</v>
      </c>
      <c r="F254">
        <f t="shared" si="75"/>
        <v>38370.801503063718</v>
      </c>
      <c r="G254">
        <f t="shared" si="75"/>
        <v>38226.778722909803</v>
      </c>
      <c r="H254">
        <f t="shared" si="75"/>
        <v>38805.268478957274</v>
      </c>
      <c r="I254">
        <f t="shared" si="75"/>
        <v>38682.411001959052</v>
      </c>
      <c r="J254">
        <f t="shared" si="75"/>
        <v>38573.03998093211</v>
      </c>
      <c r="K254">
        <f t="shared" si="75"/>
        <v>38507.772032810368</v>
      </c>
      <c r="L254">
        <f t="shared" si="75"/>
        <v>38462.663910650015</v>
      </c>
      <c r="M254">
        <f t="shared" si="75"/>
        <v>38431.962456695808</v>
      </c>
      <c r="N254">
        <f t="shared" si="75"/>
        <v>38466.668796340033</v>
      </c>
      <c r="O254">
        <f t="shared" si="75"/>
        <v>38497.559970208378</v>
      </c>
      <c r="P254">
        <f t="shared" si="75"/>
        <v>38534.432210895764</v>
      </c>
      <c r="Q254">
        <f t="shared" si="75"/>
        <v>38530.388653808317</v>
      </c>
      <c r="R254">
        <f t="shared" si="75"/>
        <v>38524.185220055959</v>
      </c>
      <c r="S254">
        <f t="shared" si="75"/>
        <v>38514.789561112688</v>
      </c>
      <c r="T254">
        <f t="shared" si="75"/>
        <v>38514.928139380361</v>
      </c>
      <c r="U254">
        <f t="shared" si="75"/>
        <v>38501.281842221317</v>
      </c>
      <c r="V254">
        <f t="shared" si="75"/>
        <v>38491.132158749104</v>
      </c>
      <c r="W254">
        <f t="shared" si="75"/>
        <v>38489.830482147001</v>
      </c>
      <c r="X254">
        <f t="shared" si="75"/>
        <v>38504.474142731669</v>
      </c>
      <c r="Y254">
        <f t="shared" si="75"/>
        <v>38510.4434159913</v>
      </c>
      <c r="Z254">
        <f t="shared" si="75"/>
        <v>38526.299864591747</v>
      </c>
      <c r="AA254">
        <f t="shared" si="75"/>
        <v>38536.138758968482</v>
      </c>
      <c r="AB254">
        <f t="shared" si="75"/>
        <v>38540.562739545581</v>
      </c>
      <c r="AC254">
        <f t="shared" si="75"/>
        <v>38556.659116155679</v>
      </c>
      <c r="AD254">
        <f t="shared" si="75"/>
        <v>38553.687281020255</v>
      </c>
      <c r="AE254">
        <f t="shared" si="75"/>
        <v>38564.314059646094</v>
      </c>
      <c r="AF254">
        <f t="shared" si="75"/>
        <v>38573.215166948168</v>
      </c>
      <c r="AG254">
        <f t="shared" si="75"/>
        <v>38577.414188175164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4"/>
  <sheetViews>
    <sheetView workbookViewId="0">
      <selection activeCell="D5" sqref="D5"/>
    </sheetView>
  </sheetViews>
  <sheetFormatPr defaultRowHeight="14.25" x14ac:dyDescent="0.45"/>
  <cols>
    <col min="1" max="1" width="43.265625" customWidth="1"/>
  </cols>
  <sheetData>
    <row r="1" spans="1:4" x14ac:dyDescent="0.45">
      <c r="A1" t="s">
        <v>1249</v>
      </c>
      <c r="B1">
        <v>43060</v>
      </c>
      <c r="D1" t="s">
        <v>1253</v>
      </c>
    </row>
    <row r="2" spans="1:4" x14ac:dyDescent="0.45">
      <c r="D2" t="s">
        <v>1252</v>
      </c>
    </row>
    <row r="4" spans="1:4" x14ac:dyDescent="0.45">
      <c r="A4" t="s">
        <v>1254</v>
      </c>
      <c r="B4">
        <v>209069</v>
      </c>
      <c r="D4" t="s">
        <v>1255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1047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1009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1010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1011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1009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1010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1012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1015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1016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1017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1018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1019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1020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1064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1065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1013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1014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1021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1022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1023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1024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1025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1064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1065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1026</v>
      </c>
    </row>
    <row r="32" spans="2:36" x14ac:dyDescent="0.45">
      <c r="B32" t="s">
        <v>1027</v>
      </c>
    </row>
    <row r="33" spans="2:36" x14ac:dyDescent="0.45">
      <c r="B33" t="s">
        <v>1031</v>
      </c>
    </row>
    <row r="34" spans="2:36" x14ac:dyDescent="0.45">
      <c r="B34" t="s">
        <v>1030</v>
      </c>
    </row>
    <row r="36" spans="2:36" x14ac:dyDescent="0.45">
      <c r="B36" s="1" t="s">
        <v>1028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1015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1016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1017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1018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1019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1020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1064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1065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1014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1021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1022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1023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1024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1025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1064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1065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1029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1032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1033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1016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1017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1018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1019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1064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1065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1014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1021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1022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1023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1024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1025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1064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1065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1066</v>
      </c>
    </row>
    <row r="77" spans="2:36" x14ac:dyDescent="0.45">
      <c r="B77" s="1" t="s">
        <v>1036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1017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1018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1019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1064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1040</v>
      </c>
    </row>
    <row r="88" spans="2:36" x14ac:dyDescent="0.45">
      <c r="B88" t="s">
        <v>1042</v>
      </c>
    </row>
    <row r="89" spans="2:36" x14ac:dyDescent="0.45">
      <c r="B89" s="1" t="s">
        <v>1039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1017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1019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1021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1023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1043</v>
      </c>
    </row>
    <row r="108" spans="2:36" x14ac:dyDescent="0.45">
      <c r="B108" t="s">
        <v>1044</v>
      </c>
    </row>
    <row r="109" spans="2:36" x14ac:dyDescent="0.45">
      <c r="B109" s="1" t="s">
        <v>1041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1015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1016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1017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1018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1020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1064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1065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1084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1015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1016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1017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1018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1019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1020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1086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1087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1014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1021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1022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1023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1024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1025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1088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1089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1085</v>
      </c>
    </row>
    <row r="22" spans="1:35" x14ac:dyDescent="0.45">
      <c r="A22" t="s">
        <v>1015</v>
      </c>
    </row>
    <row r="23" spans="1:35" x14ac:dyDescent="0.45">
      <c r="A23" t="s">
        <v>1016</v>
      </c>
      <c r="B23" t="s">
        <v>1090</v>
      </c>
    </row>
    <row r="24" spans="1:35" x14ac:dyDescent="0.45">
      <c r="A24" t="s">
        <v>1017</v>
      </c>
      <c r="B24" t="s">
        <v>1090</v>
      </c>
    </row>
    <row r="25" spans="1:35" x14ac:dyDescent="0.45">
      <c r="A25" t="s">
        <v>1018</v>
      </c>
      <c r="B25" t="s">
        <v>1090</v>
      </c>
    </row>
    <row r="26" spans="1:35" x14ac:dyDescent="0.45">
      <c r="A26" t="s">
        <v>1019</v>
      </c>
      <c r="B26" t="s">
        <v>1090</v>
      </c>
    </row>
    <row r="27" spans="1:35" x14ac:dyDescent="0.45">
      <c r="A27" t="s">
        <v>1020</v>
      </c>
    </row>
    <row r="28" spans="1:35" x14ac:dyDescent="0.45">
      <c r="A28" t="s">
        <v>1086</v>
      </c>
    </row>
    <row r="29" spans="1:35" x14ac:dyDescent="0.45">
      <c r="A29" t="s">
        <v>1087</v>
      </c>
    </row>
    <row r="30" spans="1:35" x14ac:dyDescent="0.45">
      <c r="A30" t="s">
        <v>1014</v>
      </c>
    </row>
    <row r="31" spans="1:35" x14ac:dyDescent="0.45">
      <c r="A31" t="s">
        <v>1021</v>
      </c>
    </row>
    <row r="32" spans="1:35" x14ac:dyDescent="0.45">
      <c r="A32" t="s">
        <v>1022</v>
      </c>
      <c r="B32" t="s">
        <v>1091</v>
      </c>
    </row>
    <row r="33" spans="1:35" x14ac:dyDescent="0.45">
      <c r="A33" t="s">
        <v>1023</v>
      </c>
    </row>
    <row r="34" spans="1:35" x14ac:dyDescent="0.45">
      <c r="A34" t="s">
        <v>1024</v>
      </c>
    </row>
    <row r="35" spans="1:35" x14ac:dyDescent="0.45">
      <c r="A35" t="s">
        <v>1025</v>
      </c>
    </row>
    <row r="36" spans="1:35" x14ac:dyDescent="0.45">
      <c r="A36" t="s">
        <v>1088</v>
      </c>
      <c r="B36" t="s">
        <v>1092</v>
      </c>
    </row>
    <row r="37" spans="1:35" x14ac:dyDescent="0.45">
      <c r="A37" t="s">
        <v>1089</v>
      </c>
      <c r="B37" t="s">
        <v>1092</v>
      </c>
    </row>
    <row r="40" spans="1:35" x14ac:dyDescent="0.45">
      <c r="A40" s="1" t="s">
        <v>1093</v>
      </c>
    </row>
    <row r="41" spans="1:35" x14ac:dyDescent="0.45">
      <c r="A41" s="2" t="s">
        <v>1094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1016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1017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1018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1019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1095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1088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1089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1096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1090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1092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1097</v>
      </c>
    </row>
    <row r="60" spans="1:35" x14ac:dyDescent="0.45">
      <c r="A60" t="s">
        <v>1098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About</vt:lpstr>
      <vt:lpstr>AEO 39</vt:lpstr>
      <vt:lpstr>AEO 42</vt:lpstr>
      <vt:lpstr>AEO 53</vt:lpstr>
      <vt:lpstr>PHEV Price Calcs</vt:lpstr>
      <vt:lpstr>Start Year EV Prices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2021-01-07T18:07:00Z</dcterms:modified>
</cp:coreProperties>
</file>